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2024\s1336\01_医療整備グループ\01_地域医療\59_有床診療所等消防用設備整備費補助金\R6\07_三次募集\"/>
    </mc:Choice>
  </mc:AlternateContent>
  <bookViews>
    <workbookView xWindow="0" yWindow="0" windowWidth="23040" windowHeight="9168" tabRatio="809" activeTab="6"/>
  </bookViews>
  <sheets>
    <sheet name="(様式1) 総括表" sheetId="48" r:id="rId1"/>
    <sheet name="(様式2(個表)) 事業計画書" sheetId="45" r:id="rId2"/>
    <sheet name="(様式2) 事業費内訳書" sheetId="55" r:id="rId3"/>
    <sheet name="施設面積内訳(1)" sheetId="49" r:id="rId4"/>
    <sheet name="施設面積内訳(2)" sheetId="52" r:id="rId5"/>
    <sheet name="施設面積内訳(3)" sheetId="53" r:id="rId6"/>
    <sheet name="Q＆A集" sheetId="54" r:id="rId7"/>
  </sheets>
  <definedNames>
    <definedName name="_xlnm.Print_Area" localSheetId="0">'(様式1) 総括表'!$A$1:$AB$23</definedName>
    <definedName name="_xlnm.Print_Area" localSheetId="1">'(様式2(個表)) 事業計画書'!$A$1:$L$62</definedName>
    <definedName name="_xlnm.Print_Area" localSheetId="2">'(様式2) 事業費内訳書'!$A$1:$U$56</definedName>
    <definedName name="_xlnm.Print_Area" localSheetId="3">'施設面積内訳(1)'!$A$1:$H$40</definedName>
    <definedName name="_xlnm.Print_Area" localSheetId="4">'施設面積内訳(2)'!$A$1:$H$40</definedName>
    <definedName name="_xlnm.Print_Area" localSheetId="5">'施設面積内訳(3)'!$A$1:$H$40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5" l="1"/>
  <c r="X22" i="48" l="1"/>
  <c r="W22" i="48"/>
  <c r="V22" i="48"/>
  <c r="U22" i="48"/>
  <c r="T22" i="48"/>
  <c r="P22" i="48"/>
  <c r="N22" i="48"/>
  <c r="M22" i="48"/>
  <c r="O22" i="48"/>
  <c r="F55" i="45"/>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text>
    </comment>
    <comment ref="AB3" authorId="0" shapeId="0">
      <text>
        <r>
          <rPr>
            <sz val="11"/>
            <color indexed="81"/>
            <rFont val="ＭＳ Ｐゴシック"/>
            <family val="3"/>
            <charset val="128"/>
          </rPr>
          <t>個別計画書と一致するよう行の幅を広げるなどして記載すること</t>
        </r>
      </text>
    </comment>
    <comment ref="M4" authorId="0" shapeId="0">
      <text>
        <r>
          <rPr>
            <sz val="11"/>
            <color indexed="81"/>
            <rFont val="ＭＳ Ｐゴシック"/>
            <family val="3"/>
            <charset val="128"/>
          </rPr>
          <t>消費税込みの額を記載すること</t>
        </r>
      </text>
    </comment>
    <comment ref="V4" authorId="0" shapeId="0">
      <text>
        <r>
          <rPr>
            <sz val="12"/>
            <color indexed="81"/>
            <rFont val="ＭＳ Ｐゴシック"/>
            <family val="3"/>
            <charset val="128"/>
          </rPr>
          <t>必ず記載すること</t>
        </r>
      </text>
    </comment>
    <comment ref="Q5" authorId="0" shapeId="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<sst xmlns="http://schemas.openxmlformats.org/spreadsheetml/2006/main" count="370" uniqueCount="273">
  <si>
    <t>Ａ</t>
  </si>
  <si>
    <t>Ｂ</t>
  </si>
  <si>
    <t>Ａ－Ｂ＝Ｃ</t>
  </si>
  <si>
    <t>Ｄ</t>
  </si>
  <si>
    <t>Ｅ</t>
  </si>
  <si>
    <t>Ｆ</t>
  </si>
  <si>
    <t>Ｇ</t>
  </si>
  <si>
    <t>Ｈ</t>
  </si>
  <si>
    <t>Ｉ</t>
  </si>
  <si>
    <t>番号</t>
  </si>
  <si>
    <t>総事業費</t>
  </si>
  <si>
    <t>差引事業費</t>
  </si>
  <si>
    <t>基　　　準　　　額</t>
  </si>
  <si>
    <t>都道府県　　補助額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</si>
  <si>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</si>
  <si>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</si>
  <si>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</si>
  <si>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</si>
  <si>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</si>
  <si>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</si>
  <si>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</si>
  <si>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</si>
  <si>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</si>
  <si>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</si>
  <si>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</si>
  <si>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</si>
  <si>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</si>
  <si>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</si>
  <si>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</si>
  <si>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</si>
  <si>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</si>
  <si>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</si>
  <si>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</si>
  <si>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</si>
  <si>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</si>
  <si>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</si>
  <si>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</si>
  <si>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</si>
  <si>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</si>
  <si>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</si>
  <si>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</si>
  <si>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</si>
  <si>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</si>
  <si>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</si>
  <si>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</si>
  <si>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</si>
  <si>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</si>
  <si>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</si>
  <si>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</si>
  <si>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</si>
  <si>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</si>
  <si>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</si>
  <si>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</si>
  <si>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</si>
  <si>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</si>
  <si>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</si>
  <si>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</si>
  <si>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</si>
  <si>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</si>
  <si>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</si>
  <si>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</si>
  <si>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</si>
  <si>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</si>
  <si>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</si>
  <si>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</si>
  <si>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</si>
  <si>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</si>
  <si>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</si>
  <si>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</si>
  <si>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</si>
  <si>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</si>
  <si>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</si>
  <si>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</si>
  <si>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</si>
  <si>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</si>
  <si>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</si>
  <si>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</si>
  <si>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</si>
  <si>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</si>
  <si>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</si>
  <si>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</si>
  <si>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</si>
  <si>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</si>
  <si>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</si>
  <si>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</si>
  <si>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</si>
  <si>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病床数（助産所にあっては入所施設のベッド数）</t>
    <rPh sb="0" eb="3">
      <t>ビョウショウスウ</t>
    </rPh>
    <rPh sb="4" eb="7">
      <t>ジョサンジョ</t>
    </rPh>
    <rPh sb="12" eb="14">
      <t>ニュウショ</t>
    </rPh>
    <rPh sb="14" eb="16">
      <t>シセツ</t>
    </rPh>
    <rPh sb="20" eb="21">
      <t>スウ</t>
    </rPh>
    <phoneticPr fontId="16"/>
  </si>
  <si>
    <t>施設全体の病床数</t>
    <rPh sb="0" eb="2">
      <t>シセツ</t>
    </rPh>
    <rPh sb="2" eb="4">
      <t>ゼンタイ</t>
    </rPh>
    <rPh sb="5" eb="8">
      <t>ビョウショウスウ</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</si>
  <si>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</si>
  <si>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</si>
  <si>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</si>
  <si>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</si>
  <si>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</si>
  <si>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</si>
  <si>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</si>
  <si>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</si>
  <si>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</si>
  <si>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</si>
  <si>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</si>
  <si>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</si>
  <si>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</si>
  <si>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</si>
  <si>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</si>
  <si>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</si>
  <si>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</si>
  <si>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</si>
  <si>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</si>
  <si>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</si>
  <si>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</si>
  <si>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</si>
  <si>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</si>
  <si>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</si>
  <si>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</si>
  <si>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</si>
  <si>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</si>
  <si>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</si>
  <si>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</si>
  <si>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</si>
  <si>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</si>
  <si>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</si>
  <si>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</si>
  <si>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</si>
  <si>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</si>
  <si>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</si>
  <si>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</si>
  <si>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</si>
  <si>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</si>
  <si>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</si>
  <si>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</si>
  <si>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</si>
  <si>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国庫補助　　　基本額</t>
    <phoneticPr fontId="16"/>
  </si>
  <si>
    <t>国庫補助　　　所要額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</si>
  <si>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</si>
  <si>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</si>
  <si>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</si>
  <si>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</si>
  <si>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</si>
  <si>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</si>
  <si>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</si>
  <si>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</si>
  <si>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</si>
  <si>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</si>
  <si>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</si>
  <si>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</si>
  <si>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</si>
  <si>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</si>
  <si>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</si>
  <si>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</si>
  <si>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</si>
  <si>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</si>
  <si>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</si>
  <si>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</si>
  <si>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</si>
  <si>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</si>
  <si>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</si>
  <si>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</si>
  <si>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</si>
  <si>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</si>
  <si>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</si>
  <si>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</si>
  <si>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</si>
  <si>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</si>
  <si>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</si>
  <si>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</si>
  <si>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</si>
  <si>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</si>
  <si>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</si>
  <si>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</si>
  <si>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</si>
  <si>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</si>
  <si>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</si>
  <si>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</si>
  <si>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</si>
  <si>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</si>
  <si>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</si>
  <si>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</si>
  <si>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</si>
  <si>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</si>
  <si>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</si>
  <si>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</si>
  <si>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</si>
  <si>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</si>
  <si>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</si>
  <si>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</si>
  <si>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</si>
  <si>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</si>
  <si>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</si>
  <si>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</si>
  <si>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</si>
  <si>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</si>
  <si>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</si>
  <si>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</si>
  <si>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</si>
  <si>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</si>
  <si>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</si>
  <si>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</si>
  <si>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</si>
  <si>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</si>
  <si>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</si>
  <si>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</si>
  <si>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</si>
  <si>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</si>
  <si>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</si>
  <si>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</si>
  <si>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</si>
  <si>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</si>
  <si>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</si>
  <si>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</si>
  <si>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</si>
  <si>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</si>
  <si>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</si>
  <si>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</si>
  <si>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</si>
  <si>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</si>
  <si>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</si>
  <si>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</si>
  <si>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</si>
  <si>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</si>
  <si>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</si>
  <si>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整備するスプリンクラー設備等の種別</t>
    <rPh sb="0" eb="2">
      <t>セイビ</t>
    </rPh>
    <rPh sb="11" eb="13">
      <t>セツビ</t>
    </rPh>
    <rPh sb="13" eb="14">
      <t>トウ</t>
    </rPh>
    <rPh sb="15" eb="17">
      <t>シュベツ</t>
    </rPh>
    <phoneticPr fontId="16"/>
  </si>
  <si>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</si>
  <si>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</si>
  <si>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</si>
  <si>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</si>
  <si>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</si>
  <si>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</si>
  <si>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</si>
  <si>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</si>
  <si>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</si>
  <si>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</si>
  <si>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</si>
  <si>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</si>
  <si>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</si>
  <si>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</si>
  <si>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</si>
  <si>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</si>
  <si>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</si>
  <si>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</si>
  <si>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</si>
  <si>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</si>
  <si>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</si>
  <si>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</si>
  <si>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</si>
  <si>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</si>
  <si>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</si>
  <si>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</si>
  <si>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</si>
  <si>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</si>
  <si>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</si>
  <si>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</si>
  <si>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</si>
  <si>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</si>
  <si>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</si>
  <si>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</si>
  <si>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</si>
  <si>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</si>
  <si>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</si>
  <si>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</si>
  <si>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</si>
  <si>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</si>
  <si>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</si>
  <si>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</si>
  <si>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</si>
  <si>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</si>
  <si>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</si>
  <si>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</si>
  <si>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</si>
  <si>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</si>
  <si>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</si>
  <si>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t>寄附金
その他の収入額</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</si>
  <si>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</si>
  <si>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4"/>
  </si>
  <si>
    <t>総括表と照合すること。</t>
    <rPh sb="0" eb="2">
      <t>ソウカツ</t>
    </rPh>
    <rPh sb="2" eb="3">
      <t>ヒョウ</t>
    </rPh>
    <rPh sb="4" eb="6">
      <t>ショウゴウ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</si>
</sst>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rgb="FFFF0000"/>
      </left>
      <right style="medium">
        <color rgb="FFFF0000"/>
      </right>
      <top style="thin">
        <color indexed="64"/>
      </top>
      <bottom style="double">
        <color indexed="64"/>
      </bottom>
      <diagonal/>
    </border>
    <border>
      <left style="medium">
        <color rgb="FFFF0000"/>
      </left>
      <right style="medium">
        <color rgb="FFFF0000"/>
      </right>
      <top style="double">
        <color indexed="64"/>
      </top>
      <bottom style="medium">
        <color rgb="FFFF0000"/>
      </bottom>
      <diagonal/>
    </border>
    <border>
      <left style="thin">
        <color indexed="64"/>
      </left>
      <right style="medium">
        <color rgb="FFFF0000"/>
      </right>
      <top style="double">
        <color indexed="64"/>
      </top>
      <bottom style="medium">
        <color indexed="64"/>
      </bottom>
      <diagonal/>
    </border>
    <border>
      <left style="medium">
        <color rgb="FFFF0000"/>
      </left>
      <right style="thin">
        <color indexed="64"/>
      </right>
      <top style="double">
        <color indexed="64"/>
      </top>
      <bottom style="medium">
        <color indexed="64"/>
      </bottom>
      <diagonal/>
    </border>
    <border>
      <left style="medium">
        <color rgb="FFFF0000"/>
      </left>
      <right style="thin">
        <color indexed="64"/>
      </right>
      <top style="medium">
        <color indexed="64"/>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style="thin">
        <color indexed="64"/>
      </left>
      <right style="medium">
        <color rgb="FFFF0000"/>
      </right>
      <top style="medium">
        <color indexed="64"/>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double">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37">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Fill="1" applyAlignment="1">
      <alignment vertical="center"/>
    </xf>
    <xf numFmtId="0" fontId="2" fillId="0" borderId="0" xfId="3" applyFont="1" applyFill="1"/>
    <xf numFmtId="0" fontId="2" fillId="0" borderId="0" xfId="3" applyFont="1"/>
    <xf numFmtId="0" fontId="18" fillId="0" borderId="0" xfId="3" applyFont="1" applyAlignment="1">
      <alignment wrapText="1"/>
    </xf>
    <xf numFmtId="0" fontId="18" fillId="0" borderId="0" xfId="3" applyFont="1" applyAlignment="1"/>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176" fontId="21" fillId="0" borderId="62"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Fill="1" applyAlignment="1">
      <alignment horizontal="left" vertical="center"/>
    </xf>
    <xf numFmtId="0" fontId="17" fillId="0" borderId="19" xfId="3" applyFont="1" applyFill="1" applyBorder="1" applyAlignment="1">
      <alignment horizontal="left" vertical="center"/>
    </xf>
    <xf numFmtId="0" fontId="17" fillId="0" borderId="13" xfId="3" applyFont="1" applyFill="1" applyBorder="1" applyAlignment="1">
      <alignment horizontal="left" vertical="center"/>
    </xf>
    <xf numFmtId="0" fontId="17"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38" fontId="3" fillId="0" borderId="65" xfId="4" applyFont="1" applyFill="1" applyBorder="1" applyAlignment="1">
      <alignment horizontal="center" vertical="center"/>
    </xf>
    <xf numFmtId="0" fontId="2" fillId="0" borderId="13" xfId="3" applyFont="1" applyFill="1" applyBorder="1" applyAlignment="1">
      <alignment horizontal="center" vertical="center"/>
    </xf>
    <xf numFmtId="177"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64" xfId="4" applyNumberFormat="1" applyFont="1" applyFill="1" applyBorder="1" applyAlignment="1">
      <alignment vertical="center" wrapText="1"/>
    </xf>
    <xf numFmtId="0" fontId="2" fillId="0" borderId="0" xfId="3" applyFont="1" applyFill="1" applyAlignment="1">
      <alignment horizontal="center" vertical="center"/>
    </xf>
    <xf numFmtId="0" fontId="19" fillId="0" borderId="0" xfId="0" applyFont="1" applyAlignment="1">
      <alignment vertical="center"/>
    </xf>
    <xf numFmtId="0" fontId="19" fillId="0" borderId="0" xfId="0" applyNumberFormat="1" applyFont="1" applyBorder="1" applyAlignment="1">
      <alignment vertical="center" wrapText="1"/>
    </xf>
    <xf numFmtId="0" fontId="19" fillId="0" borderId="13" xfId="0" applyFont="1" applyBorder="1" applyAlignment="1">
      <alignment horizontal="center" vertical="center"/>
    </xf>
    <xf numFmtId="0" fontId="19" fillId="0" borderId="0" xfId="0" applyFont="1" applyBorder="1" applyAlignment="1">
      <alignment vertical="center" shrinkToFit="1"/>
    </xf>
    <xf numFmtId="0" fontId="19" fillId="0" borderId="0" xfId="0" applyFont="1" applyFill="1" applyAlignment="1">
      <alignment vertical="center"/>
    </xf>
    <xf numFmtId="0" fontId="23" fillId="0" borderId="0" xfId="0" applyFont="1" applyAlignment="1">
      <alignment vertical="center"/>
    </xf>
    <xf numFmtId="0" fontId="9" fillId="0" borderId="0" xfId="0" applyFont="1" applyAlignment="1">
      <alignment vertical="center"/>
    </xf>
    <xf numFmtId="0" fontId="19" fillId="0" borderId="12" xfId="0" applyFont="1" applyFill="1" applyBorder="1" applyAlignment="1">
      <alignment horizontal="center" vertical="center"/>
    </xf>
    <xf numFmtId="0" fontId="19" fillId="0" borderId="57" xfId="0" applyFont="1" applyFill="1" applyBorder="1" applyAlignment="1">
      <alignment horizontal="center" vertical="center"/>
    </xf>
    <xf numFmtId="57" fontId="19" fillId="3" borderId="57" xfId="0" applyNumberFormat="1" applyFont="1" applyFill="1" applyBorder="1" applyAlignment="1">
      <alignment horizontal="center" vertical="center" shrinkToFit="1"/>
    </xf>
    <xf numFmtId="57" fontId="19" fillId="3" borderId="58"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0" fontId="24" fillId="3" borderId="26" xfId="0" applyFont="1" applyFill="1" applyBorder="1" applyAlignment="1">
      <alignment vertical="center" wrapText="1"/>
    </xf>
    <xf numFmtId="38" fontId="3" fillId="0" borderId="5" xfId="4" applyFont="1" applyBorder="1" applyAlignment="1">
      <alignment horizontal="center" vertical="center" wrapText="1"/>
    </xf>
    <xf numFmtId="0" fontId="19" fillId="0" borderId="0" xfId="0" applyFont="1" applyBorder="1" applyAlignment="1">
      <alignment vertical="center"/>
    </xf>
    <xf numFmtId="0" fontId="29" fillId="0" borderId="0" xfId="0" applyFont="1" applyFill="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31" fillId="0" borderId="58" xfId="0" applyFont="1" applyFill="1" applyBorder="1" applyAlignment="1">
      <alignment horizontal="center" vertical="center"/>
    </xf>
    <xf numFmtId="0" fontId="32" fillId="0" borderId="0" xfId="0" applyFont="1" applyFill="1" applyBorder="1" applyAlignment="1">
      <alignment vertical="center" shrinkToFit="1"/>
    </xf>
    <xf numFmtId="184" fontId="19" fillId="0" borderId="13" xfId="0" applyNumberFormat="1" applyFont="1" applyFill="1" applyBorder="1" applyAlignment="1">
      <alignment vertical="center" shrinkToFit="1"/>
    </xf>
    <xf numFmtId="184"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3" xfId="0" applyFont="1" applyFill="1" applyBorder="1" applyAlignment="1">
      <alignment horizontal="center" vertical="center" shrinkToFit="1"/>
    </xf>
    <xf numFmtId="183" fontId="19" fillId="0" borderId="3"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19" fillId="0" borderId="0" xfId="0" applyFont="1" applyFill="1" applyBorder="1" applyAlignment="1">
      <alignment vertical="center"/>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9" xfId="0" applyNumberFormat="1" applyFont="1" applyFill="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8" xfId="3" applyFont="1" applyFill="1" applyBorder="1" applyAlignment="1">
      <alignment horizontal="center" vertical="center"/>
    </xf>
    <xf numFmtId="0" fontId="17" fillId="0" borderId="8" xfId="0" applyFont="1" applyFill="1" applyBorder="1" applyAlignment="1">
      <alignment vertical="center" wrapText="1"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84" fontId="19" fillId="0" borderId="0" xfId="0" applyNumberFormat="1" applyFont="1" applyFill="1" applyBorder="1" applyAlignment="1">
      <alignment vertical="center" shrinkToFit="1"/>
    </xf>
    <xf numFmtId="183" fontId="19" fillId="0" borderId="0" xfId="0" applyNumberFormat="1" applyFont="1" applyFill="1" applyBorder="1" applyAlignment="1">
      <alignment vertical="center" shrinkToFit="1"/>
    </xf>
    <xf numFmtId="182" fontId="19" fillId="0" borderId="0" xfId="0" applyNumberFormat="1" applyFont="1" applyFill="1" applyBorder="1" applyAlignment="1">
      <alignment vertical="center" shrinkToFit="1"/>
    </xf>
    <xf numFmtId="184" fontId="19" fillId="0" borderId="13" xfId="0" applyNumberFormat="1" applyFont="1" applyFill="1" applyBorder="1" applyAlignment="1">
      <alignment horizontal="center" vertical="center" shrinkToFit="1"/>
    </xf>
    <xf numFmtId="181" fontId="18" fillId="3" borderId="61"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5" fillId="3" borderId="13" xfId="0" applyNumberFormat="1" applyFont="1" applyFill="1" applyBorder="1" applyAlignment="1">
      <alignment vertical="center" shrinkToFit="1"/>
    </xf>
    <xf numFmtId="181" fontId="18" fillId="3" borderId="59"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Fill="1" applyBorder="1" applyAlignment="1">
      <alignment vertical="center" shrinkToFit="1"/>
    </xf>
    <xf numFmtId="0" fontId="22" fillId="0" borderId="8" xfId="0" applyFont="1" applyFill="1" applyBorder="1" applyAlignment="1">
      <alignment vertical="center" wrapText="1" shrinkToFit="1"/>
    </xf>
    <xf numFmtId="0" fontId="19" fillId="0" borderId="57" xfId="0" applyFont="1" applyBorder="1" applyAlignment="1">
      <alignment horizontal="center" vertical="center" wrapText="1" shrinkToFit="1"/>
    </xf>
    <xf numFmtId="0" fontId="19" fillId="0" borderId="58" xfId="0" applyFont="1" applyBorder="1" applyAlignment="1">
      <alignment horizontal="center" vertical="center" wrapText="1" shrinkToFit="1"/>
    </xf>
    <xf numFmtId="0" fontId="0" fillId="0" borderId="8" xfId="0" applyFont="1" applyBorder="1" applyAlignment="1">
      <alignment vertical="top" wrapText="1"/>
    </xf>
    <xf numFmtId="0" fontId="37" fillId="0" borderId="0" xfId="0" applyFont="1"/>
    <xf numFmtId="0" fontId="38" fillId="0" borderId="14" xfId="0" applyFont="1" applyBorder="1" applyAlignment="1">
      <alignment horizontal="center" vertical="center"/>
    </xf>
    <xf numFmtId="0" fontId="38" fillId="0" borderId="40"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14" xfId="0" applyFont="1" applyBorder="1" applyAlignment="1">
      <alignment horizontal="left" vertical="top" wrapText="1"/>
    </xf>
    <xf numFmtId="0" fontId="38" fillId="0" borderId="72" xfId="0" applyFont="1" applyBorder="1" applyAlignment="1">
      <alignment horizontal="left" vertical="top" wrapText="1"/>
    </xf>
    <xf numFmtId="0" fontId="2" fillId="3" borderId="19" xfId="3" applyFont="1" applyFill="1" applyBorder="1" applyAlignment="1">
      <alignment vertical="center"/>
    </xf>
    <xf numFmtId="0" fontId="2" fillId="3" borderId="13" xfId="3" applyFont="1" applyFill="1" applyBorder="1" applyAlignment="1">
      <alignment vertical="center"/>
    </xf>
    <xf numFmtId="0" fontId="0" fillId="3" borderId="13" xfId="3" applyFont="1" applyFill="1" applyBorder="1" applyAlignment="1">
      <alignment vertical="center"/>
    </xf>
    <xf numFmtId="0" fontId="2" fillId="3" borderId="13" xfId="3" applyFont="1" applyFill="1" applyBorder="1" applyAlignment="1">
      <alignment horizontal="center" vertical="center"/>
    </xf>
    <xf numFmtId="0" fontId="18" fillId="3" borderId="13" xfId="3" applyFont="1" applyFill="1" applyBorder="1" applyAlignment="1">
      <alignment horizontal="center" vertical="center"/>
    </xf>
    <xf numFmtId="0" fontId="18" fillId="3" borderId="13" xfId="3" applyFont="1" applyFill="1" applyBorder="1" applyAlignment="1">
      <alignment horizontal="center" vertical="center" wrapText="1"/>
    </xf>
    <xf numFmtId="177" fontId="3" fillId="3" borderId="9" xfId="4" applyNumberFormat="1" applyFont="1" applyFill="1" applyBorder="1" applyAlignment="1">
      <alignment vertical="center" wrapText="1"/>
    </xf>
    <xf numFmtId="0" fontId="0" fillId="3" borderId="13" xfId="3" applyFont="1" applyFill="1" applyBorder="1" applyAlignment="1">
      <alignment horizontal="center" vertical="center"/>
    </xf>
    <xf numFmtId="0" fontId="2" fillId="3" borderId="13" xfId="3" applyFont="1" applyFill="1" applyBorder="1" applyAlignment="1">
      <alignment horizontal="center" vertical="center" wrapText="1"/>
    </xf>
    <xf numFmtId="180" fontId="3" fillId="3" borderId="9" xfId="4" applyNumberFormat="1" applyFont="1" applyFill="1" applyBorder="1" applyAlignment="1">
      <alignment vertical="center" wrapText="1"/>
    </xf>
    <xf numFmtId="180" fontId="3" fillId="3" borderId="9" xfId="4" applyNumberFormat="1" applyFont="1" applyFill="1" applyBorder="1" applyAlignment="1">
      <alignment horizontal="center" vertical="center" wrapText="1"/>
    </xf>
    <xf numFmtId="177" fontId="3" fillId="3" borderId="8" xfId="4" applyNumberFormat="1" applyFont="1" applyFill="1" applyBorder="1" applyAlignment="1">
      <alignment vertical="center" wrapText="1"/>
    </xf>
    <xf numFmtId="0" fontId="2" fillId="3" borderId="58" xfId="3" applyFont="1" applyFill="1" applyBorder="1" applyAlignment="1">
      <alignment vertical="center"/>
    </xf>
    <xf numFmtId="0" fontId="19" fillId="0" borderId="0" xfId="0" applyFont="1" applyBorder="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184" fontId="19" fillId="0" borderId="13" xfId="0" applyNumberFormat="1" applyFont="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183" fontId="19" fillId="3" borderId="13" xfId="0" applyNumberFormat="1"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Fill="1" applyBorder="1" applyAlignment="1">
      <alignment vertical="center" wrapText="1"/>
    </xf>
    <xf numFmtId="185" fontId="19" fillId="0" borderId="12"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12" fontId="19" fillId="0" borderId="12" xfId="0" applyNumberFormat="1" applyFont="1" applyFill="1" applyBorder="1" applyAlignment="1">
      <alignment horizontal="center" vertical="center"/>
    </xf>
    <xf numFmtId="0" fontId="18" fillId="3" borderId="9" xfId="3" applyFont="1" applyFill="1" applyBorder="1" applyAlignment="1">
      <alignment horizontal="center" vertical="center"/>
    </xf>
    <xf numFmtId="0" fontId="2" fillId="3" borderId="9" xfId="3" applyFont="1" applyFill="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8"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183" fontId="19" fillId="0" borderId="12" xfId="0" applyNumberFormat="1" applyFont="1" applyFill="1" applyBorder="1" applyAlignment="1">
      <alignment vertical="center" shrinkToFit="1"/>
    </xf>
    <xf numFmtId="0" fontId="15" fillId="0" borderId="0" xfId="0" applyFont="1" applyAlignment="1">
      <alignment horizontal="center" vertical="center"/>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7" fillId="0" borderId="0"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wrapText="1"/>
    </xf>
    <xf numFmtId="0" fontId="2" fillId="0" borderId="75" xfId="3" applyFont="1" applyFill="1" applyBorder="1" applyAlignment="1">
      <alignment vertical="center"/>
    </xf>
    <xf numFmtId="0" fontId="2" fillId="0" borderId="76" xfId="3"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3" borderId="78" xfId="3" applyFont="1" applyFill="1" applyBorder="1" applyAlignment="1">
      <alignment vertical="center"/>
    </xf>
    <xf numFmtId="0" fontId="2" fillId="3" borderId="60" xfId="3" applyFont="1" applyFill="1" applyBorder="1" applyAlignment="1">
      <alignment vertical="center"/>
    </xf>
    <xf numFmtId="0" fontId="2" fillId="3" borderId="60" xfId="3" applyFont="1" applyFill="1" applyBorder="1" applyAlignment="1">
      <alignment horizontal="center" vertical="center"/>
    </xf>
    <xf numFmtId="0" fontId="2" fillId="3" borderId="60" xfId="3" applyFont="1" applyFill="1" applyBorder="1" applyAlignment="1">
      <alignment horizontal="center" vertical="center" wrapText="1"/>
    </xf>
    <xf numFmtId="0" fontId="2" fillId="3" borderId="68" xfId="3" applyFont="1" applyFill="1" applyBorder="1" applyAlignment="1">
      <alignment horizontal="center" vertical="center"/>
    </xf>
    <xf numFmtId="177" fontId="3" fillId="3" borderId="68" xfId="4" applyNumberFormat="1" applyFont="1" applyFill="1" applyBorder="1" applyAlignment="1">
      <alignment vertical="center" wrapText="1"/>
    </xf>
    <xf numFmtId="177" fontId="3" fillId="0" borderId="68" xfId="4" applyNumberFormat="1" applyFont="1" applyFill="1" applyBorder="1" applyAlignment="1">
      <alignment vertical="center" wrapText="1"/>
    </xf>
    <xf numFmtId="180" fontId="3" fillId="3" borderId="68" xfId="4" applyNumberFormat="1" applyFont="1" applyFill="1" applyBorder="1" applyAlignment="1">
      <alignment vertical="center" wrapText="1"/>
    </xf>
    <xf numFmtId="177" fontId="3" fillId="0" borderId="68" xfId="4" applyNumberFormat="1" applyFont="1" applyFill="1" applyBorder="1" applyAlignment="1">
      <alignment horizontal="center" vertical="center" wrapText="1"/>
    </xf>
    <xf numFmtId="177" fontId="3" fillId="3" borderId="60" xfId="4" applyNumberFormat="1" applyFont="1" applyFill="1" applyBorder="1" applyAlignment="1">
      <alignment vertical="center" wrapText="1"/>
    </xf>
    <xf numFmtId="177" fontId="3" fillId="0" borderId="79" xfId="4" applyNumberFormat="1" applyFont="1" applyFill="1" applyBorder="1" applyAlignment="1">
      <alignment vertical="center" wrapText="1"/>
    </xf>
    <xf numFmtId="0" fontId="2" fillId="3" borderId="66" xfId="3" applyFont="1" applyFill="1" applyBorder="1" applyAlignment="1">
      <alignment vertical="center"/>
    </xf>
    <xf numFmtId="0" fontId="2" fillId="0" borderId="80" xfId="3" applyFont="1" applyFill="1" applyBorder="1" applyAlignment="1">
      <alignment vertical="center"/>
    </xf>
    <xf numFmtId="0" fontId="2" fillId="0" borderId="81" xfId="3" applyFont="1" applyFill="1" applyBorder="1" applyAlignment="1">
      <alignment vertical="center"/>
    </xf>
    <xf numFmtId="0" fontId="2" fillId="0" borderId="82" xfId="3" applyFont="1" applyFill="1" applyBorder="1" applyAlignment="1">
      <alignment vertical="center"/>
    </xf>
    <xf numFmtId="0" fontId="2" fillId="0" borderId="84" xfId="3" applyFont="1" applyFill="1" applyBorder="1" applyAlignment="1">
      <alignment horizontal="center" vertical="center"/>
    </xf>
    <xf numFmtId="0" fontId="2" fillId="3" borderId="84" xfId="3" applyFont="1" applyFill="1" applyBorder="1" applyAlignment="1">
      <alignment vertical="center"/>
    </xf>
    <xf numFmtId="0" fontId="2" fillId="3" borderId="85" xfId="3" applyFont="1" applyFill="1" applyBorder="1" applyAlignment="1">
      <alignment vertical="center"/>
    </xf>
    <xf numFmtId="176" fontId="21" fillId="0" borderId="86" xfId="3" applyNumberFormat="1" applyFont="1" applyBorder="1" applyAlignment="1">
      <alignment horizontal="right" vertical="center"/>
    </xf>
    <xf numFmtId="38" fontId="3" fillId="0" borderId="89" xfId="4" applyFont="1" applyFill="1" applyBorder="1" applyAlignment="1">
      <alignment horizontal="center" vertical="center"/>
    </xf>
    <xf numFmtId="177" fontId="3" fillId="0" borderId="88" xfId="4" applyNumberFormat="1" applyFont="1" applyFill="1" applyBorder="1" applyAlignment="1">
      <alignment vertical="center" wrapText="1"/>
    </xf>
    <xf numFmtId="177" fontId="3" fillId="0" borderId="90" xfId="4" applyNumberFormat="1" applyFont="1" applyFill="1" applyBorder="1" applyAlignment="1">
      <alignment vertical="center" wrapText="1"/>
    </xf>
    <xf numFmtId="0" fontId="19" fillId="0" borderId="0" xfId="0" applyFont="1" applyFill="1" applyAlignment="1">
      <alignment vertical="center" wrapText="1"/>
    </xf>
    <xf numFmtId="0" fontId="19" fillId="0" borderId="0" xfId="0" applyFont="1" applyAlignment="1">
      <alignment vertical="top" wrapText="1"/>
    </xf>
    <xf numFmtId="0" fontId="0" fillId="0" borderId="17" xfId="3"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8" xfId="3" applyFont="1" applyFill="1" applyBorder="1" applyAlignment="1">
      <alignment horizontal="center" vertical="center" wrapText="1"/>
    </xf>
    <xf numFmtId="38" fontId="3" fillId="0" borderId="63" xfId="4" applyFont="1" applyBorder="1" applyAlignment="1">
      <alignment horizontal="center" vertical="center" wrapText="1"/>
    </xf>
    <xf numFmtId="38" fontId="3" fillId="0" borderId="64" xfId="4" applyFont="1" applyBorder="1" applyAlignment="1">
      <alignment horizontal="center" vertical="center" wrapText="1"/>
    </xf>
    <xf numFmtId="0" fontId="2" fillId="0" borderId="24" xfId="3" applyFont="1" applyFill="1" applyBorder="1" applyAlignment="1">
      <alignment horizontal="center" vertical="center" wrapText="1"/>
    </xf>
    <xf numFmtId="0" fontId="2" fillId="0" borderId="13"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87" xfId="4" applyFont="1" applyBorder="1" applyAlignment="1">
      <alignment horizontal="center" vertical="center" wrapText="1"/>
    </xf>
    <xf numFmtId="38" fontId="3" fillId="0" borderId="88" xfId="4" applyFont="1" applyBorder="1" applyAlignment="1">
      <alignment horizontal="center" vertical="center" wrapText="1"/>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55" xfId="4" applyNumberFormat="1" applyFont="1" applyFill="1" applyBorder="1" applyAlignment="1">
      <alignment horizontal="left"/>
    </xf>
    <xf numFmtId="0" fontId="2" fillId="0" borderId="1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19" fillId="0" borderId="24" xfId="3" applyFont="1" applyFill="1" applyBorder="1" applyAlignment="1">
      <alignment horizontal="center" vertical="center" wrapText="1"/>
    </xf>
    <xf numFmtId="0" fontId="19" fillId="0" borderId="13"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0" fillId="0" borderId="24" xfId="3" applyFont="1" applyFill="1" applyBorder="1" applyAlignment="1">
      <alignment horizontal="center" vertical="center" wrapText="1"/>
    </xf>
    <xf numFmtId="0" fontId="2" fillId="0" borderId="83" xfId="3" applyFont="1" applyFill="1" applyBorder="1" applyAlignment="1">
      <alignment horizontal="center" vertical="center" wrapText="1"/>
    </xf>
    <xf numFmtId="0" fontId="2" fillId="0" borderId="84" xfId="3" applyFont="1" applyFill="1" applyBorder="1" applyAlignment="1">
      <alignment horizontal="center" vertical="center" wrapText="1"/>
    </xf>
    <xf numFmtId="0" fontId="2" fillId="0" borderId="56" xfId="3" applyFont="1" applyFill="1" applyBorder="1" applyAlignment="1">
      <alignment horizontal="center" vertical="center" wrapText="1"/>
    </xf>
    <xf numFmtId="0" fontId="2" fillId="0" borderId="58" xfId="3" applyFont="1" applyFill="1" applyBorder="1" applyAlignment="1">
      <alignment horizontal="center" vertical="center" wrapText="1"/>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0" borderId="13" xfId="0" applyFont="1" applyBorder="1" applyAlignment="1">
      <alignment horizontal="center" vertical="center"/>
    </xf>
    <xf numFmtId="0" fontId="19" fillId="3" borderId="12" xfId="0" applyFont="1" applyFill="1" applyBorder="1" applyAlignment="1">
      <alignment horizontal="center" vertical="center"/>
    </xf>
    <xf numFmtId="0" fontId="19" fillId="3" borderId="57" xfId="0" applyFont="1" applyFill="1" applyBorder="1" applyAlignment="1">
      <alignment horizontal="center" vertical="center"/>
    </xf>
    <xf numFmtId="0" fontId="19" fillId="3" borderId="58" xfId="0" applyFont="1" applyFill="1" applyBorder="1" applyAlignment="1">
      <alignment horizontal="center" vertical="center"/>
    </xf>
    <xf numFmtId="0" fontId="19" fillId="4"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Border="1" applyAlignment="1">
      <alignment vertical="center" shrinkToFit="1"/>
    </xf>
    <xf numFmtId="0" fontId="19" fillId="0" borderId="58" xfId="0" applyFont="1" applyBorder="1" applyAlignment="1">
      <alignment vertical="center" shrinkToFit="1"/>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9" fillId="0" borderId="2" xfId="0" applyFont="1" applyBorder="1" applyAlignment="1">
      <alignment horizontal="center" vertical="center"/>
    </xf>
    <xf numFmtId="183" fontId="19" fillId="0" borderId="13" xfId="0" applyNumberFormat="1" applyFont="1" applyBorder="1" applyAlignment="1">
      <alignment vertical="center"/>
    </xf>
    <xf numFmtId="183" fontId="19" fillId="0" borderId="13" xfId="0" applyNumberFormat="1" applyFont="1" applyBorder="1" applyAlignment="1">
      <alignment horizontal="right" vertical="center"/>
    </xf>
    <xf numFmtId="0" fontId="19" fillId="0" borderId="53" xfId="0" applyFont="1" applyFill="1" applyBorder="1" applyAlignment="1">
      <alignment horizontal="center" vertical="center" wrapText="1"/>
    </xf>
    <xf numFmtId="0" fontId="19" fillId="0" borderId="3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57" xfId="0" applyFont="1" applyBorder="1" applyAlignment="1">
      <alignment horizontal="center" vertical="center" shrinkToFit="1"/>
    </xf>
    <xf numFmtId="0" fontId="31" fillId="0" borderId="58"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183" fontId="19" fillId="3" borderId="58" xfId="0" applyNumberFormat="1" applyFont="1" applyFill="1" applyBorder="1" applyAlignment="1">
      <alignment horizontal="center" vertical="center" shrinkToFit="1"/>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Fill="1" applyBorder="1" applyAlignment="1">
      <alignment horizontal="left" vertical="center" wrapText="1" shrinkToFit="1"/>
    </xf>
    <xf numFmtId="0" fontId="19" fillId="3" borderId="12" xfId="0" applyFont="1" applyFill="1" applyBorder="1" applyAlignment="1">
      <alignment vertical="center" shrinkToFit="1"/>
    </xf>
    <xf numFmtId="0" fontId="19" fillId="3" borderId="58" xfId="0" applyFont="1" applyFill="1" applyBorder="1" applyAlignment="1">
      <alignment vertical="center" shrinkToFit="1"/>
    </xf>
    <xf numFmtId="0" fontId="19" fillId="3" borderId="12" xfId="0" applyNumberFormat="1" applyFont="1" applyFill="1" applyBorder="1" applyAlignment="1">
      <alignment horizontal="center" vertical="center" shrinkToFit="1"/>
    </xf>
    <xf numFmtId="0" fontId="19" fillId="3" borderId="58" xfId="0" applyNumberFormat="1" applyFont="1" applyFill="1" applyBorder="1" applyAlignment="1">
      <alignment horizontal="center" vertical="center" shrinkToFit="1"/>
    </xf>
    <xf numFmtId="183" fontId="22" fillId="0" borderId="13" xfId="0" applyNumberFormat="1" applyFont="1" applyFill="1" applyBorder="1" applyAlignment="1">
      <alignment horizontal="left" vertical="center" wrapText="1" shrinkToFit="1"/>
    </xf>
    <xf numFmtId="0" fontId="19" fillId="0" borderId="13" xfId="0" applyFont="1" applyFill="1" applyBorder="1" applyAlignment="1">
      <alignment horizontal="center" vertical="center" shrinkToFit="1"/>
    </xf>
    <xf numFmtId="0" fontId="19" fillId="0" borderId="1"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NumberFormat="1" applyFont="1" applyBorder="1" applyAlignment="1">
      <alignment vertical="center"/>
    </xf>
    <xf numFmtId="183" fontId="19" fillId="0" borderId="13"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183" fontId="19" fillId="0" borderId="21" xfId="0" applyNumberFormat="1" applyFont="1" applyFill="1" applyBorder="1" applyAlignment="1">
      <alignment vertical="center" shrinkToFit="1"/>
    </xf>
    <xf numFmtId="183" fontId="19" fillId="0" borderId="30" xfId="0" applyNumberFormat="1" applyFont="1" applyFill="1" applyBorder="1" applyAlignment="1">
      <alignment vertical="center" shrinkToFit="1"/>
    </xf>
    <xf numFmtId="183" fontId="19" fillId="0" borderId="19" xfId="0" applyNumberFormat="1" applyFont="1" applyFill="1" applyBorder="1" applyAlignment="1">
      <alignment vertical="center" shrinkToFit="1"/>
    </xf>
    <xf numFmtId="183" fontId="19" fillId="0" borderId="29" xfId="0" applyNumberFormat="1" applyFont="1"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Border="1" applyAlignment="1">
      <alignment horizontal="center" vertical="center" wrapText="1" shrinkToFit="1"/>
    </xf>
    <xf numFmtId="0" fontId="22" fillId="0" borderId="13" xfId="0" applyFont="1" applyFill="1" applyBorder="1" applyAlignment="1">
      <alignment horizontal="left" vertical="center" wrapText="1"/>
    </xf>
    <xf numFmtId="0" fontId="19" fillId="0" borderId="12"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58" xfId="0" applyFont="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0" xfId="0" applyFont="1" applyFill="1" applyBorder="1" applyAlignment="1">
      <alignment horizontal="left" vertical="center" shrinkToFit="1"/>
    </xf>
    <xf numFmtId="0" fontId="19" fillId="0" borderId="12" xfId="0" applyFont="1" applyFill="1" applyBorder="1" applyAlignment="1">
      <alignment vertical="center" shrinkToFit="1"/>
    </xf>
    <xf numFmtId="0" fontId="19" fillId="0" borderId="58" xfId="0" applyFont="1" applyFill="1" applyBorder="1" applyAlignment="1">
      <alignment vertical="center" shrinkToFit="1"/>
    </xf>
    <xf numFmtId="57" fontId="19" fillId="3" borderId="12" xfId="0" applyNumberFormat="1" applyFont="1" applyFill="1" applyBorder="1" applyAlignment="1">
      <alignment horizontal="center" vertical="center" shrinkToFit="1"/>
    </xf>
    <xf numFmtId="0" fontId="19" fillId="3" borderId="58"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9" fillId="0" borderId="0" xfId="0" applyFont="1" applyAlignment="1">
      <alignment vertical="center" wrapText="1"/>
    </xf>
    <xf numFmtId="0" fontId="19" fillId="0" borderId="0" xfId="0" applyFont="1" applyFill="1" applyAlignment="1">
      <alignment vertical="center" wrapText="1"/>
    </xf>
    <xf numFmtId="0" fontId="15" fillId="0" borderId="0" xfId="0" applyFont="1" applyAlignment="1">
      <alignment horizontal="center" vertical="center"/>
    </xf>
    <xf numFmtId="0" fontId="19" fillId="0" borderId="12" xfId="0" applyFont="1" applyFill="1" applyBorder="1" applyAlignment="1">
      <alignment horizontal="center" vertical="center" shrinkToFit="1"/>
    </xf>
    <xf numFmtId="0" fontId="19" fillId="0" borderId="58" xfId="0" applyFont="1" applyFill="1" applyBorder="1" applyAlignment="1">
      <alignment horizontal="center" vertical="center"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3" xfId="0" applyFont="1" applyFill="1" applyBorder="1" applyAlignment="1">
      <alignment horizontal="left" vertical="center" shrinkToFit="1"/>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67" xfId="0" applyFont="1" applyFill="1" applyBorder="1" applyAlignment="1">
      <alignment horizontal="right" vertical="center" wrapText="1"/>
    </xf>
    <xf numFmtId="0" fontId="7" fillId="3" borderId="57"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12" xfId="0" applyFont="1" applyBorder="1" applyAlignment="1">
      <alignment horizontal="center" vertical="center"/>
    </xf>
    <xf numFmtId="0" fontId="18" fillId="0" borderId="58" xfId="0" applyFont="1" applyBorder="1" applyAlignment="1">
      <alignment horizontal="center" vertical="center"/>
    </xf>
    <xf numFmtId="0" fontId="36" fillId="0" borderId="0" xfId="0" applyFont="1" applyAlignment="1">
      <alignment horizontal="center" vertical="top"/>
    </xf>
    <xf numFmtId="0" fontId="39" fillId="0" borderId="74" xfId="0" applyFont="1" applyBorder="1" applyAlignment="1">
      <alignment horizontal="center" vertical="center"/>
    </xf>
    <xf numFmtId="0" fontId="39" fillId="0" borderId="73" xfId="0" applyFont="1" applyBorder="1" applyAlignment="1">
      <alignment horizontal="center" vertical="center"/>
    </xf>
    <xf numFmtId="0" fontId="39" fillId="0" borderId="72" xfId="0" applyFont="1" applyBorder="1" applyAlignment="1">
      <alignment horizontal="center" vertical="center"/>
    </xf>
    <xf numFmtId="0" fontId="39" fillId="0" borderId="74" xfId="0" applyFont="1" applyBorder="1" applyAlignment="1">
      <alignment horizontal="justify" vertical="center"/>
    </xf>
    <xf numFmtId="0" fontId="39" fillId="0" borderId="73" xfId="0" applyFont="1" applyBorder="1" applyAlignment="1">
      <alignment horizontal="justify" vertical="center"/>
    </xf>
    <xf numFmtId="0" fontId="39" fillId="0" borderId="74" xfId="0" applyFont="1" applyFill="1" applyBorder="1" applyAlignment="1">
      <alignment horizontal="center" vertical="center"/>
    </xf>
    <xf numFmtId="0" fontId="39" fillId="0" borderId="73" xfId="0" applyFont="1" applyFill="1" applyBorder="1" applyAlignment="1">
      <alignment horizontal="center" vertical="center"/>
    </xf>
    <xf numFmtId="0" fontId="38" fillId="0" borderId="42" xfId="0" applyFont="1" applyFill="1" applyBorder="1" applyAlignment="1">
      <alignment horizontal="center" vertical="center" wrapText="1"/>
    </xf>
    <xf numFmtId="0" fontId="38" fillId="0" borderId="14" xfId="0" applyFont="1" applyFill="1" applyBorder="1" applyAlignment="1">
      <alignment horizontal="left" vertical="top" wrapText="1"/>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2"/>
  <sheetViews>
    <sheetView showGridLines="0" view="pageBreakPreview" zoomScale="80" zoomScaleNormal="75" zoomScaleSheetLayoutView="80" zoomScalePageLayoutView="70" workbookViewId="0">
      <pane xSplit="5" ySplit="6" topLeftCell="F7" activePane="bottomRight" state="frozen"/>
      <selection activeCell="K6" sqref="K6"/>
      <selection pane="topRight" activeCell="K6" sqref="K6"/>
      <selection pane="bottomLeft" activeCell="K6" sqref="K6"/>
      <selection pane="bottomRight" activeCell="AC1" sqref="AC1"/>
    </sheetView>
  </sheetViews>
  <sheetFormatPr defaultColWidth="1.109375" defaultRowHeight="20.100000000000001" customHeight="1"/>
  <cols>
    <col min="1" max="1" width="2" style="15" customWidth="1"/>
    <col min="2" max="3" width="3.6640625" style="15" customWidth="1"/>
    <col min="4" max="6" width="20.6640625" style="15" customWidth="1"/>
    <col min="7" max="7" width="10.6640625" style="15" customWidth="1"/>
    <col min="8" max="8" width="7.6640625" style="40" customWidth="1"/>
    <col min="9" max="9" width="13.21875" style="40" bestFit="1" customWidth="1"/>
    <col min="10" max="10" width="16.33203125" style="40" customWidth="1"/>
    <col min="11" max="11" width="23.21875" style="40" customWidth="1"/>
    <col min="12" max="12" width="8.44140625" style="40" customWidth="1"/>
    <col min="13" max="13" width="11.109375" style="15" customWidth="1"/>
    <col min="14" max="14" width="9.33203125" style="15" customWidth="1"/>
    <col min="15" max="16" width="11.109375" style="15" customWidth="1"/>
    <col min="17" max="17" width="10.6640625" style="15" customWidth="1"/>
    <col min="18" max="19" width="10.6640625" style="40" customWidth="1"/>
    <col min="20" max="24" width="11.109375" style="15" customWidth="1"/>
    <col min="25" max="28" width="11.33203125" style="15" customWidth="1"/>
    <col min="29" max="30" width="10.6640625" style="15" customWidth="1"/>
    <col min="31" max="16384" width="1.109375" style="15"/>
  </cols>
  <sheetData>
    <row r="1" spans="1:28" ht="31.5" customHeight="1">
      <c r="A1" s="261" t="s">
        <v>267</v>
      </c>
      <c r="B1" s="261"/>
      <c r="C1" s="261"/>
      <c r="D1" s="261"/>
      <c r="E1" s="261"/>
      <c r="F1" s="261"/>
      <c r="G1" s="261"/>
      <c r="H1" s="261"/>
      <c r="I1" s="261"/>
      <c r="J1" s="261"/>
      <c r="K1" s="16"/>
      <c r="L1" s="16"/>
      <c r="M1" s="16"/>
      <c r="N1" s="17"/>
      <c r="O1" s="17"/>
      <c r="P1" s="17"/>
      <c r="Q1" s="17"/>
      <c r="R1" s="18"/>
      <c r="S1" s="18"/>
      <c r="T1" s="19"/>
      <c r="U1" s="262" t="s">
        <v>270</v>
      </c>
      <c r="V1" s="263"/>
      <c r="W1" s="263"/>
      <c r="X1" s="263"/>
      <c r="Y1" s="263"/>
      <c r="Z1" s="263"/>
      <c r="AA1" s="263"/>
      <c r="AB1" s="263"/>
    </row>
    <row r="2" spans="1:28" ht="61.2" customHeight="1" thickBot="1">
      <c r="B2" s="264" t="s">
        <v>264</v>
      </c>
      <c r="C2" s="264"/>
      <c r="D2" s="264"/>
      <c r="E2" s="264"/>
      <c r="F2" s="264"/>
      <c r="G2" s="264"/>
      <c r="H2" s="264"/>
      <c r="I2" s="264"/>
      <c r="J2" s="264"/>
      <c r="K2" s="264"/>
      <c r="L2" s="264"/>
      <c r="M2" s="264"/>
      <c r="N2" s="264"/>
      <c r="O2" s="264"/>
      <c r="P2" s="264"/>
      <c r="Q2" s="264"/>
      <c r="R2" s="264"/>
      <c r="S2" s="264"/>
      <c r="T2" s="264"/>
      <c r="U2" s="263"/>
      <c r="V2" s="263"/>
      <c r="W2" s="263"/>
      <c r="X2" s="263"/>
      <c r="Y2" s="263"/>
      <c r="Z2" s="263"/>
      <c r="AA2" s="263"/>
      <c r="AB2" s="263"/>
    </row>
    <row r="3" spans="1:28" ht="20.100000000000001" customHeight="1">
      <c r="B3" s="265" t="s">
        <v>77</v>
      </c>
      <c r="C3" s="267" t="s">
        <v>78</v>
      </c>
      <c r="D3" s="248" t="s">
        <v>79</v>
      </c>
      <c r="E3" s="248" t="s">
        <v>80</v>
      </c>
      <c r="F3" s="269" t="s">
        <v>81</v>
      </c>
      <c r="G3" s="248" t="s">
        <v>82</v>
      </c>
      <c r="H3" s="248" t="s">
        <v>83</v>
      </c>
      <c r="I3" s="248" t="s">
        <v>84</v>
      </c>
      <c r="J3" s="248" t="s">
        <v>85</v>
      </c>
      <c r="K3" s="272" t="s">
        <v>219</v>
      </c>
      <c r="L3" s="243" t="s">
        <v>248</v>
      </c>
      <c r="M3" s="20" t="s">
        <v>0</v>
      </c>
      <c r="N3" s="20" t="s">
        <v>1</v>
      </c>
      <c r="O3" s="20" t="s">
        <v>2</v>
      </c>
      <c r="P3" s="21" t="s">
        <v>3</v>
      </c>
      <c r="Q3" s="22"/>
      <c r="R3" s="23"/>
      <c r="S3" s="23"/>
      <c r="T3" s="24" t="s">
        <v>4</v>
      </c>
      <c r="U3" s="20" t="s">
        <v>5</v>
      </c>
      <c r="V3" s="20" t="s">
        <v>6</v>
      </c>
      <c r="W3" s="237" t="s">
        <v>7</v>
      </c>
      <c r="X3" s="25" t="s">
        <v>8</v>
      </c>
      <c r="Y3" s="273" t="s">
        <v>86</v>
      </c>
      <c r="Z3" s="275" t="s">
        <v>87</v>
      </c>
      <c r="AA3" s="248" t="s">
        <v>88</v>
      </c>
      <c r="AB3" s="248" t="s">
        <v>89</v>
      </c>
    </row>
    <row r="4" spans="1:28" ht="64.5" customHeight="1">
      <c r="B4" s="266"/>
      <c r="C4" s="268"/>
      <c r="D4" s="249"/>
      <c r="E4" s="249"/>
      <c r="F4" s="270"/>
      <c r="G4" s="249"/>
      <c r="H4" s="249"/>
      <c r="I4" s="249"/>
      <c r="J4" s="249"/>
      <c r="K4" s="249"/>
      <c r="L4" s="244"/>
      <c r="M4" s="26" t="s">
        <v>10</v>
      </c>
      <c r="N4" s="115" t="s">
        <v>269</v>
      </c>
      <c r="O4" s="26" t="s">
        <v>11</v>
      </c>
      <c r="P4" s="250" t="s">
        <v>156</v>
      </c>
      <c r="Q4" s="252" t="s">
        <v>12</v>
      </c>
      <c r="R4" s="253"/>
      <c r="S4" s="253"/>
      <c r="T4" s="254"/>
      <c r="U4" s="255" t="s">
        <v>129</v>
      </c>
      <c r="V4" s="257" t="s">
        <v>13</v>
      </c>
      <c r="W4" s="259" t="s">
        <v>130</v>
      </c>
      <c r="X4" s="246" t="s">
        <v>131</v>
      </c>
      <c r="Y4" s="274"/>
      <c r="Z4" s="276"/>
      <c r="AA4" s="249"/>
      <c r="AB4" s="249"/>
    </row>
    <row r="5" spans="1:28" ht="39" customHeight="1">
      <c r="B5" s="266"/>
      <c r="C5" s="268"/>
      <c r="D5" s="249"/>
      <c r="E5" s="249"/>
      <c r="F5" s="271"/>
      <c r="G5" s="249"/>
      <c r="H5" s="249"/>
      <c r="I5" s="249"/>
      <c r="J5" s="249"/>
      <c r="K5" s="249"/>
      <c r="L5" s="245"/>
      <c r="M5" s="27"/>
      <c r="N5" s="27"/>
      <c r="O5" s="28"/>
      <c r="P5" s="251"/>
      <c r="Q5" s="29" t="s">
        <v>160</v>
      </c>
      <c r="R5" s="29" t="s">
        <v>161</v>
      </c>
      <c r="S5" s="29" t="s">
        <v>251</v>
      </c>
      <c r="T5" s="29" t="s">
        <v>14</v>
      </c>
      <c r="U5" s="256"/>
      <c r="V5" s="258"/>
      <c r="W5" s="260"/>
      <c r="X5" s="247"/>
      <c r="Y5" s="274"/>
      <c r="Z5" s="276"/>
      <c r="AA5" s="249"/>
      <c r="AB5" s="249"/>
    </row>
    <row r="6" spans="1:28" s="30" customFormat="1" ht="78" customHeight="1">
      <c r="B6" s="31"/>
      <c r="C6" s="32"/>
      <c r="D6" s="32"/>
      <c r="E6" s="32"/>
      <c r="F6" s="32"/>
      <c r="G6" s="32"/>
      <c r="H6" s="32"/>
      <c r="I6" s="33" t="s">
        <v>90</v>
      </c>
      <c r="J6" s="33" t="s">
        <v>203</v>
      </c>
      <c r="K6" s="33" t="s">
        <v>249</v>
      </c>
      <c r="L6" s="33" t="s">
        <v>250</v>
      </c>
      <c r="M6" s="34" t="s">
        <v>15</v>
      </c>
      <c r="N6" s="34" t="s">
        <v>15</v>
      </c>
      <c r="O6" s="34" t="s">
        <v>132</v>
      </c>
      <c r="P6" s="34" t="s">
        <v>15</v>
      </c>
      <c r="Q6" s="34" t="s">
        <v>133</v>
      </c>
      <c r="R6" s="34" t="s">
        <v>15</v>
      </c>
      <c r="S6" s="34" t="s">
        <v>252</v>
      </c>
      <c r="T6" s="34" t="s">
        <v>15</v>
      </c>
      <c r="U6" s="34" t="s">
        <v>15</v>
      </c>
      <c r="V6" s="34" t="s">
        <v>15</v>
      </c>
      <c r="W6" s="238" t="s">
        <v>15</v>
      </c>
      <c r="X6" s="35" t="s">
        <v>15</v>
      </c>
      <c r="Y6" s="234" t="s">
        <v>76</v>
      </c>
      <c r="Z6" s="145" t="s">
        <v>76</v>
      </c>
      <c r="AA6" s="36" t="s">
        <v>134</v>
      </c>
      <c r="AB6" s="36" t="s">
        <v>91</v>
      </c>
    </row>
    <row r="7" spans="1:28" ht="20.100000000000001" customHeight="1">
      <c r="B7" s="170"/>
      <c r="C7" s="171"/>
      <c r="D7" s="172"/>
      <c r="E7" s="172"/>
      <c r="F7" s="172"/>
      <c r="G7" s="172"/>
      <c r="H7" s="177"/>
      <c r="I7" s="174"/>
      <c r="J7" s="175"/>
      <c r="K7" s="174"/>
      <c r="L7" s="196"/>
      <c r="M7" s="176"/>
      <c r="N7" s="176"/>
      <c r="O7" s="37">
        <f>M7-N7</f>
        <v>0</v>
      </c>
      <c r="P7" s="176"/>
      <c r="Q7" s="179"/>
      <c r="R7" s="38" t="str">
        <f>IF(J7=1,IF(K7=1,23000,IF(K7=2,22000,IF(K7=3,27000,IF(K7=4,26000,"-")))),"-")</f>
        <v>-</v>
      </c>
      <c r="S7" s="38" t="str">
        <f>IF(AND(OR(K7=1,K7=2),L7=1),2350000,"-")</f>
        <v>-</v>
      </c>
      <c r="T7" s="37" t="str">
        <f>IF(J7=1,SUM(ROUND(Q7,0)*R7,S7),IF(J7=2,1222000,""))</f>
        <v/>
      </c>
      <c r="U7" s="37">
        <f>MIN(P7,T7)</f>
        <v>0</v>
      </c>
      <c r="V7" s="181"/>
      <c r="W7" s="239">
        <f>IF(J7=1,MIN(MIN(O7,U7)*0.5,V7),IF(J7=2,MIN(MIN(O7,U7)*1,V7),0))</f>
        <v>0</v>
      </c>
      <c r="X7" s="39">
        <f t="shared" ref="X7:X12" si="0">ROUNDDOWN(W7,-3)</f>
        <v>0</v>
      </c>
      <c r="Y7" s="235"/>
      <c r="Z7" s="182"/>
      <c r="AA7" s="171"/>
      <c r="AB7" s="172"/>
    </row>
    <row r="8" spans="1:28" ht="20.100000000000001" customHeight="1">
      <c r="B8" s="170"/>
      <c r="C8" s="171"/>
      <c r="D8" s="172"/>
      <c r="E8" s="172"/>
      <c r="F8" s="172"/>
      <c r="G8" s="172"/>
      <c r="H8" s="177"/>
      <c r="I8" s="174"/>
      <c r="J8" s="174"/>
      <c r="K8" s="174"/>
      <c r="L8" s="196"/>
      <c r="M8" s="176"/>
      <c r="N8" s="176"/>
      <c r="O8" s="37">
        <f t="shared" ref="O8:O21" si="1">M8-N8</f>
        <v>0</v>
      </c>
      <c r="P8" s="176"/>
      <c r="Q8" s="179"/>
      <c r="R8" s="38" t="str">
        <f t="shared" ref="R8:R21" si="2">IF(J8=1,IF(K8=1,23000,IF(K8=2,22000,IF(K8=3,27000,IF(K8=4,26000,"-")))),"-")</f>
        <v>-</v>
      </c>
      <c r="S8" s="38" t="str">
        <f t="shared" ref="S8:S21" si="3">IF(AND(OR(K8=1,K8=2),L8=1),2350000,"-")</f>
        <v>-</v>
      </c>
      <c r="T8" s="37" t="str">
        <f t="shared" ref="T8:T21" si="4">IF(J8=1,SUM(ROUND(Q8,0)*R8,S8),IF(J8=2,1222000,""))</f>
        <v/>
      </c>
      <c r="U8" s="37">
        <f>MIN(P8,T8)</f>
        <v>0</v>
      </c>
      <c r="V8" s="181"/>
      <c r="W8" s="239">
        <f t="shared" ref="W8:W9" si="5">IF(J8=1,MIN(MIN(O8,U8)*0.5,V8),IF(J8=2,MIN(MIN(O8,U8)*1,V8),0))</f>
        <v>0</v>
      </c>
      <c r="X8" s="39">
        <f t="shared" si="0"/>
        <v>0</v>
      </c>
      <c r="Y8" s="235"/>
      <c r="Z8" s="182"/>
      <c r="AA8" s="171"/>
      <c r="AB8" s="172"/>
    </row>
    <row r="9" spans="1:28" ht="20.100000000000001" customHeight="1">
      <c r="B9" s="170"/>
      <c r="C9" s="171"/>
      <c r="D9" s="172"/>
      <c r="E9" s="172"/>
      <c r="F9" s="172"/>
      <c r="G9" s="172"/>
      <c r="H9" s="177"/>
      <c r="I9" s="174"/>
      <c r="J9" s="174"/>
      <c r="K9" s="174"/>
      <c r="L9" s="196"/>
      <c r="M9" s="176"/>
      <c r="N9" s="176"/>
      <c r="O9" s="37">
        <f t="shared" si="1"/>
        <v>0</v>
      </c>
      <c r="P9" s="176"/>
      <c r="Q9" s="179"/>
      <c r="R9" s="38" t="str">
        <f t="shared" si="2"/>
        <v>-</v>
      </c>
      <c r="S9" s="38" t="str">
        <f t="shared" si="3"/>
        <v>-</v>
      </c>
      <c r="T9" s="37" t="str">
        <f t="shared" si="4"/>
        <v/>
      </c>
      <c r="U9" s="37">
        <f>MIN(P9,T9)</f>
        <v>0</v>
      </c>
      <c r="V9" s="181"/>
      <c r="W9" s="239">
        <f t="shared" si="5"/>
        <v>0</v>
      </c>
      <c r="X9" s="39">
        <f t="shared" si="0"/>
        <v>0</v>
      </c>
      <c r="Y9" s="235"/>
      <c r="Z9" s="182"/>
      <c r="AA9" s="171"/>
      <c r="AB9" s="172"/>
    </row>
    <row r="10" spans="1:28" ht="20.100000000000001" customHeight="1">
      <c r="B10" s="170"/>
      <c r="C10" s="171"/>
      <c r="D10" s="171"/>
      <c r="E10" s="172"/>
      <c r="F10" s="172"/>
      <c r="G10" s="172"/>
      <c r="H10" s="177"/>
      <c r="I10" s="174"/>
      <c r="J10" s="174"/>
      <c r="K10" s="174"/>
      <c r="L10" s="196"/>
      <c r="M10" s="176"/>
      <c r="N10" s="176"/>
      <c r="O10" s="37">
        <f t="shared" si="1"/>
        <v>0</v>
      </c>
      <c r="P10" s="176"/>
      <c r="Q10" s="180"/>
      <c r="R10" s="38" t="str">
        <f t="shared" si="2"/>
        <v>-</v>
      </c>
      <c r="S10" s="38" t="str">
        <f t="shared" si="3"/>
        <v>-</v>
      </c>
      <c r="T10" s="37" t="str">
        <f t="shared" si="4"/>
        <v/>
      </c>
      <c r="U10" s="37">
        <f t="shared" ref="U10:U13" si="6">MIN(P10,T10)</f>
        <v>0</v>
      </c>
      <c r="V10" s="181"/>
      <c r="W10" s="239">
        <f>IF(J10=1,MIN(MIN(O10,U10)*0.5,V10),IF(J10=2,MIN(MIN(O10,U10)*1,V10),0))</f>
        <v>0</v>
      </c>
      <c r="X10" s="39">
        <f t="shared" si="0"/>
        <v>0</v>
      </c>
      <c r="Y10" s="235"/>
      <c r="Z10" s="182"/>
      <c r="AA10" s="171"/>
      <c r="AB10" s="172"/>
    </row>
    <row r="11" spans="1:28" ht="20.100000000000001" customHeight="1">
      <c r="B11" s="170"/>
      <c r="C11" s="171"/>
      <c r="D11" s="171"/>
      <c r="E11" s="171"/>
      <c r="F11" s="171"/>
      <c r="G11" s="171"/>
      <c r="H11" s="173"/>
      <c r="I11" s="173"/>
      <c r="J11" s="173"/>
      <c r="K11" s="173"/>
      <c r="L11" s="173"/>
      <c r="M11" s="171"/>
      <c r="N11" s="171"/>
      <c r="O11" s="37">
        <f t="shared" si="1"/>
        <v>0</v>
      </c>
      <c r="P11" s="171"/>
      <c r="Q11" s="179"/>
      <c r="R11" s="38" t="str">
        <f t="shared" si="2"/>
        <v>-</v>
      </c>
      <c r="S11" s="38" t="str">
        <f t="shared" si="3"/>
        <v>-</v>
      </c>
      <c r="T11" s="37" t="str">
        <f t="shared" si="4"/>
        <v/>
      </c>
      <c r="U11" s="37">
        <f t="shared" si="6"/>
        <v>0</v>
      </c>
      <c r="V11" s="181"/>
      <c r="W11" s="239">
        <f t="shared" ref="W11:W21" si="7">IF(J11=1,MIN(MIN(O11,U11)*0.5,V11),IF(J11=2,MIN(MIN(O11,U11)*1,V11),0))</f>
        <v>0</v>
      </c>
      <c r="X11" s="39">
        <f t="shared" si="0"/>
        <v>0</v>
      </c>
      <c r="Y11" s="235"/>
      <c r="Z11" s="182"/>
      <c r="AA11" s="171"/>
      <c r="AB11" s="171"/>
    </row>
    <row r="12" spans="1:28" ht="19.5" customHeight="1">
      <c r="B12" s="170"/>
      <c r="C12" s="171"/>
      <c r="D12" s="171"/>
      <c r="E12" s="171"/>
      <c r="F12" s="171"/>
      <c r="G12" s="171"/>
      <c r="H12" s="173"/>
      <c r="I12" s="178"/>
      <c r="J12" s="173"/>
      <c r="K12" s="173"/>
      <c r="L12" s="197"/>
      <c r="M12" s="176"/>
      <c r="N12" s="176"/>
      <c r="O12" s="37">
        <f t="shared" si="1"/>
        <v>0</v>
      </c>
      <c r="P12" s="176"/>
      <c r="Q12" s="179"/>
      <c r="R12" s="38" t="str">
        <f t="shared" si="2"/>
        <v>-</v>
      </c>
      <c r="S12" s="38" t="str">
        <f t="shared" si="3"/>
        <v>-</v>
      </c>
      <c r="T12" s="37" t="str">
        <f t="shared" si="4"/>
        <v/>
      </c>
      <c r="U12" s="37">
        <f t="shared" si="6"/>
        <v>0</v>
      </c>
      <c r="V12" s="181"/>
      <c r="W12" s="239">
        <f t="shared" si="7"/>
        <v>0</v>
      </c>
      <c r="X12" s="39">
        <f t="shared" si="0"/>
        <v>0</v>
      </c>
      <c r="Y12" s="235"/>
      <c r="Z12" s="182"/>
      <c r="AA12" s="171"/>
      <c r="AB12" s="171"/>
    </row>
    <row r="13" spans="1:28" ht="20.100000000000001" customHeight="1">
      <c r="B13" s="170"/>
      <c r="C13" s="171"/>
      <c r="D13" s="171"/>
      <c r="E13" s="171"/>
      <c r="F13" s="171"/>
      <c r="G13" s="171"/>
      <c r="H13" s="173"/>
      <c r="I13" s="173"/>
      <c r="J13" s="173"/>
      <c r="K13" s="173"/>
      <c r="L13" s="197"/>
      <c r="M13" s="176"/>
      <c r="N13" s="176"/>
      <c r="O13" s="37">
        <f t="shared" si="1"/>
        <v>0</v>
      </c>
      <c r="P13" s="176"/>
      <c r="Q13" s="179"/>
      <c r="R13" s="38" t="str">
        <f t="shared" si="2"/>
        <v>-</v>
      </c>
      <c r="S13" s="38" t="str">
        <f t="shared" si="3"/>
        <v>-</v>
      </c>
      <c r="T13" s="37" t="str">
        <f t="shared" si="4"/>
        <v/>
      </c>
      <c r="U13" s="37">
        <f t="shared" si="6"/>
        <v>0</v>
      </c>
      <c r="V13" s="181"/>
      <c r="W13" s="239">
        <f t="shared" si="7"/>
        <v>0</v>
      </c>
      <c r="X13" s="39">
        <f>ROUNDDOWN(W13,-3)</f>
        <v>0</v>
      </c>
      <c r="Y13" s="235"/>
      <c r="Z13" s="182"/>
      <c r="AA13" s="171"/>
      <c r="AB13" s="171"/>
    </row>
    <row r="14" spans="1:28" ht="20.100000000000001" customHeight="1">
      <c r="B14" s="170"/>
      <c r="C14" s="171"/>
      <c r="D14" s="171"/>
      <c r="E14" s="171"/>
      <c r="F14" s="171"/>
      <c r="G14" s="171"/>
      <c r="H14" s="173"/>
      <c r="I14" s="173"/>
      <c r="J14" s="173"/>
      <c r="K14" s="173"/>
      <c r="L14" s="197"/>
      <c r="M14" s="176"/>
      <c r="N14" s="176"/>
      <c r="O14" s="37">
        <f t="shared" si="1"/>
        <v>0</v>
      </c>
      <c r="P14" s="176"/>
      <c r="Q14" s="179"/>
      <c r="R14" s="38" t="str">
        <f t="shared" si="2"/>
        <v>-</v>
      </c>
      <c r="S14" s="38" t="str">
        <f t="shared" si="3"/>
        <v>-</v>
      </c>
      <c r="T14" s="37" t="str">
        <f t="shared" si="4"/>
        <v/>
      </c>
      <c r="U14" s="37">
        <f t="shared" ref="U14:U20" si="8">MIN(P14,T14)</f>
        <v>0</v>
      </c>
      <c r="V14" s="181"/>
      <c r="W14" s="239">
        <f t="shared" si="7"/>
        <v>0</v>
      </c>
      <c r="X14" s="39">
        <f t="shared" ref="X14:X20" si="9">ROUNDDOWN(W14,-3)</f>
        <v>0</v>
      </c>
      <c r="Y14" s="235"/>
      <c r="Z14" s="182"/>
      <c r="AA14" s="171"/>
      <c r="AB14" s="171"/>
    </row>
    <row r="15" spans="1:28" ht="20.100000000000001" customHeight="1">
      <c r="B15" s="170"/>
      <c r="C15" s="171"/>
      <c r="D15" s="171"/>
      <c r="E15" s="171"/>
      <c r="F15" s="171"/>
      <c r="G15" s="171"/>
      <c r="H15" s="173"/>
      <c r="I15" s="173"/>
      <c r="J15" s="178"/>
      <c r="K15" s="173"/>
      <c r="L15" s="197"/>
      <c r="M15" s="176"/>
      <c r="N15" s="176"/>
      <c r="O15" s="37">
        <f t="shared" si="1"/>
        <v>0</v>
      </c>
      <c r="P15" s="176"/>
      <c r="Q15" s="179"/>
      <c r="R15" s="38" t="str">
        <f t="shared" si="2"/>
        <v>-</v>
      </c>
      <c r="S15" s="38" t="str">
        <f t="shared" si="3"/>
        <v>-</v>
      </c>
      <c r="T15" s="37" t="str">
        <f t="shared" si="4"/>
        <v/>
      </c>
      <c r="U15" s="37">
        <f t="shared" si="8"/>
        <v>0</v>
      </c>
      <c r="V15" s="181"/>
      <c r="W15" s="239">
        <f t="shared" si="7"/>
        <v>0</v>
      </c>
      <c r="X15" s="39">
        <f t="shared" si="9"/>
        <v>0</v>
      </c>
      <c r="Y15" s="235"/>
      <c r="Z15" s="182"/>
      <c r="AA15" s="171"/>
      <c r="AB15" s="171"/>
    </row>
    <row r="16" spans="1:28" ht="20.100000000000001" customHeight="1">
      <c r="B16" s="170"/>
      <c r="C16" s="171"/>
      <c r="D16" s="171"/>
      <c r="E16" s="171"/>
      <c r="F16" s="171"/>
      <c r="G16" s="171"/>
      <c r="H16" s="173"/>
      <c r="I16" s="173"/>
      <c r="J16" s="173"/>
      <c r="K16" s="173"/>
      <c r="L16" s="197"/>
      <c r="M16" s="176"/>
      <c r="N16" s="176"/>
      <c r="O16" s="37">
        <f t="shared" si="1"/>
        <v>0</v>
      </c>
      <c r="P16" s="176"/>
      <c r="Q16" s="179"/>
      <c r="R16" s="38" t="str">
        <f t="shared" si="2"/>
        <v>-</v>
      </c>
      <c r="S16" s="38" t="str">
        <f t="shared" si="3"/>
        <v>-</v>
      </c>
      <c r="T16" s="37" t="str">
        <f t="shared" si="4"/>
        <v/>
      </c>
      <c r="U16" s="37">
        <f t="shared" si="8"/>
        <v>0</v>
      </c>
      <c r="V16" s="181"/>
      <c r="W16" s="239">
        <f t="shared" si="7"/>
        <v>0</v>
      </c>
      <c r="X16" s="39">
        <f t="shared" si="9"/>
        <v>0</v>
      </c>
      <c r="Y16" s="235"/>
      <c r="Z16" s="182"/>
      <c r="AA16" s="171"/>
      <c r="AB16" s="171"/>
    </row>
    <row r="17" spans="2:28" ht="20.100000000000001" customHeight="1">
      <c r="B17" s="170"/>
      <c r="C17" s="171"/>
      <c r="D17" s="171"/>
      <c r="E17" s="171"/>
      <c r="F17" s="171"/>
      <c r="G17" s="171"/>
      <c r="H17" s="173"/>
      <c r="I17" s="173"/>
      <c r="J17" s="173"/>
      <c r="K17" s="173"/>
      <c r="L17" s="197"/>
      <c r="M17" s="176"/>
      <c r="N17" s="176"/>
      <c r="O17" s="37">
        <f t="shared" si="1"/>
        <v>0</v>
      </c>
      <c r="P17" s="176"/>
      <c r="Q17" s="179"/>
      <c r="R17" s="38" t="str">
        <f t="shared" si="2"/>
        <v>-</v>
      </c>
      <c r="S17" s="38" t="str">
        <f t="shared" si="3"/>
        <v>-</v>
      </c>
      <c r="T17" s="37" t="str">
        <f t="shared" si="4"/>
        <v/>
      </c>
      <c r="U17" s="37">
        <f t="shared" si="8"/>
        <v>0</v>
      </c>
      <c r="V17" s="181"/>
      <c r="W17" s="239">
        <f t="shared" si="7"/>
        <v>0</v>
      </c>
      <c r="X17" s="39">
        <f t="shared" si="9"/>
        <v>0</v>
      </c>
      <c r="Y17" s="235"/>
      <c r="Z17" s="182"/>
      <c r="AA17" s="171"/>
      <c r="AB17" s="171"/>
    </row>
    <row r="18" spans="2:28" ht="20.100000000000001" customHeight="1">
      <c r="B18" s="170"/>
      <c r="C18" s="171"/>
      <c r="D18" s="171"/>
      <c r="E18" s="171"/>
      <c r="F18" s="171"/>
      <c r="G18" s="171"/>
      <c r="H18" s="173"/>
      <c r="I18" s="173"/>
      <c r="J18" s="173"/>
      <c r="K18" s="173"/>
      <c r="L18" s="197"/>
      <c r="M18" s="176"/>
      <c r="N18" s="176"/>
      <c r="O18" s="37">
        <f t="shared" si="1"/>
        <v>0</v>
      </c>
      <c r="P18" s="176"/>
      <c r="Q18" s="179"/>
      <c r="R18" s="38" t="str">
        <f t="shared" si="2"/>
        <v>-</v>
      </c>
      <c r="S18" s="38" t="str">
        <f t="shared" si="3"/>
        <v>-</v>
      </c>
      <c r="T18" s="37" t="str">
        <f t="shared" si="4"/>
        <v/>
      </c>
      <c r="U18" s="37">
        <f t="shared" si="8"/>
        <v>0</v>
      </c>
      <c r="V18" s="181"/>
      <c r="W18" s="239">
        <f t="shared" si="7"/>
        <v>0</v>
      </c>
      <c r="X18" s="39">
        <f t="shared" si="9"/>
        <v>0</v>
      </c>
      <c r="Y18" s="235"/>
      <c r="Z18" s="182"/>
      <c r="AA18" s="171"/>
      <c r="AB18" s="171"/>
    </row>
    <row r="19" spans="2:28" ht="20.100000000000001" customHeight="1">
      <c r="B19" s="170"/>
      <c r="C19" s="171"/>
      <c r="D19" s="171"/>
      <c r="E19" s="171"/>
      <c r="F19" s="171"/>
      <c r="G19" s="171"/>
      <c r="H19" s="173"/>
      <c r="I19" s="173"/>
      <c r="J19" s="173"/>
      <c r="K19" s="173"/>
      <c r="L19" s="173"/>
      <c r="M19" s="171"/>
      <c r="N19" s="171"/>
      <c r="O19" s="37">
        <f t="shared" si="1"/>
        <v>0</v>
      </c>
      <c r="P19" s="171"/>
      <c r="Q19" s="179"/>
      <c r="R19" s="38" t="str">
        <f t="shared" si="2"/>
        <v>-</v>
      </c>
      <c r="S19" s="38" t="str">
        <f t="shared" si="3"/>
        <v>-</v>
      </c>
      <c r="T19" s="37" t="str">
        <f t="shared" si="4"/>
        <v/>
      </c>
      <c r="U19" s="37">
        <f t="shared" si="8"/>
        <v>0</v>
      </c>
      <c r="V19" s="181"/>
      <c r="W19" s="239">
        <f t="shared" si="7"/>
        <v>0</v>
      </c>
      <c r="X19" s="39">
        <f t="shared" si="9"/>
        <v>0</v>
      </c>
      <c r="Y19" s="235"/>
      <c r="Z19" s="182"/>
      <c r="AA19" s="171"/>
      <c r="AB19" s="171"/>
    </row>
    <row r="20" spans="2:28" ht="20.100000000000001" customHeight="1">
      <c r="B20" s="170"/>
      <c r="C20" s="171"/>
      <c r="D20" s="171"/>
      <c r="E20" s="171"/>
      <c r="F20" s="171"/>
      <c r="G20" s="171"/>
      <c r="H20" s="173"/>
      <c r="I20" s="173"/>
      <c r="J20" s="173"/>
      <c r="K20" s="173"/>
      <c r="L20" s="173"/>
      <c r="M20" s="171"/>
      <c r="N20" s="171"/>
      <c r="O20" s="37">
        <f t="shared" si="1"/>
        <v>0</v>
      </c>
      <c r="P20" s="171"/>
      <c r="Q20" s="179"/>
      <c r="R20" s="38" t="str">
        <f t="shared" si="2"/>
        <v>-</v>
      </c>
      <c r="S20" s="38" t="str">
        <f t="shared" si="3"/>
        <v>-</v>
      </c>
      <c r="T20" s="37" t="str">
        <f t="shared" si="4"/>
        <v/>
      </c>
      <c r="U20" s="37">
        <f t="shared" si="8"/>
        <v>0</v>
      </c>
      <c r="V20" s="181"/>
      <c r="W20" s="239">
        <f t="shared" si="7"/>
        <v>0</v>
      </c>
      <c r="X20" s="39">
        <f t="shared" si="9"/>
        <v>0</v>
      </c>
      <c r="Y20" s="235"/>
      <c r="Z20" s="182"/>
      <c r="AA20" s="171"/>
      <c r="AB20" s="171"/>
    </row>
    <row r="21" spans="2:28" ht="19.5" customHeight="1" thickBot="1">
      <c r="B21" s="219"/>
      <c r="C21" s="220"/>
      <c r="D21" s="220"/>
      <c r="E21" s="220"/>
      <c r="F21" s="220"/>
      <c r="G21" s="220"/>
      <c r="H21" s="221"/>
      <c r="I21" s="222"/>
      <c r="J21" s="221"/>
      <c r="K21" s="221"/>
      <c r="L21" s="223"/>
      <c r="M21" s="224"/>
      <c r="N21" s="224"/>
      <c r="O21" s="225">
        <f t="shared" si="1"/>
        <v>0</v>
      </c>
      <c r="P21" s="224"/>
      <c r="Q21" s="226"/>
      <c r="R21" s="227" t="str">
        <f t="shared" si="2"/>
        <v>-</v>
      </c>
      <c r="S21" s="227" t="str">
        <f t="shared" si="3"/>
        <v>-</v>
      </c>
      <c r="T21" s="225" t="str">
        <f t="shared" si="4"/>
        <v/>
      </c>
      <c r="U21" s="225">
        <f>MIN(P21,T21)</f>
        <v>0</v>
      </c>
      <c r="V21" s="228"/>
      <c r="W21" s="240">
        <f t="shared" si="7"/>
        <v>0</v>
      </c>
      <c r="X21" s="229">
        <f>ROUNDDOWN(W21,-3)</f>
        <v>0</v>
      </c>
      <c r="Y21" s="236"/>
      <c r="Z21" s="230"/>
      <c r="AA21" s="220"/>
      <c r="AB21" s="220"/>
    </row>
    <row r="22" spans="2:28" ht="20.100000000000001" customHeight="1" thickTop="1" thickBot="1">
      <c r="B22" s="215"/>
      <c r="C22" s="216"/>
      <c r="D22" s="216"/>
      <c r="E22" s="216"/>
      <c r="F22" s="216"/>
      <c r="G22" s="216"/>
      <c r="H22" s="217"/>
      <c r="I22" s="217"/>
      <c r="J22" s="217"/>
      <c r="K22" s="217"/>
      <c r="L22" s="217"/>
      <c r="M22" s="216" t="str">
        <f t="shared" ref="M22:N22" si="10">IF(OR(M7="",M7=0),"",SUM(M7:M21))</f>
        <v/>
      </c>
      <c r="N22" s="216" t="str">
        <f t="shared" si="10"/>
        <v/>
      </c>
      <c r="O22" s="216" t="str">
        <f>IF(OR(O7="",O7=0),"",SUM(O7:O21))</f>
        <v/>
      </c>
      <c r="P22" s="216" t="str">
        <f>IF(OR(P7="",P7=0),"",SUM(P7:P21))</f>
        <v/>
      </c>
      <c r="Q22" s="216"/>
      <c r="R22" s="217"/>
      <c r="S22" s="217"/>
      <c r="T22" s="216" t="str">
        <f t="shared" ref="T22:W22" si="11">IF(OR(T7="",T7=0),"",SUM(T7:T21))</f>
        <v/>
      </c>
      <c r="U22" s="216" t="str">
        <f t="shared" si="11"/>
        <v/>
      </c>
      <c r="V22" s="216" t="str">
        <f t="shared" si="11"/>
        <v/>
      </c>
      <c r="W22" s="232" t="str">
        <f t="shared" si="11"/>
        <v/>
      </c>
      <c r="X22" s="231" t="str">
        <f>IF(OR(X7="",X7=0),"",SUM(X7:X21))</f>
        <v/>
      </c>
      <c r="Y22" s="233"/>
      <c r="Z22" s="216"/>
      <c r="AA22" s="216"/>
      <c r="AB22" s="218"/>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4"/>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39370078740157483" right="0.39370078740157483" top="0.78740157480314965" bottom="0.43307086614173229" header="0" footer="0"/>
  <pageSetup paperSize="9" scale="41"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0"/>
  <sheetViews>
    <sheetView view="pageBreakPreview" zoomScaleNormal="100" zoomScaleSheetLayoutView="100" workbookViewId="0">
      <selection activeCell="M1" sqref="M1"/>
    </sheetView>
  </sheetViews>
  <sheetFormatPr defaultColWidth="9" defaultRowHeight="12"/>
  <cols>
    <col min="1" max="1" width="11.21875" style="41" customWidth="1"/>
    <col min="2" max="2" width="10" style="41" customWidth="1"/>
    <col min="3" max="3" width="17" style="41" customWidth="1"/>
    <col min="4" max="4" width="12.33203125" style="41" customWidth="1"/>
    <col min="5" max="5" width="10.77734375" style="41" customWidth="1"/>
    <col min="6" max="6" width="10.44140625" style="41" customWidth="1"/>
    <col min="7" max="12" width="10" style="41" customWidth="1"/>
    <col min="13" max="13" width="5" style="41" customWidth="1"/>
    <col min="14" max="14" width="115.88671875" style="41" customWidth="1"/>
    <col min="15" max="19" width="10" style="41" customWidth="1"/>
    <col min="20" max="16384" width="9" style="41"/>
  </cols>
  <sheetData>
    <row r="1" spans="1:14">
      <c r="A1" s="41" t="s">
        <v>159</v>
      </c>
    </row>
    <row r="2" spans="1:14" ht="18" customHeight="1">
      <c r="A2" s="363" t="s">
        <v>95</v>
      </c>
      <c r="B2" s="363"/>
      <c r="C2" s="363"/>
      <c r="D2" s="363"/>
      <c r="E2" s="363"/>
      <c r="F2" s="363"/>
      <c r="G2" s="363"/>
      <c r="H2" s="363"/>
      <c r="I2" s="363"/>
      <c r="J2" s="363"/>
      <c r="K2" s="363"/>
      <c r="L2" s="363"/>
      <c r="M2" s="209"/>
    </row>
    <row r="3" spans="1:14" ht="12" customHeight="1">
      <c r="N3" s="361" t="s">
        <v>137</v>
      </c>
    </row>
    <row r="4" spans="1:14">
      <c r="N4" s="361"/>
    </row>
    <row r="5" spans="1:14" ht="18.75" customHeight="1">
      <c r="A5" s="43" t="s">
        <v>51</v>
      </c>
      <c r="B5" s="279" t="s">
        <v>103</v>
      </c>
      <c r="C5" s="279"/>
      <c r="D5" s="279"/>
      <c r="E5" s="279"/>
      <c r="F5" s="279"/>
      <c r="N5" s="361"/>
    </row>
    <row r="6" spans="1:14" ht="18.75" customHeight="1">
      <c r="A6" s="43" t="s">
        <v>104</v>
      </c>
      <c r="B6" s="280"/>
      <c r="C6" s="280"/>
      <c r="D6" s="280"/>
      <c r="E6" s="280"/>
      <c r="F6" s="280"/>
      <c r="N6" s="361"/>
    </row>
    <row r="7" spans="1:14">
      <c r="N7" s="361"/>
    </row>
    <row r="8" spans="1:14">
      <c r="N8" s="214"/>
    </row>
    <row r="9" spans="1:14">
      <c r="A9" s="279" t="s">
        <v>92</v>
      </c>
      <c r="B9" s="279"/>
      <c r="C9" s="279"/>
      <c r="D9" s="279" t="s">
        <v>98</v>
      </c>
      <c r="E9" s="279"/>
      <c r="F9" s="279"/>
      <c r="G9" s="279" t="s">
        <v>93</v>
      </c>
      <c r="H9" s="279"/>
      <c r="I9" s="279"/>
      <c r="J9" s="279"/>
      <c r="K9" s="279"/>
    </row>
    <row r="10" spans="1:14" ht="18.75" customHeight="1">
      <c r="A10" s="278"/>
      <c r="B10" s="278"/>
      <c r="C10" s="278"/>
      <c r="D10" s="278"/>
      <c r="E10" s="278"/>
      <c r="F10" s="278"/>
      <c r="G10" s="278"/>
      <c r="H10" s="278"/>
      <c r="I10" s="278"/>
      <c r="J10" s="278"/>
      <c r="K10" s="278"/>
      <c r="N10" s="362" t="s">
        <v>271</v>
      </c>
    </row>
    <row r="11" spans="1:14" ht="12" customHeight="1">
      <c r="A11" s="44"/>
      <c r="B11" s="44"/>
      <c r="C11" s="44"/>
      <c r="D11" s="44"/>
      <c r="E11" s="44"/>
      <c r="F11" s="44"/>
      <c r="G11" s="44"/>
      <c r="H11" s="44"/>
      <c r="I11" s="44"/>
      <c r="J11" s="44"/>
      <c r="K11" s="44"/>
      <c r="N11" s="362"/>
    </row>
    <row r="12" spans="1:14" ht="12" customHeight="1">
      <c r="A12" s="44"/>
      <c r="B12" s="44"/>
      <c r="C12" s="44"/>
      <c r="D12" s="44"/>
      <c r="E12" s="44"/>
      <c r="F12" s="44"/>
      <c r="G12" s="44"/>
      <c r="H12" s="44"/>
      <c r="I12" s="44"/>
      <c r="J12" s="44"/>
      <c r="K12" s="44"/>
      <c r="N12" s="362"/>
    </row>
    <row r="13" spans="1:14">
      <c r="A13" s="41" t="s">
        <v>99</v>
      </c>
      <c r="N13" s="362"/>
    </row>
    <row r="14" spans="1:14" ht="3.75" customHeight="1">
      <c r="N14" s="362"/>
    </row>
    <row r="15" spans="1:14">
      <c r="A15" s="304" t="s">
        <v>94</v>
      </c>
      <c r="B15" s="281" t="s">
        <v>96</v>
      </c>
      <c r="C15" s="281"/>
      <c r="D15" s="281"/>
      <c r="E15" s="281"/>
      <c r="F15" s="281"/>
      <c r="G15" s="281" t="s">
        <v>97</v>
      </c>
      <c r="H15" s="281"/>
      <c r="I15" s="281"/>
      <c r="J15" s="281"/>
      <c r="K15" s="281"/>
      <c r="N15" s="362"/>
    </row>
    <row r="16" spans="1:14" ht="18.75" customHeight="1">
      <c r="A16" s="305"/>
      <c r="B16" s="48" t="s">
        <v>117</v>
      </c>
      <c r="C16" s="50"/>
      <c r="D16" s="49" t="s">
        <v>118</v>
      </c>
      <c r="E16" s="49" t="s">
        <v>119</v>
      </c>
      <c r="F16" s="51"/>
      <c r="G16" s="48" t="s">
        <v>117</v>
      </c>
      <c r="H16" s="50"/>
      <c r="I16" s="49" t="s">
        <v>118</v>
      </c>
      <c r="J16" s="49" t="s">
        <v>119</v>
      </c>
      <c r="K16" s="51"/>
      <c r="N16" s="362"/>
    </row>
    <row r="17" spans="1:14" ht="30.75" customHeight="1">
      <c r="A17" s="68" t="s">
        <v>102</v>
      </c>
      <c r="B17" s="282"/>
      <c r="C17" s="283"/>
      <c r="D17" s="283"/>
      <c r="E17" s="283"/>
      <c r="F17" s="120" t="s">
        <v>140</v>
      </c>
      <c r="G17" s="69" t="s">
        <v>105</v>
      </c>
      <c r="H17" s="282"/>
      <c r="I17" s="283"/>
      <c r="J17" s="283"/>
      <c r="K17" s="284"/>
      <c r="N17" s="362"/>
    </row>
    <row r="18" spans="1:14" ht="17.25" customHeight="1">
      <c r="A18" s="285" t="s">
        <v>128</v>
      </c>
      <c r="B18" s="285"/>
      <c r="C18" s="285"/>
      <c r="D18" s="285"/>
      <c r="E18" s="285"/>
      <c r="F18" s="285"/>
      <c r="G18" s="286"/>
      <c r="H18" s="286"/>
      <c r="I18" s="286"/>
      <c r="J18" s="286"/>
      <c r="K18" s="286"/>
      <c r="N18" s="241"/>
    </row>
    <row r="19" spans="1:14" ht="17.25" customHeight="1">
      <c r="A19" s="368" t="s">
        <v>201</v>
      </c>
      <c r="B19" s="368"/>
      <c r="C19" s="368"/>
      <c r="D19" s="368"/>
      <c r="E19" s="368"/>
      <c r="F19" s="368"/>
      <c r="G19" s="286"/>
      <c r="H19" s="286"/>
      <c r="I19" s="286"/>
      <c r="J19" s="286"/>
      <c r="K19" s="286"/>
      <c r="N19" s="241"/>
    </row>
    <row r="20" spans="1:14" ht="11.25" customHeight="1">
      <c r="N20" s="241"/>
    </row>
    <row r="21" spans="1:14" ht="21.75" customHeight="1">
      <c r="N21" s="241"/>
    </row>
    <row r="22" spans="1:14">
      <c r="A22" s="41" t="s">
        <v>100</v>
      </c>
      <c r="N22" s="241"/>
    </row>
    <row r="23" spans="1:14" ht="3.75" customHeight="1">
      <c r="N23" s="241"/>
    </row>
    <row r="24" spans="1:14" ht="14.25" customHeight="1">
      <c r="A24" s="41" t="s">
        <v>204</v>
      </c>
      <c r="N24" s="241"/>
    </row>
    <row r="25" spans="1:14" ht="15" customHeight="1">
      <c r="A25" s="306" t="s">
        <v>106</v>
      </c>
      <c r="B25" s="308"/>
      <c r="C25" s="348" t="s">
        <v>205</v>
      </c>
      <c r="D25" s="349"/>
      <c r="E25" s="349"/>
      <c r="F25" s="349"/>
      <c r="G25" s="349"/>
      <c r="H25" s="349"/>
      <c r="I25" s="349"/>
      <c r="J25" s="350"/>
      <c r="K25" s="321" t="s">
        <v>108</v>
      </c>
      <c r="L25" s="321" t="s">
        <v>101</v>
      </c>
      <c r="M25" s="183"/>
      <c r="N25" s="214"/>
    </row>
    <row r="26" spans="1:14" ht="15" customHeight="1">
      <c r="A26" s="366"/>
      <c r="B26" s="367"/>
      <c r="C26" s="351" t="s">
        <v>107</v>
      </c>
      <c r="D26" s="353" t="s">
        <v>243</v>
      </c>
      <c r="E26" s="306" t="s">
        <v>206</v>
      </c>
      <c r="F26" s="161"/>
      <c r="G26" s="162"/>
      <c r="H26" s="312" t="s">
        <v>141</v>
      </c>
      <c r="I26" s="323" t="s">
        <v>148</v>
      </c>
      <c r="J26" s="321" t="s">
        <v>116</v>
      </c>
      <c r="K26" s="346"/>
      <c r="L26" s="346"/>
      <c r="M26" s="183"/>
    </row>
    <row r="27" spans="1:14" ht="32.4">
      <c r="A27" s="309"/>
      <c r="B27" s="311"/>
      <c r="C27" s="352"/>
      <c r="D27" s="354"/>
      <c r="E27" s="322"/>
      <c r="F27" s="160" t="s">
        <v>207</v>
      </c>
      <c r="G27" s="146" t="s">
        <v>208</v>
      </c>
      <c r="H27" s="313"/>
      <c r="I27" s="324"/>
      <c r="J27" s="322"/>
      <c r="K27" s="322"/>
      <c r="L27" s="322"/>
      <c r="M27" s="183"/>
    </row>
    <row r="28" spans="1:14" ht="18.75" customHeight="1">
      <c r="A28" s="315"/>
      <c r="B28" s="316"/>
      <c r="C28" s="190"/>
      <c r="D28" s="191"/>
      <c r="E28" s="122">
        <f>SUM(F28:G28)</f>
        <v>0</v>
      </c>
      <c r="F28" s="122">
        <f>'施設面積内訳(1)'!D38</f>
        <v>0</v>
      </c>
      <c r="G28" s="122">
        <f>'施設面積内訳(1)'!E38</f>
        <v>0</v>
      </c>
      <c r="H28" s="122">
        <f>'施設面積内訳(1)'!F38</f>
        <v>0</v>
      </c>
      <c r="I28" s="189"/>
      <c r="J28" s="54"/>
      <c r="K28" s="122">
        <f>E28+H28</f>
        <v>0</v>
      </c>
      <c r="L28" s="188"/>
      <c r="M28" s="147"/>
    </row>
    <row r="29" spans="1:14" ht="18.75" customHeight="1">
      <c r="A29" s="315"/>
      <c r="B29" s="316"/>
      <c r="C29" s="190"/>
      <c r="D29" s="191"/>
      <c r="E29" s="122">
        <f t="shared" ref="E29:E30" si="0">SUM(F29:G29)</f>
        <v>0</v>
      </c>
      <c r="F29" s="122">
        <f>'施設面積内訳(2)'!D38</f>
        <v>0</v>
      </c>
      <c r="G29" s="122">
        <f>'施設面積内訳(2)'!E38</f>
        <v>0</v>
      </c>
      <c r="H29" s="122">
        <f>'施設面積内訳(2)'!F38</f>
        <v>0</v>
      </c>
      <c r="I29" s="189"/>
      <c r="J29" s="54"/>
      <c r="K29" s="122">
        <f>E29+H29</f>
        <v>0</v>
      </c>
      <c r="L29" s="188"/>
      <c r="M29" s="147"/>
    </row>
    <row r="30" spans="1:14" ht="18.75" customHeight="1">
      <c r="A30" s="315"/>
      <c r="B30" s="316"/>
      <c r="C30" s="190"/>
      <c r="D30" s="191"/>
      <c r="E30" s="122">
        <f t="shared" si="0"/>
        <v>0</v>
      </c>
      <c r="F30" s="122">
        <f>'施設面積内訳(3)'!D38</f>
        <v>0</v>
      </c>
      <c r="G30" s="122">
        <f>'施設面積内訳(3)'!E38</f>
        <v>0</v>
      </c>
      <c r="H30" s="122">
        <f>'施設面積内訳(3)'!F38</f>
        <v>0</v>
      </c>
      <c r="I30" s="189"/>
      <c r="J30" s="54"/>
      <c r="K30" s="122">
        <f>E30+H30</f>
        <v>0</v>
      </c>
      <c r="L30" s="188"/>
      <c r="M30" s="147"/>
    </row>
    <row r="31" spans="1:14" s="45" customFormat="1" ht="4.5" customHeight="1">
      <c r="A31" s="124"/>
      <c r="B31" s="124"/>
      <c r="C31" s="125"/>
      <c r="D31" s="125"/>
      <c r="E31" s="123"/>
      <c r="F31" s="126"/>
      <c r="G31" s="126"/>
      <c r="H31" s="127"/>
      <c r="I31" s="123"/>
      <c r="J31" s="124"/>
      <c r="K31" s="128"/>
    </row>
    <row r="32" spans="1:14" s="45" customFormat="1" ht="9.9" customHeight="1">
      <c r="A32" s="147"/>
      <c r="B32" s="147"/>
      <c r="C32" s="148"/>
      <c r="D32" s="148"/>
      <c r="E32" s="149"/>
      <c r="F32" s="150"/>
      <c r="G32" s="150"/>
      <c r="H32" s="151"/>
      <c r="I32" s="149"/>
      <c r="J32" s="147"/>
      <c r="K32" s="128"/>
    </row>
    <row r="33" spans="1:13" s="45" customFormat="1" ht="30" customHeight="1">
      <c r="A33" s="364" t="s">
        <v>162</v>
      </c>
      <c r="B33" s="365"/>
      <c r="C33" s="364" t="s">
        <v>163</v>
      </c>
      <c r="D33" s="365"/>
      <c r="E33" s="347" t="s">
        <v>209</v>
      </c>
      <c r="F33" s="347"/>
      <c r="G33" s="152" t="s">
        <v>164</v>
      </c>
      <c r="H33" s="319" t="s">
        <v>210</v>
      </c>
      <c r="I33" s="319"/>
      <c r="J33" s="147"/>
      <c r="K33" s="128"/>
    </row>
    <row r="34" spans="1:13" s="45" customFormat="1" ht="18.75" customHeight="1">
      <c r="A34" s="356">
        <f>A28</f>
        <v>0</v>
      </c>
      <c r="B34" s="357"/>
      <c r="C34" s="358"/>
      <c r="D34" s="359"/>
      <c r="E34" s="317"/>
      <c r="F34" s="318"/>
      <c r="G34" s="158"/>
      <c r="H34" s="320" t="str">
        <f>IF(OR(G34="(6)項イ(1)",G34="(6)項イ(2)"),"有",IF(OR(AND(G34="(6)項イ(3)",K28&gt;=3000),AND(G34="(6)項イ(4)",K28&gt;=6000)),"有","無"))</f>
        <v>無</v>
      </c>
      <c r="I34" s="320"/>
      <c r="J34" s="159" t="str">
        <f>(IF(E34="有","補助対象外です"," "))</f>
        <v xml:space="preserve"> </v>
      </c>
      <c r="K34" s="159"/>
    </row>
    <row r="35" spans="1:13" s="45" customFormat="1" ht="18.75" customHeight="1">
      <c r="A35" s="356">
        <f>A29</f>
        <v>0</v>
      </c>
      <c r="B35" s="357"/>
      <c r="C35" s="360"/>
      <c r="D35" s="359"/>
      <c r="E35" s="317"/>
      <c r="F35" s="318"/>
      <c r="G35" s="52"/>
      <c r="H35" s="320" t="str">
        <f>IF(OR(G35="(6)項イ(1)",G35="(6)項イ(2)"),"有",IF(OR(AND(G35="(6)項イ(3)",K29&gt;=3000),AND(G35="(6)項イ(4)",K29&gt;=6000)),"有","無"))</f>
        <v>無</v>
      </c>
      <c r="I35" s="320"/>
      <c r="J35" s="159" t="str">
        <f>(IF(E35="有","補助対象外です"," "))</f>
        <v xml:space="preserve"> </v>
      </c>
      <c r="K35" s="128"/>
    </row>
    <row r="36" spans="1:13" s="45" customFormat="1" ht="18.75" customHeight="1">
      <c r="A36" s="356">
        <f>A30</f>
        <v>0</v>
      </c>
      <c r="B36" s="357"/>
      <c r="C36" s="360"/>
      <c r="D36" s="359"/>
      <c r="E36" s="317"/>
      <c r="F36" s="318"/>
      <c r="G36" s="52"/>
      <c r="H36" s="320" t="str">
        <f>IF(OR(G36="(6)項イ(1)",G36="(6)項イ(2)"),"有",IF(OR(AND(G36="(6)項イ(3)",K30&gt;=3000),AND(G36="(6)項イ(4)",K30&gt;=6000)),"有","無"))</f>
        <v>無</v>
      </c>
      <c r="I36" s="320"/>
      <c r="J36" s="159" t="str">
        <f>(IF(E36="有","補助対象外です"," "))</f>
        <v xml:space="preserve"> </v>
      </c>
      <c r="K36" s="128"/>
    </row>
    <row r="37" spans="1:13" s="45" customFormat="1" ht="30.75" customHeight="1">
      <c r="A37" s="314" t="s">
        <v>202</v>
      </c>
      <c r="B37" s="355"/>
      <c r="C37" s="355"/>
      <c r="D37" s="355"/>
      <c r="E37" s="355"/>
      <c r="F37" s="355"/>
      <c r="G37" s="355"/>
      <c r="H37" s="355"/>
      <c r="I37" s="355"/>
      <c r="J37" s="355"/>
      <c r="K37" s="355"/>
      <c r="L37" s="355"/>
      <c r="M37" s="211"/>
    </row>
    <row r="38" spans="1:13" s="117" customFormat="1" ht="24.75" customHeight="1">
      <c r="A38" s="314" t="s">
        <v>211</v>
      </c>
      <c r="B38" s="314"/>
      <c r="C38" s="314"/>
      <c r="D38" s="314"/>
      <c r="E38" s="314"/>
      <c r="F38" s="314"/>
      <c r="G38" s="314"/>
      <c r="H38" s="314"/>
      <c r="I38" s="314"/>
      <c r="J38" s="314"/>
      <c r="K38" s="314"/>
      <c r="L38" s="314"/>
      <c r="M38" s="210"/>
    </row>
    <row r="39" spans="1:13" s="117" customFormat="1" ht="21.75" customHeight="1">
      <c r="A39" s="314"/>
      <c r="B39" s="314"/>
      <c r="C39" s="314"/>
      <c r="D39" s="314"/>
      <c r="E39" s="314"/>
      <c r="F39" s="314"/>
      <c r="G39" s="314"/>
      <c r="H39" s="314"/>
      <c r="I39" s="314"/>
      <c r="J39" s="314"/>
      <c r="K39" s="314"/>
      <c r="L39" s="314"/>
      <c r="M39" s="210"/>
    </row>
    <row r="40" spans="1:13" s="45" customFormat="1" ht="20.100000000000001" customHeight="1">
      <c r="A40" s="314" t="s">
        <v>212</v>
      </c>
      <c r="B40" s="314"/>
      <c r="C40" s="314"/>
      <c r="D40" s="314"/>
      <c r="E40" s="314"/>
      <c r="F40" s="314"/>
      <c r="G40" s="314"/>
      <c r="H40" s="314"/>
      <c r="I40" s="314"/>
      <c r="J40" s="314"/>
      <c r="K40" s="314"/>
      <c r="L40" s="314"/>
      <c r="M40" s="210"/>
    </row>
    <row r="41" spans="1:13" s="117" customFormat="1" ht="20.100000000000001" customHeight="1">
      <c r="A41" s="314" t="s">
        <v>213</v>
      </c>
      <c r="B41" s="314"/>
      <c r="C41" s="314"/>
      <c r="D41" s="314"/>
      <c r="E41" s="314"/>
      <c r="F41" s="314"/>
      <c r="G41" s="314"/>
      <c r="H41" s="314"/>
      <c r="I41" s="314"/>
      <c r="J41" s="314"/>
      <c r="K41" s="314"/>
      <c r="L41" s="314"/>
      <c r="M41" s="210"/>
    </row>
    <row r="42" spans="1:13" ht="30.75" customHeight="1">
      <c r="A42" s="314" t="s">
        <v>214</v>
      </c>
      <c r="B42" s="314"/>
      <c r="C42" s="314"/>
      <c r="D42" s="314"/>
      <c r="E42" s="314"/>
      <c r="F42" s="314"/>
      <c r="G42" s="314"/>
      <c r="H42" s="314"/>
      <c r="I42" s="314"/>
      <c r="J42" s="314"/>
      <c r="K42" s="314"/>
      <c r="L42" s="314"/>
      <c r="M42" s="210"/>
    </row>
    <row r="43" spans="1:13" ht="14.25" customHeight="1"/>
    <row r="44" spans="1:13" ht="15" customHeight="1">
      <c r="A44" s="121"/>
      <c r="B44" s="121"/>
      <c r="C44" s="121"/>
      <c r="D44" s="121"/>
      <c r="E44" s="121"/>
      <c r="F44" s="121"/>
      <c r="G44" s="121"/>
      <c r="H44" s="121"/>
      <c r="I44" s="121"/>
      <c r="J44" s="121"/>
      <c r="K44" s="121"/>
    </row>
    <row r="45" spans="1:13" ht="24" customHeight="1">
      <c r="A45" s="46" t="s">
        <v>136</v>
      </c>
    </row>
    <row r="46" spans="1:13" ht="19.5" customHeight="1">
      <c r="A46" s="306" t="s">
        <v>110</v>
      </c>
      <c r="B46" s="307"/>
      <c r="C46" s="307"/>
      <c r="D46" s="308"/>
      <c r="E46" s="321" t="s">
        <v>157</v>
      </c>
      <c r="F46" s="325" t="s">
        <v>139</v>
      </c>
      <c r="G46" s="326"/>
      <c r="H46" s="326"/>
      <c r="I46" s="327"/>
    </row>
    <row r="47" spans="1:13" ht="30" customHeight="1">
      <c r="A47" s="309"/>
      <c r="B47" s="310"/>
      <c r="C47" s="310"/>
      <c r="D47" s="311"/>
      <c r="E47" s="322"/>
      <c r="F47" s="328"/>
      <c r="G47" s="329"/>
      <c r="H47" s="329"/>
      <c r="I47" s="330"/>
    </row>
    <row r="48" spans="1:13" ht="20.25" customHeight="1">
      <c r="A48" s="298" t="s">
        <v>138</v>
      </c>
      <c r="B48" s="299"/>
      <c r="C48" s="299"/>
      <c r="D48" s="300"/>
      <c r="E48" s="53"/>
      <c r="F48" s="301"/>
      <c r="G48" s="302"/>
      <c r="H48" s="302"/>
      <c r="I48" s="303"/>
      <c r="J48" s="116"/>
    </row>
    <row r="49" spans="1:14">
      <c r="A49" s="119"/>
      <c r="B49" s="119"/>
      <c r="C49" s="119"/>
      <c r="D49" s="119"/>
      <c r="E49" s="119"/>
      <c r="F49" s="118"/>
      <c r="G49" s="118"/>
      <c r="H49" s="118"/>
      <c r="I49" s="118"/>
      <c r="J49" s="118"/>
    </row>
    <row r="50" spans="1:14" ht="15" customHeight="1"/>
    <row r="51" spans="1:14" ht="14.25" customHeight="1">
      <c r="A51" s="41" t="s">
        <v>111</v>
      </c>
    </row>
    <row r="52" spans="1:14" ht="19.5" customHeight="1" thickBot="1">
      <c r="A52" s="46" t="s">
        <v>215</v>
      </c>
    </row>
    <row r="53" spans="1:14" ht="44.25" customHeight="1">
      <c r="A53" s="293" t="s">
        <v>113</v>
      </c>
      <c r="B53" s="290"/>
      <c r="C53" s="187" t="s">
        <v>158</v>
      </c>
      <c r="D53" s="187" t="s">
        <v>147</v>
      </c>
      <c r="E53" s="192" t="s">
        <v>112</v>
      </c>
      <c r="F53" s="192" t="s">
        <v>246</v>
      </c>
      <c r="G53" s="344" t="s">
        <v>247</v>
      </c>
      <c r="H53" s="345"/>
      <c r="I53" s="48" t="s">
        <v>244</v>
      </c>
      <c r="J53" s="296" t="s">
        <v>245</v>
      </c>
      <c r="K53" s="297"/>
    </row>
    <row r="54" spans="1:14" ht="14.25" customHeight="1">
      <c r="A54" s="287" t="str">
        <f>IF(A28="","",A28)</f>
        <v/>
      </c>
      <c r="B54" s="288"/>
      <c r="C54" s="184" t="str">
        <f>IF(I28="","",I28)</f>
        <v/>
      </c>
      <c r="D54" s="185">
        <f>IF(E28="","",E28)</f>
        <v>0</v>
      </c>
      <c r="E54" s="193" t="b">
        <f>IF(C28="1.通常型スプリンクラー",23000,IF(C28="2.水道連結型スプリンクラー",22000,IF(C28="3.パッケージ型自動消火設備",27000,IF(C28="4.消防法施行令第32条適用設備",26000))))</f>
        <v>0</v>
      </c>
      <c r="F54" s="194">
        <f>IF(AND(OR(C28="1.通常型スプリンクラー",C28="2.水道連結型スプリンクラー"),D28="有"),2350000,0)</f>
        <v>0</v>
      </c>
      <c r="G54" s="332">
        <f>IF(D54="","",SUM(ROUND(D54,0)*E54,F54))</f>
        <v>0</v>
      </c>
      <c r="H54" s="333"/>
      <c r="I54" s="195">
        <v>0.5</v>
      </c>
      <c r="J54" s="342">
        <f>IF(D54="","",ROUNDDOWN(MIN(C54,G54)*I54,-3))</f>
        <v>0</v>
      </c>
      <c r="K54" s="343"/>
    </row>
    <row r="55" spans="1:14" ht="14.25" customHeight="1">
      <c r="A55" s="287" t="str">
        <f>IF(A29="","",A29)</f>
        <v/>
      </c>
      <c r="B55" s="288"/>
      <c r="C55" s="184" t="str">
        <f>IF(I29="","",I29)</f>
        <v/>
      </c>
      <c r="D55" s="186">
        <f>IF(E29="","",E29)</f>
        <v>0</v>
      </c>
      <c r="E55" s="193" t="b">
        <f t="shared" ref="E55:E56" si="1">IF(C29="1.通常型スプリンクラー",23000,IF(C29="2.水道連結型スプリンクラー",22000,IF(C29="3.パッケージ型自動消火設備",27000,IF(C29="4.消防法施行令第32条適用設備",26000))))</f>
        <v>0</v>
      </c>
      <c r="F55" s="208">
        <f t="shared" ref="F55:F56" si="2">IF(AND(OR(C29="1.通常型スプリンクラー",C29="2.水道連結型スプリンクラー"),D29="有"),2350000,0)</f>
        <v>0</v>
      </c>
      <c r="G55" s="332">
        <f>IF(D55="","",SUM(ROUND(D55,0)*E55,F55))</f>
        <v>0</v>
      </c>
      <c r="H55" s="333"/>
      <c r="I55" s="195">
        <v>0.5</v>
      </c>
      <c r="J55" s="342">
        <f>IF(D55="","",ROUNDDOWN(MIN(C55,G55)*I55,-3))</f>
        <v>0</v>
      </c>
      <c r="K55" s="343"/>
      <c r="L55" s="157"/>
      <c r="M55" s="157"/>
    </row>
    <row r="56" spans="1:14" ht="14.25" customHeight="1" thickBot="1">
      <c r="A56" s="287" t="str">
        <f>IF(A30="","",A30)</f>
        <v/>
      </c>
      <c r="B56" s="288"/>
      <c r="C56" s="184" t="str">
        <f>IF(I30="","",I30)</f>
        <v/>
      </c>
      <c r="D56" s="186">
        <f>IF(E30="","",E30)</f>
        <v>0</v>
      </c>
      <c r="E56" s="193" t="b">
        <f t="shared" si="1"/>
        <v>0</v>
      </c>
      <c r="F56" s="208">
        <f t="shared" si="2"/>
        <v>0</v>
      </c>
      <c r="G56" s="332">
        <f>IF(D56="","",SUM(ROUND(D56,0)*E56,F56))</f>
        <v>0</v>
      </c>
      <c r="H56" s="333"/>
      <c r="I56" s="195">
        <v>0.5</v>
      </c>
      <c r="J56" s="340">
        <f>IF(D56="","",ROUNDDOWN(MIN(C56,G56)*I56,-3))</f>
        <v>0</v>
      </c>
      <c r="K56" s="341"/>
      <c r="L56" s="157"/>
      <c r="M56" s="157"/>
    </row>
    <row r="57" spans="1:14" ht="27.75" customHeight="1">
      <c r="K57" s="292" t="s">
        <v>120</v>
      </c>
      <c r="L57" s="292"/>
      <c r="M57" s="212"/>
      <c r="N57" s="41" t="s">
        <v>272</v>
      </c>
    </row>
    <row r="58" spans="1:14" ht="19.5" customHeight="1" thickBot="1">
      <c r="A58" s="46" t="s">
        <v>135</v>
      </c>
    </row>
    <row r="59" spans="1:14" ht="37.5" customHeight="1">
      <c r="A59" s="293" t="s">
        <v>114</v>
      </c>
      <c r="B59" s="290"/>
      <c r="C59" s="289" t="s">
        <v>158</v>
      </c>
      <c r="D59" s="290"/>
      <c r="E59" s="291" t="s">
        <v>115</v>
      </c>
      <c r="F59" s="281"/>
      <c r="G59" s="334" t="s">
        <v>216</v>
      </c>
      <c r="H59" s="335"/>
      <c r="I59" s="42"/>
      <c r="J59" s="338"/>
      <c r="K59" s="339"/>
    </row>
    <row r="60" spans="1:14" ht="14.25" customHeight="1" thickBot="1">
      <c r="A60" s="287" t="s">
        <v>109</v>
      </c>
      <c r="B60" s="288"/>
      <c r="C60" s="294" t="str">
        <f>IF(E48="","",E48)</f>
        <v/>
      </c>
      <c r="D60" s="294"/>
      <c r="E60" s="295">
        <v>1222000</v>
      </c>
      <c r="F60" s="295"/>
      <c r="G60" s="336" t="str">
        <f>IF(C60="","",ROUNDDOWN(MIN(C60,E60),-3))</f>
        <v/>
      </c>
      <c r="H60" s="337"/>
      <c r="I60" s="42"/>
      <c r="J60" s="331"/>
      <c r="K60" s="331"/>
    </row>
    <row r="61" spans="1:14" ht="9" customHeight="1"/>
    <row r="62" spans="1:14" ht="18.75" customHeight="1">
      <c r="A62" s="277" t="s">
        <v>217</v>
      </c>
      <c r="B62" s="277"/>
      <c r="C62" s="277"/>
      <c r="D62" s="277"/>
      <c r="E62" s="277"/>
      <c r="F62" s="277"/>
      <c r="G62" s="277"/>
      <c r="H62" s="277"/>
      <c r="I62" s="277"/>
      <c r="J62" s="277"/>
      <c r="K62" s="277"/>
      <c r="L62" s="277"/>
      <c r="M62" s="213"/>
    </row>
    <row r="63" spans="1:14">
      <c r="N63" s="242"/>
    </row>
    <row r="64" spans="1:14">
      <c r="N64" s="242"/>
    </row>
    <row r="65" spans="14:14">
      <c r="N65" s="242"/>
    </row>
    <row r="66" spans="14:14">
      <c r="N66" s="242"/>
    </row>
    <row r="67" spans="14:14">
      <c r="N67" s="242"/>
    </row>
    <row r="68" spans="14:14">
      <c r="N68" s="242"/>
    </row>
    <row r="69" spans="14:14">
      <c r="N69" s="242"/>
    </row>
    <row r="70" spans="14:14">
      <c r="N70" s="242"/>
    </row>
  </sheetData>
  <mergeCells count="83">
    <mergeCell ref="C35:D35"/>
    <mergeCell ref="C36:D36"/>
    <mergeCell ref="N3:N7"/>
    <mergeCell ref="N10:N17"/>
    <mergeCell ref="A2:L2"/>
    <mergeCell ref="A33:B33"/>
    <mergeCell ref="C33:D33"/>
    <mergeCell ref="A25:B27"/>
    <mergeCell ref="A19:F19"/>
    <mergeCell ref="G19:K19"/>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4"/>
  <dataValidations count="7">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 type="list" allowBlank="1" showInputMessage="1" showErrorMessage="1" sqref="C28:C30">
      <formula1>"1.通常型スプリンクラー,2.水道連結型スプリンクラー,3.パッケージ型自動消火設備,4.消防法施行令第32条適用設備"</formula1>
    </dataValidation>
    <dataValidation type="list" allowBlank="1" showInputMessage="1" showErrorMessage="1" sqref="H17:K17 C31:D32">
      <formula1>#REF!</formula1>
    </dataValidation>
  </dataValidations>
  <printOptions horizontalCentered="1"/>
  <pageMargins left="0.39370078740157483" right="0.19685039370078741" top="0.55118110236220474" bottom="0.55118110236220474" header="0" footer="0"/>
  <pageSetup paperSize="9" scale="7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2" outlineLevelCol="1"/>
  <cols>
    <col min="1" max="2" width="5" style="2" customWidth="1"/>
    <col min="3" max="3" width="24.88671875" style="2" customWidth="1"/>
    <col min="4" max="12" width="8.44140625" style="2" customWidth="1"/>
    <col min="13" max="21" width="8.44140625" style="2" hidden="1" customWidth="1" outlineLevel="1"/>
    <col min="22" max="22" width="9" style="2" collapsed="1"/>
    <col min="23" max="16384" width="9" style="2"/>
  </cols>
  <sheetData>
    <row r="1" spans="1:21" ht="19.5" customHeight="1">
      <c r="A1" s="47" t="s">
        <v>34</v>
      </c>
    </row>
    <row r="2" spans="1:21" ht="17.25" customHeight="1">
      <c r="A2" s="47"/>
      <c r="B2" s="47"/>
      <c r="C2" s="47"/>
      <c r="D2" s="405" t="s">
        <v>127</v>
      </c>
      <c r="E2" s="405"/>
      <c r="F2" s="405"/>
      <c r="G2" s="405"/>
      <c r="H2" s="405"/>
      <c r="I2" s="47"/>
      <c r="J2" s="47"/>
      <c r="K2" s="47"/>
      <c r="L2" s="47"/>
      <c r="M2" s="198"/>
      <c r="N2" s="198"/>
      <c r="O2" s="198"/>
      <c r="P2" s="198"/>
      <c r="Q2" s="198"/>
      <c r="R2" s="198"/>
      <c r="S2" s="198"/>
      <c r="T2" s="198"/>
      <c r="U2" s="198"/>
    </row>
    <row r="3" spans="1:21" ht="16.2">
      <c r="A3" s="47"/>
      <c r="B3" s="47"/>
      <c r="C3" s="47"/>
      <c r="D3" s="405"/>
      <c r="E3" s="405"/>
      <c r="F3" s="405"/>
      <c r="G3" s="405"/>
      <c r="H3" s="405"/>
      <c r="I3" s="47"/>
      <c r="J3" s="47"/>
      <c r="K3" s="47"/>
      <c r="L3" s="47"/>
      <c r="M3" s="198"/>
      <c r="N3" s="198"/>
      <c r="O3" s="198"/>
      <c r="P3" s="198"/>
      <c r="Q3" s="198"/>
      <c r="R3" s="198"/>
      <c r="S3" s="198"/>
      <c r="T3" s="198"/>
      <c r="U3" s="198"/>
    </row>
    <row r="4" spans="1:21" ht="13.8" thickBot="1">
      <c r="A4" s="3" t="s">
        <v>16</v>
      </c>
    </row>
    <row r="5" spans="1:21" s="5" customFormat="1" ht="19.5" customHeight="1" thickBot="1">
      <c r="A5" s="406" t="s">
        <v>17</v>
      </c>
      <c r="B5" s="407"/>
      <c r="C5" s="113"/>
      <c r="D5" s="4" t="s">
        <v>44</v>
      </c>
      <c r="E5" s="408" t="s">
        <v>255</v>
      </c>
      <c r="F5" s="409"/>
      <c r="G5" s="409"/>
      <c r="H5" s="409"/>
      <c r="I5" s="410"/>
    </row>
    <row r="6" spans="1:21" s="5" customFormat="1" ht="12.6" thickBot="1">
      <c r="A6" s="1"/>
    </row>
    <row r="7" spans="1:21" s="5" customFormat="1" ht="18" customHeight="1">
      <c r="A7" s="398" t="s">
        <v>35</v>
      </c>
      <c r="B7" s="399" t="s">
        <v>36</v>
      </c>
      <c r="C7" s="400"/>
      <c r="D7" s="398" t="s">
        <v>126</v>
      </c>
      <c r="E7" s="399"/>
      <c r="F7" s="400"/>
      <c r="G7" s="398" t="s">
        <v>18</v>
      </c>
      <c r="H7" s="399"/>
      <c r="I7" s="399"/>
      <c r="J7" s="399"/>
      <c r="K7" s="399"/>
      <c r="L7" s="400"/>
      <c r="M7" s="398" t="s">
        <v>18</v>
      </c>
      <c r="N7" s="399"/>
      <c r="O7" s="399"/>
      <c r="P7" s="399"/>
      <c r="Q7" s="399"/>
      <c r="R7" s="399"/>
      <c r="S7" s="399"/>
      <c r="T7" s="399"/>
      <c r="U7" s="400"/>
    </row>
    <row r="8" spans="1:21" s="5" customFormat="1" ht="18" customHeight="1">
      <c r="A8" s="401"/>
      <c r="B8" s="393"/>
      <c r="C8" s="394"/>
      <c r="D8" s="401" t="s">
        <v>37</v>
      </c>
      <c r="E8" s="393" t="s">
        <v>38</v>
      </c>
      <c r="F8" s="394" t="s">
        <v>39</v>
      </c>
      <c r="G8" s="402" t="s">
        <v>263</v>
      </c>
      <c r="H8" s="403"/>
      <c r="I8" s="205" t="str">
        <f>IF(I28="","",ROUND(I28/F28*100,0))</f>
        <v/>
      </c>
      <c r="J8" s="404" t="s">
        <v>263</v>
      </c>
      <c r="K8" s="403"/>
      <c r="L8" s="206" t="str">
        <f>IF(I8="","",IF(I8=100,"",100-I8))</f>
        <v/>
      </c>
      <c r="M8" s="402" t="s">
        <v>121</v>
      </c>
      <c r="N8" s="403"/>
      <c r="O8" s="205" t="str">
        <f>IF(O28="","",ROUND(O28/L28*100,0))</f>
        <v/>
      </c>
      <c r="P8" s="402" t="s">
        <v>121</v>
      </c>
      <c r="Q8" s="403"/>
      <c r="R8" s="205" t="str">
        <f>IF(R28="","",ROUND(R28/O28*100,0))</f>
        <v/>
      </c>
      <c r="S8" s="404" t="s">
        <v>121</v>
      </c>
      <c r="T8" s="403"/>
      <c r="U8" s="206" t="str">
        <f>IF(O8="","",IF(O8=100,"",100-O8))</f>
        <v/>
      </c>
    </row>
    <row r="9" spans="1:21" s="5" customFormat="1" ht="18" customHeight="1" thickBot="1">
      <c r="A9" s="385"/>
      <c r="B9" s="386"/>
      <c r="C9" s="387"/>
      <c r="D9" s="385"/>
      <c r="E9" s="386"/>
      <c r="F9" s="387"/>
      <c r="G9" s="202" t="s">
        <v>37</v>
      </c>
      <c r="H9" s="203" t="s">
        <v>38</v>
      </c>
      <c r="I9" s="203" t="s">
        <v>39</v>
      </c>
      <c r="J9" s="203" t="s">
        <v>37</v>
      </c>
      <c r="K9" s="203" t="s">
        <v>38</v>
      </c>
      <c r="L9" s="204" t="s">
        <v>39</v>
      </c>
      <c r="M9" s="202" t="s">
        <v>37</v>
      </c>
      <c r="N9" s="203" t="s">
        <v>38</v>
      </c>
      <c r="O9" s="203" t="s">
        <v>39</v>
      </c>
      <c r="P9" s="202" t="s">
        <v>37</v>
      </c>
      <c r="Q9" s="203" t="s">
        <v>38</v>
      </c>
      <c r="R9" s="203" t="s">
        <v>39</v>
      </c>
      <c r="S9" s="203" t="s">
        <v>37</v>
      </c>
      <c r="T9" s="203" t="s">
        <v>38</v>
      </c>
      <c r="U9" s="204" t="s">
        <v>39</v>
      </c>
    </row>
    <row r="10" spans="1:21" s="5" customFormat="1" ht="18" customHeight="1">
      <c r="A10" s="379" t="s">
        <v>40</v>
      </c>
      <c r="B10" s="381" t="s">
        <v>42</v>
      </c>
      <c r="C10" s="6"/>
      <c r="D10" s="7" t="s">
        <v>19</v>
      </c>
      <c r="E10" s="8" t="s">
        <v>21</v>
      </c>
      <c r="F10" s="9" t="s">
        <v>23</v>
      </c>
      <c r="G10" s="7" t="s">
        <v>24</v>
      </c>
      <c r="H10" s="8" t="s">
        <v>21</v>
      </c>
      <c r="I10" s="8" t="s">
        <v>25</v>
      </c>
      <c r="J10" s="8" t="s">
        <v>19</v>
      </c>
      <c r="K10" s="8" t="s">
        <v>21</v>
      </c>
      <c r="L10" s="9" t="s">
        <v>25</v>
      </c>
      <c r="M10" s="7" t="s">
        <v>24</v>
      </c>
      <c r="N10" s="8" t="s">
        <v>21</v>
      </c>
      <c r="O10" s="8" t="s">
        <v>25</v>
      </c>
      <c r="P10" s="7" t="s">
        <v>24</v>
      </c>
      <c r="Q10" s="8" t="s">
        <v>21</v>
      </c>
      <c r="R10" s="8" t="s">
        <v>25</v>
      </c>
      <c r="S10" s="8" t="s">
        <v>19</v>
      </c>
      <c r="T10" s="8" t="s">
        <v>21</v>
      </c>
      <c r="U10" s="9" t="s">
        <v>25</v>
      </c>
    </row>
    <row r="11" spans="1:21" s="5" customFormat="1" ht="18" customHeight="1">
      <c r="A11" s="380"/>
      <c r="B11" s="382"/>
      <c r="C11" s="200" t="s">
        <v>256</v>
      </c>
      <c r="D11" s="55"/>
      <c r="E11" s="56" t="str">
        <f>IF(D11="","",F11/D11)</f>
        <v/>
      </c>
      <c r="F11" s="57"/>
      <c r="G11" s="55"/>
      <c r="H11" s="56" t="str">
        <f>IF(G11="","",I11/G11)</f>
        <v/>
      </c>
      <c r="I11" s="58"/>
      <c r="J11" s="56"/>
      <c r="K11" s="56" t="str">
        <f>IF(J11="","",L11/J11)</f>
        <v/>
      </c>
      <c r="L11" s="59"/>
      <c r="M11" s="55"/>
      <c r="N11" s="56" t="str">
        <f>IF(M11="","",O11/M11)</f>
        <v/>
      </c>
      <c r="O11" s="58"/>
      <c r="P11" s="55"/>
      <c r="Q11" s="56" t="str">
        <f>IF(P11="","",R11/P11)</f>
        <v/>
      </c>
      <c r="R11" s="58"/>
      <c r="S11" s="56"/>
      <c r="T11" s="56" t="str">
        <f>IF(S11="","",U11/S11)</f>
        <v/>
      </c>
      <c r="U11" s="59"/>
    </row>
    <row r="12" spans="1:21" s="5" customFormat="1" ht="18" customHeight="1">
      <c r="A12" s="380"/>
      <c r="B12" s="382"/>
      <c r="C12" s="60" t="s">
        <v>257</v>
      </c>
      <c r="D12" s="55"/>
      <c r="E12" s="56" t="str">
        <f>IF(D12="","",F12/D12)</f>
        <v/>
      </c>
      <c r="F12" s="57"/>
      <c r="G12" s="55"/>
      <c r="H12" s="56" t="str">
        <f>IF(G12="","",I12/G12)</f>
        <v/>
      </c>
      <c r="I12" s="58"/>
      <c r="J12" s="56"/>
      <c r="K12" s="56" t="str">
        <f t="shared" ref="K12:K47" si="0">IF(J12="","",L12/J12)</f>
        <v/>
      </c>
      <c r="L12" s="59"/>
      <c r="M12" s="55"/>
      <c r="N12" s="56" t="str">
        <f>IF(M12="","",O12/M12)</f>
        <v/>
      </c>
      <c r="O12" s="58"/>
      <c r="P12" s="55"/>
      <c r="Q12" s="56" t="str">
        <f>IF(P12="","",R12/P12)</f>
        <v/>
      </c>
      <c r="R12" s="58"/>
      <c r="S12" s="56"/>
      <c r="T12" s="56" t="str">
        <f t="shared" ref="T12:T47" si="1">IF(S12="","",U12/S12)</f>
        <v/>
      </c>
      <c r="U12" s="59"/>
    </row>
    <row r="13" spans="1:21" s="5" customFormat="1" ht="18" customHeight="1">
      <c r="A13" s="380"/>
      <c r="B13" s="382"/>
      <c r="C13" s="114" t="s">
        <v>258</v>
      </c>
      <c r="D13" s="70"/>
      <c r="E13" s="112" t="str">
        <f>IF(D13="","",F13/D13)</f>
        <v/>
      </c>
      <c r="F13" s="72"/>
      <c r="G13" s="73"/>
      <c r="H13" s="71" t="str">
        <f>IF(G13="","",I13/G13)</f>
        <v/>
      </c>
      <c r="I13" s="74"/>
      <c r="J13" s="74"/>
      <c r="K13" s="71" t="str">
        <f t="shared" si="0"/>
        <v/>
      </c>
      <c r="L13" s="72"/>
      <c r="M13" s="73"/>
      <c r="N13" s="71" t="str">
        <f>IF(M13="","",O13/M13)</f>
        <v/>
      </c>
      <c r="O13" s="74"/>
      <c r="P13" s="73"/>
      <c r="Q13" s="71" t="str">
        <f>IF(P13="","",R13/P13)</f>
        <v/>
      </c>
      <c r="R13" s="74"/>
      <c r="S13" s="74"/>
      <c r="T13" s="71" t="str">
        <f t="shared" si="1"/>
        <v/>
      </c>
      <c r="U13" s="72"/>
    </row>
    <row r="14" spans="1:21" s="5" customFormat="1" ht="18" customHeight="1">
      <c r="A14" s="380"/>
      <c r="B14" s="382"/>
      <c r="C14" s="200"/>
      <c r="D14" s="75"/>
      <c r="E14" s="71" t="str">
        <f t="shared" ref="E14:E47" si="2">IF(D14="","",F14/D14)</f>
        <v/>
      </c>
      <c r="F14" s="76"/>
      <c r="G14" s="75"/>
      <c r="H14" s="71" t="str">
        <f>IF(G14="","",I14/G14)</f>
        <v/>
      </c>
      <c r="I14" s="77"/>
      <c r="J14" s="71"/>
      <c r="K14" s="71" t="str">
        <f t="shared" si="0"/>
        <v/>
      </c>
      <c r="L14" s="76"/>
      <c r="M14" s="75"/>
      <c r="N14" s="71" t="str">
        <f>IF(M14="","",O14/M14)</f>
        <v/>
      </c>
      <c r="O14" s="77"/>
      <c r="P14" s="75"/>
      <c r="Q14" s="71" t="str">
        <f>IF(P14="","",R14/P14)</f>
        <v/>
      </c>
      <c r="R14" s="77"/>
      <c r="S14" s="71"/>
      <c r="T14" s="71" t="str">
        <f t="shared" si="1"/>
        <v/>
      </c>
      <c r="U14" s="76"/>
    </row>
    <row r="15" spans="1:21" s="5" customFormat="1" ht="18" customHeight="1">
      <c r="A15" s="380"/>
      <c r="B15" s="382"/>
      <c r="C15" s="60"/>
      <c r="D15" s="73"/>
      <c r="E15" s="78" t="str">
        <f t="shared" si="2"/>
        <v/>
      </c>
      <c r="F15" s="74"/>
      <c r="G15" s="73"/>
      <c r="H15" s="71" t="str">
        <f t="shared" ref="H15:H47" si="3">IF(G15="","",I15/G15)</f>
        <v/>
      </c>
      <c r="I15" s="79"/>
      <c r="J15" s="74"/>
      <c r="K15" s="71" t="str">
        <f t="shared" si="0"/>
        <v/>
      </c>
      <c r="L15" s="72"/>
      <c r="M15" s="73"/>
      <c r="N15" s="71" t="str">
        <f t="shared" ref="N15:N47" si="4">IF(M15="","",O15/M15)</f>
        <v/>
      </c>
      <c r="O15" s="79"/>
      <c r="P15" s="73"/>
      <c r="Q15" s="71" t="str">
        <f t="shared" ref="Q15:Q47" si="5">IF(P15="","",R15/P15)</f>
        <v/>
      </c>
      <c r="R15" s="79"/>
      <c r="S15" s="74"/>
      <c r="T15" s="71" t="str">
        <f t="shared" si="1"/>
        <v/>
      </c>
      <c r="U15" s="72"/>
    </row>
    <row r="16" spans="1:21" s="5" customFormat="1" ht="18" customHeight="1">
      <c r="A16" s="380"/>
      <c r="B16" s="382"/>
      <c r="C16" s="60"/>
      <c r="D16" s="73"/>
      <c r="E16" s="71" t="str">
        <f t="shared" si="2"/>
        <v/>
      </c>
      <c r="F16" s="72"/>
      <c r="G16" s="73"/>
      <c r="H16" s="71" t="str">
        <f t="shared" si="3"/>
        <v/>
      </c>
      <c r="I16" s="79"/>
      <c r="J16" s="74"/>
      <c r="K16" s="71" t="str">
        <f t="shared" si="0"/>
        <v/>
      </c>
      <c r="L16" s="72"/>
      <c r="M16" s="73"/>
      <c r="N16" s="71" t="str">
        <f t="shared" si="4"/>
        <v/>
      </c>
      <c r="O16" s="79"/>
      <c r="P16" s="73"/>
      <c r="Q16" s="71" t="str">
        <f t="shared" si="5"/>
        <v/>
      </c>
      <c r="R16" s="79"/>
      <c r="S16" s="74"/>
      <c r="T16" s="71" t="str">
        <f t="shared" si="1"/>
        <v/>
      </c>
      <c r="U16" s="72"/>
    </row>
    <row r="17" spans="1:24" s="5" customFormat="1" ht="18" customHeight="1">
      <c r="A17" s="380"/>
      <c r="B17" s="382"/>
      <c r="C17" s="60"/>
      <c r="D17" s="73"/>
      <c r="E17" s="71" t="str">
        <f t="shared" si="2"/>
        <v/>
      </c>
      <c r="F17" s="72"/>
      <c r="G17" s="73"/>
      <c r="H17" s="71" t="str">
        <f t="shared" si="3"/>
        <v/>
      </c>
      <c r="I17" s="79"/>
      <c r="J17" s="79"/>
      <c r="K17" s="77" t="str">
        <f t="shared" si="0"/>
        <v/>
      </c>
      <c r="L17" s="72"/>
      <c r="M17" s="73"/>
      <c r="N17" s="71" t="str">
        <f t="shared" si="4"/>
        <v/>
      </c>
      <c r="O17" s="79"/>
      <c r="P17" s="73"/>
      <c r="Q17" s="71" t="str">
        <f t="shared" si="5"/>
        <v/>
      </c>
      <c r="R17" s="79"/>
      <c r="S17" s="79"/>
      <c r="T17" s="77" t="str">
        <f t="shared" si="1"/>
        <v/>
      </c>
      <c r="U17" s="72"/>
    </row>
    <row r="18" spans="1:24" s="5" customFormat="1" ht="18" customHeight="1">
      <c r="A18" s="380"/>
      <c r="B18" s="382"/>
      <c r="C18" s="200"/>
      <c r="D18" s="75"/>
      <c r="E18" s="71" t="str">
        <f t="shared" si="2"/>
        <v/>
      </c>
      <c r="F18" s="76"/>
      <c r="G18" s="75"/>
      <c r="H18" s="77" t="str">
        <f t="shared" si="3"/>
        <v/>
      </c>
      <c r="I18" s="77"/>
      <c r="J18" s="77"/>
      <c r="K18" s="77" t="str">
        <f t="shared" si="0"/>
        <v/>
      </c>
      <c r="L18" s="76"/>
      <c r="M18" s="75"/>
      <c r="N18" s="77" t="str">
        <f t="shared" si="4"/>
        <v/>
      </c>
      <c r="O18" s="77"/>
      <c r="P18" s="75"/>
      <c r="Q18" s="77" t="str">
        <f t="shared" si="5"/>
        <v/>
      </c>
      <c r="R18" s="77"/>
      <c r="S18" s="77"/>
      <c r="T18" s="77" t="str">
        <f t="shared" si="1"/>
        <v/>
      </c>
      <c r="U18" s="76"/>
    </row>
    <row r="19" spans="1:24" s="5" customFormat="1" ht="18" customHeight="1">
      <c r="A19" s="380"/>
      <c r="B19" s="382"/>
      <c r="C19" s="200"/>
      <c r="D19" s="75"/>
      <c r="E19" s="71" t="str">
        <f t="shared" si="2"/>
        <v/>
      </c>
      <c r="F19" s="76"/>
      <c r="G19" s="80"/>
      <c r="H19" s="77" t="str">
        <f t="shared" si="3"/>
        <v/>
      </c>
      <c r="I19" s="77"/>
      <c r="J19" s="77"/>
      <c r="K19" s="77" t="str">
        <f t="shared" si="0"/>
        <v/>
      </c>
      <c r="L19" s="76"/>
      <c r="M19" s="80"/>
      <c r="N19" s="77" t="str">
        <f t="shared" si="4"/>
        <v/>
      </c>
      <c r="O19" s="77"/>
      <c r="P19" s="80"/>
      <c r="Q19" s="77" t="str">
        <f t="shared" si="5"/>
        <v/>
      </c>
      <c r="R19" s="77"/>
      <c r="S19" s="77"/>
      <c r="T19" s="77" t="str">
        <f t="shared" si="1"/>
        <v/>
      </c>
      <c r="U19" s="76"/>
    </row>
    <row r="20" spans="1:24" s="5" customFormat="1" ht="18" customHeight="1">
      <c r="A20" s="380"/>
      <c r="B20" s="382"/>
      <c r="C20" s="200"/>
      <c r="D20" s="75"/>
      <c r="E20" s="71" t="str">
        <f t="shared" si="2"/>
        <v/>
      </c>
      <c r="F20" s="76"/>
      <c r="G20" s="80"/>
      <c r="H20" s="77" t="str">
        <f t="shared" si="3"/>
        <v/>
      </c>
      <c r="I20" s="77"/>
      <c r="J20" s="77"/>
      <c r="K20" s="77" t="str">
        <f t="shared" si="0"/>
        <v/>
      </c>
      <c r="L20" s="76"/>
      <c r="M20" s="80"/>
      <c r="N20" s="77" t="str">
        <f t="shared" si="4"/>
        <v/>
      </c>
      <c r="O20" s="77"/>
      <c r="P20" s="80"/>
      <c r="Q20" s="77" t="str">
        <f t="shared" si="5"/>
        <v/>
      </c>
      <c r="R20" s="77"/>
      <c r="S20" s="77"/>
      <c r="T20" s="77" t="str">
        <f t="shared" si="1"/>
        <v/>
      </c>
      <c r="U20" s="76"/>
    </row>
    <row r="21" spans="1:24" s="5" customFormat="1" ht="18" customHeight="1">
      <c r="A21" s="380"/>
      <c r="B21" s="382"/>
      <c r="C21" s="200"/>
      <c r="D21" s="75"/>
      <c r="E21" s="71" t="str">
        <f t="shared" si="2"/>
        <v/>
      </c>
      <c r="F21" s="76"/>
      <c r="G21" s="80"/>
      <c r="H21" s="77" t="str">
        <f t="shared" si="3"/>
        <v/>
      </c>
      <c r="I21" s="77"/>
      <c r="J21" s="77"/>
      <c r="K21" s="77" t="str">
        <f t="shared" si="0"/>
        <v/>
      </c>
      <c r="L21" s="76"/>
      <c r="M21" s="80"/>
      <c r="N21" s="77" t="str">
        <f t="shared" si="4"/>
        <v/>
      </c>
      <c r="O21" s="77"/>
      <c r="P21" s="80"/>
      <c r="Q21" s="77" t="str">
        <f t="shared" si="5"/>
        <v/>
      </c>
      <c r="R21" s="77"/>
      <c r="S21" s="77"/>
      <c r="T21" s="77" t="str">
        <f t="shared" si="1"/>
        <v/>
      </c>
      <c r="U21" s="76"/>
    </row>
    <row r="22" spans="1:24" s="5" customFormat="1" ht="18" customHeight="1">
      <c r="A22" s="380"/>
      <c r="B22" s="382"/>
      <c r="C22" s="60"/>
      <c r="D22" s="73"/>
      <c r="E22" s="71" t="str">
        <f t="shared" si="2"/>
        <v/>
      </c>
      <c r="F22" s="72"/>
      <c r="G22" s="81"/>
      <c r="H22" s="77" t="str">
        <f t="shared" si="3"/>
        <v/>
      </c>
      <c r="I22" s="79"/>
      <c r="J22" s="79"/>
      <c r="K22" s="77" t="str">
        <f t="shared" si="0"/>
        <v/>
      </c>
      <c r="L22" s="72"/>
      <c r="M22" s="81"/>
      <c r="N22" s="77" t="str">
        <f t="shared" si="4"/>
        <v/>
      </c>
      <c r="O22" s="79"/>
      <c r="P22" s="81"/>
      <c r="Q22" s="77" t="str">
        <f t="shared" si="5"/>
        <v/>
      </c>
      <c r="R22" s="79"/>
      <c r="S22" s="79"/>
      <c r="T22" s="77" t="str">
        <f t="shared" si="1"/>
        <v/>
      </c>
      <c r="U22" s="72"/>
    </row>
    <row r="23" spans="1:24" s="5" customFormat="1" ht="18" customHeight="1">
      <c r="A23" s="380"/>
      <c r="B23" s="382"/>
      <c r="C23" s="60"/>
      <c r="D23" s="73"/>
      <c r="E23" s="71" t="str">
        <f t="shared" si="2"/>
        <v/>
      </c>
      <c r="F23" s="72"/>
      <c r="G23" s="81"/>
      <c r="H23" s="77" t="str">
        <f t="shared" si="3"/>
        <v/>
      </c>
      <c r="I23" s="79"/>
      <c r="J23" s="79"/>
      <c r="K23" s="77" t="str">
        <f t="shared" si="0"/>
        <v/>
      </c>
      <c r="L23" s="72"/>
      <c r="M23" s="81"/>
      <c r="N23" s="77" t="str">
        <f t="shared" si="4"/>
        <v/>
      </c>
      <c r="O23" s="79"/>
      <c r="P23" s="81"/>
      <c r="Q23" s="77" t="str">
        <f t="shared" si="5"/>
        <v/>
      </c>
      <c r="R23" s="79"/>
      <c r="S23" s="79"/>
      <c r="T23" s="77" t="str">
        <f t="shared" si="1"/>
        <v/>
      </c>
      <c r="U23" s="72"/>
    </row>
    <row r="24" spans="1:24" s="5" customFormat="1" ht="18" customHeight="1">
      <c r="A24" s="380"/>
      <c r="B24" s="382"/>
      <c r="C24" s="60"/>
      <c r="D24" s="73"/>
      <c r="E24" s="71" t="str">
        <f t="shared" si="2"/>
        <v/>
      </c>
      <c r="F24" s="82"/>
      <c r="G24" s="81"/>
      <c r="H24" s="77" t="str">
        <f t="shared" si="3"/>
        <v/>
      </c>
      <c r="I24" s="79"/>
      <c r="J24" s="79"/>
      <c r="K24" s="77" t="str">
        <f t="shared" si="0"/>
        <v/>
      </c>
      <c r="L24" s="72"/>
      <c r="M24" s="81"/>
      <c r="N24" s="77" t="str">
        <f t="shared" si="4"/>
        <v/>
      </c>
      <c r="O24" s="79"/>
      <c r="P24" s="81"/>
      <c r="Q24" s="77" t="str">
        <f t="shared" si="5"/>
        <v/>
      </c>
      <c r="R24" s="79"/>
      <c r="S24" s="79"/>
      <c r="T24" s="77" t="str">
        <f t="shared" si="1"/>
        <v/>
      </c>
      <c r="U24" s="72"/>
    </row>
    <row r="25" spans="1:24" s="5" customFormat="1" ht="18" customHeight="1">
      <c r="A25" s="380"/>
      <c r="B25" s="382"/>
      <c r="C25" s="60"/>
      <c r="D25" s="73"/>
      <c r="E25" s="71" t="str">
        <f t="shared" si="2"/>
        <v/>
      </c>
      <c r="F25" s="82"/>
      <c r="G25" s="81"/>
      <c r="H25" s="77" t="str">
        <f t="shared" si="3"/>
        <v/>
      </c>
      <c r="I25" s="79"/>
      <c r="J25" s="79"/>
      <c r="K25" s="77" t="str">
        <f t="shared" si="0"/>
        <v/>
      </c>
      <c r="L25" s="72"/>
      <c r="M25" s="81"/>
      <c r="N25" s="77" t="str">
        <f t="shared" si="4"/>
        <v/>
      </c>
      <c r="O25" s="79"/>
      <c r="P25" s="81"/>
      <c r="Q25" s="77" t="str">
        <f t="shared" si="5"/>
        <v/>
      </c>
      <c r="R25" s="79"/>
      <c r="S25" s="79"/>
      <c r="T25" s="77" t="str">
        <f t="shared" si="1"/>
        <v/>
      </c>
      <c r="U25" s="72"/>
    </row>
    <row r="26" spans="1:24" s="5" customFormat="1" ht="18" customHeight="1">
      <c r="A26" s="380"/>
      <c r="B26" s="382"/>
      <c r="C26" s="60"/>
      <c r="D26" s="73"/>
      <c r="E26" s="71" t="str">
        <f t="shared" si="2"/>
        <v/>
      </c>
      <c r="F26" s="82"/>
      <c r="G26" s="81"/>
      <c r="H26" s="77" t="str">
        <f t="shared" si="3"/>
        <v/>
      </c>
      <c r="I26" s="79"/>
      <c r="J26" s="79"/>
      <c r="K26" s="77" t="str">
        <f t="shared" si="0"/>
        <v/>
      </c>
      <c r="L26" s="72"/>
      <c r="M26" s="81"/>
      <c r="N26" s="77" t="str">
        <f t="shared" si="4"/>
        <v/>
      </c>
      <c r="O26" s="79"/>
      <c r="P26" s="81"/>
      <c r="Q26" s="77" t="str">
        <f t="shared" si="5"/>
        <v/>
      </c>
      <c r="R26" s="79"/>
      <c r="S26" s="79"/>
      <c r="T26" s="77" t="str">
        <f t="shared" si="1"/>
        <v/>
      </c>
      <c r="U26" s="72"/>
    </row>
    <row r="27" spans="1:24" s="5" customFormat="1" ht="18" customHeight="1">
      <c r="A27" s="380"/>
      <c r="B27" s="382"/>
      <c r="C27" s="60"/>
      <c r="D27" s="73"/>
      <c r="E27" s="77" t="str">
        <f t="shared" si="2"/>
        <v/>
      </c>
      <c r="F27" s="82"/>
      <c r="G27" s="81"/>
      <c r="H27" s="77" t="str">
        <f t="shared" si="3"/>
        <v/>
      </c>
      <c r="I27" s="79"/>
      <c r="J27" s="79"/>
      <c r="K27" s="77" t="str">
        <f t="shared" si="0"/>
        <v/>
      </c>
      <c r="L27" s="72"/>
      <c r="M27" s="81"/>
      <c r="N27" s="77" t="str">
        <f t="shared" si="4"/>
        <v/>
      </c>
      <c r="O27" s="79"/>
      <c r="P27" s="81"/>
      <c r="Q27" s="77" t="str">
        <f t="shared" si="5"/>
        <v/>
      </c>
      <c r="R27" s="79"/>
      <c r="S27" s="79"/>
      <c r="T27" s="77" t="str">
        <f t="shared" si="1"/>
        <v/>
      </c>
      <c r="U27" s="72"/>
    </row>
    <row r="28" spans="1:24" s="5" customFormat="1" ht="18" customHeight="1">
      <c r="A28" s="380"/>
      <c r="B28" s="382"/>
      <c r="C28" s="199" t="s">
        <v>48</v>
      </c>
      <c r="D28" s="83"/>
      <c r="E28" s="84" t="str">
        <f t="shared" si="2"/>
        <v/>
      </c>
      <c r="F28" s="85" t="str">
        <f>IF(SUM(F12:F27)=0,"",SUM(F12:F27))</f>
        <v/>
      </c>
      <c r="G28" s="86"/>
      <c r="H28" s="84" t="str">
        <f t="shared" si="3"/>
        <v/>
      </c>
      <c r="I28" s="84" t="str">
        <f>IF(SUM(I12:I27)=0,"",SUM(I12:I27))</f>
        <v/>
      </c>
      <c r="J28" s="87"/>
      <c r="K28" s="84" t="str">
        <f t="shared" si="0"/>
        <v/>
      </c>
      <c r="L28" s="85" t="str">
        <f>IF(SUM(L12:L27)=0,"",SUM(L12:L27))</f>
        <v/>
      </c>
      <c r="M28" s="86"/>
      <c r="N28" s="84" t="str">
        <f t="shared" si="4"/>
        <v/>
      </c>
      <c r="O28" s="84" t="str">
        <f>IF(SUM(O12:O27)=0,"",SUM(O12:O27))</f>
        <v/>
      </c>
      <c r="P28" s="86"/>
      <c r="Q28" s="84" t="str">
        <f t="shared" si="5"/>
        <v/>
      </c>
      <c r="R28" s="84" t="str">
        <f>IF(SUM(R12:R27)=0,"",SUM(R12:R27))</f>
        <v/>
      </c>
      <c r="S28" s="87"/>
      <c r="T28" s="84" t="str">
        <f t="shared" si="1"/>
        <v/>
      </c>
      <c r="U28" s="85" t="str">
        <f>IF(SUM(U12:U27)=0,"",SUM(U12:U27))</f>
        <v/>
      </c>
    </row>
    <row r="29" spans="1:24" s="5" customFormat="1" ht="18" customHeight="1">
      <c r="A29" s="380"/>
      <c r="B29" s="382" t="s">
        <v>43</v>
      </c>
      <c r="C29" s="62"/>
      <c r="D29" s="88"/>
      <c r="E29" s="89" t="str">
        <f t="shared" si="2"/>
        <v/>
      </c>
      <c r="F29" s="90"/>
      <c r="G29" s="88"/>
      <c r="H29" s="89" t="str">
        <f t="shared" si="3"/>
        <v/>
      </c>
      <c r="I29" s="91"/>
      <c r="J29" s="91"/>
      <c r="K29" s="89" t="str">
        <f t="shared" si="0"/>
        <v/>
      </c>
      <c r="L29" s="90"/>
      <c r="M29" s="88"/>
      <c r="N29" s="89" t="str">
        <f t="shared" si="4"/>
        <v/>
      </c>
      <c r="O29" s="91"/>
      <c r="P29" s="88"/>
      <c r="Q29" s="89" t="str">
        <f t="shared" si="5"/>
        <v/>
      </c>
      <c r="R29" s="91"/>
      <c r="S29" s="91"/>
      <c r="T29" s="89" t="str">
        <f t="shared" si="1"/>
        <v/>
      </c>
      <c r="U29" s="90"/>
    </row>
    <row r="30" spans="1:24" s="5" customFormat="1" ht="18" customHeight="1">
      <c r="A30" s="380"/>
      <c r="B30" s="382"/>
      <c r="C30" s="60"/>
      <c r="D30" s="92"/>
      <c r="E30" s="93" t="str">
        <f t="shared" si="2"/>
        <v/>
      </c>
      <c r="F30" s="94"/>
      <c r="G30" s="92"/>
      <c r="H30" s="93" t="str">
        <f t="shared" si="3"/>
        <v/>
      </c>
      <c r="I30" s="95">
        <v>0</v>
      </c>
      <c r="J30" s="95"/>
      <c r="K30" s="93" t="str">
        <f t="shared" si="0"/>
        <v/>
      </c>
      <c r="L30" s="94"/>
      <c r="M30" s="92"/>
      <c r="N30" s="93" t="str">
        <f t="shared" si="4"/>
        <v/>
      </c>
      <c r="O30" s="95"/>
      <c r="P30" s="92"/>
      <c r="Q30" s="93" t="str">
        <f t="shared" si="5"/>
        <v/>
      </c>
      <c r="R30" s="95"/>
      <c r="S30" s="95"/>
      <c r="T30" s="93" t="str">
        <f t="shared" si="1"/>
        <v/>
      </c>
      <c r="U30" s="94"/>
    </row>
    <row r="31" spans="1:24" s="5" customFormat="1" ht="18" customHeight="1">
      <c r="A31" s="380"/>
      <c r="B31" s="382"/>
      <c r="C31" s="63"/>
      <c r="D31" s="92"/>
      <c r="E31" s="93" t="str">
        <f t="shared" si="2"/>
        <v/>
      </c>
      <c r="F31" s="94"/>
      <c r="G31" s="92"/>
      <c r="H31" s="93" t="str">
        <f t="shared" si="3"/>
        <v/>
      </c>
      <c r="I31" s="95"/>
      <c r="J31" s="95"/>
      <c r="K31" s="93" t="str">
        <f t="shared" si="0"/>
        <v/>
      </c>
      <c r="L31" s="94"/>
      <c r="M31" s="92"/>
      <c r="N31" s="93" t="str">
        <f t="shared" si="4"/>
        <v/>
      </c>
      <c r="O31" s="95"/>
      <c r="P31" s="92"/>
      <c r="Q31" s="93" t="str">
        <f t="shared" si="5"/>
        <v/>
      </c>
      <c r="R31" s="95"/>
      <c r="S31" s="95"/>
      <c r="T31" s="93" t="str">
        <f t="shared" si="1"/>
        <v/>
      </c>
      <c r="U31" s="94"/>
    </row>
    <row r="32" spans="1:24" s="5" customFormat="1" ht="18" customHeight="1">
      <c r="A32" s="380"/>
      <c r="B32" s="382"/>
      <c r="C32" s="63"/>
      <c r="D32" s="92"/>
      <c r="E32" s="93" t="str">
        <f t="shared" si="2"/>
        <v/>
      </c>
      <c r="F32" s="94"/>
      <c r="G32" s="92"/>
      <c r="H32" s="93" t="str">
        <f t="shared" si="3"/>
        <v/>
      </c>
      <c r="I32" s="95"/>
      <c r="J32" s="95"/>
      <c r="K32" s="93" t="str">
        <f t="shared" si="0"/>
        <v/>
      </c>
      <c r="L32" s="94"/>
      <c r="M32" s="92"/>
      <c r="N32" s="93" t="str">
        <f t="shared" si="4"/>
        <v/>
      </c>
      <c r="O32" s="95"/>
      <c r="P32" s="92"/>
      <c r="Q32" s="93" t="str">
        <f t="shared" si="5"/>
        <v/>
      </c>
      <c r="R32" s="95"/>
      <c r="S32" s="95"/>
      <c r="T32" s="93" t="str">
        <f t="shared" si="1"/>
        <v/>
      </c>
      <c r="U32" s="94"/>
      <c r="V32" s="391" t="s">
        <v>55</v>
      </c>
      <c r="W32" s="392"/>
      <c r="X32" s="392"/>
    </row>
    <row r="33" spans="1:24" s="5" customFormat="1" ht="18" customHeight="1">
      <c r="A33" s="380"/>
      <c r="B33" s="382"/>
      <c r="C33" s="64"/>
      <c r="D33" s="96"/>
      <c r="E33" s="97" t="str">
        <f t="shared" si="2"/>
        <v/>
      </c>
      <c r="F33" s="98"/>
      <c r="G33" s="96"/>
      <c r="H33" s="97" t="str">
        <f t="shared" si="3"/>
        <v/>
      </c>
      <c r="I33" s="99"/>
      <c r="J33" s="99"/>
      <c r="K33" s="97" t="str">
        <f t="shared" si="0"/>
        <v/>
      </c>
      <c r="L33" s="98"/>
      <c r="M33" s="96"/>
      <c r="N33" s="97" t="str">
        <f t="shared" si="4"/>
        <v/>
      </c>
      <c r="O33" s="99"/>
      <c r="P33" s="96"/>
      <c r="Q33" s="97" t="str">
        <f t="shared" si="5"/>
        <v/>
      </c>
      <c r="R33" s="99"/>
      <c r="S33" s="99"/>
      <c r="T33" s="97" t="str">
        <f t="shared" si="1"/>
        <v/>
      </c>
      <c r="U33" s="98"/>
      <c r="V33" s="391"/>
      <c r="W33" s="392"/>
      <c r="X33" s="392"/>
    </row>
    <row r="34" spans="1:24" s="5" customFormat="1" ht="18" customHeight="1">
      <c r="A34" s="380"/>
      <c r="B34" s="382"/>
      <c r="C34" s="201" t="s">
        <v>48</v>
      </c>
      <c r="D34" s="86"/>
      <c r="E34" s="84"/>
      <c r="F34" s="85" t="str">
        <f>IF(SUM(F29:F33)=0,"",(SUM(F29:F33)))</f>
        <v/>
      </c>
      <c r="G34" s="86"/>
      <c r="H34" s="84"/>
      <c r="I34" s="84" t="str">
        <f>IF(SUM(I29:I33)=0,"",(SUM(I29:I33)))</f>
        <v/>
      </c>
      <c r="J34" s="87"/>
      <c r="K34" s="84" t="str">
        <f t="shared" si="0"/>
        <v/>
      </c>
      <c r="L34" s="85" t="str">
        <f>IF(SUM(L29:L33)=0,"",(SUM(L29:L33)))</f>
        <v/>
      </c>
      <c r="M34" s="86"/>
      <c r="N34" s="84" t="str">
        <f t="shared" si="4"/>
        <v/>
      </c>
      <c r="O34" s="84" t="str">
        <f>IF(SUM(O29:O33)=0,"",(SUM(O29:O33)))</f>
        <v/>
      </c>
      <c r="P34" s="86"/>
      <c r="Q34" s="84" t="str">
        <f t="shared" si="5"/>
        <v/>
      </c>
      <c r="R34" s="84" t="str">
        <f>IF(SUM(R29:R33)=0,"",(SUM(R29:R33)))</f>
        <v/>
      </c>
      <c r="S34" s="87"/>
      <c r="T34" s="84" t="str">
        <f t="shared" si="1"/>
        <v/>
      </c>
      <c r="U34" s="85" t="str">
        <f>IF(SUM(U29:U33)=0,"",(SUM(U29:U33)))</f>
        <v/>
      </c>
    </row>
    <row r="35" spans="1:24" s="5" customFormat="1" ht="18" customHeight="1">
      <c r="A35" s="380"/>
      <c r="B35" s="393" t="s">
        <v>46</v>
      </c>
      <c r="C35" s="394"/>
      <c r="D35" s="86"/>
      <c r="E35" s="84" t="str">
        <f t="shared" si="2"/>
        <v/>
      </c>
      <c r="F35" s="85" t="str">
        <f>IF(F28="","",IF(F34="",F28,F28+F34))</f>
        <v/>
      </c>
      <c r="G35" s="86"/>
      <c r="H35" s="84" t="str">
        <f t="shared" si="3"/>
        <v/>
      </c>
      <c r="I35" s="84" t="str">
        <f>IF(I28="","",IF(I34="",I28,I28+I34))</f>
        <v/>
      </c>
      <c r="J35" s="87"/>
      <c r="K35" s="84" t="str">
        <f t="shared" si="0"/>
        <v/>
      </c>
      <c r="L35" s="85" t="str">
        <f>IF(L28="","",IF(L34="",L28,L28+L34))</f>
        <v/>
      </c>
      <c r="M35" s="86"/>
      <c r="N35" s="84" t="str">
        <f t="shared" si="4"/>
        <v/>
      </c>
      <c r="O35" s="84" t="str">
        <f>IF(O28="","",IF(O34="",O28,O28+O34))</f>
        <v/>
      </c>
      <c r="P35" s="86"/>
      <c r="Q35" s="84" t="str">
        <f t="shared" si="5"/>
        <v/>
      </c>
      <c r="R35" s="84" t="str">
        <f>IF(R28="","",IF(R34="",R28,R28+R34))</f>
        <v/>
      </c>
      <c r="S35" s="87"/>
      <c r="T35" s="84" t="str">
        <f t="shared" si="1"/>
        <v/>
      </c>
      <c r="U35" s="85" t="str">
        <f>IF(U28="","",IF(U34="",U28,U28+U34))</f>
        <v/>
      </c>
    </row>
    <row r="36" spans="1:24" s="5" customFormat="1" ht="18" customHeight="1">
      <c r="A36" s="380" t="s">
        <v>41</v>
      </c>
      <c r="B36" s="396" t="str">
        <f>C12</f>
        <v>&lt;改修工事&gt;</v>
      </c>
      <c r="C36" s="397"/>
      <c r="D36" s="100"/>
      <c r="E36" s="89" t="str">
        <f t="shared" si="2"/>
        <v/>
      </c>
      <c r="F36" s="101"/>
      <c r="G36" s="100"/>
      <c r="H36" s="89" t="str">
        <f t="shared" si="3"/>
        <v/>
      </c>
      <c r="I36" s="89"/>
      <c r="J36" s="89"/>
      <c r="K36" s="89" t="str">
        <f t="shared" si="0"/>
        <v/>
      </c>
      <c r="L36" s="101"/>
      <c r="M36" s="100"/>
      <c r="N36" s="89" t="str">
        <f t="shared" si="4"/>
        <v/>
      </c>
      <c r="O36" s="89"/>
      <c r="P36" s="100"/>
      <c r="Q36" s="89" t="str">
        <f t="shared" si="5"/>
        <v/>
      </c>
      <c r="R36" s="89"/>
      <c r="S36" s="89"/>
      <c r="T36" s="89" t="str">
        <f t="shared" si="1"/>
        <v/>
      </c>
      <c r="U36" s="101"/>
    </row>
    <row r="37" spans="1:24" s="5" customFormat="1" ht="18" customHeight="1">
      <c r="A37" s="380"/>
      <c r="B37" s="396">
        <f>C20</f>
        <v>0</v>
      </c>
      <c r="C37" s="397"/>
      <c r="D37" s="102"/>
      <c r="E37" s="93" t="str">
        <f t="shared" si="2"/>
        <v/>
      </c>
      <c r="F37" s="103"/>
      <c r="G37" s="102"/>
      <c r="H37" s="93" t="str">
        <f t="shared" si="3"/>
        <v/>
      </c>
      <c r="I37" s="93"/>
      <c r="J37" s="93"/>
      <c r="K37" s="93" t="str">
        <f t="shared" si="0"/>
        <v/>
      </c>
      <c r="L37" s="103"/>
      <c r="M37" s="102"/>
      <c r="N37" s="93" t="str">
        <f t="shared" si="4"/>
        <v/>
      </c>
      <c r="O37" s="93"/>
      <c r="P37" s="102"/>
      <c r="Q37" s="93" t="str">
        <f t="shared" si="5"/>
        <v/>
      </c>
      <c r="R37" s="93"/>
      <c r="S37" s="93"/>
      <c r="T37" s="93" t="str">
        <f t="shared" si="1"/>
        <v/>
      </c>
      <c r="U37" s="103"/>
    </row>
    <row r="38" spans="1:24" s="5" customFormat="1" ht="18" customHeight="1">
      <c r="A38" s="380"/>
      <c r="B38" s="10"/>
      <c r="C38" s="60"/>
      <c r="D38" s="92"/>
      <c r="E38" s="93" t="str">
        <f t="shared" si="2"/>
        <v/>
      </c>
      <c r="F38" s="94"/>
      <c r="G38" s="92"/>
      <c r="H38" s="93" t="str">
        <f t="shared" si="3"/>
        <v/>
      </c>
      <c r="I38" s="95"/>
      <c r="J38" s="95"/>
      <c r="K38" s="93" t="str">
        <f t="shared" si="0"/>
        <v/>
      </c>
      <c r="L38" s="94"/>
      <c r="M38" s="92"/>
      <c r="N38" s="93" t="str">
        <f t="shared" si="4"/>
        <v/>
      </c>
      <c r="O38" s="95"/>
      <c r="P38" s="92"/>
      <c r="Q38" s="93" t="str">
        <f t="shared" si="5"/>
        <v/>
      </c>
      <c r="R38" s="95"/>
      <c r="S38" s="95"/>
      <c r="T38" s="93" t="str">
        <f t="shared" si="1"/>
        <v/>
      </c>
      <c r="U38" s="94"/>
    </row>
    <row r="39" spans="1:24" s="5" customFormat="1" ht="18" customHeight="1">
      <c r="A39" s="380"/>
      <c r="B39" s="10"/>
      <c r="C39" s="60"/>
      <c r="D39" s="92"/>
      <c r="E39" s="93" t="str">
        <f t="shared" si="2"/>
        <v/>
      </c>
      <c r="F39" s="94"/>
      <c r="G39" s="92"/>
      <c r="H39" s="93" t="str">
        <f t="shared" si="3"/>
        <v/>
      </c>
      <c r="I39" s="95"/>
      <c r="J39" s="95"/>
      <c r="K39" s="93" t="str">
        <f t="shared" si="0"/>
        <v/>
      </c>
      <c r="L39" s="94"/>
      <c r="M39" s="92"/>
      <c r="N39" s="93" t="str">
        <f t="shared" si="4"/>
        <v/>
      </c>
      <c r="O39" s="95"/>
      <c r="P39" s="92"/>
      <c r="Q39" s="93" t="str">
        <f t="shared" si="5"/>
        <v/>
      </c>
      <c r="R39" s="95"/>
      <c r="S39" s="95"/>
      <c r="T39" s="93" t="str">
        <f t="shared" si="1"/>
        <v/>
      </c>
      <c r="U39" s="94"/>
    </row>
    <row r="40" spans="1:24" s="5" customFormat="1" ht="18" customHeight="1">
      <c r="A40" s="380"/>
      <c r="B40" s="207"/>
      <c r="C40" s="60"/>
      <c r="D40" s="92"/>
      <c r="E40" s="93" t="str">
        <f t="shared" si="2"/>
        <v/>
      </c>
      <c r="F40" s="94"/>
      <c r="G40" s="92"/>
      <c r="H40" s="93" t="str">
        <f t="shared" si="3"/>
        <v/>
      </c>
      <c r="I40" s="95"/>
      <c r="J40" s="95"/>
      <c r="K40" s="93" t="str">
        <f t="shared" si="0"/>
        <v/>
      </c>
      <c r="L40" s="94"/>
      <c r="M40" s="92"/>
      <c r="N40" s="93" t="str">
        <f t="shared" si="4"/>
        <v/>
      </c>
      <c r="O40" s="95"/>
      <c r="P40" s="92"/>
      <c r="Q40" s="93" t="str">
        <f t="shared" si="5"/>
        <v/>
      </c>
      <c r="R40" s="95"/>
      <c r="S40" s="95"/>
      <c r="T40" s="93" t="str">
        <f t="shared" si="1"/>
        <v/>
      </c>
      <c r="U40" s="94"/>
    </row>
    <row r="41" spans="1:24" s="5" customFormat="1" ht="18" customHeight="1">
      <c r="A41" s="380"/>
      <c r="B41" s="396" t="s">
        <v>45</v>
      </c>
      <c r="C41" s="397"/>
      <c r="D41" s="102"/>
      <c r="E41" s="93" t="str">
        <f t="shared" si="2"/>
        <v/>
      </c>
      <c r="F41" s="103"/>
      <c r="G41" s="102"/>
      <c r="H41" s="93" t="str">
        <f t="shared" si="3"/>
        <v/>
      </c>
      <c r="I41" s="93"/>
      <c r="J41" s="93"/>
      <c r="K41" s="93" t="str">
        <f t="shared" si="0"/>
        <v/>
      </c>
      <c r="L41" s="103"/>
      <c r="M41" s="102"/>
      <c r="N41" s="93" t="str">
        <f t="shared" si="4"/>
        <v/>
      </c>
      <c r="O41" s="93"/>
      <c r="P41" s="102"/>
      <c r="Q41" s="93" t="str">
        <f t="shared" si="5"/>
        <v/>
      </c>
      <c r="R41" s="93"/>
      <c r="S41" s="93"/>
      <c r="T41" s="93" t="str">
        <f t="shared" si="1"/>
        <v/>
      </c>
      <c r="U41" s="103"/>
    </row>
    <row r="42" spans="1:24" s="5" customFormat="1" ht="18" customHeight="1">
      <c r="A42" s="380"/>
      <c r="B42" s="396">
        <f>C20</f>
        <v>0</v>
      </c>
      <c r="C42" s="397"/>
      <c r="D42" s="102"/>
      <c r="E42" s="93" t="str">
        <f t="shared" si="2"/>
        <v/>
      </c>
      <c r="F42" s="103"/>
      <c r="G42" s="102"/>
      <c r="H42" s="93" t="str">
        <f t="shared" si="3"/>
        <v/>
      </c>
      <c r="I42" s="93"/>
      <c r="J42" s="93"/>
      <c r="K42" s="93" t="str">
        <f t="shared" si="0"/>
        <v/>
      </c>
      <c r="L42" s="103"/>
      <c r="M42" s="102"/>
      <c r="N42" s="93" t="str">
        <f t="shared" si="4"/>
        <v/>
      </c>
      <c r="O42" s="93"/>
      <c r="P42" s="102"/>
      <c r="Q42" s="93" t="str">
        <f t="shared" si="5"/>
        <v/>
      </c>
      <c r="R42" s="93"/>
      <c r="S42" s="93"/>
      <c r="T42" s="93" t="str">
        <f t="shared" si="1"/>
        <v/>
      </c>
      <c r="U42" s="103"/>
    </row>
    <row r="43" spans="1:24" s="5" customFormat="1" ht="18" customHeight="1">
      <c r="A43" s="380"/>
      <c r="B43" s="207"/>
      <c r="C43" s="60"/>
      <c r="D43" s="92"/>
      <c r="E43" s="93" t="str">
        <f t="shared" si="2"/>
        <v/>
      </c>
      <c r="F43" s="94"/>
      <c r="G43" s="92"/>
      <c r="H43" s="93" t="str">
        <f t="shared" si="3"/>
        <v/>
      </c>
      <c r="I43" s="95"/>
      <c r="J43" s="95"/>
      <c r="K43" s="93" t="str">
        <f t="shared" si="0"/>
        <v/>
      </c>
      <c r="L43" s="94"/>
      <c r="M43" s="92"/>
      <c r="N43" s="93" t="str">
        <f t="shared" si="4"/>
        <v/>
      </c>
      <c r="O43" s="95"/>
      <c r="P43" s="92"/>
      <c r="Q43" s="93" t="str">
        <f t="shared" si="5"/>
        <v/>
      </c>
      <c r="R43" s="95"/>
      <c r="S43" s="95"/>
      <c r="T43" s="93" t="str">
        <f t="shared" si="1"/>
        <v/>
      </c>
      <c r="U43" s="94"/>
    </row>
    <row r="44" spans="1:24" s="5" customFormat="1" ht="18" customHeight="1">
      <c r="A44" s="380"/>
      <c r="B44" s="10"/>
      <c r="C44" s="60"/>
      <c r="D44" s="92"/>
      <c r="E44" s="93" t="str">
        <f t="shared" si="2"/>
        <v/>
      </c>
      <c r="F44" s="94"/>
      <c r="G44" s="92"/>
      <c r="H44" s="93" t="str">
        <f t="shared" si="3"/>
        <v/>
      </c>
      <c r="I44" s="95"/>
      <c r="J44" s="95"/>
      <c r="K44" s="93" t="str">
        <f t="shared" si="0"/>
        <v/>
      </c>
      <c r="L44" s="94"/>
      <c r="M44" s="92"/>
      <c r="N44" s="93" t="str">
        <f t="shared" si="4"/>
        <v/>
      </c>
      <c r="O44" s="95"/>
      <c r="P44" s="92"/>
      <c r="Q44" s="93" t="str">
        <f t="shared" si="5"/>
        <v/>
      </c>
      <c r="R44" s="95"/>
      <c r="S44" s="95"/>
      <c r="T44" s="93" t="str">
        <f t="shared" si="1"/>
        <v/>
      </c>
      <c r="U44" s="94"/>
    </row>
    <row r="45" spans="1:24" s="5" customFormat="1" ht="18" customHeight="1">
      <c r="A45" s="380"/>
      <c r="B45" s="11"/>
      <c r="C45" s="65"/>
      <c r="D45" s="96"/>
      <c r="E45" s="97" t="str">
        <f t="shared" si="2"/>
        <v/>
      </c>
      <c r="F45" s="98"/>
      <c r="G45" s="96"/>
      <c r="H45" s="97" t="str">
        <f t="shared" si="3"/>
        <v/>
      </c>
      <c r="I45" s="99"/>
      <c r="J45" s="99"/>
      <c r="K45" s="97" t="str">
        <f t="shared" si="0"/>
        <v/>
      </c>
      <c r="L45" s="98"/>
      <c r="M45" s="96"/>
      <c r="N45" s="97" t="str">
        <f t="shared" si="4"/>
        <v/>
      </c>
      <c r="O45" s="99"/>
      <c r="P45" s="96"/>
      <c r="Q45" s="97" t="str">
        <f t="shared" si="5"/>
        <v/>
      </c>
      <c r="R45" s="99"/>
      <c r="S45" s="99"/>
      <c r="T45" s="97" t="str">
        <f t="shared" si="1"/>
        <v/>
      </c>
      <c r="U45" s="98"/>
    </row>
    <row r="46" spans="1:24" s="5" customFormat="1" ht="18" customHeight="1">
      <c r="A46" s="395"/>
      <c r="B46" s="383" t="s">
        <v>49</v>
      </c>
      <c r="C46" s="384"/>
      <c r="D46" s="86"/>
      <c r="E46" s="84"/>
      <c r="F46" s="85" t="str">
        <f>IF(SUM(F36:F45)=0,"",(SUM(F36:F45)))</f>
        <v/>
      </c>
      <c r="G46" s="86"/>
      <c r="H46" s="84"/>
      <c r="I46" s="84" t="str">
        <f>IF(SUM(I36:I45)=0,"",(SUM(I36:I45)))</f>
        <v/>
      </c>
      <c r="J46" s="87"/>
      <c r="K46" s="84" t="str">
        <f t="shared" si="0"/>
        <v/>
      </c>
      <c r="L46" s="85" t="str">
        <f>IF(SUM(L36:L45)=0,"",(SUM(L36:L45)))</f>
        <v/>
      </c>
      <c r="M46" s="86"/>
      <c r="N46" s="84" t="str">
        <f t="shared" si="4"/>
        <v/>
      </c>
      <c r="O46" s="84" t="str">
        <f>IF(SUM(O36:O45)=0,"",(SUM(O36:O45)))</f>
        <v/>
      </c>
      <c r="P46" s="86"/>
      <c r="Q46" s="84" t="str">
        <f t="shared" si="5"/>
        <v/>
      </c>
      <c r="R46" s="84" t="str">
        <f>IF(SUM(R36:R45)=0,"",(SUM(R36:R45)))</f>
        <v/>
      </c>
      <c r="S46" s="87"/>
      <c r="T46" s="84" t="str">
        <f t="shared" si="1"/>
        <v/>
      </c>
      <c r="U46" s="85" t="str">
        <f>IF(SUM(U36:U45)=0,"",(SUM(U36:U45)))</f>
        <v/>
      </c>
    </row>
    <row r="47" spans="1:24" s="5" customFormat="1" ht="18" customHeight="1" thickBot="1">
      <c r="A47" s="385" t="s">
        <v>50</v>
      </c>
      <c r="B47" s="386"/>
      <c r="C47" s="387"/>
      <c r="D47" s="104"/>
      <c r="E47" s="105" t="str">
        <f t="shared" si="2"/>
        <v/>
      </c>
      <c r="F47" s="106" t="str">
        <f>IF(F35="","",IF(F46="",F35,F35+F46))</f>
        <v/>
      </c>
      <c r="G47" s="104"/>
      <c r="H47" s="105" t="str">
        <f t="shared" si="3"/>
        <v/>
      </c>
      <c r="I47" s="105" t="str">
        <f>IF(I35="","",IF(I46="",I35,I35+I46))</f>
        <v/>
      </c>
      <c r="J47" s="107"/>
      <c r="K47" s="105" t="str">
        <f t="shared" si="0"/>
        <v/>
      </c>
      <c r="L47" s="106" t="str">
        <f>IF(L35="","",IF(L46="",L35,L35+L46))</f>
        <v/>
      </c>
      <c r="M47" s="104"/>
      <c r="N47" s="105" t="str">
        <f t="shared" si="4"/>
        <v/>
      </c>
      <c r="O47" s="105" t="str">
        <f>IF(O35="","",IF(O46="",O35,O35+O46))</f>
        <v/>
      </c>
      <c r="P47" s="104"/>
      <c r="Q47" s="105" t="str">
        <f t="shared" si="5"/>
        <v/>
      </c>
      <c r="R47" s="105" t="str">
        <f>IF(R35="","",IF(R46="",R35,R35+R46))</f>
        <v/>
      </c>
      <c r="S47" s="107"/>
      <c r="T47" s="105" t="str">
        <f t="shared" si="1"/>
        <v/>
      </c>
      <c r="U47" s="106" t="str">
        <f>IF(U35="","",IF(U46="",U35,U35+U46))</f>
        <v/>
      </c>
    </row>
    <row r="48" spans="1:24" s="5" customFormat="1" ht="18" customHeight="1">
      <c r="A48" s="379" t="s">
        <v>26</v>
      </c>
      <c r="B48" s="389" t="s">
        <v>27</v>
      </c>
      <c r="C48" s="390"/>
      <c r="D48" s="369" t="s">
        <v>22</v>
      </c>
      <c r="E48" s="372" t="s">
        <v>22</v>
      </c>
      <c r="F48" s="108"/>
      <c r="G48" s="369"/>
      <c r="H48" s="372"/>
      <c r="I48" s="109"/>
      <c r="J48" s="372"/>
      <c r="K48" s="372" t="s">
        <v>22</v>
      </c>
      <c r="L48" s="108"/>
      <c r="M48" s="369"/>
      <c r="N48" s="372"/>
      <c r="O48" s="109"/>
      <c r="P48" s="369"/>
      <c r="Q48" s="372"/>
      <c r="R48" s="109"/>
      <c r="S48" s="372"/>
      <c r="T48" s="372" t="s">
        <v>22</v>
      </c>
      <c r="U48" s="108" t="s">
        <v>22</v>
      </c>
    </row>
    <row r="49" spans="1:21" s="5" customFormat="1" ht="18" customHeight="1">
      <c r="A49" s="380"/>
      <c r="B49" s="375" t="s">
        <v>122</v>
      </c>
      <c r="C49" s="376"/>
      <c r="D49" s="370"/>
      <c r="E49" s="373"/>
      <c r="F49" s="94"/>
      <c r="G49" s="370"/>
      <c r="H49" s="373"/>
      <c r="I49" s="95"/>
      <c r="J49" s="373"/>
      <c r="K49" s="373"/>
      <c r="L49" s="94"/>
      <c r="M49" s="370"/>
      <c r="N49" s="373"/>
      <c r="O49" s="95"/>
      <c r="P49" s="370"/>
      <c r="Q49" s="373"/>
      <c r="R49" s="95"/>
      <c r="S49" s="373"/>
      <c r="T49" s="373"/>
      <c r="U49" s="94" t="s">
        <v>22</v>
      </c>
    </row>
    <row r="50" spans="1:21" s="5" customFormat="1" ht="18" customHeight="1">
      <c r="A50" s="380"/>
      <c r="B50" s="375" t="s">
        <v>28</v>
      </c>
      <c r="C50" s="376"/>
      <c r="D50" s="370"/>
      <c r="E50" s="373"/>
      <c r="F50" s="94"/>
      <c r="G50" s="370"/>
      <c r="H50" s="373"/>
      <c r="I50" s="95"/>
      <c r="J50" s="373"/>
      <c r="K50" s="373"/>
      <c r="L50" s="94"/>
      <c r="M50" s="370"/>
      <c r="N50" s="373"/>
      <c r="O50" s="95"/>
      <c r="P50" s="370"/>
      <c r="Q50" s="373"/>
      <c r="R50" s="95"/>
      <c r="S50" s="373"/>
      <c r="T50" s="373"/>
      <c r="U50" s="94" t="s">
        <v>22</v>
      </c>
    </row>
    <row r="51" spans="1:21" s="5" customFormat="1" ht="18" customHeight="1">
      <c r="A51" s="380"/>
      <c r="B51" s="375" t="s">
        <v>29</v>
      </c>
      <c r="C51" s="376"/>
      <c r="D51" s="370"/>
      <c r="E51" s="373"/>
      <c r="F51" s="94"/>
      <c r="G51" s="370"/>
      <c r="H51" s="373"/>
      <c r="I51" s="95"/>
      <c r="J51" s="373"/>
      <c r="K51" s="373"/>
      <c r="L51" s="94"/>
      <c r="M51" s="370"/>
      <c r="N51" s="373"/>
      <c r="O51" s="95"/>
      <c r="P51" s="370"/>
      <c r="Q51" s="373"/>
      <c r="R51" s="95"/>
      <c r="S51" s="373"/>
      <c r="T51" s="373"/>
      <c r="U51" s="94" t="s">
        <v>22</v>
      </c>
    </row>
    <row r="52" spans="1:21" s="5" customFormat="1" ht="18" customHeight="1">
      <c r="A52" s="380"/>
      <c r="B52" s="375" t="s">
        <v>268</v>
      </c>
      <c r="C52" s="376"/>
      <c r="D52" s="370"/>
      <c r="E52" s="373"/>
      <c r="F52" s="82"/>
      <c r="G52" s="370"/>
      <c r="H52" s="373"/>
      <c r="I52" s="95"/>
      <c r="J52" s="373"/>
      <c r="K52" s="373"/>
      <c r="L52" s="94"/>
      <c r="M52" s="370"/>
      <c r="N52" s="373"/>
      <c r="O52" s="95"/>
      <c r="P52" s="370"/>
      <c r="Q52" s="373"/>
      <c r="R52" s="95"/>
      <c r="S52" s="373"/>
      <c r="T52" s="373"/>
      <c r="U52" s="94" t="s">
        <v>22</v>
      </c>
    </row>
    <row r="53" spans="1:21" s="5" customFormat="1" ht="18" customHeight="1">
      <c r="A53" s="380"/>
      <c r="B53" s="375" t="s">
        <v>30</v>
      </c>
      <c r="C53" s="376"/>
      <c r="D53" s="370"/>
      <c r="E53" s="373"/>
      <c r="F53" s="82"/>
      <c r="G53" s="370"/>
      <c r="H53" s="373"/>
      <c r="I53" s="95"/>
      <c r="J53" s="373"/>
      <c r="K53" s="373"/>
      <c r="L53" s="94"/>
      <c r="M53" s="370"/>
      <c r="N53" s="373"/>
      <c r="O53" s="95"/>
      <c r="P53" s="370"/>
      <c r="Q53" s="373"/>
      <c r="R53" s="95"/>
      <c r="S53" s="373"/>
      <c r="T53" s="373"/>
      <c r="U53" s="94" t="s">
        <v>22</v>
      </c>
    </row>
    <row r="54" spans="1:21" s="5" customFormat="1" ht="18" customHeight="1">
      <c r="A54" s="380"/>
      <c r="B54" s="375" t="s">
        <v>31</v>
      </c>
      <c r="C54" s="376"/>
      <c r="D54" s="371"/>
      <c r="E54" s="374"/>
      <c r="F54" s="82"/>
      <c r="G54" s="371"/>
      <c r="H54" s="374"/>
      <c r="I54" s="99"/>
      <c r="J54" s="374"/>
      <c r="K54" s="374"/>
      <c r="L54" s="94"/>
      <c r="M54" s="371"/>
      <c r="N54" s="374"/>
      <c r="O54" s="99"/>
      <c r="P54" s="371"/>
      <c r="Q54" s="374"/>
      <c r="R54" s="99"/>
      <c r="S54" s="374"/>
      <c r="T54" s="374"/>
      <c r="U54" s="94" t="s">
        <v>22</v>
      </c>
    </row>
    <row r="55" spans="1:21" s="5" customFormat="1" ht="18" customHeight="1" thickBot="1">
      <c r="A55" s="388"/>
      <c r="B55" s="377" t="s">
        <v>47</v>
      </c>
      <c r="C55" s="378"/>
      <c r="D55" s="110" t="s">
        <v>20</v>
      </c>
      <c r="E55" s="111" t="s">
        <v>20</v>
      </c>
      <c r="F55" s="106" t="str">
        <f>IF(SUM(F48:F54)=0,"",SUM(F48:F54))</f>
        <v/>
      </c>
      <c r="G55" s="110" t="s">
        <v>32</v>
      </c>
      <c r="H55" s="111" t="s">
        <v>32</v>
      </c>
      <c r="I55" s="105" t="str">
        <f>IF(SUM(I48:I54)=0,"",SUM(I48:I54))</f>
        <v/>
      </c>
      <c r="J55" s="111" t="s">
        <v>32</v>
      </c>
      <c r="K55" s="111" t="s">
        <v>32</v>
      </c>
      <c r="L55" s="106" t="str">
        <f>IF(SUM(L48:L54)=0,"",SUM(L48:L54))</f>
        <v/>
      </c>
      <c r="M55" s="110" t="s">
        <v>32</v>
      </c>
      <c r="N55" s="111" t="s">
        <v>32</v>
      </c>
      <c r="O55" s="105" t="str">
        <f>IF(SUM(O48:O54)=0,"",SUM(O48:O54))</f>
        <v/>
      </c>
      <c r="P55" s="110" t="s">
        <v>32</v>
      </c>
      <c r="Q55" s="111" t="s">
        <v>32</v>
      </c>
      <c r="R55" s="105" t="str">
        <f>IF(SUM(R48:R54)=0,"",SUM(R48:R54))</f>
        <v/>
      </c>
      <c r="S55" s="111" t="s">
        <v>32</v>
      </c>
      <c r="T55" s="111" t="s">
        <v>32</v>
      </c>
      <c r="U55" s="106" t="str">
        <f>IF(SUM(U48:U54)=0,"",SUM(U48:U54))</f>
        <v/>
      </c>
    </row>
    <row r="56" spans="1:21">
      <c r="F56" s="61" t="str">
        <f>IF(F47=F55,"","↑【確認】「事業財源」の合計と「合計（総事業費）」が不一致")</f>
        <v/>
      </c>
    </row>
    <row r="57" spans="1:21">
      <c r="F57" s="61"/>
    </row>
    <row r="58" spans="1:21">
      <c r="A58" s="12" t="s">
        <v>33</v>
      </c>
    </row>
    <row r="59" spans="1:21">
      <c r="A59" s="12"/>
    </row>
    <row r="60" spans="1:21">
      <c r="A60" s="13" t="s">
        <v>63</v>
      </c>
      <c r="B60" s="66" t="s">
        <v>70</v>
      </c>
      <c r="C60" s="66"/>
      <c r="D60" s="66"/>
      <c r="E60" s="66"/>
      <c r="F60" s="66"/>
      <c r="G60" s="66"/>
      <c r="H60" s="66"/>
      <c r="I60" s="66"/>
      <c r="J60" s="66"/>
      <c r="K60" s="66"/>
      <c r="L60" s="66"/>
    </row>
    <row r="61" spans="1:21">
      <c r="A61" s="13"/>
      <c r="B61" s="66" t="s">
        <v>259</v>
      </c>
      <c r="C61" s="66"/>
      <c r="D61" s="66"/>
      <c r="E61" s="66"/>
      <c r="F61" s="66"/>
      <c r="G61" s="66"/>
      <c r="H61" s="66"/>
      <c r="I61" s="66"/>
      <c r="J61" s="66"/>
      <c r="K61" s="66"/>
      <c r="L61" s="66"/>
    </row>
    <row r="62" spans="1:21">
      <c r="A62" s="13" t="s">
        <v>64</v>
      </c>
      <c r="B62" s="66" t="s">
        <v>71</v>
      </c>
      <c r="C62" s="66"/>
      <c r="D62" s="66"/>
      <c r="E62" s="66"/>
      <c r="F62" s="66"/>
      <c r="G62" s="66"/>
      <c r="H62" s="66"/>
      <c r="I62" s="66"/>
      <c r="J62" s="66"/>
      <c r="K62" s="66"/>
      <c r="L62" s="66"/>
    </row>
    <row r="63" spans="1:21">
      <c r="A63" s="13"/>
      <c r="B63" s="66" t="s">
        <v>52</v>
      </c>
      <c r="C63" s="66"/>
      <c r="D63" s="66"/>
      <c r="E63" s="66"/>
      <c r="F63" s="66"/>
      <c r="G63" s="66"/>
      <c r="H63" s="66"/>
      <c r="I63" s="66"/>
      <c r="J63" s="66"/>
      <c r="K63" s="66"/>
      <c r="L63" s="66"/>
    </row>
    <row r="64" spans="1:21">
      <c r="A64" s="13" t="s">
        <v>53</v>
      </c>
      <c r="B64" s="66" t="s">
        <v>123</v>
      </c>
      <c r="C64" s="66"/>
      <c r="D64" s="66"/>
      <c r="E64" s="66"/>
      <c r="F64" s="66"/>
      <c r="G64" s="66"/>
      <c r="H64" s="66"/>
      <c r="I64" s="66"/>
      <c r="J64" s="66"/>
      <c r="K64" s="66"/>
      <c r="L64" s="66"/>
    </row>
    <row r="65" spans="1:12">
      <c r="A65" s="13" t="s">
        <v>65</v>
      </c>
      <c r="B65" s="66" t="s">
        <v>72</v>
      </c>
      <c r="C65" s="66"/>
      <c r="D65" s="66"/>
      <c r="E65" s="66"/>
      <c r="F65" s="66"/>
      <c r="G65" s="66"/>
      <c r="H65" s="66"/>
      <c r="I65" s="66"/>
      <c r="J65" s="66"/>
      <c r="K65" s="66"/>
      <c r="L65" s="66"/>
    </row>
    <row r="66" spans="1:12">
      <c r="A66" s="13"/>
      <c r="B66" s="66" t="s">
        <v>260</v>
      </c>
      <c r="C66" s="66"/>
      <c r="D66" s="66"/>
      <c r="E66" s="66"/>
      <c r="F66" s="66"/>
      <c r="G66" s="66"/>
      <c r="H66" s="66"/>
      <c r="I66" s="66"/>
      <c r="J66" s="66"/>
      <c r="K66" s="66"/>
      <c r="L66" s="66"/>
    </row>
    <row r="67" spans="1:12">
      <c r="A67" s="13"/>
      <c r="B67" s="66" t="s">
        <v>261</v>
      </c>
      <c r="C67" s="66"/>
      <c r="D67" s="66"/>
      <c r="E67" s="66"/>
      <c r="F67" s="66"/>
      <c r="G67" s="66"/>
      <c r="H67" s="66"/>
      <c r="I67" s="66"/>
      <c r="J67" s="66"/>
      <c r="K67" s="66"/>
      <c r="L67" s="66"/>
    </row>
    <row r="68" spans="1:12">
      <c r="A68" s="13"/>
      <c r="B68" s="66"/>
      <c r="C68" s="66"/>
      <c r="D68" s="66"/>
      <c r="E68" s="66"/>
      <c r="F68" s="66"/>
      <c r="G68" s="66"/>
      <c r="H68" s="66"/>
      <c r="I68" s="66"/>
      <c r="J68" s="66"/>
      <c r="K68" s="66"/>
      <c r="L68" s="66"/>
    </row>
    <row r="69" spans="1:12">
      <c r="A69" s="13" t="s">
        <v>66</v>
      </c>
      <c r="B69" s="66" t="s">
        <v>262</v>
      </c>
      <c r="C69" s="66"/>
      <c r="D69" s="66"/>
      <c r="E69" s="66"/>
      <c r="F69" s="66"/>
      <c r="G69" s="66"/>
      <c r="H69" s="66"/>
      <c r="I69" s="66"/>
      <c r="J69" s="66"/>
      <c r="K69" s="66"/>
      <c r="L69" s="66"/>
    </row>
    <row r="70" spans="1:12">
      <c r="A70" s="13"/>
      <c r="B70" s="66"/>
      <c r="C70" s="66"/>
      <c r="D70" s="66"/>
      <c r="E70" s="66"/>
      <c r="F70" s="66"/>
      <c r="G70" s="66"/>
      <c r="H70" s="66"/>
      <c r="I70" s="66"/>
      <c r="J70" s="66"/>
      <c r="K70" s="66"/>
      <c r="L70" s="66"/>
    </row>
    <row r="71" spans="1:12">
      <c r="A71" s="13" t="s">
        <v>67</v>
      </c>
      <c r="B71" s="66" t="s">
        <v>56</v>
      </c>
      <c r="C71" s="66"/>
      <c r="D71" s="66"/>
      <c r="E71" s="66"/>
      <c r="F71" s="66"/>
      <c r="G71" s="66"/>
      <c r="H71" s="66"/>
      <c r="I71" s="66"/>
      <c r="J71" s="66"/>
      <c r="K71" s="66"/>
      <c r="L71" s="66"/>
    </row>
    <row r="72" spans="1:12">
      <c r="A72" s="13" t="s">
        <v>57</v>
      </c>
      <c r="B72" s="66" t="s">
        <v>58</v>
      </c>
      <c r="C72" s="66"/>
      <c r="D72" s="66"/>
      <c r="E72" s="66"/>
      <c r="F72" s="66"/>
      <c r="G72" s="66"/>
      <c r="H72" s="66"/>
      <c r="I72" s="66"/>
      <c r="J72" s="66"/>
      <c r="K72" s="66"/>
      <c r="L72" s="66"/>
    </row>
    <row r="73" spans="1:12">
      <c r="A73" s="13" t="s">
        <v>57</v>
      </c>
      <c r="B73" s="66" t="s">
        <v>73</v>
      </c>
      <c r="C73" s="66"/>
      <c r="D73" s="66"/>
      <c r="E73" s="66"/>
      <c r="F73" s="66"/>
      <c r="G73" s="66"/>
      <c r="H73" s="66"/>
      <c r="I73" s="66"/>
      <c r="J73" s="66"/>
      <c r="K73" s="66"/>
      <c r="L73" s="66"/>
    </row>
    <row r="74" spans="1:12">
      <c r="A74" s="13" t="s">
        <v>59</v>
      </c>
      <c r="B74" s="67" t="s">
        <v>124</v>
      </c>
      <c r="C74" s="67"/>
      <c r="D74" s="66"/>
      <c r="E74" s="66"/>
      <c r="F74" s="66"/>
      <c r="G74" s="66"/>
      <c r="H74" s="66"/>
      <c r="I74" s="66"/>
      <c r="J74" s="66"/>
      <c r="K74" s="66"/>
      <c r="L74" s="66"/>
    </row>
    <row r="75" spans="1:12">
      <c r="A75" s="13" t="s">
        <v>60</v>
      </c>
      <c r="B75" s="67" t="s">
        <v>74</v>
      </c>
      <c r="C75" s="67"/>
      <c r="D75" s="66"/>
      <c r="E75" s="66"/>
      <c r="F75" s="66"/>
      <c r="G75" s="66"/>
      <c r="H75" s="66"/>
      <c r="I75" s="66"/>
      <c r="J75" s="66"/>
      <c r="K75" s="66"/>
      <c r="L75" s="66"/>
    </row>
    <row r="76" spans="1:12">
      <c r="A76" s="13" t="s">
        <v>57</v>
      </c>
      <c r="B76" s="67" t="s">
        <v>75</v>
      </c>
      <c r="C76" s="67"/>
      <c r="D76" s="66"/>
      <c r="E76" s="66"/>
      <c r="F76" s="66"/>
      <c r="G76" s="66"/>
      <c r="H76" s="66"/>
      <c r="I76" s="66"/>
      <c r="J76" s="66"/>
      <c r="K76" s="66"/>
      <c r="L76" s="66"/>
    </row>
    <row r="77" spans="1:12">
      <c r="A77" s="13" t="s">
        <v>57</v>
      </c>
      <c r="B77" s="67" t="s">
        <v>125</v>
      </c>
      <c r="C77" s="67"/>
      <c r="D77" s="66"/>
      <c r="E77" s="66"/>
      <c r="F77" s="66"/>
      <c r="G77" s="66"/>
      <c r="H77" s="66"/>
      <c r="I77" s="66"/>
      <c r="J77" s="66"/>
      <c r="K77" s="66"/>
      <c r="L77" s="66"/>
    </row>
    <row r="78" spans="1:12">
      <c r="A78" s="13" t="s">
        <v>68</v>
      </c>
      <c r="B78" s="66" t="s">
        <v>61</v>
      </c>
      <c r="C78" s="66"/>
      <c r="D78" s="66"/>
      <c r="E78" s="66"/>
      <c r="F78" s="66"/>
      <c r="G78" s="66"/>
      <c r="H78" s="66"/>
      <c r="I78" s="66"/>
      <c r="J78" s="66"/>
      <c r="K78" s="66"/>
      <c r="L78" s="66"/>
    </row>
    <row r="79" spans="1:12">
      <c r="A79" s="13" t="s">
        <v>69</v>
      </c>
      <c r="B79" s="66" t="s">
        <v>62</v>
      </c>
      <c r="C79" s="66"/>
      <c r="D79" s="66"/>
      <c r="E79" s="66"/>
      <c r="F79" s="66"/>
      <c r="G79" s="66"/>
      <c r="H79" s="66"/>
      <c r="I79" s="66"/>
      <c r="J79" s="66"/>
      <c r="K79" s="66"/>
      <c r="L79" s="66"/>
    </row>
    <row r="80" spans="1:12">
      <c r="A80" s="14"/>
      <c r="B80" s="66" t="s">
        <v>54</v>
      </c>
      <c r="C80" s="66"/>
      <c r="D80" s="66"/>
      <c r="E80" s="66"/>
      <c r="F80" s="66"/>
      <c r="G80" s="66"/>
      <c r="H80" s="66"/>
      <c r="I80" s="66"/>
      <c r="J80" s="66"/>
      <c r="K80" s="66"/>
      <c r="L80" s="66"/>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0"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129" bestFit="1" customWidth="1"/>
    <col min="2" max="2" width="4.6640625" style="129" customWidth="1"/>
    <col min="3" max="3" width="26.77734375" style="129" customWidth="1"/>
    <col min="4" max="6" width="15.109375" style="129" customWidth="1"/>
    <col min="7" max="7" width="15.6640625" style="129" customWidth="1"/>
    <col min="8" max="8" width="3.6640625" style="129" customWidth="1"/>
    <col min="9" max="16384" width="9" style="129"/>
  </cols>
  <sheetData>
    <row r="1" spans="1:7" ht="18.75" customHeight="1">
      <c r="A1" s="129" t="s">
        <v>265</v>
      </c>
    </row>
    <row r="2" spans="1:7" ht="48" customHeight="1">
      <c r="B2" s="414" t="s">
        <v>266</v>
      </c>
      <c r="C2" s="414"/>
      <c r="D2" s="414"/>
      <c r="E2" s="414"/>
      <c r="F2" s="414"/>
      <c r="G2" s="414"/>
    </row>
    <row r="3" spans="1:7" ht="18.75" customHeight="1">
      <c r="B3" s="422"/>
      <c r="C3" s="419" t="s">
        <v>145</v>
      </c>
      <c r="D3" s="130" t="s">
        <v>146</v>
      </c>
      <c r="E3" s="130"/>
      <c r="F3" s="130"/>
      <c r="G3" s="130"/>
    </row>
    <row r="4" spans="1:7" ht="18.75" customHeight="1">
      <c r="B4" s="423"/>
      <c r="C4" s="420"/>
      <c r="D4" s="425" t="s">
        <v>143</v>
      </c>
      <c r="E4" s="426"/>
      <c r="F4" s="419" t="s">
        <v>142</v>
      </c>
      <c r="G4" s="419" t="s">
        <v>144</v>
      </c>
    </row>
    <row r="5" spans="1:7" ht="39.6">
      <c r="B5" s="424"/>
      <c r="C5" s="421"/>
      <c r="D5" s="163" t="s">
        <v>207</v>
      </c>
      <c r="E5" s="135" t="s">
        <v>149</v>
      </c>
      <c r="F5" s="421"/>
      <c r="G5" s="421"/>
    </row>
    <row r="6" spans="1:7" ht="18.75" customHeight="1">
      <c r="B6" s="415" t="s">
        <v>150</v>
      </c>
      <c r="C6" s="131"/>
      <c r="D6" s="133"/>
      <c r="E6" s="133"/>
      <c r="F6" s="133"/>
      <c r="G6" s="134">
        <f t="shared" ref="G6:G36" si="0">SUM(D6:F6)</f>
        <v>0</v>
      </c>
    </row>
    <row r="7" spans="1:7" ht="18.75" customHeight="1">
      <c r="B7" s="416"/>
      <c r="C7" s="131"/>
      <c r="D7" s="133"/>
      <c r="E7" s="133"/>
      <c r="F7" s="133"/>
      <c r="G7" s="134">
        <f t="shared" si="0"/>
        <v>0</v>
      </c>
    </row>
    <row r="8" spans="1:7" ht="18.75" customHeight="1">
      <c r="B8" s="416"/>
      <c r="C8" s="131"/>
      <c r="D8" s="133"/>
      <c r="E8" s="133"/>
      <c r="F8" s="155"/>
      <c r="G8" s="134">
        <f t="shared" si="0"/>
        <v>0</v>
      </c>
    </row>
    <row r="9" spans="1:7" ht="18.75" customHeight="1">
      <c r="B9" s="416"/>
      <c r="C9" s="131"/>
      <c r="D9" s="133"/>
      <c r="E9" s="133"/>
      <c r="F9" s="133"/>
      <c r="G9" s="134">
        <f t="shared" si="0"/>
        <v>0</v>
      </c>
    </row>
    <row r="10" spans="1:7" ht="18.75" customHeight="1">
      <c r="B10" s="416"/>
      <c r="C10" s="131"/>
      <c r="D10" s="133"/>
      <c r="E10" s="133"/>
      <c r="F10" s="133"/>
      <c r="G10" s="134">
        <f t="shared" si="0"/>
        <v>0</v>
      </c>
    </row>
    <row r="11" spans="1:7" ht="18.75" customHeight="1">
      <c r="B11" s="416"/>
      <c r="C11" s="131"/>
      <c r="D11" s="133"/>
      <c r="E11" s="133"/>
      <c r="F11" s="133"/>
      <c r="G11" s="134">
        <f t="shared" si="0"/>
        <v>0</v>
      </c>
    </row>
    <row r="12" spans="1:7" ht="18.75" customHeight="1">
      <c r="B12" s="416"/>
      <c r="C12" s="131"/>
      <c r="D12" s="133"/>
      <c r="E12" s="133"/>
      <c r="F12" s="133"/>
      <c r="G12" s="134">
        <f t="shared" si="0"/>
        <v>0</v>
      </c>
    </row>
    <row r="13" spans="1:7" ht="18.75" customHeight="1">
      <c r="B13" s="416"/>
      <c r="C13" s="131"/>
      <c r="D13" s="133"/>
      <c r="E13" s="133"/>
      <c r="F13" s="133"/>
      <c r="G13" s="134">
        <f t="shared" si="0"/>
        <v>0</v>
      </c>
    </row>
    <row r="14" spans="1:7" ht="18.75" customHeight="1">
      <c r="B14" s="416"/>
      <c r="C14" s="131"/>
      <c r="D14" s="133"/>
      <c r="E14" s="133"/>
      <c r="F14" s="133"/>
      <c r="G14" s="134">
        <f t="shared" si="0"/>
        <v>0</v>
      </c>
    </row>
    <row r="15" spans="1:7" ht="18.75" customHeight="1">
      <c r="B15" s="416"/>
      <c r="C15" s="131"/>
      <c r="D15" s="133"/>
      <c r="E15" s="133"/>
      <c r="F15" s="133"/>
      <c r="G15" s="134">
        <f t="shared" si="0"/>
        <v>0</v>
      </c>
    </row>
    <row r="16" spans="1:7" ht="18.75" customHeight="1">
      <c r="B16" s="416"/>
      <c r="C16" s="131"/>
      <c r="D16" s="133"/>
      <c r="E16" s="133"/>
      <c r="F16" s="133"/>
      <c r="G16" s="134">
        <f t="shared" si="0"/>
        <v>0</v>
      </c>
    </row>
    <row r="17" spans="2:8" ht="18.75" customHeight="1">
      <c r="B17" s="416"/>
      <c r="C17" s="131"/>
      <c r="D17" s="133"/>
      <c r="E17" s="133"/>
      <c r="F17" s="133"/>
      <c r="G17" s="134">
        <f t="shared" si="0"/>
        <v>0</v>
      </c>
    </row>
    <row r="18" spans="2:8" ht="18.75" customHeight="1">
      <c r="B18" s="416"/>
      <c r="C18" s="131"/>
      <c r="D18" s="133"/>
      <c r="E18" s="133"/>
      <c r="F18" s="133"/>
      <c r="G18" s="134">
        <f t="shared" si="0"/>
        <v>0</v>
      </c>
    </row>
    <row r="19" spans="2:8" ht="18.75" customHeight="1">
      <c r="B19" s="416"/>
      <c r="C19" s="131"/>
      <c r="D19" s="133"/>
      <c r="E19" s="133"/>
      <c r="F19" s="133"/>
      <c r="G19" s="134">
        <f t="shared" si="0"/>
        <v>0</v>
      </c>
    </row>
    <row r="20" spans="2:8" ht="18.75" customHeight="1">
      <c r="B20" s="416"/>
      <c r="C20" s="131"/>
      <c r="D20" s="133"/>
      <c r="E20" s="133"/>
      <c r="F20" s="133"/>
      <c r="G20" s="134">
        <f t="shared" si="0"/>
        <v>0</v>
      </c>
    </row>
    <row r="21" spans="2:8" ht="18.75" customHeight="1">
      <c r="B21" s="416"/>
      <c r="C21" s="131"/>
      <c r="D21" s="133"/>
      <c r="E21" s="133"/>
      <c r="F21" s="133"/>
      <c r="G21" s="134">
        <f t="shared" si="0"/>
        <v>0</v>
      </c>
    </row>
    <row r="22" spans="2:8" ht="18.75" customHeight="1">
      <c r="B22" s="416"/>
      <c r="C22" s="131"/>
      <c r="D22" s="133"/>
      <c r="E22" s="133"/>
      <c r="F22" s="133"/>
      <c r="G22" s="134">
        <f t="shared" si="0"/>
        <v>0</v>
      </c>
    </row>
    <row r="23" spans="2:8" ht="18.75" customHeight="1">
      <c r="B23" s="416"/>
      <c r="C23" s="131"/>
      <c r="D23" s="133"/>
      <c r="E23" s="133"/>
      <c r="F23" s="133"/>
      <c r="G23" s="134">
        <f t="shared" si="0"/>
        <v>0</v>
      </c>
    </row>
    <row r="24" spans="2:8" ht="18.75" customHeight="1">
      <c r="B24" s="416"/>
      <c r="C24" s="131"/>
      <c r="D24" s="133"/>
      <c r="E24" s="133"/>
      <c r="F24" s="133"/>
      <c r="G24" s="134">
        <f t="shared" si="0"/>
        <v>0</v>
      </c>
    </row>
    <row r="25" spans="2:8" ht="18.75" customHeight="1">
      <c r="B25" s="416"/>
      <c r="C25" s="131"/>
      <c r="D25" s="133"/>
      <c r="E25" s="133"/>
      <c r="F25" s="133"/>
      <c r="G25" s="134">
        <f t="shared" si="0"/>
        <v>0</v>
      </c>
    </row>
    <row r="26" spans="2:8" ht="18.75" customHeight="1">
      <c r="B26" s="416"/>
      <c r="C26" s="131"/>
      <c r="D26" s="133"/>
      <c r="E26" s="133"/>
      <c r="F26" s="133"/>
      <c r="G26" s="134">
        <f t="shared" si="0"/>
        <v>0</v>
      </c>
    </row>
    <row r="27" spans="2:8" ht="18.75" customHeight="1">
      <c r="B27" s="416"/>
      <c r="C27" s="131"/>
      <c r="D27" s="133"/>
      <c r="E27" s="133"/>
      <c r="F27" s="133"/>
      <c r="G27" s="134">
        <f t="shared" si="0"/>
        <v>0</v>
      </c>
    </row>
    <row r="28" spans="2:8" ht="18.75" customHeight="1">
      <c r="B28" s="416"/>
      <c r="C28" s="131"/>
      <c r="D28" s="133"/>
      <c r="E28" s="133"/>
      <c r="F28" s="133"/>
      <c r="G28" s="134">
        <f t="shared" si="0"/>
        <v>0</v>
      </c>
    </row>
    <row r="29" spans="2:8" ht="18.75" customHeight="1">
      <c r="B29" s="416"/>
      <c r="C29" s="131"/>
      <c r="D29" s="133"/>
      <c r="E29" s="133"/>
      <c r="F29" s="133"/>
      <c r="G29" s="134">
        <f t="shared" si="0"/>
        <v>0</v>
      </c>
    </row>
    <row r="30" spans="2:8" ht="18.75" customHeight="1" thickBot="1">
      <c r="B30" s="416"/>
      <c r="C30" s="131"/>
      <c r="D30" s="133"/>
      <c r="E30" s="133"/>
      <c r="F30" s="133"/>
      <c r="G30" s="134">
        <f t="shared" si="0"/>
        <v>0</v>
      </c>
    </row>
    <row r="31" spans="2:8" ht="24.9" customHeight="1" thickBot="1">
      <c r="B31" s="417"/>
      <c r="C31" s="141" t="s">
        <v>152</v>
      </c>
      <c r="D31" s="142">
        <f>SUM(D6:D30)</f>
        <v>0</v>
      </c>
      <c r="E31" s="142">
        <f>SUM(E6:E30)</f>
        <v>0</v>
      </c>
      <c r="F31" s="142">
        <f>SUM(F6:F30)</f>
        <v>0</v>
      </c>
      <c r="G31" s="143">
        <f>SUM(D31:F31)</f>
        <v>0</v>
      </c>
      <c r="H31" s="41"/>
    </row>
    <row r="32" spans="2:8" ht="18.75" customHeight="1">
      <c r="B32" s="415" t="s">
        <v>151</v>
      </c>
      <c r="C32" s="138"/>
      <c r="D32" s="154"/>
      <c r="E32" s="154"/>
      <c r="F32" s="139"/>
      <c r="G32" s="140">
        <f t="shared" si="0"/>
        <v>0</v>
      </c>
    </row>
    <row r="33" spans="2:8" ht="18.75" customHeight="1">
      <c r="B33" s="416"/>
      <c r="C33" s="131"/>
      <c r="D33" s="133"/>
      <c r="E33" s="133"/>
      <c r="F33" s="133"/>
      <c r="G33" s="140">
        <f t="shared" si="0"/>
        <v>0</v>
      </c>
    </row>
    <row r="34" spans="2:8" ht="18.75" customHeight="1">
      <c r="B34" s="416"/>
      <c r="C34" s="131"/>
      <c r="D34" s="133"/>
      <c r="E34" s="133"/>
      <c r="F34" s="133"/>
      <c r="G34" s="140">
        <f t="shared" si="0"/>
        <v>0</v>
      </c>
    </row>
    <row r="35" spans="2:8" ht="18.75" customHeight="1">
      <c r="B35" s="416"/>
      <c r="C35" s="131"/>
      <c r="D35" s="133"/>
      <c r="E35" s="133"/>
      <c r="F35" s="133"/>
      <c r="G35" s="140">
        <f t="shared" si="0"/>
        <v>0</v>
      </c>
    </row>
    <row r="36" spans="2:8" ht="18.75" customHeight="1" thickBot="1">
      <c r="B36" s="416"/>
      <c r="C36" s="136"/>
      <c r="D36" s="153"/>
      <c r="E36" s="153"/>
      <c r="F36" s="137"/>
      <c r="G36" s="140">
        <f t="shared" si="0"/>
        <v>0</v>
      </c>
    </row>
    <row r="37" spans="2:8" ht="24.9" customHeight="1" thickBot="1">
      <c r="B37" s="418"/>
      <c r="C37" s="144" t="s">
        <v>153</v>
      </c>
      <c r="D37" s="156"/>
      <c r="E37" s="156"/>
      <c r="F37" s="142">
        <f>SUM(F32:F36)</f>
        <v>0</v>
      </c>
      <c r="G37" s="143">
        <f>SUM(D37:F37)</f>
        <v>0</v>
      </c>
    </row>
    <row r="38" spans="2:8" ht="33.75" customHeight="1" thickBot="1">
      <c r="B38" s="411" t="s">
        <v>154</v>
      </c>
      <c r="C38" s="412"/>
      <c r="D38" s="142">
        <f>D31+D37</f>
        <v>0</v>
      </c>
      <c r="E38" s="142">
        <f>E31+E37</f>
        <v>0</v>
      </c>
      <c r="F38" s="142">
        <f>F31+F37</f>
        <v>0</v>
      </c>
      <c r="G38" s="143">
        <f>SUM(D38:F38)</f>
        <v>0</v>
      </c>
      <c r="H38" s="41"/>
    </row>
    <row r="39" spans="2:8" ht="6" customHeight="1">
      <c r="G39" s="132"/>
    </row>
    <row r="40" spans="2:8" ht="18.75" customHeight="1">
      <c r="B40" s="413" t="s">
        <v>155</v>
      </c>
      <c r="C40" s="413"/>
      <c r="D40" s="413"/>
      <c r="E40" s="413"/>
      <c r="F40" s="413"/>
      <c r="G40" s="413"/>
    </row>
    <row r="41" spans="2:8" ht="18.75" customHeight="1">
      <c r="B41" s="413"/>
      <c r="C41" s="413"/>
      <c r="D41" s="413"/>
      <c r="E41" s="413"/>
      <c r="F41" s="413"/>
      <c r="G41" s="413"/>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129" customWidth="1"/>
    <col min="2" max="2" width="4.6640625" style="129" customWidth="1"/>
    <col min="3" max="3" width="26.77734375" style="129" customWidth="1"/>
    <col min="4" max="6" width="15.109375" style="129" customWidth="1"/>
    <col min="7" max="7" width="15.6640625" style="129" customWidth="1"/>
    <col min="8" max="8" width="3.6640625" style="129" customWidth="1"/>
    <col min="9" max="16384" width="9" style="129"/>
  </cols>
  <sheetData>
    <row r="1" spans="1:7" ht="18.75" customHeight="1">
      <c r="A1" s="129" t="s">
        <v>265</v>
      </c>
    </row>
    <row r="2" spans="1:7" ht="48" customHeight="1">
      <c r="B2" s="414" t="s">
        <v>266</v>
      </c>
      <c r="C2" s="414"/>
      <c r="D2" s="414"/>
      <c r="E2" s="414"/>
      <c r="F2" s="414"/>
      <c r="G2" s="414"/>
    </row>
    <row r="3" spans="1:7" ht="18.75" customHeight="1">
      <c r="B3" s="422"/>
      <c r="C3" s="419" t="s">
        <v>145</v>
      </c>
      <c r="D3" s="130" t="s">
        <v>146</v>
      </c>
      <c r="E3" s="130"/>
      <c r="F3" s="130"/>
      <c r="G3" s="130"/>
    </row>
    <row r="4" spans="1:7" ht="18.75" customHeight="1">
      <c r="B4" s="423"/>
      <c r="C4" s="420"/>
      <c r="D4" s="425" t="s">
        <v>143</v>
      </c>
      <c r="E4" s="426"/>
      <c r="F4" s="419" t="s">
        <v>142</v>
      </c>
      <c r="G4" s="419" t="s">
        <v>144</v>
      </c>
    </row>
    <row r="5" spans="1:7" ht="39.6">
      <c r="B5" s="424"/>
      <c r="C5" s="421"/>
      <c r="D5" s="163" t="s">
        <v>207</v>
      </c>
      <c r="E5" s="135" t="s">
        <v>149</v>
      </c>
      <c r="F5" s="421"/>
      <c r="G5" s="421"/>
    </row>
    <row r="6" spans="1:7" ht="18.75" customHeight="1">
      <c r="B6" s="416" t="s">
        <v>165</v>
      </c>
      <c r="C6" s="131"/>
      <c r="D6" s="133"/>
      <c r="E6" s="133"/>
      <c r="F6" s="133"/>
      <c r="G6" s="134">
        <f t="shared" ref="G6:G30" si="0">SUM(D6:F6)</f>
        <v>0</v>
      </c>
    </row>
    <row r="7" spans="1:7" ht="18.75" customHeight="1">
      <c r="B7" s="416"/>
      <c r="C7" s="131"/>
      <c r="D7" s="133"/>
      <c r="E7" s="133"/>
      <c r="F7" s="133"/>
      <c r="G7" s="134">
        <f t="shared" si="0"/>
        <v>0</v>
      </c>
    </row>
    <row r="8" spans="1:7" ht="18.75" customHeight="1">
      <c r="B8" s="416"/>
      <c r="C8" s="131"/>
      <c r="D8" s="133"/>
      <c r="E8" s="133"/>
      <c r="F8" s="133"/>
      <c r="G8" s="134">
        <f t="shared" si="0"/>
        <v>0</v>
      </c>
    </row>
    <row r="9" spans="1:7" ht="18.75" customHeight="1">
      <c r="B9" s="416"/>
      <c r="C9" s="131"/>
      <c r="D9" s="133"/>
      <c r="E9" s="133"/>
      <c r="F9" s="133"/>
      <c r="G9" s="134">
        <f t="shared" si="0"/>
        <v>0</v>
      </c>
    </row>
    <row r="10" spans="1:7" ht="18.75" customHeight="1">
      <c r="B10" s="416"/>
      <c r="C10" s="131"/>
      <c r="D10" s="133"/>
      <c r="E10" s="133"/>
      <c r="F10" s="133"/>
      <c r="G10" s="134">
        <f t="shared" si="0"/>
        <v>0</v>
      </c>
    </row>
    <row r="11" spans="1:7" ht="18.75" customHeight="1">
      <c r="B11" s="416"/>
      <c r="C11" s="131"/>
      <c r="D11" s="133"/>
      <c r="E11" s="133"/>
      <c r="F11" s="133"/>
      <c r="G11" s="134">
        <f t="shared" si="0"/>
        <v>0</v>
      </c>
    </row>
    <row r="12" spans="1:7" ht="18.75" customHeight="1">
      <c r="B12" s="416"/>
      <c r="C12" s="131"/>
      <c r="D12" s="133"/>
      <c r="E12" s="133"/>
      <c r="F12" s="133"/>
      <c r="G12" s="134">
        <f t="shared" si="0"/>
        <v>0</v>
      </c>
    </row>
    <row r="13" spans="1:7" ht="18.75" customHeight="1">
      <c r="B13" s="416"/>
      <c r="C13" s="131"/>
      <c r="D13" s="133"/>
      <c r="E13" s="133"/>
      <c r="F13" s="133"/>
      <c r="G13" s="134">
        <f t="shared" si="0"/>
        <v>0</v>
      </c>
    </row>
    <row r="14" spans="1:7" ht="18.75" customHeight="1">
      <c r="B14" s="416"/>
      <c r="C14" s="131"/>
      <c r="D14" s="133"/>
      <c r="E14" s="133"/>
      <c r="F14" s="133"/>
      <c r="G14" s="134">
        <f t="shared" si="0"/>
        <v>0</v>
      </c>
    </row>
    <row r="15" spans="1:7" ht="18.75" customHeight="1">
      <c r="B15" s="416"/>
      <c r="C15" s="131"/>
      <c r="D15" s="133"/>
      <c r="E15" s="133"/>
      <c r="F15" s="133"/>
      <c r="G15" s="134">
        <f t="shared" si="0"/>
        <v>0</v>
      </c>
    </row>
    <row r="16" spans="1:7" ht="18.75" customHeight="1">
      <c r="B16" s="416"/>
      <c r="C16" s="131"/>
      <c r="D16" s="133"/>
      <c r="E16" s="133"/>
      <c r="F16" s="133"/>
      <c r="G16" s="134">
        <f t="shared" si="0"/>
        <v>0</v>
      </c>
    </row>
    <row r="17" spans="2:8" ht="18.75" customHeight="1">
      <c r="B17" s="416"/>
      <c r="C17" s="131"/>
      <c r="D17" s="133"/>
      <c r="E17" s="133"/>
      <c r="F17" s="133"/>
      <c r="G17" s="134">
        <f t="shared" si="0"/>
        <v>0</v>
      </c>
    </row>
    <row r="18" spans="2:8" ht="18.75" customHeight="1">
      <c r="B18" s="416"/>
      <c r="C18" s="131"/>
      <c r="D18" s="133"/>
      <c r="E18" s="133"/>
      <c r="F18" s="133"/>
      <c r="G18" s="134">
        <f t="shared" si="0"/>
        <v>0</v>
      </c>
    </row>
    <row r="19" spans="2:8" ht="18.75" customHeight="1">
      <c r="B19" s="416"/>
      <c r="C19" s="131"/>
      <c r="D19" s="133"/>
      <c r="E19" s="133"/>
      <c r="F19" s="133"/>
      <c r="G19" s="134">
        <f t="shared" si="0"/>
        <v>0</v>
      </c>
    </row>
    <row r="20" spans="2:8" ht="18.75" customHeight="1">
      <c r="B20" s="416"/>
      <c r="C20" s="131"/>
      <c r="D20" s="133"/>
      <c r="E20" s="133"/>
      <c r="F20" s="133"/>
      <c r="G20" s="134">
        <f t="shared" si="0"/>
        <v>0</v>
      </c>
    </row>
    <row r="21" spans="2:8" ht="18.75" customHeight="1">
      <c r="B21" s="416"/>
      <c r="C21" s="131"/>
      <c r="D21" s="133"/>
      <c r="E21" s="133"/>
      <c r="F21" s="133"/>
      <c r="G21" s="134">
        <f t="shared" si="0"/>
        <v>0</v>
      </c>
    </row>
    <row r="22" spans="2:8" ht="18.75" customHeight="1">
      <c r="B22" s="416"/>
      <c r="C22" s="131"/>
      <c r="D22" s="133"/>
      <c r="E22" s="133"/>
      <c r="F22" s="133"/>
      <c r="G22" s="134">
        <f t="shared" si="0"/>
        <v>0</v>
      </c>
    </row>
    <row r="23" spans="2:8" ht="18.75" customHeight="1">
      <c r="B23" s="416"/>
      <c r="C23" s="131"/>
      <c r="D23" s="133"/>
      <c r="E23" s="133"/>
      <c r="F23" s="133"/>
      <c r="G23" s="134">
        <f t="shared" si="0"/>
        <v>0</v>
      </c>
    </row>
    <row r="24" spans="2:8" ht="18.75" customHeight="1">
      <c r="B24" s="416"/>
      <c r="C24" s="131"/>
      <c r="D24" s="133"/>
      <c r="E24" s="133"/>
      <c r="F24" s="133"/>
      <c r="G24" s="134">
        <f t="shared" si="0"/>
        <v>0</v>
      </c>
    </row>
    <row r="25" spans="2:8" ht="18.75" customHeight="1">
      <c r="B25" s="416"/>
      <c r="C25" s="131"/>
      <c r="D25" s="133"/>
      <c r="E25" s="133"/>
      <c r="F25" s="133"/>
      <c r="G25" s="134">
        <f t="shared" si="0"/>
        <v>0</v>
      </c>
    </row>
    <row r="26" spans="2:8" ht="18.75" customHeight="1">
      <c r="B26" s="416"/>
      <c r="C26" s="131"/>
      <c r="D26" s="133"/>
      <c r="E26" s="133"/>
      <c r="F26" s="133"/>
      <c r="G26" s="134">
        <f t="shared" si="0"/>
        <v>0</v>
      </c>
    </row>
    <row r="27" spans="2:8" ht="18.75" customHeight="1">
      <c r="B27" s="416"/>
      <c r="C27" s="131"/>
      <c r="D27" s="133"/>
      <c r="E27" s="133"/>
      <c r="F27" s="133"/>
      <c r="G27" s="134">
        <f t="shared" si="0"/>
        <v>0</v>
      </c>
    </row>
    <row r="28" spans="2:8" ht="18.75" customHeight="1">
      <c r="B28" s="416"/>
      <c r="C28" s="131"/>
      <c r="D28" s="133"/>
      <c r="E28" s="133"/>
      <c r="F28" s="133"/>
      <c r="G28" s="134">
        <f t="shared" si="0"/>
        <v>0</v>
      </c>
    </row>
    <row r="29" spans="2:8" ht="18.75" customHeight="1">
      <c r="B29" s="416"/>
      <c r="C29" s="131"/>
      <c r="D29" s="133"/>
      <c r="E29" s="133"/>
      <c r="F29" s="133"/>
      <c r="G29" s="134">
        <f t="shared" si="0"/>
        <v>0</v>
      </c>
    </row>
    <row r="30" spans="2:8" ht="18.75" customHeight="1" thickBot="1">
      <c r="B30" s="416"/>
      <c r="C30" s="136"/>
      <c r="D30" s="137"/>
      <c r="E30" s="137"/>
      <c r="F30" s="137"/>
      <c r="G30" s="134">
        <f t="shared" si="0"/>
        <v>0</v>
      </c>
    </row>
    <row r="31" spans="2:8" ht="24.9" customHeight="1" thickBot="1">
      <c r="B31" s="417"/>
      <c r="C31" s="141" t="s">
        <v>152</v>
      </c>
      <c r="D31" s="142">
        <f>SUM(D6:D30)</f>
        <v>0</v>
      </c>
      <c r="E31" s="142">
        <f>SUM(E6:E30)</f>
        <v>0</v>
      </c>
      <c r="F31" s="142">
        <f>SUM(F6:F30)</f>
        <v>0</v>
      </c>
      <c r="G31" s="143">
        <f>SUM(D31:F31)</f>
        <v>0</v>
      </c>
      <c r="H31" s="41"/>
    </row>
    <row r="32" spans="2:8" ht="18.75" customHeight="1">
      <c r="B32" s="415" t="s">
        <v>151</v>
      </c>
      <c r="C32" s="138"/>
      <c r="D32" s="154"/>
      <c r="E32" s="154"/>
      <c r="F32" s="139"/>
      <c r="G32" s="140">
        <f t="shared" ref="G32:G36" si="1">SUM(D32:F32)</f>
        <v>0</v>
      </c>
    </row>
    <row r="33" spans="2:8" ht="18.75" customHeight="1">
      <c r="B33" s="416"/>
      <c r="C33" s="131"/>
      <c r="D33" s="133"/>
      <c r="E33" s="133"/>
      <c r="F33" s="133"/>
      <c r="G33" s="140">
        <f t="shared" si="1"/>
        <v>0</v>
      </c>
    </row>
    <row r="34" spans="2:8" ht="18.75" customHeight="1">
      <c r="B34" s="416"/>
      <c r="C34" s="131"/>
      <c r="D34" s="133"/>
      <c r="E34" s="133"/>
      <c r="F34" s="133"/>
      <c r="G34" s="140">
        <f t="shared" si="1"/>
        <v>0</v>
      </c>
    </row>
    <row r="35" spans="2:8" ht="18.75" customHeight="1">
      <c r="B35" s="416"/>
      <c r="C35" s="131"/>
      <c r="D35" s="133"/>
      <c r="E35" s="133"/>
      <c r="F35" s="133"/>
      <c r="G35" s="140">
        <f t="shared" si="1"/>
        <v>0</v>
      </c>
    </row>
    <row r="36" spans="2:8" ht="18.75" customHeight="1" thickBot="1">
      <c r="B36" s="416"/>
      <c r="C36" s="136"/>
      <c r="D36" s="153"/>
      <c r="E36" s="153"/>
      <c r="F36" s="137"/>
      <c r="G36" s="140">
        <f t="shared" si="1"/>
        <v>0</v>
      </c>
    </row>
    <row r="37" spans="2:8" ht="24.9" customHeight="1" thickBot="1">
      <c r="B37" s="418"/>
      <c r="C37" s="144" t="s">
        <v>153</v>
      </c>
      <c r="D37" s="156"/>
      <c r="E37" s="156"/>
      <c r="F37" s="142">
        <f>SUM(F32:F36)</f>
        <v>0</v>
      </c>
      <c r="G37" s="143">
        <f>SUM(D37:F37)</f>
        <v>0</v>
      </c>
    </row>
    <row r="38" spans="2:8" ht="33.75" customHeight="1" thickBot="1">
      <c r="B38" s="411" t="s">
        <v>154</v>
      </c>
      <c r="C38" s="412"/>
      <c r="D38" s="142">
        <f>D31+D37</f>
        <v>0</v>
      </c>
      <c r="E38" s="142">
        <f>E31+E37</f>
        <v>0</v>
      </c>
      <c r="F38" s="142">
        <f>F31+F37</f>
        <v>0</v>
      </c>
      <c r="G38" s="143">
        <f>SUM(D38:F38)</f>
        <v>0</v>
      </c>
      <c r="H38" s="41"/>
    </row>
    <row r="39" spans="2:8" ht="6" customHeight="1">
      <c r="G39" s="132"/>
    </row>
    <row r="40" spans="2:8" ht="18.75" customHeight="1">
      <c r="B40" s="413"/>
      <c r="C40" s="413"/>
      <c r="D40" s="413"/>
      <c r="E40" s="413"/>
      <c r="F40" s="413"/>
      <c r="G40" s="413"/>
    </row>
    <row r="41" spans="2:8" ht="18.75" customHeight="1">
      <c r="B41" s="413"/>
      <c r="C41" s="413"/>
      <c r="D41" s="413"/>
      <c r="E41" s="413"/>
      <c r="F41" s="413"/>
      <c r="G41" s="413"/>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4140625" style="129" customWidth="1"/>
    <col min="2" max="2" width="4.6640625" style="129" customWidth="1"/>
    <col min="3" max="3" width="26.77734375" style="129" customWidth="1"/>
    <col min="4" max="6" width="15.109375" style="129" customWidth="1"/>
    <col min="7" max="7" width="15.6640625" style="129" customWidth="1"/>
    <col min="8" max="8" width="3.6640625" style="129" customWidth="1"/>
    <col min="9" max="16384" width="9" style="129"/>
  </cols>
  <sheetData>
    <row r="1" spans="1:7" ht="18.75" customHeight="1">
      <c r="A1" s="129" t="s">
        <v>265</v>
      </c>
    </row>
    <row r="2" spans="1:7" ht="48" customHeight="1">
      <c r="B2" s="414" t="s">
        <v>266</v>
      </c>
      <c r="C2" s="414"/>
      <c r="D2" s="414"/>
      <c r="E2" s="414"/>
      <c r="F2" s="414"/>
      <c r="G2" s="414"/>
    </row>
    <row r="3" spans="1:7" ht="18.75" customHeight="1">
      <c r="B3" s="422"/>
      <c r="C3" s="419" t="s">
        <v>145</v>
      </c>
      <c r="D3" s="130" t="s">
        <v>146</v>
      </c>
      <c r="E3" s="130"/>
      <c r="F3" s="130"/>
      <c r="G3" s="130"/>
    </row>
    <row r="4" spans="1:7" ht="18.75" customHeight="1">
      <c r="B4" s="423"/>
      <c r="C4" s="420"/>
      <c r="D4" s="425" t="s">
        <v>143</v>
      </c>
      <c r="E4" s="426"/>
      <c r="F4" s="419" t="s">
        <v>142</v>
      </c>
      <c r="G4" s="419" t="s">
        <v>144</v>
      </c>
    </row>
    <row r="5" spans="1:7" ht="39.6">
      <c r="B5" s="424"/>
      <c r="C5" s="421"/>
      <c r="D5" s="163" t="s">
        <v>207</v>
      </c>
      <c r="E5" s="135" t="s">
        <v>149</v>
      </c>
      <c r="F5" s="421"/>
      <c r="G5" s="421"/>
    </row>
    <row r="6" spans="1:7" ht="18.75" customHeight="1">
      <c r="B6" s="415" t="s">
        <v>150</v>
      </c>
      <c r="C6" s="131"/>
      <c r="D6" s="133"/>
      <c r="E6" s="133"/>
      <c r="F6" s="133"/>
      <c r="G6" s="134">
        <f t="shared" ref="G6:G36" si="0">SUM(D6:F6)</f>
        <v>0</v>
      </c>
    </row>
    <row r="7" spans="1:7" ht="18.75" customHeight="1">
      <c r="B7" s="416"/>
      <c r="C7" s="131"/>
      <c r="D7" s="133"/>
      <c r="E7" s="133"/>
      <c r="F7" s="133"/>
      <c r="G7" s="134">
        <f t="shared" si="0"/>
        <v>0</v>
      </c>
    </row>
    <row r="8" spans="1:7" ht="18.75" customHeight="1">
      <c r="B8" s="416"/>
      <c r="C8" s="131"/>
      <c r="D8" s="133"/>
      <c r="E8" s="133"/>
      <c r="F8" s="133"/>
      <c r="G8" s="134">
        <f t="shared" si="0"/>
        <v>0</v>
      </c>
    </row>
    <row r="9" spans="1:7" ht="18.75" customHeight="1">
      <c r="B9" s="416"/>
      <c r="C9" s="131"/>
      <c r="D9" s="133"/>
      <c r="E9" s="133"/>
      <c r="F9" s="133"/>
      <c r="G9" s="134">
        <f t="shared" si="0"/>
        <v>0</v>
      </c>
    </row>
    <row r="10" spans="1:7" ht="18.75" customHeight="1">
      <c r="B10" s="416"/>
      <c r="C10" s="131"/>
      <c r="D10" s="133"/>
      <c r="E10" s="133"/>
      <c r="F10" s="133"/>
      <c r="G10" s="134">
        <f t="shared" si="0"/>
        <v>0</v>
      </c>
    </row>
    <row r="11" spans="1:7" ht="18.75" customHeight="1">
      <c r="B11" s="416"/>
      <c r="C11" s="131"/>
      <c r="D11" s="133"/>
      <c r="E11" s="133"/>
      <c r="F11" s="133"/>
      <c r="G11" s="134">
        <f t="shared" si="0"/>
        <v>0</v>
      </c>
    </row>
    <row r="12" spans="1:7" ht="18.75" customHeight="1">
      <c r="B12" s="416"/>
      <c r="C12" s="131"/>
      <c r="D12" s="133"/>
      <c r="E12" s="133"/>
      <c r="F12" s="133"/>
      <c r="G12" s="134">
        <f t="shared" si="0"/>
        <v>0</v>
      </c>
    </row>
    <row r="13" spans="1:7" ht="18.75" customHeight="1">
      <c r="B13" s="416"/>
      <c r="C13" s="131"/>
      <c r="D13" s="133"/>
      <c r="E13" s="133"/>
      <c r="F13" s="133"/>
      <c r="G13" s="134">
        <f t="shared" si="0"/>
        <v>0</v>
      </c>
    </row>
    <row r="14" spans="1:7" ht="18.75" customHeight="1">
      <c r="B14" s="416"/>
      <c r="C14" s="131"/>
      <c r="D14" s="133"/>
      <c r="E14" s="133"/>
      <c r="F14" s="133"/>
      <c r="G14" s="134">
        <f t="shared" si="0"/>
        <v>0</v>
      </c>
    </row>
    <row r="15" spans="1:7" ht="18.75" customHeight="1">
      <c r="B15" s="416"/>
      <c r="C15" s="131"/>
      <c r="D15" s="133"/>
      <c r="E15" s="133"/>
      <c r="F15" s="133"/>
      <c r="G15" s="134">
        <f t="shared" si="0"/>
        <v>0</v>
      </c>
    </row>
    <row r="16" spans="1:7" ht="18.75" customHeight="1">
      <c r="B16" s="416"/>
      <c r="C16" s="131"/>
      <c r="D16" s="133"/>
      <c r="E16" s="133"/>
      <c r="F16" s="133"/>
      <c r="G16" s="134">
        <f t="shared" si="0"/>
        <v>0</v>
      </c>
    </row>
    <row r="17" spans="2:8" ht="18.75" customHeight="1">
      <c r="B17" s="416"/>
      <c r="C17" s="131"/>
      <c r="D17" s="133"/>
      <c r="E17" s="133"/>
      <c r="F17" s="133"/>
      <c r="G17" s="134">
        <f t="shared" si="0"/>
        <v>0</v>
      </c>
    </row>
    <row r="18" spans="2:8" ht="18.75" customHeight="1">
      <c r="B18" s="416"/>
      <c r="C18" s="131"/>
      <c r="D18" s="133"/>
      <c r="E18" s="133"/>
      <c r="F18" s="133"/>
      <c r="G18" s="134">
        <f t="shared" si="0"/>
        <v>0</v>
      </c>
    </row>
    <row r="19" spans="2:8" ht="18.75" customHeight="1">
      <c r="B19" s="416"/>
      <c r="C19" s="131"/>
      <c r="D19" s="133"/>
      <c r="E19" s="133"/>
      <c r="F19" s="133"/>
      <c r="G19" s="134">
        <f t="shared" si="0"/>
        <v>0</v>
      </c>
    </row>
    <row r="20" spans="2:8" ht="18.75" customHeight="1">
      <c r="B20" s="416"/>
      <c r="C20" s="131"/>
      <c r="D20" s="133"/>
      <c r="E20" s="133"/>
      <c r="F20" s="133"/>
      <c r="G20" s="134">
        <f t="shared" si="0"/>
        <v>0</v>
      </c>
    </row>
    <row r="21" spans="2:8" ht="18.75" customHeight="1">
      <c r="B21" s="416"/>
      <c r="C21" s="131"/>
      <c r="D21" s="133"/>
      <c r="E21" s="133"/>
      <c r="F21" s="133"/>
      <c r="G21" s="134">
        <f t="shared" si="0"/>
        <v>0</v>
      </c>
    </row>
    <row r="22" spans="2:8" ht="18.75" customHeight="1">
      <c r="B22" s="416"/>
      <c r="C22" s="131"/>
      <c r="D22" s="133"/>
      <c r="E22" s="133"/>
      <c r="F22" s="133"/>
      <c r="G22" s="134">
        <f t="shared" si="0"/>
        <v>0</v>
      </c>
    </row>
    <row r="23" spans="2:8" ht="18.75" customHeight="1">
      <c r="B23" s="416"/>
      <c r="C23" s="131"/>
      <c r="D23" s="133"/>
      <c r="E23" s="133"/>
      <c r="F23" s="133"/>
      <c r="G23" s="134">
        <f t="shared" si="0"/>
        <v>0</v>
      </c>
    </row>
    <row r="24" spans="2:8" ht="18.75" customHeight="1">
      <c r="B24" s="416"/>
      <c r="C24" s="131"/>
      <c r="D24" s="133"/>
      <c r="E24" s="133"/>
      <c r="F24" s="133"/>
      <c r="G24" s="134">
        <f t="shared" si="0"/>
        <v>0</v>
      </c>
    </row>
    <row r="25" spans="2:8" ht="18.75" customHeight="1">
      <c r="B25" s="416"/>
      <c r="C25" s="131"/>
      <c r="D25" s="133"/>
      <c r="E25" s="133"/>
      <c r="F25" s="133"/>
      <c r="G25" s="134">
        <f t="shared" si="0"/>
        <v>0</v>
      </c>
    </row>
    <row r="26" spans="2:8" ht="18.75" customHeight="1">
      <c r="B26" s="416"/>
      <c r="C26" s="131"/>
      <c r="D26" s="133"/>
      <c r="E26" s="133"/>
      <c r="F26" s="133"/>
      <c r="G26" s="134">
        <f t="shared" si="0"/>
        <v>0</v>
      </c>
    </row>
    <row r="27" spans="2:8" ht="18.75" customHeight="1">
      <c r="B27" s="416"/>
      <c r="C27" s="131"/>
      <c r="D27" s="133"/>
      <c r="E27" s="133"/>
      <c r="F27" s="133"/>
      <c r="G27" s="134">
        <f t="shared" si="0"/>
        <v>0</v>
      </c>
    </row>
    <row r="28" spans="2:8" ht="18.75" customHeight="1">
      <c r="B28" s="416"/>
      <c r="C28" s="131"/>
      <c r="D28" s="133"/>
      <c r="E28" s="133"/>
      <c r="F28" s="133"/>
      <c r="G28" s="134">
        <f t="shared" si="0"/>
        <v>0</v>
      </c>
    </row>
    <row r="29" spans="2:8" ht="18.75" customHeight="1">
      <c r="B29" s="416"/>
      <c r="C29" s="131"/>
      <c r="D29" s="133"/>
      <c r="E29" s="133"/>
      <c r="F29" s="133"/>
      <c r="G29" s="134">
        <f t="shared" si="0"/>
        <v>0</v>
      </c>
    </row>
    <row r="30" spans="2:8" ht="18.75" customHeight="1" thickBot="1">
      <c r="B30" s="416"/>
      <c r="C30" s="136"/>
      <c r="D30" s="137"/>
      <c r="E30" s="137"/>
      <c r="F30" s="137"/>
      <c r="G30" s="134">
        <f t="shared" si="0"/>
        <v>0</v>
      </c>
    </row>
    <row r="31" spans="2:8" ht="24.9" customHeight="1" thickBot="1">
      <c r="B31" s="417"/>
      <c r="C31" s="141" t="s">
        <v>152</v>
      </c>
      <c r="D31" s="142">
        <f>SUM(D6:D30)</f>
        <v>0</v>
      </c>
      <c r="E31" s="142">
        <f>SUM(E6:E30)</f>
        <v>0</v>
      </c>
      <c r="F31" s="142">
        <f>SUM(F6:F30)</f>
        <v>0</v>
      </c>
      <c r="G31" s="143">
        <f>SUM(D31:F31)</f>
        <v>0</v>
      </c>
      <c r="H31" s="41"/>
    </row>
    <row r="32" spans="2:8" ht="18.75" customHeight="1">
      <c r="B32" s="415" t="s">
        <v>151</v>
      </c>
      <c r="C32" s="138"/>
      <c r="D32" s="154"/>
      <c r="E32" s="154"/>
      <c r="F32" s="139"/>
      <c r="G32" s="140">
        <f t="shared" si="0"/>
        <v>0</v>
      </c>
    </row>
    <row r="33" spans="2:8" ht="18.75" customHeight="1">
      <c r="B33" s="416"/>
      <c r="C33" s="131"/>
      <c r="D33" s="133"/>
      <c r="E33" s="133"/>
      <c r="F33" s="133"/>
      <c r="G33" s="140">
        <f t="shared" si="0"/>
        <v>0</v>
      </c>
    </row>
    <row r="34" spans="2:8" ht="18.75" customHeight="1">
      <c r="B34" s="416"/>
      <c r="C34" s="131"/>
      <c r="D34" s="133"/>
      <c r="E34" s="133"/>
      <c r="F34" s="133"/>
      <c r="G34" s="140">
        <f t="shared" si="0"/>
        <v>0</v>
      </c>
    </row>
    <row r="35" spans="2:8" ht="18.75" customHeight="1">
      <c r="B35" s="416"/>
      <c r="C35" s="131"/>
      <c r="D35" s="133"/>
      <c r="E35" s="133"/>
      <c r="F35" s="133"/>
      <c r="G35" s="140">
        <f t="shared" si="0"/>
        <v>0</v>
      </c>
    </row>
    <row r="36" spans="2:8" ht="18.75" customHeight="1" thickBot="1">
      <c r="B36" s="416"/>
      <c r="C36" s="136"/>
      <c r="D36" s="153"/>
      <c r="E36" s="153"/>
      <c r="F36" s="137"/>
      <c r="G36" s="140">
        <f t="shared" si="0"/>
        <v>0</v>
      </c>
    </row>
    <row r="37" spans="2:8" ht="24.9" customHeight="1" thickBot="1">
      <c r="B37" s="418"/>
      <c r="C37" s="144" t="s">
        <v>153</v>
      </c>
      <c r="D37" s="156"/>
      <c r="E37" s="156"/>
      <c r="F37" s="142">
        <f>SUM(F32:F36)</f>
        <v>0</v>
      </c>
      <c r="G37" s="143">
        <f>SUM(D37:F37)</f>
        <v>0</v>
      </c>
    </row>
    <row r="38" spans="2:8" ht="33.75" customHeight="1" thickBot="1">
      <c r="B38" s="411" t="s">
        <v>154</v>
      </c>
      <c r="C38" s="412"/>
      <c r="D38" s="142">
        <f>D31+D37</f>
        <v>0</v>
      </c>
      <c r="E38" s="142">
        <f>E31+E37</f>
        <v>0</v>
      </c>
      <c r="F38" s="142">
        <f>F31+F37</f>
        <v>0</v>
      </c>
      <c r="G38" s="143">
        <f>SUM(D38:F38)</f>
        <v>0</v>
      </c>
      <c r="H38" s="41"/>
    </row>
    <row r="39" spans="2:8" ht="6" customHeight="1">
      <c r="G39" s="132"/>
    </row>
    <row r="40" spans="2:8" ht="18.75" customHeight="1">
      <c r="B40" s="413"/>
      <c r="C40" s="413"/>
      <c r="D40" s="413"/>
      <c r="E40" s="413"/>
      <c r="F40" s="413"/>
      <c r="G40" s="413"/>
    </row>
    <row r="41" spans="2:8" ht="18.75" customHeight="1">
      <c r="B41" s="413"/>
      <c r="C41" s="413"/>
      <c r="D41" s="413"/>
      <c r="E41" s="413"/>
      <c r="F41" s="413"/>
      <c r="G41" s="413"/>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tabSelected="1" zoomScaleNormal="100" workbookViewId="0">
      <selection activeCell="G5" sqref="G5"/>
    </sheetView>
  </sheetViews>
  <sheetFormatPr defaultColWidth="8.88671875" defaultRowHeight="13.2"/>
  <cols>
    <col min="1" max="1" width="9.33203125" style="164" customWidth="1"/>
    <col min="2" max="2" width="8.88671875" style="164"/>
    <col min="3" max="3" width="40.77734375" style="164" customWidth="1"/>
    <col min="4" max="4" width="70.109375" style="164" customWidth="1"/>
    <col min="5" max="16384" width="8.88671875" style="164"/>
  </cols>
  <sheetData>
    <row r="1" spans="1:4" ht="29.25" customHeight="1" thickBot="1">
      <c r="A1" s="427" t="s">
        <v>254</v>
      </c>
      <c r="B1" s="427"/>
      <c r="C1" s="427"/>
      <c r="D1" s="427"/>
    </row>
    <row r="2" spans="1:4" ht="15" thickBot="1">
      <c r="A2" s="165" t="s">
        <v>166</v>
      </c>
      <c r="B2" s="166" t="s">
        <v>9</v>
      </c>
      <c r="C2" s="166" t="s">
        <v>167</v>
      </c>
      <c r="D2" s="166" t="s">
        <v>168</v>
      </c>
    </row>
    <row r="3" spans="1:4" ht="69.900000000000006" customHeight="1" thickBot="1">
      <c r="A3" s="433" t="s">
        <v>169</v>
      </c>
      <c r="B3" s="167">
        <v>1</v>
      </c>
      <c r="C3" s="168" t="s">
        <v>174</v>
      </c>
      <c r="D3" s="168" t="s">
        <v>235</v>
      </c>
    </row>
    <row r="4" spans="1:4" ht="61.5" customHeight="1" thickBot="1">
      <c r="A4" s="434"/>
      <c r="B4" s="167">
        <v>2</v>
      </c>
      <c r="C4" s="168" t="s">
        <v>175</v>
      </c>
      <c r="D4" s="168" t="s">
        <v>176</v>
      </c>
    </row>
    <row r="5" spans="1:4" ht="138" customHeight="1" thickBot="1">
      <c r="A5" s="434"/>
      <c r="B5" s="167">
        <v>3</v>
      </c>
      <c r="C5" s="168" t="s">
        <v>222</v>
      </c>
      <c r="D5" s="168" t="s">
        <v>236</v>
      </c>
    </row>
    <row r="6" spans="1:4" ht="150" customHeight="1" thickBot="1">
      <c r="A6" s="434"/>
      <c r="B6" s="167">
        <v>4</v>
      </c>
      <c r="C6" s="168" t="s">
        <v>177</v>
      </c>
      <c r="D6" s="168" t="s">
        <v>237</v>
      </c>
    </row>
    <row r="7" spans="1:4" ht="228.75" customHeight="1" thickBot="1">
      <c r="A7" s="434"/>
      <c r="B7" s="167">
        <v>5</v>
      </c>
      <c r="C7" s="168" t="s">
        <v>223</v>
      </c>
      <c r="D7" s="168" t="s">
        <v>233</v>
      </c>
    </row>
    <row r="8" spans="1:4" ht="69.900000000000006" customHeight="1" thickBot="1">
      <c r="A8" s="434"/>
      <c r="B8" s="167">
        <v>6</v>
      </c>
      <c r="C8" s="168" t="s">
        <v>178</v>
      </c>
      <c r="D8" s="168" t="s">
        <v>179</v>
      </c>
    </row>
    <row r="9" spans="1:4" ht="59.25" customHeight="1" thickBot="1">
      <c r="A9" s="434"/>
      <c r="B9" s="167">
        <v>7</v>
      </c>
      <c r="C9" s="168" t="s">
        <v>224</v>
      </c>
      <c r="D9" s="168" t="s">
        <v>225</v>
      </c>
    </row>
    <row r="10" spans="1:4" ht="56.25" customHeight="1" thickBot="1">
      <c r="A10" s="434"/>
      <c r="B10" s="167">
        <v>8</v>
      </c>
      <c r="C10" s="168" t="s">
        <v>180</v>
      </c>
      <c r="D10" s="168" t="s">
        <v>181</v>
      </c>
    </row>
    <row r="11" spans="1:4" ht="50.1" customHeight="1" thickBot="1">
      <c r="A11" s="434"/>
      <c r="B11" s="167">
        <v>9</v>
      </c>
      <c r="C11" s="168" t="s">
        <v>182</v>
      </c>
      <c r="D11" s="168" t="s">
        <v>183</v>
      </c>
    </row>
    <row r="12" spans="1:4" ht="94.5" customHeight="1" thickBot="1">
      <c r="A12" s="434"/>
      <c r="B12" s="167">
        <v>10</v>
      </c>
      <c r="C12" s="168" t="s">
        <v>184</v>
      </c>
      <c r="D12" s="168" t="s">
        <v>185</v>
      </c>
    </row>
    <row r="13" spans="1:4" ht="69" customHeight="1" thickBot="1">
      <c r="A13" s="434"/>
      <c r="B13" s="167">
        <v>11</v>
      </c>
      <c r="C13" s="168" t="s">
        <v>186</v>
      </c>
      <c r="D13" s="168" t="s">
        <v>187</v>
      </c>
    </row>
    <row r="14" spans="1:4" ht="50.1" customHeight="1" thickBot="1">
      <c r="A14" s="434"/>
      <c r="B14" s="167">
        <v>12</v>
      </c>
      <c r="C14" s="168" t="s">
        <v>188</v>
      </c>
      <c r="D14" s="168" t="s">
        <v>189</v>
      </c>
    </row>
    <row r="15" spans="1:4" ht="123.75" customHeight="1" thickBot="1">
      <c r="A15" s="434"/>
      <c r="B15" s="167">
        <v>13</v>
      </c>
      <c r="C15" s="168" t="s">
        <v>220</v>
      </c>
      <c r="D15" s="168" t="s">
        <v>221</v>
      </c>
    </row>
    <row r="16" spans="1:4" ht="207" customHeight="1" thickBot="1">
      <c r="A16" s="434"/>
      <c r="B16" s="435">
        <v>14</v>
      </c>
      <c r="C16" s="436" t="s">
        <v>240</v>
      </c>
      <c r="D16" s="436" t="s">
        <v>241</v>
      </c>
    </row>
    <row r="17" spans="1:4" ht="72.599999999999994" thickBot="1">
      <c r="A17" s="434"/>
      <c r="B17" s="435">
        <v>15</v>
      </c>
      <c r="C17" s="436" t="s">
        <v>242</v>
      </c>
      <c r="D17" s="436" t="s">
        <v>253</v>
      </c>
    </row>
    <row r="18" spans="1:4" ht="54" customHeight="1" thickBot="1">
      <c r="A18" s="431" t="s">
        <v>170</v>
      </c>
      <c r="B18" s="167">
        <v>16</v>
      </c>
      <c r="C18" s="168" t="s">
        <v>190</v>
      </c>
      <c r="D18" s="168" t="s">
        <v>218</v>
      </c>
    </row>
    <row r="19" spans="1:4" ht="54" customHeight="1" thickBot="1">
      <c r="A19" s="432"/>
      <c r="B19" s="167">
        <v>17</v>
      </c>
      <c r="C19" s="168" t="s">
        <v>191</v>
      </c>
      <c r="D19" s="168" t="s">
        <v>171</v>
      </c>
    </row>
    <row r="20" spans="1:4" ht="54" customHeight="1" thickBot="1">
      <c r="A20" s="432"/>
      <c r="B20" s="167">
        <v>18</v>
      </c>
      <c r="C20" s="168" t="s">
        <v>192</v>
      </c>
      <c r="D20" s="168" t="s">
        <v>193</v>
      </c>
    </row>
    <row r="21" spans="1:4" ht="55.5" customHeight="1" thickBot="1">
      <c r="A21" s="432"/>
      <c r="B21" s="167">
        <v>19</v>
      </c>
      <c r="C21" s="168" t="s">
        <v>194</v>
      </c>
      <c r="D21" s="168" t="s">
        <v>232</v>
      </c>
    </row>
    <row r="22" spans="1:4" ht="65.25" customHeight="1" thickBot="1">
      <c r="A22" s="432"/>
      <c r="B22" s="167">
        <v>20</v>
      </c>
      <c r="C22" s="168" t="s">
        <v>226</v>
      </c>
      <c r="D22" s="168" t="s">
        <v>227</v>
      </c>
    </row>
    <row r="23" spans="1:4" ht="42.75" customHeight="1" thickBot="1">
      <c r="A23" s="432"/>
      <c r="B23" s="167">
        <v>21</v>
      </c>
      <c r="C23" s="168" t="s">
        <v>228</v>
      </c>
      <c r="D23" s="168" t="s">
        <v>229</v>
      </c>
    </row>
    <row r="24" spans="1:4" ht="87.75" customHeight="1" thickBot="1">
      <c r="A24" s="432"/>
      <c r="B24" s="167">
        <v>22</v>
      </c>
      <c r="C24" s="168" t="s">
        <v>230</v>
      </c>
      <c r="D24" s="168" t="s">
        <v>231</v>
      </c>
    </row>
    <row r="25" spans="1:4" ht="64.5" customHeight="1" thickBot="1">
      <c r="A25" s="432"/>
      <c r="B25" s="167">
        <v>23</v>
      </c>
      <c r="C25" s="168" t="s">
        <v>195</v>
      </c>
      <c r="D25" s="168" t="s">
        <v>196</v>
      </c>
    </row>
    <row r="26" spans="1:4" ht="114" customHeight="1" thickBot="1">
      <c r="A26" s="432"/>
      <c r="B26" s="167">
        <v>24</v>
      </c>
      <c r="C26" s="168" t="s">
        <v>197</v>
      </c>
      <c r="D26" s="168" t="s">
        <v>238</v>
      </c>
    </row>
    <row r="27" spans="1:4" ht="39.9" customHeight="1" thickBot="1">
      <c r="A27" s="428" t="s">
        <v>172</v>
      </c>
      <c r="B27" s="167">
        <v>25</v>
      </c>
      <c r="C27" s="168" t="s">
        <v>198</v>
      </c>
      <c r="D27" s="168" t="s">
        <v>173</v>
      </c>
    </row>
    <row r="28" spans="1:4" ht="84" customHeight="1" thickBot="1">
      <c r="A28" s="429"/>
      <c r="B28" s="167">
        <v>26</v>
      </c>
      <c r="C28" s="168" t="s">
        <v>199</v>
      </c>
      <c r="D28" s="168" t="s">
        <v>234</v>
      </c>
    </row>
    <row r="29" spans="1:4" ht="69.900000000000006" customHeight="1" thickBot="1">
      <c r="A29" s="430"/>
      <c r="B29" s="167">
        <v>27</v>
      </c>
      <c r="C29" s="169" t="s">
        <v>239</v>
      </c>
      <c r="D29" s="169" t="s">
        <v>200</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総括表</vt:lpstr>
      <vt:lpstr>(様式2(個表)) 事業計画書</vt:lpstr>
      <vt:lpstr>(様式2) 事業費内訳書</vt:lpstr>
      <vt:lpstr>施設面積内訳(1)</vt:lpstr>
      <vt:lpstr>施設面積内訳(2)</vt:lpstr>
      <vt:lpstr>施設面積内訳(3)</vt:lpstr>
      <vt:lpstr>Q＆A集</vt:lpstr>
      <vt:lpstr>'(様式1) 総括表'!Print_Area</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user</cp:lastModifiedBy>
  <cp:lastPrinted>2020-02-12T00:59:29Z</cp:lastPrinted>
  <dcterms:created xsi:type="dcterms:W3CDTF">2000-07-04T04:40:42Z</dcterms:created>
  <dcterms:modified xsi:type="dcterms:W3CDTF">2024-10-09T08:41:41Z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