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fs01\2024\s1336\01_医療整備グループ\01_地域医療\59_有床診療所等消防用設備整備費補助金\R6\07_三次募集\"/>
    </mc:Choice>
  </mc:AlternateContent>
  <bookViews>
    <workbookView xWindow="0" yWindow="0" windowWidth="23040" windowHeight="9168" tabRatio="809" activeTab="6"/>
  </bookViews>
  <sheets>
    <sheet name="(様式1) 総括表" sheetId="48" r:id="rId1"/>
    <sheet name="(様式2(個表)) 事業計画書" sheetId="45" r:id="rId2"/>
    <sheet name="(様式2) 事業費内訳書" sheetId="55" r:id="rId3"/>
    <sheet name="施設面積内訳(1)" sheetId="49" r:id="rId4"/>
    <sheet name="施設面積内訳(2)" sheetId="52" r:id="rId5"/>
    <sheet name="施設面積内訳(3)" sheetId="53" r:id="rId6"/>
    <sheet name="Q＆A集" sheetId="54" r:id="rId7"/>
  </sheets>
  <definedNames>
    <definedName name="_xlnm.Print_Area" localSheetId="0">'(様式1) 総括表'!$A$1:$AB$23</definedName>
    <definedName name="_xlnm.Print_Area" localSheetId="1">'(様式2(個表)) 事業計画書'!$A$1:$L$62</definedName>
    <definedName name="_xlnm.Print_Area" localSheetId="2">'(様式2) 事業費内訳書'!$A$1:$U$56</definedName>
    <definedName name="_xlnm.Print_Area" localSheetId="3">'施設面積内訳(1)'!$A$1:$H$40</definedName>
    <definedName name="_xlnm.Print_Area" localSheetId="4">'施設面積内訳(2)'!$A$1:$H$40</definedName>
    <definedName name="_xlnm.Print_Area" localSheetId="5">'施設面積内訳(3)'!$A$1:$H$40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45" l="1"/>
  <c r="X22" i="48" l="1"/>
  <c r="W22" i="48"/>
  <c r="V22" i="48"/>
  <c r="U22" i="48"/>
  <c r="T22" i="48"/>
  <c r="P22" i="48"/>
  <c r="N22" i="48"/>
  <c r="M22" i="48"/>
  <c r="O22" i="48"/>
  <c r="F55" i="45"/>
  <c r="F56" i="45"/>
  <c r="F54" i="45"/>
  <c r="E55" i="45"/>
  <c r="E56" i="45"/>
  <c r="E54" i="45"/>
  <c r="R8" i="48"/>
  <c r="S8" i="48"/>
  <c r="T8" i="48"/>
  <c r="R9" i="48"/>
  <c r="S9" i="48"/>
  <c r="T9" i="48"/>
  <c r="R10" i="48"/>
  <c r="S10" i="48"/>
  <c r="T10" i="48"/>
  <c r="R11" i="48"/>
  <c r="S11" i="48"/>
  <c r="T11" i="48"/>
  <c r="R12" i="48"/>
  <c r="S12" i="48"/>
  <c r="T12" i="48"/>
  <c r="R13" i="48"/>
  <c r="S13" i="48"/>
  <c r="T13" i="48"/>
  <c r="R14" i="48"/>
  <c r="S14" i="48"/>
  <c r="T14" i="48"/>
  <c r="R15" i="48"/>
  <c r="S15" i="48"/>
  <c r="T15" i="48"/>
  <c r="R16" i="48"/>
  <c r="S16" i="48"/>
  <c r="T16" i="48"/>
  <c r="R17" i="48"/>
  <c r="S17" i="48"/>
  <c r="T17" i="48"/>
  <c r="R18" i="48"/>
  <c r="S18" i="48"/>
  <c r="T18" i="48"/>
  <c r="R19" i="48"/>
  <c r="S19" i="48"/>
  <c r="T19" i="48"/>
  <c r="R20" i="48"/>
  <c r="S20" i="48"/>
  <c r="T20" i="48"/>
  <c r="R21" i="48"/>
  <c r="S21" i="48"/>
  <c r="T21" i="48"/>
  <c r="T7" i="48"/>
  <c r="S7" i="48"/>
  <c r="R7" i="48"/>
  <c r="U55" i="55" l="1"/>
  <c r="R55" i="55"/>
  <c r="O55" i="55"/>
  <c r="L55" i="55"/>
  <c r="I55" i="55"/>
  <c r="F55" i="55"/>
  <c r="T47" i="55"/>
  <c r="Q47" i="55"/>
  <c r="N47" i="55"/>
  <c r="U46" i="55"/>
  <c r="T46" i="55"/>
  <c r="R46" i="55"/>
  <c r="Q46" i="55"/>
  <c r="O46" i="55"/>
  <c r="N46" i="55"/>
  <c r="L46" i="55"/>
  <c r="K46" i="55"/>
  <c r="I46" i="55"/>
  <c r="F46" i="55"/>
  <c r="T45" i="55"/>
  <c r="Q45" i="55"/>
  <c r="N45" i="55"/>
  <c r="K45" i="55"/>
  <c r="H45" i="55"/>
  <c r="E45" i="55"/>
  <c r="T44" i="55"/>
  <c r="Q44" i="55"/>
  <c r="N44" i="55"/>
  <c r="K44" i="55"/>
  <c r="H44" i="55"/>
  <c r="E44" i="55"/>
  <c r="T43" i="55"/>
  <c r="Q43" i="55"/>
  <c r="N43" i="55"/>
  <c r="K43" i="55"/>
  <c r="H43" i="55"/>
  <c r="E43" i="55"/>
  <c r="T42" i="55"/>
  <c r="Q42" i="55"/>
  <c r="N42" i="55"/>
  <c r="K42" i="55"/>
  <c r="H42" i="55"/>
  <c r="E42" i="55"/>
  <c r="B42" i="55"/>
  <c r="T41" i="55"/>
  <c r="Q41" i="55"/>
  <c r="N41" i="55"/>
  <c r="K41" i="55"/>
  <c r="H41" i="55"/>
  <c r="E41" i="55"/>
  <c r="T40" i="55"/>
  <c r="Q40" i="55"/>
  <c r="N40" i="55"/>
  <c r="K40" i="55"/>
  <c r="H40" i="55"/>
  <c r="E40" i="55"/>
  <c r="T39" i="55"/>
  <c r="Q39" i="55"/>
  <c r="N39" i="55"/>
  <c r="K39" i="55"/>
  <c r="H39" i="55"/>
  <c r="E39" i="55"/>
  <c r="T38" i="55"/>
  <c r="Q38" i="55"/>
  <c r="N38" i="55"/>
  <c r="K38" i="55"/>
  <c r="H38" i="55"/>
  <c r="E38" i="55"/>
  <c r="T37" i="55"/>
  <c r="Q37" i="55"/>
  <c r="N37" i="55"/>
  <c r="K37" i="55"/>
  <c r="H37" i="55"/>
  <c r="E37" i="55"/>
  <c r="B37" i="55"/>
  <c r="T36" i="55"/>
  <c r="Q36" i="55"/>
  <c r="N36" i="55"/>
  <c r="K36" i="55"/>
  <c r="H36" i="55"/>
  <c r="E36" i="55"/>
  <c r="B36" i="55"/>
  <c r="T35" i="55"/>
  <c r="Q35" i="55"/>
  <c r="N35" i="55"/>
  <c r="U34" i="55"/>
  <c r="T34" i="55"/>
  <c r="R34" i="55"/>
  <c r="Q34" i="55"/>
  <c r="O34" i="55"/>
  <c r="N34" i="55"/>
  <c r="L34" i="55"/>
  <c r="K34" i="55"/>
  <c r="I34" i="55"/>
  <c r="F34" i="55"/>
  <c r="T33" i="55"/>
  <c r="Q33" i="55"/>
  <c r="N33" i="55"/>
  <c r="K33" i="55"/>
  <c r="H33" i="55"/>
  <c r="E33" i="55"/>
  <c r="T32" i="55"/>
  <c r="Q32" i="55"/>
  <c r="N32" i="55"/>
  <c r="K32" i="55"/>
  <c r="H32" i="55"/>
  <c r="E32" i="55"/>
  <c r="T31" i="55"/>
  <c r="Q31" i="55"/>
  <c r="N31" i="55"/>
  <c r="K31" i="55"/>
  <c r="H31" i="55"/>
  <c r="E31" i="55"/>
  <c r="T30" i="55"/>
  <c r="Q30" i="55"/>
  <c r="N30" i="55"/>
  <c r="K30" i="55"/>
  <c r="H30" i="55"/>
  <c r="E30" i="55"/>
  <c r="T29" i="55"/>
  <c r="Q29" i="55"/>
  <c r="N29" i="55"/>
  <c r="K29" i="55"/>
  <c r="H29" i="55"/>
  <c r="E29" i="55"/>
  <c r="U28" i="55"/>
  <c r="U35" i="55" s="1"/>
  <c r="U47" i="55" s="1"/>
  <c r="T28" i="55"/>
  <c r="R28" i="55"/>
  <c r="R35" i="55" s="1"/>
  <c r="R47" i="55" s="1"/>
  <c r="Q28" i="55"/>
  <c r="O28" i="55"/>
  <c r="O35" i="55" s="1"/>
  <c r="O47" i="55" s="1"/>
  <c r="N28" i="55"/>
  <c r="L28" i="55"/>
  <c r="L35" i="55" s="1"/>
  <c r="I28" i="55"/>
  <c r="I35" i="55" s="1"/>
  <c r="F28" i="55"/>
  <c r="E28" i="55" s="1"/>
  <c r="T27" i="55"/>
  <c r="Q27" i="55"/>
  <c r="N27" i="55"/>
  <c r="K27" i="55"/>
  <c r="H27" i="55"/>
  <c r="E27" i="55"/>
  <c r="T26" i="55"/>
  <c r="Q26" i="55"/>
  <c r="N26" i="55"/>
  <c r="K26" i="55"/>
  <c r="H26" i="55"/>
  <c r="E26" i="55"/>
  <c r="T25" i="55"/>
  <c r="Q25" i="55"/>
  <c r="N25" i="55"/>
  <c r="K25" i="55"/>
  <c r="H25" i="55"/>
  <c r="E25" i="55"/>
  <c r="T24" i="55"/>
  <c r="Q24" i="55"/>
  <c r="N24" i="55"/>
  <c r="K24" i="55"/>
  <c r="H24" i="55"/>
  <c r="E24" i="55"/>
  <c r="T23" i="55"/>
  <c r="Q23" i="55"/>
  <c r="N23" i="55"/>
  <c r="K23" i="55"/>
  <c r="H23" i="55"/>
  <c r="E23" i="55"/>
  <c r="T22" i="55"/>
  <c r="Q22" i="55"/>
  <c r="N22" i="55"/>
  <c r="K22" i="55"/>
  <c r="H22" i="55"/>
  <c r="E22" i="55"/>
  <c r="T21" i="55"/>
  <c r="Q21" i="55"/>
  <c r="N21" i="55"/>
  <c r="K21" i="55"/>
  <c r="H21" i="55"/>
  <c r="E21" i="55"/>
  <c r="T20" i="55"/>
  <c r="Q20" i="55"/>
  <c r="N20" i="55"/>
  <c r="K20" i="55"/>
  <c r="H20" i="55"/>
  <c r="E20" i="55"/>
  <c r="T19" i="55"/>
  <c r="Q19" i="55"/>
  <c r="N19" i="55"/>
  <c r="K19" i="55"/>
  <c r="H19" i="55"/>
  <c r="E19" i="55"/>
  <c r="T18" i="55"/>
  <c r="Q18" i="55"/>
  <c r="N18" i="55"/>
  <c r="K18" i="55"/>
  <c r="H18" i="55"/>
  <c r="E18" i="55"/>
  <c r="T17" i="55"/>
  <c r="Q17" i="55"/>
  <c r="N17" i="55"/>
  <c r="K17" i="55"/>
  <c r="H17" i="55"/>
  <c r="E17" i="55"/>
  <c r="T16" i="55"/>
  <c r="Q16" i="55"/>
  <c r="N16" i="55"/>
  <c r="K16" i="55"/>
  <c r="H16" i="55"/>
  <c r="E16" i="55"/>
  <c r="T15" i="55"/>
  <c r="Q15" i="55"/>
  <c r="N15" i="55"/>
  <c r="K15" i="55"/>
  <c r="H15" i="55"/>
  <c r="E15" i="55"/>
  <c r="T14" i="55"/>
  <c r="Q14" i="55"/>
  <c r="N14" i="55"/>
  <c r="K14" i="55"/>
  <c r="H14" i="55"/>
  <c r="E14" i="55"/>
  <c r="T13" i="55"/>
  <c r="Q13" i="55"/>
  <c r="N13" i="55"/>
  <c r="K13" i="55"/>
  <c r="H13" i="55"/>
  <c r="E13" i="55"/>
  <c r="T12" i="55"/>
  <c r="Q12" i="55"/>
  <c r="N12" i="55"/>
  <c r="K12" i="55"/>
  <c r="H12" i="55"/>
  <c r="E12" i="55"/>
  <c r="T11" i="55"/>
  <c r="Q11" i="55"/>
  <c r="N11" i="55"/>
  <c r="K11" i="55"/>
  <c r="H11" i="55"/>
  <c r="E11" i="55"/>
  <c r="O8" i="55"/>
  <c r="U8" i="55" s="1"/>
  <c r="R8" i="55" l="1"/>
  <c r="K28" i="55"/>
  <c r="H28" i="55"/>
  <c r="I8" i="55"/>
  <c r="L8" i="55" s="1"/>
  <c r="K35" i="55"/>
  <c r="L47" i="55"/>
  <c r="K47" i="55" s="1"/>
  <c r="I47" i="55"/>
  <c r="H47" i="55" s="1"/>
  <c r="H35" i="55"/>
  <c r="F35" i="55"/>
  <c r="F47" i="55" l="1"/>
  <c r="E35" i="55"/>
  <c r="F56" i="55" l="1"/>
  <c r="E47" i="55"/>
  <c r="W11" i="48" l="1"/>
  <c r="W12" i="48"/>
  <c r="W13" i="48"/>
  <c r="W14" i="48"/>
  <c r="W15" i="48"/>
  <c r="W16" i="48"/>
  <c r="W17" i="48"/>
  <c r="W18" i="48"/>
  <c r="W19" i="48"/>
  <c r="W20" i="48"/>
  <c r="W21" i="48"/>
  <c r="O11" i="48" l="1"/>
  <c r="O12" i="48"/>
  <c r="O13" i="48"/>
  <c r="O14" i="48"/>
  <c r="O15" i="48"/>
  <c r="O16" i="48"/>
  <c r="O17" i="48"/>
  <c r="O18" i="48"/>
  <c r="O19" i="48"/>
  <c r="O20" i="48"/>
  <c r="O21" i="48"/>
  <c r="J36" i="45" l="1"/>
  <c r="J35" i="45"/>
  <c r="J34" i="45"/>
  <c r="C54" i="45" l="1"/>
  <c r="G6" i="52"/>
  <c r="G7" i="52"/>
  <c r="G8" i="52"/>
  <c r="G9" i="52"/>
  <c r="G13" i="52"/>
  <c r="G14" i="52"/>
  <c r="G15" i="52"/>
  <c r="G16" i="52"/>
  <c r="G10" i="52"/>
  <c r="G11" i="52"/>
  <c r="G12" i="52"/>
  <c r="G20" i="53"/>
  <c r="G21" i="53"/>
  <c r="G22" i="53"/>
  <c r="G23" i="53"/>
  <c r="G24" i="53"/>
  <c r="G25" i="53"/>
  <c r="G26" i="53"/>
  <c r="G24" i="52"/>
  <c r="G25" i="52"/>
  <c r="G26" i="52"/>
  <c r="G20" i="52"/>
  <c r="G21" i="52"/>
  <c r="G22" i="52"/>
  <c r="G23" i="52"/>
  <c r="G29" i="49"/>
  <c r="G30" i="49"/>
  <c r="G20" i="49"/>
  <c r="G13" i="49"/>
  <c r="G14" i="49"/>
  <c r="G15" i="49"/>
  <c r="G16" i="49"/>
  <c r="G17" i="49"/>
  <c r="A36" i="45" l="1"/>
  <c r="A35" i="45"/>
  <c r="A34" i="45"/>
  <c r="O8" i="48" l="1"/>
  <c r="O9" i="48"/>
  <c r="O10" i="48"/>
  <c r="O7" i="48"/>
  <c r="U9" i="48"/>
  <c r="W9" i="48" s="1"/>
  <c r="X9" i="48" l="1"/>
  <c r="D31" i="53"/>
  <c r="D38" i="53" s="1"/>
  <c r="F30" i="45" s="1"/>
  <c r="E31" i="53"/>
  <c r="E38" i="53" s="1"/>
  <c r="G30" i="45" s="1"/>
  <c r="F31" i="53"/>
  <c r="D31" i="52"/>
  <c r="D38" i="52" s="1"/>
  <c r="F29" i="45" s="1"/>
  <c r="E31" i="52"/>
  <c r="E38" i="52" s="1"/>
  <c r="G29" i="45" s="1"/>
  <c r="F31" i="52"/>
  <c r="D31" i="49"/>
  <c r="D38" i="49" s="1"/>
  <c r="E31" i="49"/>
  <c r="E38" i="49" s="1"/>
  <c r="G28" i="45" s="1"/>
  <c r="F31" i="49"/>
  <c r="G33" i="53" l="1"/>
  <c r="G34" i="53"/>
  <c r="G35" i="53"/>
  <c r="G36" i="53"/>
  <c r="G29" i="53"/>
  <c r="G30" i="53"/>
  <c r="G33" i="49"/>
  <c r="G34" i="49"/>
  <c r="G35" i="49"/>
  <c r="G36" i="49"/>
  <c r="G33" i="52"/>
  <c r="G34" i="52"/>
  <c r="G35" i="52"/>
  <c r="G36" i="52"/>
  <c r="G27" i="52"/>
  <c r="G28" i="52"/>
  <c r="G29" i="52"/>
  <c r="G30" i="52"/>
  <c r="G19" i="52"/>
  <c r="G18" i="52"/>
  <c r="G17" i="52"/>
  <c r="F37" i="53" l="1"/>
  <c r="G37" i="53" s="1"/>
  <c r="G32" i="53"/>
  <c r="G31" i="53"/>
  <c r="G28" i="53"/>
  <c r="G27" i="53"/>
  <c r="G19" i="53"/>
  <c r="G18" i="53"/>
  <c r="G17" i="53"/>
  <c r="G16" i="53"/>
  <c r="G15" i="53"/>
  <c r="G14" i="53"/>
  <c r="G13" i="53"/>
  <c r="G12" i="53"/>
  <c r="G11" i="53"/>
  <c r="G10" i="53"/>
  <c r="G9" i="53"/>
  <c r="G8" i="53"/>
  <c r="G7" i="53"/>
  <c r="G6" i="53"/>
  <c r="F37" i="52"/>
  <c r="G37" i="52" s="1"/>
  <c r="G32" i="52"/>
  <c r="F37" i="49"/>
  <c r="F38" i="49" s="1"/>
  <c r="E30" i="45" l="1"/>
  <c r="F38" i="53"/>
  <c r="F38" i="52"/>
  <c r="G31" i="52"/>
  <c r="G37" i="49"/>
  <c r="G38" i="53" l="1"/>
  <c r="H30" i="45"/>
  <c r="G38" i="52"/>
  <c r="H29" i="45"/>
  <c r="E29" i="45"/>
  <c r="C56" i="45"/>
  <c r="C55" i="45"/>
  <c r="G10" i="49" l="1"/>
  <c r="G11" i="49"/>
  <c r="G12" i="49"/>
  <c r="G21" i="49"/>
  <c r="G8" i="49"/>
  <c r="G9" i="49"/>
  <c r="G18" i="49"/>
  <c r="G19" i="49"/>
  <c r="G22" i="49"/>
  <c r="G23" i="49"/>
  <c r="G24" i="49"/>
  <c r="G25" i="49"/>
  <c r="G26" i="49"/>
  <c r="G27" i="49"/>
  <c r="G28" i="49"/>
  <c r="G32" i="49"/>
  <c r="G6" i="49" l="1"/>
  <c r="G7" i="49"/>
  <c r="H28" i="45"/>
  <c r="K29" i="45" l="1"/>
  <c r="H35" i="45" s="1"/>
  <c r="K30" i="45"/>
  <c r="H36" i="45" s="1"/>
  <c r="C60" i="45" l="1"/>
  <c r="G60" i="45" s="1"/>
  <c r="U8" i="48"/>
  <c r="W8" i="48" s="1"/>
  <c r="U7" i="48"/>
  <c r="W7" i="48" s="1"/>
  <c r="U16" i="48"/>
  <c r="U17" i="48"/>
  <c r="U18" i="48"/>
  <c r="U19" i="48"/>
  <c r="U20" i="48"/>
  <c r="U21" i="48"/>
  <c r="U10" i="48"/>
  <c r="W10" i="48" s="1"/>
  <c r="U11" i="48"/>
  <c r="U13" i="48"/>
  <c r="U12" i="48"/>
  <c r="X12" i="48" l="1"/>
  <c r="X13" i="48"/>
  <c r="X11" i="48"/>
  <c r="X8" i="48"/>
  <c r="X10" i="48"/>
  <c r="X7" i="48"/>
  <c r="X21" i="48"/>
  <c r="X20" i="48"/>
  <c r="X19" i="48"/>
  <c r="X18" i="48"/>
  <c r="X17" i="48"/>
  <c r="X16" i="48"/>
  <c r="U15" i="48"/>
  <c r="U14" i="48"/>
  <c r="X14" i="48" l="1"/>
  <c r="X15" i="48"/>
  <c r="D56" i="45" l="1"/>
  <c r="G56" i="45" s="1"/>
  <c r="A56" i="45"/>
  <c r="D55" i="45"/>
  <c r="G55" i="45" s="1"/>
  <c r="A55" i="45"/>
  <c r="A54" i="45"/>
  <c r="J55" i="45" l="1"/>
  <c r="J56" i="45"/>
  <c r="G31" i="49" l="1"/>
  <c r="G38" i="49"/>
  <c r="E28" i="45" l="1"/>
  <c r="D54" i="45" l="1"/>
  <c r="G54" i="45" s="1"/>
  <c r="K28" i="45"/>
  <c r="H34" i="45" s="1"/>
  <c r="J54" i="45" l="1"/>
</calcChain>
</file>

<file path=xl/comments1.xml><?xml version="1.0" encoding="utf-8"?>
<comments xmlns="http://schemas.openxmlformats.org/spreadsheetml/2006/main">
  <authors>
    <author>厚生労働省ネットワークシステム</author>
  </authors>
  <commentList>
    <comment ref="F3" authorId="0" shapeId="0">
      <text>
        <r>
          <rPr>
            <sz val="12"/>
            <color indexed="81"/>
            <rFont val="ＭＳ Ｐゴシック"/>
            <family val="3"/>
            <charset val="128"/>
          </rPr>
          <t>番地まで記載されているか確認すること</t>
        </r>
      </text>
    </comment>
    <comment ref="AB3" authorId="0" shapeId="0">
      <text>
        <r>
          <rPr>
            <sz val="11"/>
            <color indexed="81"/>
            <rFont val="ＭＳ Ｐゴシック"/>
            <family val="3"/>
            <charset val="128"/>
          </rPr>
          <t>個別計画書と一致するよう行の幅を広げるなどして記載すること</t>
        </r>
      </text>
    </comment>
    <comment ref="M4" authorId="0" shapeId="0">
      <text>
        <r>
          <rPr>
            <sz val="11"/>
            <color indexed="81"/>
            <rFont val="ＭＳ Ｐゴシック"/>
            <family val="3"/>
            <charset val="128"/>
          </rPr>
          <t>消費税込みの額を記載すること</t>
        </r>
      </text>
    </comment>
    <comment ref="V4" authorId="0" shapeId="0">
      <text>
        <r>
          <rPr>
            <sz val="12"/>
            <color indexed="81"/>
            <rFont val="ＭＳ Ｐゴシック"/>
            <family val="3"/>
            <charset val="128"/>
          </rPr>
          <t>必ず記載すること</t>
        </r>
      </text>
    </comment>
    <comment ref="Q5" authorId="0" shapeId="0">
      <text>
        <r>
          <rPr>
            <sz val="11"/>
            <color indexed="81"/>
            <rFont val="ＭＳ Ｐゴシック"/>
            <family val="3"/>
            <charset val="128"/>
          </rPr>
          <t>自動火災報知設備の場合は「-」（半角ハイフン）　を入力</t>
        </r>
      </text>
    </comment>
  </commentList>
</comments>
</file>

<file path=xl/comments2.xml><?xml version="1.0" encoding="utf-8"?>
<comments xmlns="http://schemas.openxmlformats.org/spreadsheetml/2006/main">
  <authors>
    <author>厚生労働省ネットワークシステム</author>
  </authors>
  <commentList>
    <comment ref="A6" authorId="0" shapeId="0">
      <text>
        <r>
          <rPr>
            <sz val="9"/>
            <color indexed="81"/>
            <rFont val="ＭＳ Ｐゴシック"/>
            <family val="3"/>
            <charset val="128"/>
          </rPr>
          <t>該当する施設種別を選択すること</t>
        </r>
      </text>
    </comment>
    <comment ref="B16" authorId="0" shapeId="0">
      <text>
        <r>
          <rPr>
            <sz val="9"/>
            <color indexed="81"/>
            <rFont val="ＭＳ Ｐゴシック"/>
            <family val="3"/>
            <charset val="128"/>
          </rPr>
          <t>実際の着工時期については、国又は都道府県の通知（内示）後とすること。
通知（内示）前に着工した場合、原則、交付の対象とならないので留意すること。
※前年度において国庫補助金を受け、当該年度においても継続整備する事業は除く。</t>
        </r>
      </text>
    </comment>
    <comment ref="G18" authorId="0" shapeId="0">
      <text>
        <r>
          <rPr>
            <sz val="9"/>
            <color indexed="81"/>
            <rFont val="MS P ゴシック"/>
            <family val="3"/>
            <charset val="128"/>
          </rPr>
          <t>「×」とする場合は、その理由を欄外に記入すること</t>
        </r>
      </text>
    </comment>
    <comment ref="G19" authorId="0" shapeId="0">
      <text>
        <r>
          <rPr>
            <sz val="9"/>
            <color indexed="81"/>
            <rFont val="MS P ゴシック"/>
            <family val="3"/>
            <charset val="128"/>
          </rPr>
          <t>建物とスプリンクラー等の抵当権の設定が別の場合は、欄外に記入すること</t>
        </r>
      </text>
    </comment>
    <comment ref="J26" authorId="0" shapeId="0">
      <text>
        <r>
          <rPr>
            <sz val="9"/>
            <color indexed="81"/>
            <rFont val="ＭＳ Ｐゴシック"/>
            <family val="3"/>
            <charset val="128"/>
          </rPr>
          <t>助産所にあっては、
入所施設のベッド数</t>
        </r>
      </text>
    </comment>
    <comment ref="C28" authorId="0" shapeId="0">
      <text>
        <r>
          <rPr>
            <sz val="9"/>
            <color indexed="81"/>
            <rFont val="ＭＳ Ｐゴシック"/>
            <family val="3"/>
            <charset val="128"/>
          </rPr>
          <t>該当するものを選択すること</t>
        </r>
      </text>
    </comment>
    <comment ref="C33" authorId="0" shapeId="0">
      <text>
        <r>
          <rPr>
            <sz val="9"/>
            <color indexed="81"/>
            <rFont val="MS P ゴシック"/>
            <family val="3"/>
            <charset val="128"/>
          </rPr>
          <t>本事業計画書提出時点において、開設許可を受けていない（又は開設届出等が受理されていない）場合は、所轄保健所に事前相談の上、予定日を記載すること</t>
        </r>
      </text>
    </comment>
    <comment ref="G33" authorId="0" shapeId="0">
      <text>
        <r>
          <rPr>
            <sz val="9"/>
            <color indexed="81"/>
            <rFont val="MS P ゴシック"/>
            <family val="3"/>
            <charset val="128"/>
          </rPr>
          <t>欄外に記載の「消防法施行令別表第１（６）項イ（１）～（４）」のいずれに該当する医療施設かを選択すること</t>
        </r>
      </text>
    </comment>
    <comment ref="G54" authorId="0" shapeId="0">
      <text>
        <r>
          <rPr>
            <sz val="9"/>
            <color indexed="81"/>
            <rFont val="ＭＳ Ｐゴシック"/>
            <family val="3"/>
            <charset val="128"/>
          </rPr>
          <t>（B）の小数点以下第一位を四捨五入した対象面積×基準単価＝（D）</t>
        </r>
      </text>
    </comment>
  </commentList>
</comments>
</file>

<file path=xl/comments3.xml><?xml version="1.0" encoding="utf-8"?>
<comments xmlns="http://schemas.openxmlformats.org/spreadsheetml/2006/main">
  <authors>
    <author>厚生労働省ネットワークシステム</author>
  </authors>
  <commentList>
    <comment ref="M7" authorId="0" shapeId="0">
      <text>
        <r>
          <rPr>
            <sz val="9"/>
            <color indexed="81"/>
            <rFont val="ＭＳ Ｐゴシック"/>
            <family val="3"/>
            <charset val="128"/>
          </rPr>
          <t>年度欄が不足する場合は適宜追加すること</t>
        </r>
      </text>
    </comment>
    <comment ref="C12" authorId="0" shapeId="0">
      <text>
        <r>
          <rPr>
            <sz val="9"/>
            <color indexed="81"/>
            <rFont val="ＭＳ Ｐゴシック"/>
            <family val="3"/>
            <charset val="128"/>
          </rPr>
          <t>改修工事の場合は
&lt;改修工事&gt;を選択</t>
        </r>
      </text>
    </comment>
    <comment ref="C13" authorId="0" shapeId="0">
      <text>
        <r>
          <rPr>
            <sz val="9"/>
            <color indexed="81"/>
            <rFont val="ＭＳ Ｐゴシック"/>
            <family val="3"/>
            <charset val="128"/>
          </rPr>
          <t>&lt;建築工事&gt;の場合は、
さらに工事種別を選択</t>
        </r>
      </text>
    </comment>
  </commentList>
</comments>
</file>

<file path=xl/comments4.xml><?xml version="1.0" encoding="utf-8"?>
<comments xmlns="http://schemas.openxmlformats.org/spreadsheetml/2006/main">
  <authors>
    <author>厚生労働省ネットワークシステム</author>
  </authors>
  <commentList>
    <comment ref="D4" authorId="0" shapeId="0">
      <text>
        <r>
          <rPr>
            <sz val="9"/>
            <color indexed="81"/>
            <rFont val="MS P ゴシック"/>
            <family val="3"/>
            <charset val="128"/>
          </rPr>
          <t>施工業者に確認して記入すること</t>
        </r>
      </text>
    </comment>
    <comment ref="G31" authorId="0" shapeId="0">
      <text>
        <r>
          <rPr>
            <sz val="9"/>
            <color indexed="81"/>
            <rFont val="MS P ゴシック"/>
            <family val="3"/>
            <charset val="128"/>
          </rPr>
          <t>開設届出等と一致していること</t>
        </r>
      </text>
    </comment>
    <comment ref="B32" authorId="0" shapeId="0">
      <text>
        <r>
          <rPr>
            <sz val="9"/>
            <color indexed="81"/>
            <rFont val="MS P ゴシック"/>
            <family val="3"/>
            <charset val="128"/>
          </rPr>
          <t>住宅、介護保険施設等を記載すること</t>
        </r>
      </text>
    </comment>
    <comment ref="G38" authorId="0" shapeId="0">
      <text>
        <r>
          <rPr>
            <sz val="9"/>
            <color indexed="81"/>
            <rFont val="MS P ゴシック"/>
            <family val="3"/>
            <charset val="128"/>
          </rPr>
          <t>延べ床面積と一致していること</t>
        </r>
      </text>
    </comment>
  </commentList>
</comments>
</file>

<file path=xl/comments5.xml><?xml version="1.0" encoding="utf-8"?>
<comments xmlns="http://schemas.openxmlformats.org/spreadsheetml/2006/main">
  <authors>
    <author>厚生労働省ネットワークシステム</author>
  </authors>
  <commentList>
    <comment ref="D4" authorId="0" shapeId="0">
      <text>
        <r>
          <rPr>
            <sz val="9"/>
            <color indexed="81"/>
            <rFont val="MS P ゴシック"/>
            <family val="3"/>
            <charset val="128"/>
          </rPr>
          <t>施工業者に確認して記入すること</t>
        </r>
      </text>
    </comment>
    <comment ref="G31" authorId="0" shapeId="0">
      <text>
        <r>
          <rPr>
            <sz val="9"/>
            <color indexed="81"/>
            <rFont val="MS P ゴシック"/>
            <family val="3"/>
            <charset val="128"/>
          </rPr>
          <t>開設届出等と一致していること</t>
        </r>
      </text>
    </comment>
    <comment ref="B32" authorId="0" shapeId="0">
      <text>
        <r>
          <rPr>
            <sz val="9"/>
            <color indexed="81"/>
            <rFont val="MS P ゴシック"/>
            <family val="3"/>
            <charset val="128"/>
          </rPr>
          <t>住宅、介護保険施設等を記載すること</t>
        </r>
      </text>
    </comment>
    <comment ref="G38" authorId="0" shapeId="0">
      <text>
        <r>
          <rPr>
            <sz val="9"/>
            <color indexed="81"/>
            <rFont val="MS P ゴシック"/>
            <family val="3"/>
            <charset val="128"/>
          </rPr>
          <t>延べ床面積と一致していること</t>
        </r>
      </text>
    </comment>
  </commentList>
</comments>
</file>

<file path=xl/comments6.xml><?xml version="1.0" encoding="utf-8"?>
<comments xmlns="http://schemas.openxmlformats.org/spreadsheetml/2006/main">
  <authors>
    <author>厚生労働省ネットワークシステム</author>
  </authors>
  <commentList>
    <comment ref="D4" authorId="0" shapeId="0">
      <text>
        <r>
          <rPr>
            <sz val="9"/>
            <color indexed="81"/>
            <rFont val="MS P ゴシック"/>
            <family val="3"/>
            <charset val="128"/>
          </rPr>
          <t>施工業者に確認して記入すること</t>
        </r>
      </text>
    </comment>
    <comment ref="G31" authorId="0" shapeId="0">
      <text>
        <r>
          <rPr>
            <sz val="9"/>
            <color indexed="81"/>
            <rFont val="MS P ゴシック"/>
            <family val="3"/>
            <charset val="128"/>
          </rPr>
          <t>開設届出等と一致していること</t>
        </r>
      </text>
    </comment>
    <comment ref="B32" authorId="0" shapeId="0">
      <text>
        <r>
          <rPr>
            <sz val="9"/>
            <color indexed="81"/>
            <rFont val="MS P ゴシック"/>
            <family val="3"/>
            <charset val="128"/>
          </rPr>
          <t>住宅、介護保険施設等を記載すること</t>
        </r>
      </text>
    </comment>
    <comment ref="G38" authorId="0" shapeId="0">
      <text>
        <r>
          <rPr>
            <sz val="9"/>
            <color indexed="81"/>
            <rFont val="MS P ゴシック"/>
            <family val="3"/>
            <charset val="128"/>
          </rPr>
          <t>延べ床面積と一致していること</t>
        </r>
      </text>
    </comment>
  </commentList>
</comments>
</file>

<file path=xl/sharedStrings.xml><?xml version="1.0" encoding="utf-8"?>
<sst xmlns="http://schemas.openxmlformats.org/spreadsheetml/2006/main" count="370" uniqueCount="273">
  <si>
    <t>Ａ</t>
  </si>
  <si>
    <t>Ｂ</t>
  </si>
  <si>
    <t>Ａ－Ｂ＝Ｃ</t>
  </si>
  <si>
    <t>Ｄ</t>
  </si>
  <si>
    <t>Ｅ</t>
  </si>
  <si>
    <t>Ｆ</t>
  </si>
  <si>
    <t>Ｇ</t>
  </si>
  <si>
    <t>Ｈ</t>
  </si>
  <si>
    <t>Ｉ</t>
  </si>
  <si>
    <t>番号</t>
  </si>
  <si>
    <t>総事業費</t>
  </si>
  <si>
    <t>差引事業費</t>
  </si>
  <si>
    <t>基　　　準　　　額</t>
  </si>
  <si>
    <t>都道府県　　補助額</t>
  </si>
  <si>
    <t>金額</t>
  </si>
  <si>
    <t>円</t>
  </si>
  <si>
    <t xml:space="preserve">                                                                                                            </t>
  </si>
  <si>
    <t>施設名</t>
  </si>
  <si>
    <t>年      度      別      内      訳</t>
  </si>
  <si>
    <t xml:space="preserve">     ㎡</t>
  </si>
  <si>
    <t xml:space="preserve">      </t>
  </si>
  <si>
    <t xml:space="preserve">     円</t>
  </si>
  <si>
    <t xml:space="preserve">       </t>
  </si>
  <si>
    <t xml:space="preserve">    円</t>
  </si>
  <si>
    <t xml:space="preserve">    ㎡</t>
  </si>
  <si>
    <t xml:space="preserve">      円</t>
  </si>
  <si>
    <t>事業財源内訳</t>
  </si>
  <si>
    <t>国庫補助金</t>
  </si>
  <si>
    <t>市町村補助金</t>
  </si>
  <si>
    <t>地方債</t>
  </si>
  <si>
    <t>借入金</t>
  </si>
  <si>
    <t>自己財源</t>
  </si>
  <si>
    <t xml:space="preserve">     </t>
  </si>
  <si>
    <t>（記入上の注意）</t>
  </si>
  <si>
    <t>様式２</t>
    <phoneticPr fontId="4"/>
  </si>
  <si>
    <t>区分</t>
    <rPh sb="0" eb="2">
      <t>クブン</t>
    </rPh>
    <phoneticPr fontId="4"/>
  </si>
  <si>
    <t>費目</t>
    <phoneticPr fontId="4"/>
  </si>
  <si>
    <t>員数</t>
    <phoneticPr fontId="4"/>
  </si>
  <si>
    <t>単価</t>
    <phoneticPr fontId="4"/>
  </si>
  <si>
    <t>金額</t>
    <phoneticPr fontId="4"/>
  </si>
  <si>
    <t>補助対象事業分</t>
    <rPh sb="0" eb="2">
      <t>ホジョ</t>
    </rPh>
    <rPh sb="2" eb="4">
      <t>タイショウ</t>
    </rPh>
    <rPh sb="4" eb="7">
      <t>ジギョウブン</t>
    </rPh>
    <phoneticPr fontId="4"/>
  </si>
  <si>
    <t>補助対象事業外分</t>
    <rPh sb="0" eb="2">
      <t>ホジョ</t>
    </rPh>
    <rPh sb="2" eb="4">
      <t>タイショウ</t>
    </rPh>
    <rPh sb="4" eb="6">
      <t>ジギョウ</t>
    </rPh>
    <rPh sb="6" eb="7">
      <t>ガイ</t>
    </rPh>
    <phoneticPr fontId="4"/>
  </si>
  <si>
    <t>補助対象経費</t>
    <rPh sb="0" eb="2">
      <t>ホジョ</t>
    </rPh>
    <rPh sb="2" eb="4">
      <t>タイショウ</t>
    </rPh>
    <rPh sb="4" eb="6">
      <t>ケイヒ</t>
    </rPh>
    <phoneticPr fontId="4"/>
  </si>
  <si>
    <t>補助対象外経費</t>
    <rPh sb="0" eb="2">
      <t>ホジョ</t>
    </rPh>
    <rPh sb="2" eb="5">
      <t>タイショウガイ</t>
    </rPh>
    <rPh sb="5" eb="7">
      <t>ケイヒ</t>
    </rPh>
    <phoneticPr fontId="4"/>
  </si>
  <si>
    <t>事業区分</t>
    <phoneticPr fontId="4"/>
  </si>
  <si>
    <t xml:space="preserve"> &lt;附帯工事&gt;         </t>
    <phoneticPr fontId="4"/>
  </si>
  <si>
    <t>合計（総事業費）</t>
    <rPh sb="0" eb="2">
      <t>ゴウケイ</t>
    </rPh>
    <rPh sb="3" eb="4">
      <t>ソウ</t>
    </rPh>
    <rPh sb="4" eb="7">
      <t>ジギョウヒ</t>
    </rPh>
    <phoneticPr fontId="4"/>
  </si>
  <si>
    <t xml:space="preserve">計         </t>
    <phoneticPr fontId="4"/>
  </si>
  <si>
    <t>小　計</t>
    <phoneticPr fontId="4"/>
  </si>
  <si>
    <t>合　計</t>
    <rPh sb="0" eb="1">
      <t>ゴウ</t>
    </rPh>
    <rPh sb="2" eb="3">
      <t>ケイ</t>
    </rPh>
    <phoneticPr fontId="4"/>
  </si>
  <si>
    <t>総　合　計</t>
    <rPh sb="0" eb="1">
      <t>フサ</t>
    </rPh>
    <rPh sb="2" eb="3">
      <t>ゴウ</t>
    </rPh>
    <rPh sb="4" eb="5">
      <t>ケイ</t>
    </rPh>
    <phoneticPr fontId="4"/>
  </si>
  <si>
    <t>事業区分</t>
    <rPh sb="0" eb="2">
      <t>ジギョウ</t>
    </rPh>
    <rPh sb="2" eb="4">
      <t>クブン</t>
    </rPh>
    <phoneticPr fontId="4"/>
  </si>
  <si>
    <t>外分」とは当該事業の補助金の交付の対象としない部分（財産処分の制限がかからない部分）を指す。</t>
    <phoneticPr fontId="4"/>
  </si>
  <si>
    <t xml:space="preserve">      　</t>
    <phoneticPr fontId="4"/>
  </si>
  <si>
    <t>なお、単年度事業の場合には、「総事業」欄のみに記入すること。</t>
    <phoneticPr fontId="4"/>
  </si>
  <si>
    <t>　　　　各合計欄の金額は自動計算
　　　　「員数（㎡）」部分は個別に入力</t>
    <rPh sb="4" eb="5">
      <t>カク</t>
    </rPh>
    <rPh sb="5" eb="7">
      <t>ゴウケイ</t>
    </rPh>
    <rPh sb="7" eb="8">
      <t>ラン</t>
    </rPh>
    <rPh sb="9" eb="11">
      <t>キンガク</t>
    </rPh>
    <rPh sb="12" eb="14">
      <t>ジドウ</t>
    </rPh>
    <rPh sb="14" eb="16">
      <t>ケイサン</t>
    </rPh>
    <rPh sb="22" eb="24">
      <t>インスウ</t>
    </rPh>
    <rPh sb="28" eb="30">
      <t>ブブン</t>
    </rPh>
    <rPh sb="31" eb="33">
      <t>コベツ</t>
    </rPh>
    <rPh sb="34" eb="36">
      <t>ニュウリョク</t>
    </rPh>
    <phoneticPr fontId="4"/>
  </si>
  <si>
    <t>（４）はさらに、事業の種別により新築、改築、増築、改修等に区分すること。</t>
    <phoneticPr fontId="4"/>
  </si>
  <si>
    <t xml:space="preserve">    </t>
    <phoneticPr fontId="4"/>
  </si>
  <si>
    <t xml:space="preserve"> なお、事業の種別は次による。</t>
    <phoneticPr fontId="4"/>
  </si>
  <si>
    <t xml:space="preserve">     </t>
    <phoneticPr fontId="4"/>
  </si>
  <si>
    <t xml:space="preserve">   </t>
    <phoneticPr fontId="4"/>
  </si>
  <si>
    <t>補助対象事業分の備考欄の「整備病床数」は、補助対象事業分に含まれる病床数を記入すること。</t>
    <phoneticPr fontId="4"/>
  </si>
  <si>
    <t>全体の事業が３か年以上にわたる計画の場合には、「年度別内訳」欄を適宜増やして作成すること。</t>
    <phoneticPr fontId="4"/>
  </si>
  <si>
    <t>（１）</t>
    <phoneticPr fontId="4"/>
  </si>
  <si>
    <t>（２）</t>
    <phoneticPr fontId="4"/>
  </si>
  <si>
    <t>（３）</t>
    <phoneticPr fontId="4"/>
  </si>
  <si>
    <t>（４）</t>
    <phoneticPr fontId="4"/>
  </si>
  <si>
    <t>（５）</t>
    <phoneticPr fontId="4"/>
  </si>
  <si>
    <t>（６）</t>
    <phoneticPr fontId="4"/>
  </si>
  <si>
    <t>（７）</t>
    <phoneticPr fontId="4"/>
  </si>
  <si>
    <t>「事業区分」には、医療施設等施設整備費補助金交付要綱の５（交付額の算定方法）の表の「１区分」欄に定める事業区分を、</t>
    <phoneticPr fontId="4"/>
  </si>
  <si>
    <t>「補助対象事業分」とは当該事業の補助金の交付の対象とする部分（財産処分の制限がかかる部分）を指し、「補助対象事業</t>
    <phoneticPr fontId="4"/>
  </si>
  <si>
    <t>「補助対象外経費」とは補助対象事業分のうち、医療施設等施設整備費補助金交付要綱に定める（交付の対象外費用）に該</t>
    <phoneticPr fontId="4"/>
  </si>
  <si>
    <t>　　新　　築：新たに建物を建築する場合</t>
    <phoneticPr fontId="4"/>
  </si>
  <si>
    <t>　　改　　築：従前の建物を取りこわして、これと位置・構造・規模がほぼ同程度のものを建築する場合</t>
    <phoneticPr fontId="4"/>
  </si>
  <si>
    <t>　　増　　築：敷地内の既存の建物を建て増しする場合で、敷地内に別に建物を新築する場合を含む</t>
    <phoneticPr fontId="4"/>
  </si>
  <si>
    <t>床</t>
    <rPh sb="0" eb="1">
      <t>ショウ</t>
    </rPh>
    <phoneticPr fontId="16"/>
  </si>
  <si>
    <t>都道府県番号</t>
    <rPh sb="0" eb="4">
      <t>トドウフケン</t>
    </rPh>
    <rPh sb="4" eb="6">
      <t>バンゴウ</t>
    </rPh>
    <phoneticPr fontId="16"/>
  </si>
  <si>
    <t>都道府県内施設通番</t>
    <rPh sb="0" eb="4">
      <t>トドウフケン</t>
    </rPh>
    <rPh sb="4" eb="5">
      <t>ナイ</t>
    </rPh>
    <rPh sb="5" eb="7">
      <t>シセツ</t>
    </rPh>
    <rPh sb="7" eb="9">
      <t>ツウバン</t>
    </rPh>
    <phoneticPr fontId="16"/>
  </si>
  <si>
    <t>補助事業者名
（都道府県名）</t>
    <rPh sb="0" eb="2">
      <t>ホジョ</t>
    </rPh>
    <rPh sb="2" eb="5">
      <t>ジギョウシャ</t>
    </rPh>
    <rPh sb="5" eb="6">
      <t>メイ</t>
    </rPh>
    <rPh sb="8" eb="12">
      <t>トドウフケン</t>
    </rPh>
    <rPh sb="12" eb="13">
      <t>メイ</t>
    </rPh>
    <phoneticPr fontId="16"/>
  </si>
  <si>
    <t>間接補助事業者名
（施設名）</t>
    <rPh sb="0" eb="2">
      <t>カンセツ</t>
    </rPh>
    <rPh sb="2" eb="4">
      <t>ホジョ</t>
    </rPh>
    <rPh sb="4" eb="8">
      <t>ジギョウシャメイ</t>
    </rPh>
    <rPh sb="10" eb="13">
      <t>シセツメイ</t>
    </rPh>
    <phoneticPr fontId="16"/>
  </si>
  <si>
    <t>住所</t>
    <rPh sb="0" eb="2">
      <t>ジュウショ</t>
    </rPh>
    <phoneticPr fontId="16"/>
  </si>
  <si>
    <t>開設者</t>
    <rPh sb="0" eb="3">
      <t>カイセツシャ</t>
    </rPh>
    <phoneticPr fontId="16"/>
  </si>
  <si>
    <t>棟名</t>
    <rPh sb="0" eb="2">
      <t>トウメイ</t>
    </rPh>
    <phoneticPr fontId="16"/>
  </si>
  <si>
    <t>施設種別</t>
    <rPh sb="0" eb="2">
      <t>シセツ</t>
    </rPh>
    <rPh sb="2" eb="4">
      <t>シュベツ</t>
    </rPh>
    <phoneticPr fontId="16"/>
  </si>
  <si>
    <t>補助区分</t>
    <rPh sb="0" eb="2">
      <t>ホジョ</t>
    </rPh>
    <rPh sb="2" eb="4">
      <t>クブン</t>
    </rPh>
    <phoneticPr fontId="16"/>
  </si>
  <si>
    <t>病床数（助産所にあっては入所施設のベッド数）</t>
    <rPh sb="0" eb="3">
      <t>ビョウショウスウ</t>
    </rPh>
    <rPh sb="4" eb="7">
      <t>ジョサンジョ</t>
    </rPh>
    <rPh sb="12" eb="14">
      <t>ニュウショ</t>
    </rPh>
    <rPh sb="14" eb="16">
      <t>シセツ</t>
    </rPh>
    <rPh sb="20" eb="21">
      <t>スウ</t>
    </rPh>
    <phoneticPr fontId="16"/>
  </si>
  <si>
    <t>施設全体の病床数</t>
    <rPh sb="0" eb="2">
      <t>シセツ</t>
    </rPh>
    <rPh sb="2" eb="4">
      <t>ゼンタイ</t>
    </rPh>
    <rPh sb="5" eb="8">
      <t>ビョウショウスウ</t>
    </rPh>
    <phoneticPr fontId="16"/>
  </si>
  <si>
    <t>延べ床面積</t>
    <rPh sb="0" eb="1">
      <t>ノ</t>
    </rPh>
    <rPh sb="2" eb="5">
      <t>ユカメンセキ</t>
    </rPh>
    <phoneticPr fontId="16"/>
  </si>
  <si>
    <t>主な診療科</t>
    <rPh sb="0" eb="1">
      <t>オモ</t>
    </rPh>
    <rPh sb="2" eb="5">
      <t>シンリョウカ</t>
    </rPh>
    <phoneticPr fontId="16"/>
  </si>
  <si>
    <t>1：有床診療所
2：病院
3：有床歯科診療所
4：助産所</t>
    <rPh sb="2" eb="4">
      <t>ユウショウ</t>
    </rPh>
    <rPh sb="4" eb="7">
      <t>シンリョウジョ</t>
    </rPh>
    <rPh sb="10" eb="12">
      <t>ビョウイン</t>
    </rPh>
    <rPh sb="15" eb="17">
      <t>ユウショウ</t>
    </rPh>
    <rPh sb="17" eb="19">
      <t>シカ</t>
    </rPh>
    <phoneticPr fontId="16"/>
  </si>
  <si>
    <t>○○科</t>
    <rPh sb="2" eb="3">
      <t>カ</t>
    </rPh>
    <phoneticPr fontId="16"/>
  </si>
  <si>
    <t>団体名（開設者）</t>
    <rPh sb="0" eb="3">
      <t>ダンタイメイ</t>
    </rPh>
    <rPh sb="4" eb="7">
      <t>カイセツシャ</t>
    </rPh>
    <phoneticPr fontId="4"/>
  </si>
  <si>
    <t>所在地</t>
    <rPh sb="0" eb="3">
      <t>ショザイチ</t>
    </rPh>
    <phoneticPr fontId="4"/>
  </si>
  <si>
    <t>整備事業期間</t>
    <rPh sb="0" eb="2">
      <t>セイビ</t>
    </rPh>
    <rPh sb="2" eb="4">
      <t>ジギョウ</t>
    </rPh>
    <rPh sb="4" eb="6">
      <t>キカン</t>
    </rPh>
    <phoneticPr fontId="4"/>
  </si>
  <si>
    <t>施設整備事業計画書</t>
    <rPh sb="0" eb="2">
      <t>シセツ</t>
    </rPh>
    <rPh sb="2" eb="4">
      <t>セイビ</t>
    </rPh>
    <rPh sb="4" eb="6">
      <t>ジギョウ</t>
    </rPh>
    <rPh sb="6" eb="9">
      <t>ケイカクショ</t>
    </rPh>
    <phoneticPr fontId="4"/>
  </si>
  <si>
    <t>全体事業</t>
    <rPh sb="0" eb="2">
      <t>ゼンタイ</t>
    </rPh>
    <rPh sb="2" eb="4">
      <t>ジギョウ</t>
    </rPh>
    <phoneticPr fontId="4"/>
  </si>
  <si>
    <t>補助対象部門に係る当該年度予定事業</t>
    <rPh sb="0" eb="2">
      <t>ホジョ</t>
    </rPh>
    <rPh sb="2" eb="4">
      <t>タイショウ</t>
    </rPh>
    <rPh sb="4" eb="6">
      <t>ブモン</t>
    </rPh>
    <rPh sb="7" eb="8">
      <t>カカ</t>
    </rPh>
    <rPh sb="9" eb="11">
      <t>トウガイ</t>
    </rPh>
    <rPh sb="11" eb="13">
      <t>ネンド</t>
    </rPh>
    <rPh sb="13" eb="15">
      <t>ヨテイ</t>
    </rPh>
    <rPh sb="15" eb="17">
      <t>ジギョウ</t>
    </rPh>
    <phoneticPr fontId="4"/>
  </si>
  <si>
    <t>施設名</t>
    <rPh sb="0" eb="2">
      <t>シセツ</t>
    </rPh>
    <rPh sb="2" eb="3">
      <t>メイ</t>
    </rPh>
    <phoneticPr fontId="4"/>
  </si>
  <si>
    <t>１．整備事業計画等の概要</t>
    <rPh sb="2" eb="4">
      <t>セイビ</t>
    </rPh>
    <rPh sb="4" eb="6">
      <t>ジギョウ</t>
    </rPh>
    <rPh sb="6" eb="8">
      <t>ケイカク</t>
    </rPh>
    <rPh sb="8" eb="9">
      <t>トウ</t>
    </rPh>
    <rPh sb="10" eb="12">
      <t>ガイヨウ</t>
    </rPh>
    <phoneticPr fontId="4"/>
  </si>
  <si>
    <t>２．整備事業の概要</t>
    <rPh sb="2" eb="4">
      <t>セイビ</t>
    </rPh>
    <rPh sb="4" eb="6">
      <t>ジギョウ</t>
    </rPh>
    <rPh sb="7" eb="9">
      <t>ガイヨウ</t>
    </rPh>
    <phoneticPr fontId="4"/>
  </si>
  <si>
    <t>主な診療科</t>
    <rPh sb="0" eb="1">
      <t>オモ</t>
    </rPh>
    <rPh sb="2" eb="5">
      <t>シンリョウカ</t>
    </rPh>
    <phoneticPr fontId="4"/>
  </si>
  <si>
    <t>許可病床数</t>
    <rPh sb="0" eb="2">
      <t>キョカ</t>
    </rPh>
    <rPh sb="2" eb="5">
      <t>ビョウショウスウ</t>
    </rPh>
    <phoneticPr fontId="4"/>
  </si>
  <si>
    <t>（１２）有床診療所等スプリンクラー等施設整備事業</t>
    <rPh sb="4" eb="6">
      <t>ユウショウ</t>
    </rPh>
    <rPh sb="6" eb="9">
      <t>シンリョウジョ</t>
    </rPh>
    <rPh sb="9" eb="10">
      <t>トウ</t>
    </rPh>
    <rPh sb="17" eb="18">
      <t>トウ</t>
    </rPh>
    <rPh sb="18" eb="20">
      <t>シセツ</t>
    </rPh>
    <rPh sb="20" eb="22">
      <t>セイビ</t>
    </rPh>
    <rPh sb="22" eb="24">
      <t>ジギョウ</t>
    </rPh>
    <phoneticPr fontId="4"/>
  </si>
  <si>
    <t>施設の種別</t>
    <rPh sb="0" eb="2">
      <t>シセツ</t>
    </rPh>
    <rPh sb="3" eb="5">
      <t>シュベツ</t>
    </rPh>
    <phoneticPr fontId="4"/>
  </si>
  <si>
    <r>
      <t xml:space="preserve">構造の種類
</t>
    </r>
    <r>
      <rPr>
        <sz val="8"/>
        <rFont val="ＭＳ Ｐゴシック"/>
        <family val="3"/>
        <charset val="128"/>
      </rPr>
      <t>（主たる構造）</t>
    </r>
    <rPh sb="0" eb="2">
      <t>コウゾウ</t>
    </rPh>
    <rPh sb="3" eb="5">
      <t>シュルイ</t>
    </rPh>
    <phoneticPr fontId="4"/>
  </si>
  <si>
    <t>施設名（棟名）</t>
    <rPh sb="0" eb="3">
      <t>シセツメイ</t>
    </rPh>
    <rPh sb="4" eb="5">
      <t>トウ</t>
    </rPh>
    <rPh sb="5" eb="6">
      <t>メイ</t>
    </rPh>
    <phoneticPr fontId="4"/>
  </si>
  <si>
    <t>整備内容（種別）</t>
    <rPh sb="0" eb="2">
      <t>セイビ</t>
    </rPh>
    <rPh sb="2" eb="4">
      <t>ナイヨウ</t>
    </rPh>
    <rPh sb="5" eb="7">
      <t>シュベツ</t>
    </rPh>
    <phoneticPr fontId="4"/>
  </si>
  <si>
    <t>延べ床面積（㎡）</t>
    <rPh sb="0" eb="1">
      <t>ノ</t>
    </rPh>
    <rPh sb="2" eb="3">
      <t>ユカ</t>
    </rPh>
    <rPh sb="3" eb="5">
      <t>メンセキ</t>
    </rPh>
    <phoneticPr fontId="4"/>
  </si>
  <si>
    <t>自動火災報知設備</t>
    <phoneticPr fontId="4"/>
  </si>
  <si>
    <t>整備区分</t>
    <phoneticPr fontId="4"/>
  </si>
  <si>
    <t>３．補助申請額</t>
    <rPh sb="2" eb="4">
      <t>ホジョ</t>
    </rPh>
    <rPh sb="4" eb="7">
      <t>シンセイガク</t>
    </rPh>
    <phoneticPr fontId="4"/>
  </si>
  <si>
    <t>基準単価
（C)</t>
    <rPh sb="0" eb="2">
      <t>キジュン</t>
    </rPh>
    <rPh sb="2" eb="4">
      <t>タンカ</t>
    </rPh>
    <phoneticPr fontId="4"/>
  </si>
  <si>
    <t>施設名（棟名）</t>
    <phoneticPr fontId="4"/>
  </si>
  <si>
    <t>整備区分</t>
    <rPh sb="0" eb="2">
      <t>セイビ</t>
    </rPh>
    <rPh sb="2" eb="4">
      <t>クブン</t>
    </rPh>
    <phoneticPr fontId="4"/>
  </si>
  <si>
    <t>補助基準額 （円）
（Ｂ）</t>
    <rPh sb="0" eb="2">
      <t>ホジョ</t>
    </rPh>
    <rPh sb="2" eb="5">
      <t>キジュンガク</t>
    </rPh>
    <rPh sb="7" eb="8">
      <t>エン</t>
    </rPh>
    <phoneticPr fontId="4"/>
  </si>
  <si>
    <t>病床数
（床）</t>
    <phoneticPr fontId="4"/>
  </si>
  <si>
    <t>着工</t>
    <rPh sb="0" eb="2">
      <t>チャッコウ</t>
    </rPh>
    <phoneticPr fontId="4"/>
  </si>
  <si>
    <t xml:space="preserve"> ～ </t>
    <phoneticPr fontId="4"/>
  </si>
  <si>
    <t>竣工</t>
    <phoneticPr fontId="4"/>
  </si>
  <si>
    <t>　　　「２．整備事業の概要」
　　　から自動計算</t>
    <rPh sb="20" eb="22">
      <t>ジドウ</t>
    </rPh>
    <rPh sb="22" eb="24">
      <t>ケイサン</t>
    </rPh>
    <phoneticPr fontId="4"/>
  </si>
  <si>
    <t xml:space="preserve">     ○○年 度</t>
    <phoneticPr fontId="4"/>
  </si>
  <si>
    <t>都道府県補助金</t>
    <rPh sb="0" eb="4">
      <t>トドウフケン</t>
    </rPh>
    <phoneticPr fontId="4"/>
  </si>
  <si>
    <t>年度間の金額の按分は支払額ではなく進捗率により行うこと。</t>
    <phoneticPr fontId="4"/>
  </si>
  <si>
    <t>　　移転新築：現在建物が存在する敷地とは別の敷地に新たに建物を建築し、かつ、現在の建物の機能を移転する場合</t>
    <phoneticPr fontId="4"/>
  </si>
  <si>
    <t>　　改　　修：建物の主要構造部分を取りこわさない模様替及び内部改修</t>
    <phoneticPr fontId="4"/>
  </si>
  <si>
    <t>総事業（100%）</t>
    <phoneticPr fontId="4"/>
  </si>
  <si>
    <t>施設整備事業費内訳書</t>
    <phoneticPr fontId="4"/>
  </si>
  <si>
    <t>消防機関による承認を得た（消防法令の設備基準に沿った）整備計画となっているか</t>
    <phoneticPr fontId="4"/>
  </si>
  <si>
    <t>選　定　額</t>
    <phoneticPr fontId="4"/>
  </si>
  <si>
    <t>国庫補助　　　基本額</t>
    <phoneticPr fontId="16"/>
  </si>
  <si>
    <t>国庫補助　　　所要額</t>
    <phoneticPr fontId="4"/>
  </si>
  <si>
    <t>円</t>
    <phoneticPr fontId="16"/>
  </si>
  <si>
    <t>㎡</t>
    <phoneticPr fontId="16"/>
  </si>
  <si>
    <t>㎡</t>
    <phoneticPr fontId="16"/>
  </si>
  <si>
    <t>＜自動火災報知設備＞</t>
    <phoneticPr fontId="4"/>
  </si>
  <si>
    <t>＜自動火災報知設備＞</t>
    <rPh sb="1" eb="3">
      <t>ジドウ</t>
    </rPh>
    <rPh sb="3" eb="5">
      <t>カサイ</t>
    </rPh>
    <rPh sb="5" eb="7">
      <t>ホウチ</t>
    </rPh>
    <rPh sb="7" eb="9">
      <t>セツビ</t>
    </rPh>
    <phoneticPr fontId="4"/>
  </si>
  <si>
    <r>
      <t>消防法施行令
第１１条
４　第一項各号に掲げる防火対象物又はその部分に</t>
    </r>
    <r>
      <rPr>
        <sz val="10"/>
        <color rgb="FFFF0000"/>
        <rFont val="ＭＳ Ｐゴシック"/>
        <family val="3"/>
        <charset val="128"/>
      </rPr>
      <t>スプリンクラー設備</t>
    </r>
    <r>
      <rPr>
        <sz val="10"/>
        <rFont val="ＭＳ Ｐゴシック"/>
        <family val="3"/>
        <charset val="128"/>
      </rPr>
      <t>、水噴霧消火設備、泡消火設備、不活性ガス消火設備、ハロゲン化物消火設備、粉末消火設備、屋外消火栓設備又は動力消防ポンプ設備を</t>
    </r>
    <r>
      <rPr>
        <sz val="10"/>
        <color rgb="FFFF0000"/>
        <rFont val="ＭＳ Ｐゴシック"/>
        <family val="3"/>
        <charset val="128"/>
      </rPr>
      <t>次条、第十三条、第十四条、第十五条、第十六条、第十七条、第十八条、第十九条若しくは第二十条に定める技術上の基準に従い、又は当該技術上の基準の例により設置したときは、同項の規定にかかわらず、当該設備の</t>
    </r>
    <r>
      <rPr>
        <b/>
        <u/>
        <sz val="10"/>
        <color rgb="FFFF0000"/>
        <rFont val="ＭＳ Ｐゴシック"/>
        <family val="3"/>
        <charset val="128"/>
      </rPr>
      <t>有効範囲</t>
    </r>
    <r>
      <rPr>
        <sz val="10"/>
        <color rgb="FFFF0000"/>
        <rFont val="ＭＳ Ｐゴシック"/>
        <family val="3"/>
        <charset val="128"/>
      </rPr>
      <t>内の部分</t>
    </r>
    <r>
      <rPr>
        <sz val="10"/>
        <rFont val="ＭＳ Ｐゴシック"/>
        <family val="3"/>
        <charset val="128"/>
      </rPr>
      <t>（屋外消火栓設備及び動力消防ポンプ設備にあつては、一階及び二階の部分に限る。）</t>
    </r>
    <r>
      <rPr>
        <sz val="10"/>
        <color rgb="FFFF0000"/>
        <rFont val="ＭＳ Ｐゴシック"/>
        <family val="3"/>
        <charset val="128"/>
      </rPr>
      <t>について屋内消火栓設備を設置しないことができる。</t>
    </r>
    <rPh sb="0" eb="3">
      <t>ショウボウホウ</t>
    </rPh>
    <phoneticPr fontId="4"/>
  </si>
  <si>
    <t>自動火災報知設備</t>
    <phoneticPr fontId="4"/>
  </si>
  <si>
    <t>消防法施行令の一部を改正する政令等の運用について（通知）（平成26年3月28日消防予第118号）４（２）に該当している施設か</t>
    <phoneticPr fontId="4"/>
  </si>
  <si>
    <t>床</t>
    <rPh sb="0" eb="1">
      <t>ユカ</t>
    </rPh>
    <phoneticPr fontId="4"/>
  </si>
  <si>
    <t>対象外面積（㎡）</t>
    <rPh sb="0" eb="3">
      <t>タイショウガイ</t>
    </rPh>
    <rPh sb="3" eb="5">
      <t>メンセキ</t>
    </rPh>
    <phoneticPr fontId="4"/>
  </si>
  <si>
    <t>対象外面積</t>
    <rPh sb="0" eb="3">
      <t>タイショウガイ</t>
    </rPh>
    <rPh sb="3" eb="5">
      <t>メンセキ</t>
    </rPh>
    <phoneticPr fontId="4"/>
  </si>
  <si>
    <t>対象面積</t>
    <rPh sb="0" eb="2">
      <t>タイショウ</t>
    </rPh>
    <rPh sb="2" eb="4">
      <t>メンセキ</t>
    </rPh>
    <phoneticPr fontId="4"/>
  </si>
  <si>
    <t>計</t>
    <rPh sb="0" eb="1">
      <t>ケイ</t>
    </rPh>
    <phoneticPr fontId="4"/>
  </si>
  <si>
    <t>室　名</t>
    <rPh sb="0" eb="1">
      <t>シツ</t>
    </rPh>
    <rPh sb="2" eb="3">
      <t>メイ</t>
    </rPh>
    <phoneticPr fontId="4"/>
  </si>
  <si>
    <t>床　面　積 　（ ㎡ ）</t>
    <rPh sb="0" eb="1">
      <t>ユカ</t>
    </rPh>
    <rPh sb="2" eb="3">
      <t>メン</t>
    </rPh>
    <rPh sb="4" eb="5">
      <t>セキ</t>
    </rPh>
    <phoneticPr fontId="4"/>
  </si>
  <si>
    <t>対象面積 （㎡)
（Ｂ）</t>
    <rPh sb="0" eb="2">
      <t>タイショウ</t>
    </rPh>
    <rPh sb="2" eb="4">
      <t>メンセキ</t>
    </rPh>
    <phoneticPr fontId="4"/>
  </si>
  <si>
    <t>対象経費の支出予定額（円）</t>
    <rPh sb="0" eb="2">
      <t>タイショウ</t>
    </rPh>
    <rPh sb="2" eb="4">
      <t>ケイヒ</t>
    </rPh>
    <rPh sb="7" eb="9">
      <t>ヨテイ</t>
    </rPh>
    <rPh sb="9" eb="10">
      <t>ガク</t>
    </rPh>
    <rPh sb="11" eb="12">
      <t>エン</t>
    </rPh>
    <phoneticPr fontId="4"/>
  </si>
  <si>
    <t>補助散水栓等の散水範囲</t>
    <rPh sb="0" eb="2">
      <t>ホジョ</t>
    </rPh>
    <rPh sb="2" eb="5">
      <t>サンスイセン</t>
    </rPh>
    <rPh sb="5" eb="6">
      <t>トウ</t>
    </rPh>
    <rPh sb="7" eb="9">
      <t>サンスイ</t>
    </rPh>
    <rPh sb="9" eb="11">
      <t>ハンイ</t>
    </rPh>
    <phoneticPr fontId="4"/>
  </si>
  <si>
    <t>医　　療　　施　　設</t>
    <rPh sb="0" eb="1">
      <t>イ</t>
    </rPh>
    <rPh sb="3" eb="4">
      <t>リョウ</t>
    </rPh>
    <rPh sb="6" eb="7">
      <t>シ</t>
    </rPh>
    <rPh sb="9" eb="10">
      <t>セツ</t>
    </rPh>
    <phoneticPr fontId="4"/>
  </si>
  <si>
    <t>医療施設以外</t>
    <rPh sb="0" eb="2">
      <t>イリョウ</t>
    </rPh>
    <rPh sb="2" eb="4">
      <t>シセツ</t>
    </rPh>
    <rPh sb="4" eb="6">
      <t>イガイ</t>
    </rPh>
    <phoneticPr fontId="4"/>
  </si>
  <si>
    <t>小　計（医療施設）</t>
    <rPh sb="0" eb="1">
      <t>ショウ</t>
    </rPh>
    <rPh sb="2" eb="3">
      <t>ケイ</t>
    </rPh>
    <rPh sb="4" eb="6">
      <t>イリョウ</t>
    </rPh>
    <rPh sb="6" eb="8">
      <t>シセツ</t>
    </rPh>
    <phoneticPr fontId="4"/>
  </si>
  <si>
    <t>小　計（医療施設以外）</t>
    <rPh sb="0" eb="1">
      <t>ショウ</t>
    </rPh>
    <rPh sb="2" eb="3">
      <t>ケイ</t>
    </rPh>
    <rPh sb="4" eb="6">
      <t>イリョウ</t>
    </rPh>
    <rPh sb="6" eb="8">
      <t>シセツ</t>
    </rPh>
    <rPh sb="8" eb="10">
      <t>イガイ</t>
    </rPh>
    <phoneticPr fontId="4"/>
  </si>
  <si>
    <t>合　計</t>
    <phoneticPr fontId="4"/>
  </si>
  <si>
    <t>※　複数棟ある場合は、棟ごとに別シートに記載すること。</t>
    <rPh sb="2" eb="4">
      <t>フクスウ</t>
    </rPh>
    <rPh sb="4" eb="5">
      <t>ムネ</t>
    </rPh>
    <rPh sb="7" eb="9">
      <t>バアイ</t>
    </rPh>
    <rPh sb="11" eb="12">
      <t>ムネ</t>
    </rPh>
    <rPh sb="15" eb="16">
      <t>ベツ</t>
    </rPh>
    <rPh sb="20" eb="22">
      <t>キサイ</t>
    </rPh>
    <phoneticPr fontId="4"/>
  </si>
  <si>
    <t>対象経費の
支出予定額</t>
    <rPh sb="6" eb="8">
      <t>シシュツ</t>
    </rPh>
    <phoneticPr fontId="4"/>
  </si>
  <si>
    <t>対象経費の支出予定額 （円）</t>
    <rPh sb="0" eb="2">
      <t>タイショウ</t>
    </rPh>
    <rPh sb="2" eb="4">
      <t>ケイヒ</t>
    </rPh>
    <rPh sb="7" eb="9">
      <t>ヨテイ</t>
    </rPh>
    <rPh sb="9" eb="10">
      <t>ガク</t>
    </rPh>
    <rPh sb="12" eb="13">
      <t>エン</t>
    </rPh>
    <phoneticPr fontId="4"/>
  </si>
  <si>
    <t>対象経費の
支出予定額 （円)
（Ａ）</t>
    <rPh sb="0" eb="2">
      <t>タイショウ</t>
    </rPh>
    <rPh sb="2" eb="4">
      <t>ケイヒ</t>
    </rPh>
    <rPh sb="6" eb="8">
      <t>シシュツ</t>
    </rPh>
    <rPh sb="8" eb="10">
      <t>ヨテイ</t>
    </rPh>
    <rPh sb="10" eb="11">
      <t>ガク</t>
    </rPh>
    <rPh sb="13" eb="14">
      <t>エン</t>
    </rPh>
    <phoneticPr fontId="4"/>
  </si>
  <si>
    <t>様式２（個表）</t>
  </si>
  <si>
    <t>対象面積</t>
    <rPh sb="0" eb="2">
      <t>タイショウ</t>
    </rPh>
    <phoneticPr fontId="16"/>
  </si>
  <si>
    <t>基準単価</t>
    <rPh sb="0" eb="2">
      <t>キジュン</t>
    </rPh>
    <phoneticPr fontId="4"/>
  </si>
  <si>
    <t>施設名（棟名）</t>
    <rPh sb="0" eb="3">
      <t>シセツメイ</t>
    </rPh>
    <rPh sb="4" eb="5">
      <t>ムネ</t>
    </rPh>
    <rPh sb="5" eb="6">
      <t>ナ</t>
    </rPh>
    <phoneticPr fontId="4"/>
  </si>
  <si>
    <t>開設許可日（開設日）</t>
    <rPh sb="0" eb="2">
      <t>カイセツ</t>
    </rPh>
    <rPh sb="2" eb="4">
      <t>キョカ</t>
    </rPh>
    <rPh sb="4" eb="5">
      <t>ビ</t>
    </rPh>
    <rPh sb="6" eb="9">
      <t>カイセツビ</t>
    </rPh>
    <phoneticPr fontId="4"/>
  </si>
  <si>
    <t>用途区分</t>
    <rPh sb="0" eb="2">
      <t>ヨウト</t>
    </rPh>
    <rPh sb="2" eb="4">
      <t>クブン</t>
    </rPh>
    <phoneticPr fontId="4"/>
  </si>
  <si>
    <t>医　　療　　施　　設</t>
    <phoneticPr fontId="4"/>
  </si>
  <si>
    <t>区分</t>
  </si>
  <si>
    <t>問</t>
  </si>
  <si>
    <t>回答</t>
  </si>
  <si>
    <t>補助対象</t>
  </si>
  <si>
    <t>事業計画書の記載方法</t>
  </si>
  <si>
    <t>　廊下、階段、浴室、洗面室、便所、手術室、人工透析室、物入れ、PS（パイプシャフト）、ELS（エレベーターシャフト）等が含まれる。</t>
  </si>
  <si>
    <t>財産処分</t>
  </si>
  <si>
    <t>　「補助事業等により取得し又は効用の増加した財産の処分制限期間」（厚生労働省告示）に基づき、８年となる。</t>
    <phoneticPr fontId="4"/>
  </si>
  <si>
    <t>　実施要綱で、補助対象施設は「病床又は入所施設を有している棟」となっているが、診察室、事務室など患者以外が利用する居室は補助の対象となるのか。</t>
    <phoneticPr fontId="4"/>
  </si>
  <si>
    <t>　実施要綱の事業内容に「スプリンクラー設備の代替設備として認められた設備」とあるが、具体的にどのようなものか。</t>
    <phoneticPr fontId="4"/>
  </si>
  <si>
    <t>　消防法施行令第32条の規定により消防長又は消防署長が個別に認めた設備となるため、管轄の消防署へ相談すること。</t>
    <phoneticPr fontId="4"/>
  </si>
  <si>
    <t>　パッケージ型消火設備は補助対象となるか。</t>
    <phoneticPr fontId="4"/>
  </si>
  <si>
    <t>　医療施設と介護保険施設の共用部分がある場合、対象面積はどのように算定すればよいか。</t>
    <phoneticPr fontId="4"/>
  </si>
  <si>
    <t>　共用部分が医療施設としても使用することが明確である場合は、対象面積に算定できる。
　ただし、当該共用部分について、他の補助金と重複して補助申請をすることはできないので留意すること。</t>
    <phoneticPr fontId="4"/>
  </si>
  <si>
    <t>　スプリンクラー等の整備を、２か年で整備する場合、補助対象となるか。</t>
    <phoneticPr fontId="4"/>
  </si>
  <si>
    <t>　複数年で整備することは可能である。
　ただし、補助金の交付については、年度単位で行うものであり、翌年度の補助金交付を約束するものではないので留意すること。</t>
    <phoneticPr fontId="4"/>
  </si>
  <si>
    <t>　スプリンクラー等の整備が、年度内に終了しない場合どのようにしたらよいか。</t>
    <phoneticPr fontId="4"/>
  </si>
  <si>
    <t>　単年度で計画していた事業について、年度途中で完了しないことが明らかとなった場合は、都道府県に速やかに報告し、指示を受けること。</t>
    <phoneticPr fontId="4"/>
  </si>
  <si>
    <t>　貸借の物件で診療所等の運営を行っている場合、補助対象施設となるか。</t>
    <phoneticPr fontId="4"/>
  </si>
  <si>
    <t>　スプリンクラー等を補助金の交付を受ける者（開設者）の所有とすること（建物所有者の所有としないこと）を条件に補助対象施設とすることは可能である。
　なお、設置したスプリンクラー等を処分制限期間内に処分する際は財産処分の手続きが必要となるため、事前に建物所有者と十分に協議すること。</t>
    <phoneticPr fontId="4"/>
  </si>
  <si>
    <t>　医療施設の新規開設を予定している場合に、事業計画書の提出時点までに開設許可を受けていなければならないか。</t>
    <phoneticPr fontId="4"/>
  </si>
  <si>
    <t>　必ずしも開設許可を受けている必要はないが、その場合は、事業計画書の「開設許可日（開設日）」に予定日を記載すること。
　なお、事業実績報告までに開設許可が受けられない場合は、補助金の返還を求める場合がある。</t>
    <phoneticPr fontId="4"/>
  </si>
  <si>
    <t>　将来的に無床診療所に転換する可能性があるが、補助金を申請することは可能か。</t>
    <phoneticPr fontId="4"/>
  </si>
  <si>
    <t>　無床診療所等への転換の計画が具体的となっているなど、補助事業の趣旨から外れることが既に判明している場合は申請できない。</t>
    <phoneticPr fontId="4"/>
  </si>
  <si>
    <t>　スプリンクラーヘッドと補助散水栓の散水範囲が重複する部分の面積はどのように扱えばよいか。</t>
    <phoneticPr fontId="4"/>
  </si>
  <si>
    <t>　事業計画書の「スプリンクラーヘッドがない、又は配管のみを設ける廊下等」には、どのような部分が含まれるのか。</t>
    <phoneticPr fontId="4"/>
  </si>
  <si>
    <t>　同じ医療施設の複数棟を整備する場合は、事業計画書は棟ごとに作成するのか。</t>
    <phoneticPr fontId="4"/>
  </si>
  <si>
    <t>　同じ医療施設の場合は、事業計画書の「２．整備事業の概要」に棟ごとに分けて記載するとともに、棟ごとの施設面積の内訳を「施設面積内訳」シートにそれぞれ記載する。</t>
    <phoneticPr fontId="4"/>
  </si>
  <si>
    <t>　「開設届出等と一致していること」とは、具体的に何と一致していればよいか。</t>
    <phoneticPr fontId="4"/>
  </si>
  <si>
    <t>　医療施設の一部を介護医療院に転換する時期と、スプリンクラー等の整備の時期が同時である場合、補助申請はどうしたらよいか。</t>
    <phoneticPr fontId="4"/>
  </si>
  <si>
    <t>　医療施設と介護医療院の部分（面積）を明確に区分し、介護医療院の部分は対象外面積として申請すること。</t>
    <phoneticPr fontId="4"/>
  </si>
  <si>
    <t>　スプリンクラー等を複数年で整備する場合の対象経費の算出はどのように行えばよいか。</t>
    <phoneticPr fontId="4"/>
  </si>
  <si>
    <t>　スプリンクラー等の処分制限期間は何年か。</t>
    <phoneticPr fontId="4"/>
  </si>
  <si>
    <t>　スプリンクラー等の設置後に補助対象施設以外に転用した場合（例：無床診療所への転用、施設の一部を介護医療院に転用等）の取り扱いはどのようになるのか。</t>
    <phoneticPr fontId="4"/>
  </si>
  <si>
    <t>　補助金の交付を受ける前（事業計画書提出前）からスプリンクラー等を設置しようとする建物に抵当権を設定している場合であっても抵当権設定「有」と記載する。</t>
    <phoneticPr fontId="4"/>
  </si>
  <si>
    <t>スプリンクラー等を設置する建物の抵当権（根抵当権を含む）設定の有無</t>
    <rPh sb="7" eb="8">
      <t>ナド</t>
    </rPh>
    <rPh sb="9" eb="11">
      <t>セッチ</t>
    </rPh>
    <rPh sb="13" eb="15">
      <t>タテモノ</t>
    </rPh>
    <rPh sb="16" eb="19">
      <t>テイトウケン</t>
    </rPh>
    <rPh sb="20" eb="23">
      <t>ネテイトウ</t>
    </rPh>
    <rPh sb="25" eb="26">
      <t>フク</t>
    </rPh>
    <rPh sb="28" eb="30">
      <t>セッテイ</t>
    </rPh>
    <rPh sb="31" eb="33">
      <t>ウム</t>
    </rPh>
    <phoneticPr fontId="4"/>
  </si>
  <si>
    <t>※1　「スプリンクラー設備等」は、「通常型スプリンクラー、水道連結型スプリンクラー、圧力水槽方式スプリンクラー、パッケージ型自動消火設備」を指し、「スプリンクラー等」は、スプリンクラー設備等に「自動火災報知設備」を加えたものを指す。</t>
    <rPh sb="92" eb="94">
      <t>セツビ</t>
    </rPh>
    <rPh sb="94" eb="95">
      <t>トウ</t>
    </rPh>
    <rPh sb="101" eb="103">
      <t>ホウチ</t>
    </rPh>
    <rPh sb="103" eb="105">
      <t>セツビ</t>
    </rPh>
    <rPh sb="107" eb="108">
      <t>クワ</t>
    </rPh>
    <rPh sb="113" eb="114">
      <t>サ</t>
    </rPh>
    <phoneticPr fontId="4"/>
  </si>
  <si>
    <t>1：スプリンクラー設備等
2：自動火災報知設備</t>
    <rPh sb="9" eb="11">
      <t>セツビ</t>
    </rPh>
    <rPh sb="11" eb="12">
      <t>トウ</t>
    </rPh>
    <rPh sb="15" eb="17">
      <t>ジドウ</t>
    </rPh>
    <rPh sb="17" eb="19">
      <t>カサイ</t>
    </rPh>
    <rPh sb="19" eb="21">
      <t>ホウチ</t>
    </rPh>
    <rPh sb="21" eb="23">
      <t>セツビ</t>
    </rPh>
    <phoneticPr fontId="16"/>
  </si>
  <si>
    <r>
      <rPr>
        <b/>
        <sz val="10"/>
        <rFont val="ＭＳ Ｐゴシック"/>
        <family val="3"/>
        <charset val="128"/>
      </rPr>
      <t>＜スプリンクラー設備等※1＞</t>
    </r>
    <r>
      <rPr>
        <sz val="10"/>
        <rFont val="ＭＳ Ｐゴシック"/>
        <family val="3"/>
        <charset val="128"/>
      </rPr>
      <t>　※複数の棟の申請を行う場合には、棟ごとに記載（適宜行を追加すること）</t>
    </r>
    <rPh sb="8" eb="10">
      <t>セツビ</t>
    </rPh>
    <rPh sb="10" eb="11">
      <t>ナド</t>
    </rPh>
    <rPh sb="16" eb="18">
      <t>フクスウ</t>
    </rPh>
    <rPh sb="19" eb="20">
      <t>トウ</t>
    </rPh>
    <rPh sb="21" eb="23">
      <t>シンセイ</t>
    </rPh>
    <rPh sb="24" eb="25">
      <t>オコナ</t>
    </rPh>
    <rPh sb="26" eb="28">
      <t>バアイ</t>
    </rPh>
    <rPh sb="31" eb="32">
      <t>トウ</t>
    </rPh>
    <rPh sb="35" eb="37">
      <t>キサイ</t>
    </rPh>
    <rPh sb="38" eb="40">
      <t>テキギ</t>
    </rPh>
    <rPh sb="40" eb="41">
      <t>ギョウ</t>
    </rPh>
    <rPh sb="42" eb="44">
      <t>ツイカ</t>
    </rPh>
    <phoneticPr fontId="4"/>
  </si>
  <si>
    <t>整備するスプリンクラー設備等</t>
    <rPh sb="0" eb="2">
      <t>セイビ</t>
    </rPh>
    <rPh sb="11" eb="13">
      <t>セツビ</t>
    </rPh>
    <rPh sb="13" eb="14">
      <t>ナド</t>
    </rPh>
    <phoneticPr fontId="4"/>
  </si>
  <si>
    <t>対象面積（㎡）(※2）</t>
    <rPh sb="0" eb="2">
      <t>タイショウ</t>
    </rPh>
    <rPh sb="2" eb="4">
      <t>メンセキ</t>
    </rPh>
    <phoneticPr fontId="4"/>
  </si>
  <si>
    <t>スプリンクラー設備等を設置する居室等の面積</t>
    <rPh sb="7" eb="9">
      <t>セツビ</t>
    </rPh>
    <rPh sb="9" eb="10">
      <t>トウ</t>
    </rPh>
    <rPh sb="11" eb="13">
      <t>セッチ</t>
    </rPh>
    <rPh sb="15" eb="17">
      <t>キョシツ</t>
    </rPh>
    <rPh sb="17" eb="18">
      <t>トウ</t>
    </rPh>
    <rPh sb="19" eb="21">
      <t>メンセキ</t>
    </rPh>
    <phoneticPr fontId="4"/>
  </si>
  <si>
    <t>補助散水栓等（※3）の散水範囲</t>
    <rPh sb="0" eb="2">
      <t>ホジョ</t>
    </rPh>
    <rPh sb="2" eb="5">
      <t>サンスイセン</t>
    </rPh>
    <rPh sb="5" eb="6">
      <t>トウ</t>
    </rPh>
    <rPh sb="11" eb="13">
      <t>サンスイ</t>
    </rPh>
    <rPh sb="13" eb="15">
      <t>ハンイ</t>
    </rPh>
    <phoneticPr fontId="4"/>
  </si>
  <si>
    <t>政令（※4）改正前のスプリンクラー設備等設置義務の有無</t>
    <rPh sb="0" eb="2">
      <t>セイレイ</t>
    </rPh>
    <rPh sb="6" eb="9">
      <t>カイセイマエ</t>
    </rPh>
    <rPh sb="17" eb="19">
      <t>セツビ</t>
    </rPh>
    <rPh sb="19" eb="20">
      <t>トウ</t>
    </rPh>
    <rPh sb="20" eb="22">
      <t>セッチ</t>
    </rPh>
    <rPh sb="22" eb="24">
      <t>ギム</t>
    </rPh>
    <rPh sb="25" eb="27">
      <t>ウム</t>
    </rPh>
    <phoneticPr fontId="4"/>
  </si>
  <si>
    <t>政令改正後のスプリンクラー設備等の設置義務の有無</t>
    <rPh sb="0" eb="2">
      <t>セイレイ</t>
    </rPh>
    <rPh sb="2" eb="5">
      <t>カイセイゴ</t>
    </rPh>
    <rPh sb="13" eb="15">
      <t>セツビ</t>
    </rPh>
    <rPh sb="15" eb="16">
      <t>トウ</t>
    </rPh>
    <rPh sb="17" eb="19">
      <t>セッチ</t>
    </rPh>
    <rPh sb="19" eb="21">
      <t>ギム</t>
    </rPh>
    <rPh sb="22" eb="24">
      <t>ウム</t>
    </rPh>
    <phoneticPr fontId="4"/>
  </si>
  <si>
    <t>※2　対象面積とは、スプリンクラー設備等を設置する居室等の面積（スプリンクラー設備等の一部として設ける補助散水栓等の散水範囲を含む）とする。
ただし、住宅、介護保険施設等の医療施設以外の部分は除く。なお、「スプリンクラー設備等を設置する居室等」とは、スプリンクラーヘッドが設けられている居室等を指し、スプリンクラーヘッドがない、又は配管のみを設ける廊下等は、上記補助散水栓等の散水範囲に含まれない場合は該当しない。</t>
    <rPh sb="17" eb="19">
      <t>セツビ</t>
    </rPh>
    <rPh sb="39" eb="41">
      <t>セツビ</t>
    </rPh>
    <rPh sb="86" eb="88">
      <t>イリョウ</t>
    </rPh>
    <rPh sb="88" eb="90">
      <t>シセツ</t>
    </rPh>
    <rPh sb="90" eb="92">
      <t>イガイ</t>
    </rPh>
    <rPh sb="93" eb="95">
      <t>ブブン</t>
    </rPh>
    <rPh sb="110" eb="112">
      <t>セツビ</t>
    </rPh>
    <rPh sb="112" eb="113">
      <t>トウ</t>
    </rPh>
    <rPh sb="186" eb="187">
      <t>トウ</t>
    </rPh>
    <phoneticPr fontId="4"/>
  </si>
  <si>
    <t>※3　補助散水栓等には、パッケージ型自動消火設備の一部として設けるパッケージ型消火設備を含む。</t>
    <rPh sb="3" eb="5">
      <t>ホジョ</t>
    </rPh>
    <rPh sb="5" eb="8">
      <t>サンスイセン</t>
    </rPh>
    <rPh sb="8" eb="9">
      <t>トウ</t>
    </rPh>
    <rPh sb="38" eb="39">
      <t>ガタ</t>
    </rPh>
    <rPh sb="39" eb="41">
      <t>ショウカ</t>
    </rPh>
    <rPh sb="41" eb="43">
      <t>セツビ</t>
    </rPh>
    <rPh sb="44" eb="45">
      <t>フク</t>
    </rPh>
    <phoneticPr fontId="4"/>
  </si>
  <si>
    <t>※4　平成26年10月に公布された消防法施行令の一部を改正する政令（平成26年政令第333号）</t>
    <rPh sb="3" eb="5">
      <t>ヘイセイ</t>
    </rPh>
    <rPh sb="7" eb="8">
      <t>ネン</t>
    </rPh>
    <rPh sb="10" eb="11">
      <t>ガツ</t>
    </rPh>
    <rPh sb="12" eb="14">
      <t>コウフ</t>
    </rPh>
    <rPh sb="17" eb="20">
      <t>ショウボウホウ</t>
    </rPh>
    <rPh sb="20" eb="23">
      <t>シコウレイ</t>
    </rPh>
    <rPh sb="24" eb="26">
      <t>イチブ</t>
    </rPh>
    <rPh sb="27" eb="29">
      <t>カイセイ</t>
    </rPh>
    <rPh sb="31" eb="33">
      <t>セイレイ</t>
    </rPh>
    <rPh sb="34" eb="36">
      <t>ヘイセイ</t>
    </rPh>
    <rPh sb="38" eb="39">
      <t>ネン</t>
    </rPh>
    <rPh sb="39" eb="41">
      <t>セイレイ</t>
    </rPh>
    <rPh sb="41" eb="42">
      <t>ダイ</t>
    </rPh>
    <rPh sb="45" eb="46">
      <t>ゴウ</t>
    </rPh>
    <phoneticPr fontId="4"/>
  </si>
  <si>
    <t>※5　対象面積及び対象外面積が分かる図面を添付すること（Ａ３又はＡ４で作成すること。また、各室の用途を記入し、スプリンクラー設備等を設置する居室等の面積と補助散水栓等の散水範囲を色分けすること。）。</t>
    <rPh sb="30" eb="31">
      <t>マタ</t>
    </rPh>
    <rPh sb="35" eb="37">
      <t>サクセイ</t>
    </rPh>
    <rPh sb="51" eb="53">
      <t>キニュウ</t>
    </rPh>
    <rPh sb="62" eb="64">
      <t>セツビ</t>
    </rPh>
    <rPh sb="89" eb="91">
      <t>イロワ</t>
    </rPh>
    <phoneticPr fontId="4"/>
  </si>
  <si>
    <t>＜スプリンクラー設備等＞</t>
    <rPh sb="8" eb="10">
      <t>セツビ</t>
    </rPh>
    <rPh sb="10" eb="11">
      <t>ナド</t>
    </rPh>
    <phoneticPr fontId="4"/>
  </si>
  <si>
    <t>補助申請額 （円）※6
（Ａ）・（Ｂ）の少ない方の額（千円未満切り捨て）</t>
    <rPh sb="0" eb="2">
      <t>ホジョ</t>
    </rPh>
    <rPh sb="2" eb="5">
      <t>シンセイガク</t>
    </rPh>
    <rPh sb="7" eb="8">
      <t>エン</t>
    </rPh>
    <rPh sb="20" eb="21">
      <t>スク</t>
    </rPh>
    <rPh sb="23" eb="24">
      <t>ホウ</t>
    </rPh>
    <rPh sb="25" eb="26">
      <t>ガク</t>
    </rPh>
    <rPh sb="27" eb="29">
      <t>センエン</t>
    </rPh>
    <rPh sb="29" eb="31">
      <t>ミマン</t>
    </rPh>
    <rPh sb="31" eb="32">
      <t>キ</t>
    </rPh>
    <rPh sb="33" eb="34">
      <t>ス</t>
    </rPh>
    <phoneticPr fontId="4"/>
  </si>
  <si>
    <t>※6　総括表における「差引事業費」又は「都道府県補助額」が最も少ない金額である場合は、当該金額（千円未満切り捨て）とする。　</t>
    <rPh sb="3" eb="5">
      <t>ソウカツ</t>
    </rPh>
    <rPh sb="5" eb="6">
      <t>ヒョウ</t>
    </rPh>
    <rPh sb="11" eb="12">
      <t>サ</t>
    </rPh>
    <rPh sb="12" eb="13">
      <t>ヒ</t>
    </rPh>
    <rPh sb="13" eb="16">
      <t>ジギョウヒ</t>
    </rPh>
    <rPh sb="17" eb="18">
      <t>マタ</t>
    </rPh>
    <rPh sb="20" eb="24">
      <t>トドウフケン</t>
    </rPh>
    <rPh sb="24" eb="27">
      <t>ホジョガク</t>
    </rPh>
    <rPh sb="29" eb="30">
      <t>モット</t>
    </rPh>
    <rPh sb="31" eb="32">
      <t>スク</t>
    </rPh>
    <rPh sb="34" eb="36">
      <t>キンガク</t>
    </rPh>
    <rPh sb="39" eb="41">
      <t>バアイ</t>
    </rPh>
    <rPh sb="43" eb="45">
      <t>トウガイ</t>
    </rPh>
    <rPh sb="45" eb="47">
      <t>キンガク</t>
    </rPh>
    <rPh sb="48" eb="50">
      <t>センエン</t>
    </rPh>
    <rPh sb="50" eb="52">
      <t>ミマン</t>
    </rPh>
    <rPh sb="52" eb="53">
      <t>キ</t>
    </rPh>
    <rPh sb="54" eb="55">
      <t>ス</t>
    </rPh>
    <phoneticPr fontId="4"/>
  </si>
  <si>
    <t>　重複する部分の面積は、「スプリンクラー設備等を設置する居室等の面積」に記載する。</t>
    <rPh sb="20" eb="22">
      <t>セツビ</t>
    </rPh>
    <phoneticPr fontId="4"/>
  </si>
  <si>
    <t>整備するスプリンクラー設備等の種別</t>
    <rPh sb="0" eb="2">
      <t>セイビ</t>
    </rPh>
    <rPh sb="11" eb="13">
      <t>セツビ</t>
    </rPh>
    <rPh sb="13" eb="14">
      <t>トウ</t>
    </rPh>
    <rPh sb="15" eb="17">
      <t>シュベツ</t>
    </rPh>
    <phoneticPr fontId="16"/>
  </si>
  <si>
    <t>　平成26年10月に公布された消防法施行令の一部を改正する政令（平成26年政令第333号）の施行（平成28年4月1日）前に改正政令に適合する性能のスプリンクラーを自主的に設置した医療施設が、老朽化等を理由として政令改正後に改正政令に適合する性能のスプリンクラーに更新した場合は補助対象となるか。</t>
    <phoneticPr fontId="4"/>
  </si>
  <si>
    <t>　政令改正により新たに設置義務が生じた医療施設であるため、補助対象となる。</t>
    <phoneticPr fontId="4"/>
  </si>
  <si>
    <t xml:space="preserve">　補助散水栓は補助対象となるか。 </t>
    <phoneticPr fontId="4"/>
  </si>
  <si>
    <t>　パッケージ型消火設備を屋内消火栓設備の代替として設置する場合は、補助対象となるか。</t>
    <phoneticPr fontId="4"/>
  </si>
  <si>
    <t>　医療施設 と介護保険施設が一つの棟にある場合、対象経費はどのように算定すればよいか。</t>
    <phoneticPr fontId="4"/>
  </si>
  <si>
    <t>　事業計画書の「施設面積内訳」に医療施設と医療施設以外（介護保険施設等）に区分し、総事業費をそれぞれの面積で按分して対象経費を算定すること。</t>
    <phoneticPr fontId="4"/>
  </si>
  <si>
    <t>　開設許可申請書で、事務室や廊下等の面積を記載していない場合、建物平面図等で確認できる床面積の合計が一致していればよいか。</t>
    <phoneticPr fontId="4"/>
  </si>
  <si>
    <t>　そのような確認方法も、やむを得ないものと認めるが、医療施設か否かを確認するため、開設許可申請書に記載のある居室等の面積は確認すること。</t>
    <phoneticPr fontId="4"/>
  </si>
  <si>
    <t>　面積は、壁芯又は内法のどちらで算出するのか。</t>
    <phoneticPr fontId="4"/>
  </si>
  <si>
    <t>　面積の算出は、原則として、壁芯で行うこと。ただし、壁芯での算出が困難な場合は内法によること。</t>
    <phoneticPr fontId="4"/>
  </si>
  <si>
    <t>　「施設面積内訳」シートにおいて、面積を室ごとに記載するよう例示しているが、用途ごとにまとめて記載することはできないか。</t>
    <phoneticPr fontId="4"/>
  </si>
  <si>
    <t>　用途（病室、廊下、階段等）ごとにまとめて記載することは差し支えない。
　ただし、その場合であっても、対象面積は「スプリンクラー設備等を設置する居室等の面積」と「補助散水栓等の散水範囲」とに区分すること。</t>
    <phoneticPr fontId="4"/>
  </si>
  <si>
    <t>　開設許可申請書や開設許可事項一部変更許可申請書等の面積が記載されている書類（いずれも直近のもの）に記載の面積と一致していること。</t>
    <rPh sb="13" eb="15">
      <t>ジコウ</t>
    </rPh>
    <rPh sb="24" eb="25">
      <t>トウ</t>
    </rPh>
    <rPh sb="26" eb="28">
      <t>メンセキ</t>
    </rPh>
    <rPh sb="29" eb="31">
      <t>キサイ</t>
    </rPh>
    <rPh sb="36" eb="38">
      <t>ショルイ</t>
    </rPh>
    <phoneticPr fontId="4"/>
  </si>
  <si>
    <r>
      <t xml:space="preserve">パッケージ型消火設備を屋内消火栓設備の代替として設置する場合は、補助対象とならない。
</t>
    </r>
    <r>
      <rPr>
        <sz val="10"/>
        <color theme="1"/>
        <rFont val="ＭＳ ゴシック"/>
        <family val="3"/>
        <charset val="128"/>
      </rPr>
      <t>＜参考＞※第１条は対象外、第２条は対象
○必要とされる防火安全性能を有する消防の用に供する設備等に関する省令（平成１６年総務省令第９２号）
（屋内消火栓設備に代えて用いることができるパッケージ型消火設備）
第１条　消防法施行令（略）第十一条第一項から第三項までの規定により設置し、及び維持しなければならない屋内消火栓設備に代えて用いることができる必要とされる防火安全性能を有する消防の用に供する設備等（略）は、パッケージ型消火設備（略）とする。
（スプリンクラー設備に代えて用いることができるパッケージ型自動消火設備）
第２条　令第十二条第一項及び第二項の規定により設置し、及び維持しなければならないスプリンクラー設備に代えて用いることができる必要とされる防火安全性能を有する消防の用に供する設備等は、パッケージ型自動消火設備（略）とする。</t>
    </r>
    <phoneticPr fontId="4"/>
  </si>
  <si>
    <t>　補助金の交付を受けた後に転用、譲渡（開設者の変更を含む）、交換、貸付、担保提供（スプリンクラー等を設置する建物に抵当権（根抵当権も含む）が設定される場合）、取壊し等をしようとする場合については、事前に財産処分の手続きが必要である（補助金の返還が生じる場合がある）。</t>
    <phoneticPr fontId="4"/>
  </si>
  <si>
    <t>　医療法上の医療施設（診療所、病院、助産所） に該当する部分でスプリンクラー等を設置する場合は補助対象となる。</t>
    <phoneticPr fontId="4"/>
  </si>
  <si>
    <r>
      <t xml:space="preserve">補助散水栓については、スプリンクラー設備の一部として設ける場合のみ、補助対象としている。
</t>
    </r>
    <r>
      <rPr>
        <sz val="10"/>
        <color theme="1"/>
        <rFont val="ＭＳ ゴシック"/>
        <family val="3"/>
        <charset val="128"/>
      </rPr>
      <t>＜参考＞
○消防法施行令（抄）
第12条
２　前項に規定するもののほか、スプリンクラー設備の設置及び維持に関する技術上の基準は、次のとおりとする。
八　スプリンクラー設備には、総務省令で定めるところにより、補助散水栓を設けることができること。</t>
    </r>
    <phoneticPr fontId="4"/>
  </si>
  <si>
    <r>
      <t xml:space="preserve">　パッケージ型消火設備については、パッケージ型自動消火設備の一部として設ける場合のみ、補助対象としている。
</t>
    </r>
    <r>
      <rPr>
        <sz val="10"/>
        <color theme="1"/>
        <rFont val="ＭＳ ゴシック"/>
        <family val="3"/>
        <charset val="128"/>
      </rPr>
      <t>＜参考＞
○パッケージ型自動消火設備の設置及び維持に関する技術上の基準を定める件（平成１６年消防庁告示１３号）（抄）
第３　パッケージ型自動消火設備を設置することができる防火対象物
（略）ただし、パッケージ型自動消火設備を設置する防火対象物の部分のうち、消防法施行規則第１３条第３項に掲げる部分については、パッケージ型消火設備を「パッケージ型消化設備の設置及び維持に関する技術上の基準」に従い設置することができる。</t>
    </r>
    <phoneticPr fontId="4"/>
  </si>
  <si>
    <t>　スプリンクラー等の事業計画書は複数年度分を記載するとともに、医療施設等施設整備費補助金（有床診療所等スプリンクラー等施設整備事業を除く）事業計画書の様式２「施設整備事業費内訳書」に準じた様式を作成し、年度ごとの工事の進捗率に応じて、対象経費を按分して記載する。
　ただし、補助金の交付については、年度単位で行うものであり、翌年度の補助金交付を約束するものではないので留意すること。</t>
    <phoneticPr fontId="4"/>
  </si>
  <si>
    <r>
      <t>　交付申請書及び実績報告書の抵当権（根抵当権も含む）設定の記入欄は、どの時点での「有」「無」を記載するのか。</t>
    </r>
    <r>
      <rPr>
        <sz val="10"/>
        <color theme="1"/>
        <rFont val="ＭＳ ゴシック"/>
        <family val="3"/>
        <charset val="128"/>
      </rPr>
      <t>※補助金の交付を受ける前か後か。</t>
    </r>
    <phoneticPr fontId="4"/>
  </si>
  <si>
    <t xml:space="preserve">①通常型スプリンクラーとは何か。
②水道連結型スプリンクラーとは何か。
③パッケージ型自動消火設備とは何か。
④消防法施行令第３２条適用設備とは何か。
</t>
    <rPh sb="1" eb="4">
      <t>ツウジョウガタ</t>
    </rPh>
    <rPh sb="13" eb="14">
      <t>ナニ</t>
    </rPh>
    <rPh sb="19" eb="21">
      <t>スイドウ</t>
    </rPh>
    <rPh sb="21" eb="23">
      <t>レンケツ</t>
    </rPh>
    <rPh sb="23" eb="24">
      <t>ガタ</t>
    </rPh>
    <rPh sb="33" eb="34">
      <t>ナニ</t>
    </rPh>
    <rPh sb="44" eb="45">
      <t>ガタ</t>
    </rPh>
    <rPh sb="45" eb="47">
      <t>ジドウ</t>
    </rPh>
    <rPh sb="47" eb="49">
      <t>ショウカ</t>
    </rPh>
    <rPh sb="49" eb="51">
      <t>セツビ</t>
    </rPh>
    <rPh sb="53" eb="54">
      <t>ナニ</t>
    </rPh>
    <rPh sb="59" eb="65">
      <t>ショウボウホウセコウレイ</t>
    </rPh>
    <rPh sb="65" eb="66">
      <t>ダイ</t>
    </rPh>
    <rPh sb="68" eb="69">
      <t>ジョウ</t>
    </rPh>
    <rPh sb="69" eb="71">
      <t>テキヨウ</t>
    </rPh>
    <rPh sb="71" eb="73">
      <t>セツビ</t>
    </rPh>
    <rPh sb="75" eb="76">
      <t>ナニ</t>
    </rPh>
    <phoneticPr fontId="4"/>
  </si>
  <si>
    <t>①消防法施行令（昭和36年政令第37号）第12条に規定するスプリンクラー設備（特定施設水道連結型スプリンクラー設備を除く）をいう。
②消防法施行令（昭和36年政令第37号）第12条第2項第3号の2に規定する特定施設水道連結型スプリンクラー設備をいう。
③必要とされる防火安全性能を有する消防の用に供する設備等に関する省令（平成16年総務省令第92号）第2条に規定するパッケージ型自動消火設備をいう。
④消防法施行令（昭和36年政令第37号）第32条の規定によりスプリンクラー設備の代替設備として認められた設備をいう。</t>
    <phoneticPr fontId="4"/>
  </si>
  <si>
    <t xml:space="preserve">A棟とB棟に通常型スプリンクラーを設置し、さらに、それぞれに消火ポンプユニットを設置した場合の加算額はどうなるのか。
</t>
    <rPh sb="1" eb="2">
      <t>トウ</t>
    </rPh>
    <rPh sb="4" eb="5">
      <t>トウ</t>
    </rPh>
    <rPh sb="6" eb="9">
      <t>ツウジョウガタ</t>
    </rPh>
    <rPh sb="17" eb="19">
      <t>セッチ</t>
    </rPh>
    <rPh sb="30" eb="32">
      <t>ショウカ</t>
    </rPh>
    <rPh sb="40" eb="42">
      <t>セッチ</t>
    </rPh>
    <rPh sb="44" eb="46">
      <t>バアイ</t>
    </rPh>
    <rPh sb="47" eb="49">
      <t>カサン</t>
    </rPh>
    <rPh sb="49" eb="50">
      <t>ガク</t>
    </rPh>
    <phoneticPr fontId="4"/>
  </si>
  <si>
    <t>消火ポンプ
ユニット</t>
    <rPh sb="0" eb="2">
      <t>ショウカ</t>
    </rPh>
    <phoneticPr fontId="4"/>
  </si>
  <si>
    <t>補助率</t>
    <rPh sb="0" eb="3">
      <t>ホジョリツ</t>
    </rPh>
    <phoneticPr fontId="4"/>
  </si>
  <si>
    <t>補助申請額 （円）※6
（Ａ）・（Ｄ）の少ない方の額×補助率（千円未満切り捨て）</t>
    <rPh sb="0" eb="2">
      <t>ホジョ</t>
    </rPh>
    <rPh sb="2" eb="5">
      <t>シンセイガク</t>
    </rPh>
    <rPh sb="7" eb="8">
      <t>エン</t>
    </rPh>
    <rPh sb="20" eb="21">
      <t>スク</t>
    </rPh>
    <rPh sb="23" eb="24">
      <t>ホウ</t>
    </rPh>
    <rPh sb="25" eb="26">
      <t>ガク</t>
    </rPh>
    <rPh sb="27" eb="30">
      <t>ホジョリツ</t>
    </rPh>
    <rPh sb="31" eb="33">
      <t>センエン</t>
    </rPh>
    <rPh sb="33" eb="35">
      <t>ミマン</t>
    </rPh>
    <rPh sb="35" eb="36">
      <t>キ</t>
    </rPh>
    <rPh sb="37" eb="38">
      <t>ス</t>
    </rPh>
    <phoneticPr fontId="4"/>
  </si>
  <si>
    <t>加算額
（C)'</t>
    <rPh sb="0" eb="3">
      <t>カサンガク</t>
    </rPh>
    <phoneticPr fontId="4"/>
  </si>
  <si>
    <t>補助基準額 （円)
（Ｄ）=（Ｂ）×（Ｃ）＋（C）'</t>
    <rPh sb="0" eb="2">
      <t>ホジョ</t>
    </rPh>
    <rPh sb="2" eb="5">
      <t>キジュンガク</t>
    </rPh>
    <rPh sb="7" eb="8">
      <t>エン</t>
    </rPh>
    <phoneticPr fontId="4"/>
  </si>
  <si>
    <t>消火ポンプユニットの有無</t>
    <rPh sb="0" eb="2">
      <t>ショウカ</t>
    </rPh>
    <rPh sb="10" eb="12">
      <t>ウム</t>
    </rPh>
    <phoneticPr fontId="4"/>
  </si>
  <si>
    <t>1.通常型スプリンクラー
2.水道連結型スプリンクラー
3.パッケージ型自動消火設備
4.消防法施行令第32条適用設備</t>
    <phoneticPr fontId="4"/>
  </si>
  <si>
    <t>1.有
2.無</t>
    <rPh sb="2" eb="3">
      <t>ア</t>
    </rPh>
    <rPh sb="6" eb="7">
      <t>ナ</t>
    </rPh>
    <phoneticPr fontId="4"/>
  </si>
  <si>
    <t>加算額</t>
    <rPh sb="0" eb="3">
      <t>カサンガク</t>
    </rPh>
    <phoneticPr fontId="4"/>
  </si>
  <si>
    <t>円</t>
    <rPh sb="0" eb="1">
      <t>エン</t>
    </rPh>
    <phoneticPr fontId="4"/>
  </si>
  <si>
    <t>A棟とB棟が別棟であれば、それぞれ基準額を計上する。</t>
    <rPh sb="1" eb="2">
      <t>トウ</t>
    </rPh>
    <rPh sb="4" eb="5">
      <t>トウ</t>
    </rPh>
    <rPh sb="6" eb="7">
      <t>ベツ</t>
    </rPh>
    <rPh sb="7" eb="8">
      <t>トウ</t>
    </rPh>
    <rPh sb="17" eb="19">
      <t>キジュン</t>
    </rPh>
    <rPh sb="19" eb="20">
      <t>ガク</t>
    </rPh>
    <rPh sb="21" eb="23">
      <t>ケイジョウ</t>
    </rPh>
    <phoneticPr fontId="4"/>
  </si>
  <si>
    <t>有床診療所等スプリンクラー等施設整備事業のQ&amp;A集（令和4年7月版）</t>
    <phoneticPr fontId="4"/>
  </si>
  <si>
    <t>(12) 有床診療所等スプリンクラー等施設整備事業</t>
  </si>
  <si>
    <t>【病棟】</t>
    <rPh sb="1" eb="2">
      <t>ビョウ</t>
    </rPh>
    <rPh sb="2" eb="3">
      <t>トウ</t>
    </rPh>
    <phoneticPr fontId="4"/>
  </si>
  <si>
    <t>&lt;改修工事&gt;</t>
  </si>
  <si>
    <t>　（改築）</t>
  </si>
  <si>
    <t>記載すること。</t>
    <phoneticPr fontId="4"/>
  </si>
  <si>
    <t>当する経費及び交付要綱に定める（交付額の算定方法）において対象経費とされていない経費を指す。</t>
    <rPh sb="5" eb="6">
      <t>オヨ</t>
    </rPh>
    <phoneticPr fontId="4"/>
  </si>
  <si>
    <t>また、「補助対象経費」とは補助対象事業分のうち、交付要綱に定める（交付額の算定方法）において対象経費とされている経費を指す。</t>
    <phoneticPr fontId="4"/>
  </si>
  <si>
    <t>補助対象事業分の「費目」欄は、医療施設等施設整備費補助金交付要綱５の表の「３対象経費」に定める各部門に区分して記入すること。</t>
    <phoneticPr fontId="4"/>
  </si>
  <si>
    <t xml:space="preserve">     令和○年度</t>
    <rPh sb="5" eb="7">
      <t>レイワ</t>
    </rPh>
    <phoneticPr fontId="4"/>
  </si>
  <si>
    <r>
      <t xml:space="preserve">令和６年度（令和5年度からの繰越分）　医療施設等 </t>
    </r>
    <r>
      <rPr>
        <b/>
        <sz val="22"/>
        <rFont val="ＭＳ ゴシック"/>
        <family val="3"/>
        <charset val="128"/>
      </rPr>
      <t xml:space="preserve">施設 </t>
    </r>
    <r>
      <rPr>
        <sz val="22"/>
        <rFont val="ＭＳ ゴシック"/>
        <family val="3"/>
        <charset val="128"/>
      </rPr>
      <t>整備費補助金　事業計画総括表（スプリンクラー等整備）　</t>
    </r>
    <rPh sb="0" eb="2">
      <t>レイワ</t>
    </rPh>
    <rPh sb="3" eb="5">
      <t>ネンド</t>
    </rPh>
    <rPh sb="6" eb="8">
      <t>レイワ</t>
    </rPh>
    <rPh sb="9" eb="11">
      <t>ネンド</t>
    </rPh>
    <rPh sb="14" eb="16">
      <t>クリコシ</t>
    </rPh>
    <rPh sb="16" eb="17">
      <t>ブン</t>
    </rPh>
    <rPh sb="19" eb="21">
      <t>イリョウ</t>
    </rPh>
    <rPh sb="35" eb="37">
      <t>ジギョウ</t>
    </rPh>
    <rPh sb="37" eb="39">
      <t>ケイカク</t>
    </rPh>
    <rPh sb="39" eb="41">
      <t>ソウカツ</t>
    </rPh>
    <rPh sb="41" eb="42">
      <t>ヒョウ</t>
    </rPh>
    <rPh sb="50" eb="51">
      <t>トウ</t>
    </rPh>
    <rPh sb="51" eb="53">
      <t>セイビ</t>
    </rPh>
    <phoneticPr fontId="4"/>
  </si>
  <si>
    <t>様式3</t>
    <rPh sb="0" eb="2">
      <t>ヨウシキ</t>
    </rPh>
    <phoneticPr fontId="4"/>
  </si>
  <si>
    <t>施設面積内訳（対象・対象外面積一覧）（スプリンクラー等整備）</t>
    <rPh sb="0" eb="2">
      <t>シセツ</t>
    </rPh>
    <rPh sb="2" eb="4">
      <t>メンセキ</t>
    </rPh>
    <rPh sb="4" eb="6">
      <t>ウチワケ</t>
    </rPh>
    <phoneticPr fontId="4"/>
  </si>
  <si>
    <t>様式１</t>
    <phoneticPr fontId="4"/>
  </si>
  <si>
    <t>寄附金</t>
    <rPh sb="0" eb="2">
      <t>キフ</t>
    </rPh>
    <phoneticPr fontId="4"/>
  </si>
  <si>
    <t>寄附金
その他の収入額</t>
    <rPh sb="0" eb="2">
      <t>キフ</t>
    </rPh>
    <phoneticPr fontId="4"/>
  </si>
  <si>
    <r>
      <t>（注）１．「選定額」欄は、（D）と（E）とを比較して少ない方の額を記入すること。
　　　</t>
    </r>
    <r>
      <rPr>
        <sz val="11"/>
        <color rgb="FFFF0000"/>
        <rFont val="ＭＳ Ｐゴシック"/>
        <family val="3"/>
        <charset val="128"/>
      </rPr>
      <t>２．「国庫補助基本額」欄は、（C）と（F）とを比較して少ない方の額に補助率を乗じて得た額と
　　　　　（G）とを比較して少ない方の額を記入すること。</t>
    </r>
    <r>
      <rPr>
        <sz val="11"/>
        <rFont val="ＭＳ Ｐゴシック"/>
        <family val="3"/>
        <charset val="128"/>
      </rPr>
      <t xml:space="preserve">
　　　３．「国庫補助所要額」欄は、（H）欄に記載された額を記入すること。
　　　　　ただし、算出された額に1,000円未満の端数が生じた場合にはこれを切り捨てるものとする。
</t>
    </r>
    <rPh sb="111" eb="113">
      <t>キニュウ</t>
    </rPh>
    <phoneticPr fontId="16"/>
  </si>
  <si>
    <t>消防法施行令別表第１　（６）項
イ　次に掲げる防火対象物
（１）　次のいずれにも該当する病院（火災発生時の延焼を抑制するための消火活動を適切に実施することができる体制を有するものとして総務省令で定めるものを除く。）
　　（ｉ）　診療科名中に特定診療科名（内科、整形外科、リハビリテーション科その他の総務省令で定める診療科名をいう。（２）（ｉ）において同じ。）を有すること。
　　（ｉｉ）　医療法（昭和二十三年法律第二百五号）第七条第二項第四号に規定する療養病床又は同項第五号に規定する一般病床を有すること。
（２）　次のいずれにも該当する診療所
　　（ｉ）　診療科名中に特定診療科名を有すること。
　　（ｉｉ）　四人以上の患者を入院させるための施設を有すること。
（３）　病院（（１）に掲げるものを除く。）、患者を入院させるための施設を有する診療所（（２）に掲げるものを除く。）又は入所施設を有する助産所
（４）　患者を入院させるための施設を有しない診療所又は入所施設を有しない助産所</t>
    <phoneticPr fontId="4"/>
  </si>
  <si>
    <t>総括表と照合すること。</t>
    <rPh sb="0" eb="2">
      <t>ソウカツ</t>
    </rPh>
    <rPh sb="2" eb="3">
      <t>ヒョウ</t>
    </rPh>
    <rPh sb="4" eb="6">
      <t>ショウゴウ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</si>
</sst>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
    <numFmt numFmtId="177" formatCode="#,##0;&quot;△ &quot;#,##0"/>
    <numFmt numFmtId="178" formatCode="#,##0.00;&quot;△ &quot;#,##0.00"/>
    <numFmt numFmtId="179" formatCode="#,##0_ "/>
    <numFmt numFmtId="180" formatCode="#,##0_);\(#,##0\)"/>
    <numFmt numFmtId="181" formatCode="#,##0.00&quot;㎡&quot;"/>
    <numFmt numFmtId="182" formatCode="#&quot;床&quot;"/>
    <numFmt numFmtId="183" formatCode="#,###&quot;円&quot;"/>
    <numFmt numFmtId="184" formatCode="#,##0.0&quot;㎡&quot;"/>
    <numFmt numFmtId="185" formatCode="#,###&quot;円/㎡&quot;"/>
    <numFmt numFmtId="186" formatCode="\(###&quot;%&quot;\)"/>
    <numFmt numFmtId="187" formatCode="#,###"/>
  </numFmts>
  <fonts count="42">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9"/>
      <color indexed="81"/>
      <name val="ＭＳ Ｐゴシック"/>
      <family val="3"/>
      <charset val="128"/>
    </font>
    <font>
      <sz val="11"/>
      <color theme="1"/>
      <name val="ＭＳ Ｐゴシック"/>
      <family val="3"/>
      <charset val="128"/>
      <scheme val="minor"/>
    </font>
    <font>
      <sz val="10"/>
      <color rgb="FF000000"/>
      <name val="ＭＳ Ｐゴシック"/>
      <family val="3"/>
      <charset val="128"/>
      <scheme val="minor"/>
    </font>
    <font>
      <sz val="11"/>
      <name val="ＭＳ Ｐゴシック"/>
      <family val="3"/>
      <charset val="128"/>
      <scheme val="minor"/>
    </font>
    <font>
      <sz val="14"/>
      <color rgb="FF000000"/>
      <name val="ＭＳ Ｐゴシック"/>
      <family val="3"/>
      <charset val="128"/>
      <scheme val="minor"/>
    </font>
    <font>
      <sz val="9.5"/>
      <color rgb="FF000000"/>
      <name val="ＭＳ Ｐゴシック"/>
      <family val="3"/>
      <charset val="128"/>
      <scheme val="minor"/>
    </font>
    <font>
      <sz val="10"/>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11"/>
      <name val="ＭＳ Ｐ明朝"/>
      <family val="1"/>
      <charset val="128"/>
    </font>
    <font>
      <sz val="14"/>
      <name val="ＭＳ Ｐゴシック"/>
      <family val="3"/>
      <charset val="128"/>
    </font>
    <font>
      <sz val="6"/>
      <name val="ＭＳ Ｐ明朝"/>
      <family val="1"/>
      <charset val="128"/>
    </font>
    <font>
      <sz val="9"/>
      <name val="ＭＳ Ｐゴシック"/>
      <family val="3"/>
      <charset val="128"/>
    </font>
    <font>
      <sz val="12"/>
      <name val="ＭＳ Ｐゴシック"/>
      <family val="3"/>
      <charset val="128"/>
    </font>
    <font>
      <sz val="10"/>
      <name val="ＭＳ Ｐゴシック"/>
      <family val="3"/>
      <charset val="128"/>
    </font>
    <font>
      <sz val="24"/>
      <name val="ＭＳ ゴシック"/>
      <family val="3"/>
      <charset val="128"/>
    </font>
    <font>
      <sz val="9"/>
      <name val="ＭＳ ゴシック"/>
      <family val="3"/>
      <charset val="128"/>
    </font>
    <font>
      <sz val="8"/>
      <name val="ＭＳ Ｐゴシック"/>
      <family val="3"/>
      <charset val="128"/>
    </font>
    <font>
      <b/>
      <sz val="10"/>
      <name val="ＭＳ Ｐゴシック"/>
      <family val="3"/>
      <charset val="128"/>
    </font>
    <font>
      <sz val="10"/>
      <color rgb="FFFF0000"/>
      <name val="ＭＳ Ｐゴシック"/>
      <family val="3"/>
      <charset val="128"/>
      <scheme val="minor"/>
    </font>
    <font>
      <b/>
      <sz val="11"/>
      <color rgb="FFFF0000"/>
      <name val="ＭＳ Ｐゴシック"/>
      <family val="3"/>
      <charset val="128"/>
      <scheme val="minor"/>
    </font>
    <font>
      <sz val="11"/>
      <color indexed="81"/>
      <name val="ＭＳ Ｐゴシック"/>
      <family val="3"/>
      <charset val="128"/>
    </font>
    <font>
      <sz val="12"/>
      <color indexed="81"/>
      <name val="ＭＳ Ｐゴシック"/>
      <family val="3"/>
      <charset val="128"/>
    </font>
    <font>
      <sz val="9"/>
      <color indexed="81"/>
      <name val="MS P ゴシック"/>
      <family val="3"/>
      <charset val="128"/>
    </font>
    <font>
      <sz val="10"/>
      <color rgb="FFFF0000"/>
      <name val="ＭＳ Ｐゴシック"/>
      <family val="3"/>
      <charset val="128"/>
    </font>
    <font>
      <b/>
      <u/>
      <sz val="10"/>
      <color rgb="FFFF0000"/>
      <name val="ＭＳ Ｐゴシック"/>
      <family val="3"/>
      <charset val="128"/>
    </font>
    <font>
      <sz val="10"/>
      <color theme="1"/>
      <name val="ＭＳ Ｐゴシック"/>
      <family val="3"/>
      <charset val="128"/>
    </font>
    <font>
      <sz val="9"/>
      <color rgb="FFFF0000"/>
      <name val="ＭＳ Ｐゴシック"/>
      <family val="3"/>
      <charset val="128"/>
    </font>
    <font>
      <sz val="22"/>
      <name val="ＭＳ ゴシック"/>
      <family val="3"/>
      <charset val="128"/>
    </font>
    <font>
      <b/>
      <sz val="22"/>
      <name val="ＭＳ ゴシック"/>
      <family val="3"/>
      <charset val="128"/>
    </font>
    <font>
      <sz val="12"/>
      <color rgb="FFFF0000"/>
      <name val="ＭＳ Ｐゴシック"/>
      <family val="3"/>
      <charset val="128"/>
    </font>
    <font>
      <b/>
      <sz val="18"/>
      <color theme="1"/>
      <name val="ＭＳ Ｐゴシック"/>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10"/>
      <color theme="1"/>
      <name val="ＭＳ 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FCD5B4"/>
        <bgColor indexed="64"/>
      </patternFill>
    </fill>
  </fills>
  <borders count="9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diagonalUp="1">
      <left style="medium">
        <color indexed="64"/>
      </left>
      <right style="thin">
        <color indexed="64"/>
      </right>
      <top style="medium">
        <color indexed="64"/>
      </top>
      <bottom/>
      <diagonal style="thin">
        <color indexed="64"/>
      </diagonal>
    </border>
    <border diagonalUp="1">
      <left style="thin">
        <color indexed="64"/>
      </left>
      <right style="thin">
        <color indexed="64"/>
      </right>
      <top style="medium">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bottom/>
      <diagonal/>
    </border>
    <border>
      <left style="medium">
        <color indexed="64"/>
      </left>
      <right/>
      <top style="medium">
        <color indexed="64"/>
      </top>
      <bottom/>
      <diagonal/>
    </border>
    <border>
      <left style="thin">
        <color indexed="64"/>
      </left>
      <right/>
      <top style="medium">
        <color indexed="64"/>
      </top>
      <bottom/>
      <diagonal/>
    </border>
    <border>
      <left/>
      <right/>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style="medium">
        <color rgb="FFFF0000"/>
      </left>
      <right style="medium">
        <color rgb="FFFF0000"/>
      </right>
      <top/>
      <bottom style="thin">
        <color indexed="64"/>
      </bottom>
      <diagonal/>
    </border>
    <border>
      <left style="medium">
        <color rgb="FFFF0000"/>
      </left>
      <right style="medium">
        <color rgb="FFFF0000"/>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thin">
        <color indexed="64"/>
      </top>
      <bottom style="double">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style="medium">
        <color rgb="FFFF0000"/>
      </left>
      <right style="medium">
        <color rgb="FFFF0000"/>
      </right>
      <top style="thin">
        <color indexed="64"/>
      </top>
      <bottom style="double">
        <color indexed="64"/>
      </bottom>
      <diagonal/>
    </border>
    <border>
      <left style="medium">
        <color rgb="FFFF0000"/>
      </left>
      <right style="medium">
        <color rgb="FFFF0000"/>
      </right>
      <top style="double">
        <color indexed="64"/>
      </top>
      <bottom style="medium">
        <color rgb="FFFF0000"/>
      </bottom>
      <diagonal/>
    </border>
    <border>
      <left style="thin">
        <color indexed="64"/>
      </left>
      <right style="medium">
        <color rgb="FFFF0000"/>
      </right>
      <top style="double">
        <color indexed="64"/>
      </top>
      <bottom style="medium">
        <color indexed="64"/>
      </bottom>
      <diagonal/>
    </border>
    <border>
      <left style="medium">
        <color rgb="FFFF0000"/>
      </left>
      <right style="thin">
        <color indexed="64"/>
      </right>
      <top style="double">
        <color indexed="64"/>
      </top>
      <bottom style="medium">
        <color indexed="64"/>
      </bottom>
      <diagonal/>
    </border>
    <border>
      <left style="medium">
        <color rgb="FFFF0000"/>
      </left>
      <right style="thin">
        <color indexed="64"/>
      </right>
      <top style="medium">
        <color indexed="64"/>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double">
        <color indexed="64"/>
      </bottom>
      <diagonal/>
    </border>
    <border>
      <left style="thin">
        <color indexed="64"/>
      </left>
      <right style="medium">
        <color rgb="FFFF0000"/>
      </right>
      <top style="medium">
        <color indexed="64"/>
      </top>
      <bottom/>
      <diagonal/>
    </border>
    <border>
      <left style="thin">
        <color indexed="64"/>
      </left>
      <right style="medium">
        <color rgb="FFFF0000"/>
      </right>
      <top/>
      <bottom/>
      <diagonal/>
    </border>
    <border>
      <left style="thin">
        <color indexed="64"/>
      </left>
      <right style="medium">
        <color rgb="FFFF0000"/>
      </right>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medium">
        <color rgb="FFFF0000"/>
      </right>
      <top style="thin">
        <color indexed="64"/>
      </top>
      <bottom style="double">
        <color indexed="64"/>
      </bottom>
      <diagonal/>
    </border>
  </borders>
  <cellStyleXfs count="6">
    <xf numFmtId="0" fontId="0" fillId="0" borderId="0"/>
    <xf numFmtId="0" fontId="6" fillId="0" borderId="0">
      <alignment vertical="center"/>
    </xf>
    <xf numFmtId="0" fontId="1" fillId="0" borderId="0">
      <alignment vertical="center"/>
    </xf>
    <xf numFmtId="0" fontId="14" fillId="0" borderId="0"/>
    <xf numFmtId="38" fontId="14" fillId="0" borderId="0" applyFont="0" applyFill="0" applyBorder="0" applyAlignment="0" applyProtection="0"/>
    <xf numFmtId="38" fontId="2" fillId="0" borderId="0" applyFont="0" applyFill="0" applyBorder="0" applyAlignment="0" applyProtection="0"/>
  </cellStyleXfs>
  <cellXfs count="437">
    <xf numFmtId="0" fontId="0" fillId="0" borderId="0" xfId="0"/>
    <xf numFmtId="0" fontId="7" fillId="0" borderId="0" xfId="0" applyFont="1" applyAlignment="1">
      <alignment vertical="center"/>
    </xf>
    <xf numFmtId="0" fontId="8" fillId="0" borderId="0" xfId="0" applyFont="1"/>
    <xf numFmtId="0" fontId="10" fillId="0" borderId="0" xfId="0" applyFont="1" applyAlignment="1">
      <alignment vertical="center"/>
    </xf>
    <xf numFmtId="0" fontId="7" fillId="0" borderId="14" xfId="0" applyFont="1" applyBorder="1" applyAlignment="1">
      <alignment horizontal="center" vertical="center" wrapText="1"/>
    </xf>
    <xf numFmtId="0" fontId="11" fillId="0" borderId="0" xfId="0" applyFont="1"/>
    <xf numFmtId="0" fontId="7" fillId="0" borderId="31" xfId="0" applyFont="1" applyBorder="1" applyAlignment="1">
      <alignment vertical="center" wrapText="1"/>
    </xf>
    <xf numFmtId="0" fontId="7" fillId="0" borderId="35" xfId="0" applyFont="1" applyBorder="1" applyAlignment="1">
      <alignment horizontal="right" vertical="center" wrapText="1"/>
    </xf>
    <xf numFmtId="0" fontId="7" fillId="0" borderId="17" xfId="0" applyFont="1" applyBorder="1" applyAlignment="1">
      <alignment horizontal="right" vertical="center" wrapText="1"/>
    </xf>
    <xf numFmtId="0" fontId="7" fillId="0" borderId="18" xfId="0" applyFont="1" applyBorder="1" applyAlignment="1">
      <alignment horizontal="right" vertical="center" wrapText="1"/>
    </xf>
    <xf numFmtId="0" fontId="7" fillId="0" borderId="5" xfId="0" applyFont="1" applyBorder="1" applyAlignment="1">
      <alignment horizontal="right" vertical="center" wrapText="1"/>
    </xf>
    <xf numFmtId="0" fontId="7" fillId="0" borderId="9" xfId="0" applyFont="1" applyBorder="1" applyAlignment="1">
      <alignment horizontal="right" vertical="center" wrapText="1"/>
    </xf>
    <xf numFmtId="0" fontId="12" fillId="0" borderId="0" xfId="0" applyFont="1" applyAlignment="1">
      <alignment vertical="center"/>
    </xf>
    <xf numFmtId="49" fontId="12" fillId="0" borderId="0" xfId="0" applyNumberFormat="1" applyFont="1" applyAlignment="1">
      <alignment horizontal="right" vertical="center"/>
    </xf>
    <xf numFmtId="49" fontId="8" fillId="0" borderId="0" xfId="0" applyNumberFormat="1" applyFont="1" applyAlignment="1">
      <alignment horizontal="right"/>
    </xf>
    <xf numFmtId="0" fontId="2" fillId="0" borderId="0" xfId="3" applyFont="1" applyFill="1" applyAlignment="1">
      <alignment vertical="center"/>
    </xf>
    <xf numFmtId="0" fontId="2" fillId="0" borderId="0" xfId="3" applyFont="1" applyFill="1"/>
    <xf numFmtId="0" fontId="2" fillId="0" borderId="0" xfId="3" applyFont="1"/>
    <xf numFmtId="0" fontId="18" fillId="0" borderId="0" xfId="3" applyFont="1" applyAlignment="1">
      <alignment wrapText="1"/>
    </xf>
    <xf numFmtId="0" fontId="18" fillId="0" borderId="0" xfId="3" applyFont="1" applyAlignment="1"/>
    <xf numFmtId="176" fontId="21" fillId="0" borderId="54" xfId="3" applyNumberFormat="1" applyFont="1" applyBorder="1" applyAlignment="1">
      <alignment horizontal="right" vertical="center"/>
    </xf>
    <xf numFmtId="176" fontId="21" fillId="0" borderId="17" xfId="3" applyNumberFormat="1" applyFont="1" applyBorder="1" applyAlignment="1">
      <alignment horizontal="right" vertical="center"/>
    </xf>
    <xf numFmtId="176" fontId="21" fillId="0" borderId="54" xfId="3" applyNumberFormat="1" applyFont="1" applyBorder="1" applyAlignment="1">
      <alignment vertical="center"/>
    </xf>
    <xf numFmtId="176" fontId="21" fillId="0" borderId="16" xfId="3" applyNumberFormat="1" applyFont="1" applyBorder="1" applyAlignment="1">
      <alignment horizontal="center" vertical="center"/>
    </xf>
    <xf numFmtId="176" fontId="21" fillId="0" borderId="16" xfId="3" applyNumberFormat="1" applyFont="1" applyBorder="1" applyAlignment="1">
      <alignment horizontal="right" vertical="center"/>
    </xf>
    <xf numFmtId="176" fontId="21" fillId="0" borderId="62" xfId="3" applyNumberFormat="1" applyFont="1" applyBorder="1" applyAlignment="1">
      <alignment horizontal="right" vertical="center"/>
    </xf>
    <xf numFmtId="38" fontId="3" fillId="0" borderId="5" xfId="4" applyFont="1" applyBorder="1" applyAlignment="1">
      <alignment horizontal="center" vertical="center"/>
    </xf>
    <xf numFmtId="38" fontId="3" fillId="0" borderId="9" xfId="4" applyFont="1" applyFill="1" applyBorder="1" applyAlignment="1">
      <alignment horizontal="center" vertical="center"/>
    </xf>
    <xf numFmtId="40" fontId="3" fillId="0" borderId="9" xfId="4" applyNumberFormat="1" applyFont="1" applyFill="1" applyBorder="1" applyAlignment="1">
      <alignment horizontal="center" vertical="center"/>
    </xf>
    <xf numFmtId="40" fontId="3" fillId="0" borderId="12" xfId="4" applyNumberFormat="1" applyFont="1" applyFill="1" applyBorder="1" applyAlignment="1">
      <alignment horizontal="center" vertical="center"/>
    </xf>
    <xf numFmtId="0" fontId="17" fillId="0" borderId="0" xfId="3" applyFont="1" applyFill="1" applyAlignment="1">
      <alignment horizontal="left" vertical="center"/>
    </xf>
    <xf numFmtId="0" fontId="17" fillId="0" borderId="19" xfId="3" applyFont="1" applyFill="1" applyBorder="1" applyAlignment="1">
      <alignment horizontal="left" vertical="center"/>
    </xf>
    <xf numFmtId="0" fontId="17" fillId="0" borderId="13" xfId="3" applyFont="1" applyFill="1" applyBorder="1" applyAlignment="1">
      <alignment horizontal="left" vertical="center"/>
    </xf>
    <xf numFmtId="0" fontId="17" fillId="0" borderId="13" xfId="3" applyFont="1" applyFill="1" applyBorder="1" applyAlignment="1">
      <alignment horizontal="left" vertical="center" wrapText="1"/>
    </xf>
    <xf numFmtId="38" fontId="3" fillId="0" borderId="13" xfId="4" applyFont="1" applyFill="1" applyBorder="1" applyAlignment="1">
      <alignment horizontal="center" vertical="center"/>
    </xf>
    <xf numFmtId="38" fontId="3" fillId="0" borderId="65" xfId="4" applyFont="1" applyFill="1" applyBorder="1" applyAlignment="1">
      <alignment horizontal="center" vertical="center"/>
    </xf>
    <xf numFmtId="0" fontId="2" fillId="0" borderId="13" xfId="3" applyFont="1" applyFill="1" applyBorder="1" applyAlignment="1">
      <alignment horizontal="center" vertical="center"/>
    </xf>
    <xf numFmtId="177" fontId="3" fillId="0" borderId="9" xfId="4" applyNumberFormat="1" applyFont="1" applyFill="1" applyBorder="1" applyAlignment="1">
      <alignment vertical="center" wrapText="1"/>
    </xf>
    <xf numFmtId="177" fontId="3" fillId="0" borderId="9" xfId="4" applyNumberFormat="1" applyFont="1" applyFill="1" applyBorder="1" applyAlignment="1">
      <alignment horizontal="center" vertical="center" wrapText="1"/>
    </xf>
    <xf numFmtId="177" fontId="3" fillId="0" borderId="64" xfId="4" applyNumberFormat="1" applyFont="1" applyFill="1" applyBorder="1" applyAlignment="1">
      <alignment vertical="center" wrapText="1"/>
    </xf>
    <xf numFmtId="0" fontId="2" fillId="0" borderId="0" xfId="3" applyFont="1" applyFill="1" applyAlignment="1">
      <alignment horizontal="center" vertical="center"/>
    </xf>
    <xf numFmtId="0" fontId="19" fillId="0" borderId="0" xfId="0" applyFont="1" applyAlignment="1">
      <alignment vertical="center"/>
    </xf>
    <xf numFmtId="0" fontId="19" fillId="0" borderId="0" xfId="0" applyNumberFormat="1" applyFont="1" applyBorder="1" applyAlignment="1">
      <alignment vertical="center" wrapText="1"/>
    </xf>
    <xf numFmtId="0" fontId="19" fillId="0" borderId="13" xfId="0" applyFont="1" applyBorder="1" applyAlignment="1">
      <alignment horizontal="center" vertical="center"/>
    </xf>
    <xf numFmtId="0" fontId="19" fillId="0" borderId="0" xfId="0" applyFont="1" applyBorder="1" applyAlignment="1">
      <alignment vertical="center" shrinkToFit="1"/>
    </xf>
    <xf numFmtId="0" fontId="19" fillId="0" borderId="0" xfId="0" applyFont="1" applyFill="1" applyAlignment="1">
      <alignment vertical="center"/>
    </xf>
    <xf numFmtId="0" fontId="23" fillId="0" borderId="0" xfId="0" applyFont="1" applyAlignment="1">
      <alignment vertical="center"/>
    </xf>
    <xf numFmtId="0" fontId="9" fillId="0" borderId="0" xfId="0" applyFont="1" applyAlignment="1">
      <alignment vertical="center"/>
    </xf>
    <xf numFmtId="0" fontId="19" fillId="0" borderId="12" xfId="0" applyFont="1" applyFill="1" applyBorder="1" applyAlignment="1">
      <alignment horizontal="center" vertical="center"/>
    </xf>
    <xf numFmtId="0" fontId="19" fillId="0" borderId="57" xfId="0" applyFont="1" applyFill="1" applyBorder="1" applyAlignment="1">
      <alignment horizontal="center" vertical="center"/>
    </xf>
    <xf numFmtId="57" fontId="19" fillId="3" borderId="57" xfId="0" applyNumberFormat="1" applyFont="1" applyFill="1" applyBorder="1" applyAlignment="1">
      <alignment horizontal="center" vertical="center" shrinkToFit="1"/>
    </xf>
    <xf numFmtId="57" fontId="19" fillId="3" borderId="58" xfId="0" applyNumberFormat="1" applyFont="1" applyFill="1" applyBorder="1" applyAlignment="1">
      <alignment horizontal="center" vertical="center" shrinkToFit="1"/>
    </xf>
    <xf numFmtId="0" fontId="19" fillId="3" borderId="13" xfId="0" applyFont="1" applyFill="1" applyBorder="1" applyAlignment="1">
      <alignment horizontal="center" vertical="center" shrinkToFit="1"/>
    </xf>
    <xf numFmtId="183" fontId="19" fillId="3" borderId="13" xfId="0" applyNumberFormat="1" applyFont="1" applyFill="1" applyBorder="1" applyAlignment="1">
      <alignment vertical="center" shrinkToFit="1"/>
    </xf>
    <xf numFmtId="182" fontId="19" fillId="3" borderId="13" xfId="0" applyNumberFormat="1" applyFont="1" applyFill="1" applyBorder="1" applyAlignment="1">
      <alignment vertical="center" shrinkToFit="1"/>
    </xf>
    <xf numFmtId="178" fontId="7" fillId="0" borderId="36" xfId="0" applyNumberFormat="1" applyFont="1" applyBorder="1" applyAlignment="1">
      <alignment horizontal="right" vertical="center" shrinkToFit="1"/>
    </xf>
    <xf numFmtId="178" fontId="7" fillId="0" borderId="6" xfId="0" applyNumberFormat="1" applyFont="1" applyBorder="1" applyAlignment="1">
      <alignment horizontal="right" vertical="center" shrinkToFit="1"/>
    </xf>
    <xf numFmtId="179" fontId="7" fillId="0" borderId="20" xfId="0" applyNumberFormat="1" applyFont="1" applyBorder="1" applyAlignment="1">
      <alignment horizontal="right" vertical="center" shrinkToFit="1"/>
    </xf>
    <xf numFmtId="177" fontId="7" fillId="0" borderId="6" xfId="0" applyNumberFormat="1" applyFont="1" applyBorder="1" applyAlignment="1">
      <alignment horizontal="right" vertical="center" shrinkToFit="1"/>
    </xf>
    <xf numFmtId="177" fontId="7" fillId="0" borderId="20" xfId="0" applyNumberFormat="1" applyFont="1" applyBorder="1" applyAlignment="1">
      <alignment horizontal="right" vertical="center" shrinkToFit="1"/>
    </xf>
    <xf numFmtId="0" fontId="7" fillId="3" borderId="26" xfId="0" applyFont="1" applyFill="1" applyBorder="1" applyAlignment="1">
      <alignment vertical="center" wrapText="1"/>
    </xf>
    <xf numFmtId="0" fontId="25" fillId="0" borderId="0" xfId="0" applyFont="1"/>
    <xf numFmtId="0" fontId="7" fillId="3" borderId="32" xfId="0" applyFont="1" applyFill="1" applyBorder="1" applyAlignment="1">
      <alignment vertical="center" wrapText="1"/>
    </xf>
    <xf numFmtId="0" fontId="7" fillId="3" borderId="20" xfId="0" applyFont="1" applyFill="1" applyBorder="1" applyAlignment="1">
      <alignment vertical="center" wrapText="1"/>
    </xf>
    <xf numFmtId="0" fontId="7" fillId="3" borderId="25" xfId="0" applyFont="1" applyFill="1" applyBorder="1" applyAlignment="1">
      <alignment vertical="center" wrapText="1"/>
    </xf>
    <xf numFmtId="0" fontId="7" fillId="3" borderId="34" xfId="0" applyFont="1" applyFill="1" applyBorder="1" applyAlignment="1">
      <alignment vertical="center" wrapText="1"/>
    </xf>
    <xf numFmtId="0" fontId="8" fillId="2" borderId="0" xfId="0" applyFont="1" applyFill="1"/>
    <xf numFmtId="0" fontId="6" fillId="2" borderId="0" xfId="0" applyFont="1" applyFill="1"/>
    <xf numFmtId="0" fontId="19" fillId="0" borderId="8" xfId="0" applyFont="1" applyBorder="1" applyAlignment="1">
      <alignment horizontal="center" vertical="center"/>
    </xf>
    <xf numFmtId="0" fontId="19" fillId="0" borderId="13" xfId="0" applyFont="1" applyBorder="1" applyAlignment="1">
      <alignment horizontal="center" vertical="center" wrapText="1"/>
    </xf>
    <xf numFmtId="187" fontId="24" fillId="3" borderId="36" xfId="0" applyNumberFormat="1" applyFont="1" applyFill="1" applyBorder="1" applyAlignment="1">
      <alignment vertical="center" shrinkToFit="1"/>
    </xf>
    <xf numFmtId="187" fontId="7" fillId="0" borderId="6" xfId="0" applyNumberFormat="1" applyFont="1" applyBorder="1" applyAlignment="1">
      <alignment horizontal="right" vertical="center" shrinkToFit="1"/>
    </xf>
    <xf numFmtId="187" fontId="7" fillId="3" borderId="20" xfId="0" applyNumberFormat="1" applyFont="1" applyFill="1" applyBorder="1" applyAlignment="1">
      <alignment horizontal="right" vertical="center" shrinkToFit="1"/>
    </xf>
    <xf numFmtId="187" fontId="7" fillId="3" borderId="36" xfId="0" applyNumberFormat="1" applyFont="1" applyFill="1" applyBorder="1" applyAlignment="1">
      <alignment horizontal="right" vertical="center" shrinkToFit="1"/>
    </xf>
    <xf numFmtId="187" fontId="7" fillId="3" borderId="6" xfId="0" applyNumberFormat="1" applyFont="1" applyFill="1" applyBorder="1" applyAlignment="1">
      <alignment horizontal="right" vertical="center" shrinkToFit="1"/>
    </xf>
    <xf numFmtId="187" fontId="7" fillId="0" borderId="36" xfId="0" applyNumberFormat="1" applyFont="1" applyBorder="1" applyAlignment="1">
      <alignment horizontal="right" vertical="center" shrinkToFit="1"/>
    </xf>
    <xf numFmtId="187" fontId="7" fillId="0" borderId="20" xfId="0" applyNumberFormat="1" applyFont="1" applyBorder="1" applyAlignment="1">
      <alignment horizontal="right" vertical="center" shrinkToFit="1"/>
    </xf>
    <xf numFmtId="187" fontId="11" fillId="0" borderId="6" xfId="0" applyNumberFormat="1" applyFont="1" applyBorder="1" applyAlignment="1">
      <alignment vertical="center" shrinkToFit="1"/>
    </xf>
    <xf numFmtId="187" fontId="11" fillId="0" borderId="0" xfId="0" applyNumberFormat="1" applyFont="1" applyAlignment="1">
      <alignment vertical="center" shrinkToFit="1"/>
    </xf>
    <xf numFmtId="187" fontId="11" fillId="3" borderId="6" xfId="0" applyNumberFormat="1" applyFont="1" applyFill="1" applyBorder="1" applyAlignment="1">
      <alignment vertical="center" shrinkToFit="1"/>
    </xf>
    <xf numFmtId="187" fontId="11" fillId="0" borderId="36" xfId="0" applyNumberFormat="1" applyFont="1" applyBorder="1" applyAlignment="1">
      <alignment vertical="center" shrinkToFit="1"/>
    </xf>
    <xf numFmtId="187" fontId="11" fillId="3" borderId="36" xfId="0" applyNumberFormat="1" applyFont="1" applyFill="1" applyBorder="1" applyAlignment="1">
      <alignment vertical="center" shrinkToFit="1"/>
    </xf>
    <xf numFmtId="187" fontId="11" fillId="3" borderId="20" xfId="0" applyNumberFormat="1" applyFont="1" applyFill="1" applyBorder="1" applyAlignment="1">
      <alignment vertical="center" shrinkToFit="1"/>
    </xf>
    <xf numFmtId="187" fontId="13" fillId="3" borderId="19" xfId="0" applyNumberFormat="1" applyFont="1" applyFill="1" applyBorder="1" applyAlignment="1">
      <alignment vertical="center" shrinkToFit="1"/>
    </xf>
    <xf numFmtId="187" fontId="7" fillId="0" borderId="13" xfId="0" applyNumberFormat="1" applyFont="1" applyBorder="1" applyAlignment="1">
      <alignment vertical="center" shrinkToFit="1"/>
    </xf>
    <xf numFmtId="187" fontId="7" fillId="0" borderId="29" xfId="0" applyNumberFormat="1" applyFont="1" applyBorder="1" applyAlignment="1">
      <alignment vertical="center" shrinkToFit="1"/>
    </xf>
    <xf numFmtId="187" fontId="7" fillId="3" borderId="19" xfId="0" applyNumberFormat="1" applyFont="1" applyFill="1" applyBorder="1" applyAlignment="1">
      <alignment vertical="center" shrinkToFit="1"/>
    </xf>
    <xf numFmtId="187" fontId="7" fillId="3" borderId="13" xfId="0" applyNumberFormat="1" applyFont="1" applyFill="1" applyBorder="1" applyAlignment="1">
      <alignment vertical="center" shrinkToFit="1"/>
    </xf>
    <xf numFmtId="187" fontId="7" fillId="3" borderId="27" xfId="0" applyNumberFormat="1" applyFont="1" applyFill="1" applyBorder="1" applyAlignment="1">
      <alignment vertical="center" shrinkToFit="1"/>
    </xf>
    <xf numFmtId="187" fontId="7" fillId="0" borderId="1" xfId="0" applyNumberFormat="1" applyFont="1" applyBorder="1" applyAlignment="1">
      <alignment vertical="center" shrinkToFit="1"/>
    </xf>
    <xf numFmtId="187" fontId="7" fillId="3" borderId="32" xfId="0" applyNumberFormat="1" applyFont="1" applyFill="1" applyBorder="1" applyAlignment="1">
      <alignment vertical="center" shrinkToFit="1"/>
    </xf>
    <xf numFmtId="187" fontId="7" fillId="3" borderId="1" xfId="0" applyNumberFormat="1" applyFont="1" applyFill="1" applyBorder="1" applyAlignment="1">
      <alignment vertical="center" shrinkToFit="1"/>
    </xf>
    <xf numFmtId="187" fontId="7" fillId="3" borderId="36" xfId="0" applyNumberFormat="1" applyFont="1" applyFill="1" applyBorder="1" applyAlignment="1">
      <alignment vertical="center" shrinkToFit="1"/>
    </xf>
    <xf numFmtId="187" fontId="7" fillId="0" borderId="6" xfId="0" applyNumberFormat="1" applyFont="1" applyBorder="1" applyAlignment="1">
      <alignment vertical="center" shrinkToFit="1"/>
    </xf>
    <xf numFmtId="187" fontId="7" fillId="3" borderId="20" xfId="0" applyNumberFormat="1" applyFont="1" applyFill="1" applyBorder="1" applyAlignment="1">
      <alignment vertical="center" shrinkToFit="1"/>
    </xf>
    <xf numFmtId="187" fontId="7" fillId="3" borderId="6" xfId="0" applyNumberFormat="1" applyFont="1" applyFill="1" applyBorder="1" applyAlignment="1">
      <alignment vertical="center" shrinkToFit="1"/>
    </xf>
    <xf numFmtId="187" fontId="7" fillId="3" borderId="43" xfId="0" applyNumberFormat="1" applyFont="1" applyFill="1" applyBorder="1" applyAlignment="1">
      <alignment vertical="center" shrinkToFit="1"/>
    </xf>
    <xf numFmtId="187" fontId="7" fillId="0" borderId="8" xfId="0" applyNumberFormat="1" applyFont="1" applyBorder="1" applyAlignment="1">
      <alignment vertical="center" shrinkToFit="1"/>
    </xf>
    <xf numFmtId="187" fontId="7" fillId="3" borderId="25" xfId="0" applyNumberFormat="1" applyFont="1" applyFill="1" applyBorder="1" applyAlignment="1">
      <alignment vertical="center" shrinkToFit="1"/>
    </xf>
    <xf numFmtId="187" fontId="7" fillId="3" borderId="8" xfId="0" applyNumberFormat="1" applyFont="1" applyFill="1" applyBorder="1" applyAlignment="1">
      <alignment vertical="center" shrinkToFit="1"/>
    </xf>
    <xf numFmtId="187" fontId="7" fillId="0" borderId="27" xfId="0" applyNumberFormat="1" applyFont="1" applyBorder="1" applyAlignment="1">
      <alignment vertical="center" shrinkToFit="1"/>
    </xf>
    <xf numFmtId="187" fontId="7" fillId="0" borderId="32" xfId="0" applyNumberFormat="1" applyFont="1" applyBorder="1" applyAlignment="1">
      <alignment vertical="center" shrinkToFit="1"/>
    </xf>
    <xf numFmtId="187" fontId="7" fillId="0" borderId="36" xfId="0" applyNumberFormat="1" applyFont="1" applyBorder="1" applyAlignment="1">
      <alignment vertical="center" shrinkToFit="1"/>
    </xf>
    <xf numFmtId="187" fontId="7" fillId="0" borderId="20" xfId="0" applyNumberFormat="1" applyFont="1" applyBorder="1" applyAlignment="1">
      <alignment vertical="center" shrinkToFit="1"/>
    </xf>
    <xf numFmtId="187" fontId="7" fillId="3" borderId="21" xfId="0" applyNumberFormat="1" applyFont="1" applyFill="1" applyBorder="1" applyAlignment="1">
      <alignment vertical="center" shrinkToFit="1"/>
    </xf>
    <xf numFmtId="187" fontId="7" fillId="0" borderId="23" xfId="0" applyNumberFormat="1" applyFont="1" applyBorder="1" applyAlignment="1">
      <alignment vertical="center" shrinkToFit="1"/>
    </xf>
    <xf numFmtId="187" fontId="7" fillId="0" borderId="30" xfId="0" applyNumberFormat="1" applyFont="1" applyBorder="1" applyAlignment="1">
      <alignment vertical="center" shrinkToFit="1"/>
    </xf>
    <xf numFmtId="187" fontId="7" fillId="3" borderId="23" xfId="0" applyNumberFormat="1" applyFont="1" applyFill="1" applyBorder="1" applyAlignment="1">
      <alignment vertical="center" shrinkToFit="1"/>
    </xf>
    <xf numFmtId="187" fontId="7" fillId="3" borderId="18" xfId="0" applyNumberFormat="1" applyFont="1" applyFill="1" applyBorder="1" applyAlignment="1">
      <alignment vertical="center" shrinkToFit="1"/>
    </xf>
    <xf numFmtId="187" fontId="7" fillId="3" borderId="17" xfId="0" applyNumberFormat="1" applyFont="1" applyFill="1" applyBorder="1" applyAlignment="1">
      <alignment vertical="center" shrinkToFit="1"/>
    </xf>
    <xf numFmtId="187" fontId="7" fillId="0" borderId="50" xfId="0" applyNumberFormat="1" applyFont="1" applyBorder="1" applyAlignment="1">
      <alignment vertical="center" shrinkToFit="1"/>
    </xf>
    <xf numFmtId="187" fontId="7" fillId="0" borderId="51" xfId="0" applyNumberFormat="1" applyFont="1" applyBorder="1" applyAlignment="1">
      <alignment vertical="center" shrinkToFit="1"/>
    </xf>
    <xf numFmtId="3" fontId="7" fillId="0" borderId="6" xfId="0" applyNumberFormat="1" applyFont="1" applyBorder="1" applyAlignment="1">
      <alignment horizontal="right" vertical="center" shrinkToFit="1"/>
    </xf>
    <xf numFmtId="0" fontId="7" fillId="3" borderId="14" xfId="0" applyFont="1" applyFill="1" applyBorder="1" applyAlignment="1">
      <alignment vertical="center" wrapText="1"/>
    </xf>
    <xf numFmtId="0" fontId="24" fillId="3" borderId="26" xfId="0" applyFont="1" applyFill="1" applyBorder="1" applyAlignment="1">
      <alignment vertical="center" wrapText="1"/>
    </xf>
    <xf numFmtId="38" fontId="3" fillId="0" borderId="5" xfId="4" applyFont="1" applyBorder="1" applyAlignment="1">
      <alignment horizontal="center" vertical="center" wrapText="1"/>
    </xf>
    <xf numFmtId="0" fontId="19" fillId="0" borderId="0" xfId="0" applyFont="1" applyBorder="1" applyAlignment="1">
      <alignment vertical="center"/>
    </xf>
    <xf numFmtId="0" fontId="29" fillId="0" borderId="0" xfId="0" applyFont="1" applyFill="1" applyAlignment="1">
      <alignment vertical="center"/>
    </xf>
    <xf numFmtId="0" fontId="19" fillId="0" borderId="0" xfId="0" applyFont="1" applyBorder="1" applyAlignment="1">
      <alignment vertical="center"/>
    </xf>
    <xf numFmtId="0" fontId="19" fillId="0" borderId="3" xfId="0" applyFont="1" applyBorder="1" applyAlignment="1">
      <alignment vertical="center"/>
    </xf>
    <xf numFmtId="0" fontId="31" fillId="0" borderId="58" xfId="0" applyFont="1" applyFill="1" applyBorder="1" applyAlignment="1">
      <alignment horizontal="center" vertical="center"/>
    </xf>
    <xf numFmtId="0" fontId="32" fillId="0" borderId="0" xfId="0" applyFont="1" applyFill="1" applyBorder="1" applyAlignment="1">
      <alignment vertical="center" shrinkToFit="1"/>
    </xf>
    <xf numFmtId="184" fontId="19" fillId="0" borderId="13" xfId="0" applyNumberFormat="1" applyFont="1" applyFill="1" applyBorder="1" applyAlignment="1">
      <alignment vertical="center" shrinkToFit="1"/>
    </xf>
    <xf numFmtId="184" fontId="19" fillId="0" borderId="3" xfId="0" applyNumberFormat="1" applyFont="1" applyFill="1" applyBorder="1" applyAlignment="1">
      <alignment vertical="center" shrinkToFit="1"/>
    </xf>
    <xf numFmtId="0" fontId="19" fillId="0" borderId="3" xfId="0" applyFont="1" applyFill="1" applyBorder="1" applyAlignment="1">
      <alignment vertical="center" shrinkToFit="1"/>
    </xf>
    <xf numFmtId="0" fontId="19" fillId="0" borderId="3" xfId="0" applyFont="1" applyFill="1" applyBorder="1" applyAlignment="1">
      <alignment horizontal="center" vertical="center" shrinkToFit="1"/>
    </xf>
    <xf numFmtId="183" fontId="19" fillId="0" borderId="3" xfId="0" applyNumberFormat="1" applyFont="1" applyFill="1" applyBorder="1" applyAlignment="1">
      <alignment vertical="center" shrinkToFit="1"/>
    </xf>
    <xf numFmtId="182" fontId="19" fillId="0" borderId="3" xfId="0" applyNumberFormat="1" applyFont="1" applyFill="1" applyBorder="1" applyAlignment="1">
      <alignment vertical="center" shrinkToFit="1"/>
    </xf>
    <xf numFmtId="0" fontId="19" fillId="0" borderId="0" xfId="0" applyFont="1" applyFill="1" applyBorder="1" applyAlignment="1">
      <alignment vertical="center"/>
    </xf>
    <xf numFmtId="0" fontId="18" fillId="0" borderId="0" xfId="0" applyFont="1" applyAlignment="1">
      <alignment vertical="center"/>
    </xf>
    <xf numFmtId="0" fontId="18" fillId="0" borderId="13" xfId="0" applyFont="1" applyBorder="1" applyAlignment="1">
      <alignment horizontal="centerContinuous" vertical="center"/>
    </xf>
    <xf numFmtId="0" fontId="18" fillId="3" borderId="13" xfId="0" applyFont="1" applyFill="1" applyBorder="1" applyAlignment="1">
      <alignment vertical="center"/>
    </xf>
    <xf numFmtId="0" fontId="18" fillId="0" borderId="0" xfId="0" applyFont="1" applyAlignment="1">
      <alignment horizontal="center" vertical="center"/>
    </xf>
    <xf numFmtId="181" fontId="18" fillId="3" borderId="13" xfId="0" applyNumberFormat="1" applyFont="1" applyFill="1" applyBorder="1" applyAlignment="1">
      <alignment vertical="center" shrinkToFit="1"/>
    </xf>
    <xf numFmtId="181" fontId="18" fillId="0" borderId="13" xfId="0" applyNumberFormat="1" applyFont="1" applyBorder="1" applyAlignment="1">
      <alignment vertical="center"/>
    </xf>
    <xf numFmtId="0" fontId="18" fillId="0" borderId="8" xfId="0" applyFont="1" applyBorder="1" applyAlignment="1">
      <alignment vertical="top" wrapText="1"/>
    </xf>
    <xf numFmtId="0" fontId="18" fillId="3" borderId="1" xfId="0" applyFont="1" applyFill="1" applyBorder="1" applyAlignment="1">
      <alignment vertical="center"/>
    </xf>
    <xf numFmtId="181" fontId="18" fillId="3" borderId="1" xfId="0" applyNumberFormat="1" applyFont="1" applyFill="1" applyBorder="1" applyAlignment="1">
      <alignment vertical="center" shrinkToFit="1"/>
    </xf>
    <xf numFmtId="0" fontId="18" fillId="3" borderId="8" xfId="0" applyFont="1" applyFill="1" applyBorder="1" applyAlignment="1">
      <alignment vertical="center"/>
    </xf>
    <xf numFmtId="181" fontId="18" fillId="3" borderId="8" xfId="0" applyNumberFormat="1" applyFont="1" applyFill="1" applyBorder="1" applyAlignment="1">
      <alignment vertical="center" shrinkToFit="1"/>
    </xf>
    <xf numFmtId="181" fontId="18" fillId="0" borderId="8" xfId="0" applyNumberFormat="1" applyFont="1" applyBorder="1" applyAlignment="1">
      <alignment vertical="center"/>
    </xf>
    <xf numFmtId="0" fontId="18" fillId="0" borderId="38" xfId="0" applyFont="1" applyBorder="1" applyAlignment="1">
      <alignment horizontal="center" vertical="center"/>
    </xf>
    <xf numFmtId="181" fontId="18" fillId="0" borderId="59" xfId="0" applyNumberFormat="1" applyFont="1" applyFill="1" applyBorder="1" applyAlignment="1">
      <alignment vertical="center" shrinkToFit="1"/>
    </xf>
    <xf numFmtId="181" fontId="18" fillId="0" borderId="41" xfId="0" applyNumberFormat="1" applyFont="1" applyBorder="1" applyAlignment="1">
      <alignment vertical="center"/>
    </xf>
    <xf numFmtId="0" fontId="18" fillId="0" borderId="35" xfId="0" applyFont="1" applyBorder="1" applyAlignment="1">
      <alignment horizontal="center" vertical="center"/>
    </xf>
    <xf numFmtId="0" fontId="2" fillId="0" borderId="58" xfId="3" applyFont="1" applyFill="1" applyBorder="1" applyAlignment="1">
      <alignment horizontal="center" vertical="center"/>
    </xf>
    <xf numFmtId="0" fontId="17" fillId="0" borderId="8" xfId="0" applyFont="1" applyFill="1" applyBorder="1" applyAlignment="1">
      <alignment vertical="center" wrapText="1" shrinkToFit="1"/>
    </xf>
    <xf numFmtId="0" fontId="19" fillId="0" borderId="0" xfId="0" applyFont="1" applyFill="1" applyBorder="1" applyAlignment="1">
      <alignment vertical="center" shrinkToFit="1"/>
    </xf>
    <xf numFmtId="0" fontId="19" fillId="0" borderId="0" xfId="0" applyFont="1" applyFill="1" applyBorder="1" applyAlignment="1">
      <alignment horizontal="center" vertical="center" shrinkToFit="1"/>
    </xf>
    <xf numFmtId="184" fontId="19" fillId="0" borderId="0" xfId="0" applyNumberFormat="1" applyFont="1" applyFill="1" applyBorder="1" applyAlignment="1">
      <alignment vertical="center" shrinkToFit="1"/>
    </xf>
    <xf numFmtId="183" fontId="19" fillId="0" borderId="0" xfId="0" applyNumberFormat="1" applyFont="1" applyFill="1" applyBorder="1" applyAlignment="1">
      <alignment vertical="center" shrinkToFit="1"/>
    </xf>
    <xf numFmtId="182" fontId="19" fillId="0" borderId="0" xfId="0" applyNumberFormat="1" applyFont="1" applyFill="1" applyBorder="1" applyAlignment="1">
      <alignment vertical="center" shrinkToFit="1"/>
    </xf>
    <xf numFmtId="184" fontId="19" fillId="0" borderId="13" xfId="0" applyNumberFormat="1" applyFont="1" applyFill="1" applyBorder="1" applyAlignment="1">
      <alignment horizontal="center" vertical="center" shrinkToFit="1"/>
    </xf>
    <xf numFmtId="181" fontId="18" fillId="3" borderId="61" xfId="0" applyNumberFormat="1" applyFont="1" applyFill="1" applyBorder="1" applyAlignment="1">
      <alignment vertical="center" shrinkToFit="1"/>
    </xf>
    <xf numFmtId="181" fontId="18" fillId="3" borderId="24" xfId="0" applyNumberFormat="1" applyFont="1" applyFill="1" applyBorder="1" applyAlignment="1">
      <alignment vertical="center" shrinkToFit="1"/>
    </xf>
    <xf numFmtId="181" fontId="35" fillId="3" borderId="13" xfId="0" applyNumberFormat="1" applyFont="1" applyFill="1" applyBorder="1" applyAlignment="1">
      <alignment vertical="center" shrinkToFit="1"/>
    </xf>
    <xf numFmtId="181" fontId="18" fillId="3" borderId="59" xfId="0" applyNumberFormat="1" applyFont="1" applyFill="1" applyBorder="1" applyAlignment="1">
      <alignment horizontal="right" vertical="center" shrinkToFit="1"/>
    </xf>
    <xf numFmtId="0" fontId="17" fillId="0" borderId="0" xfId="0" applyFont="1" applyAlignment="1">
      <alignment horizontal="center" vertical="center" wrapText="1"/>
    </xf>
    <xf numFmtId="0" fontId="19" fillId="5" borderId="13" xfId="0" applyFont="1" applyFill="1" applyBorder="1" applyAlignment="1">
      <alignment horizontal="center" vertical="center" shrinkToFit="1"/>
    </xf>
    <xf numFmtId="0" fontId="29" fillId="0" borderId="0" xfId="0" applyFont="1" applyFill="1" applyBorder="1" applyAlignment="1">
      <alignment vertical="center" shrinkToFit="1"/>
    </xf>
    <xf numFmtId="0" fontId="22" fillId="0" borderId="8" xfId="0" applyFont="1" applyFill="1" applyBorder="1" applyAlignment="1">
      <alignment vertical="center" wrapText="1" shrinkToFit="1"/>
    </xf>
    <xf numFmtId="0" fontId="19" fillId="0" borderId="57" xfId="0" applyFont="1" applyBorder="1" applyAlignment="1">
      <alignment horizontal="center" vertical="center" wrapText="1" shrinkToFit="1"/>
    </xf>
    <xf numFmtId="0" fontId="19" fillId="0" borderId="58" xfId="0" applyFont="1" applyBorder="1" applyAlignment="1">
      <alignment horizontal="center" vertical="center" wrapText="1" shrinkToFit="1"/>
    </xf>
    <xf numFmtId="0" fontId="0" fillId="0" borderId="8" xfId="0" applyFont="1" applyBorder="1" applyAlignment="1">
      <alignment vertical="top" wrapText="1"/>
    </xf>
    <xf numFmtId="0" fontId="37" fillId="0" borderId="0" xfId="0" applyFont="1"/>
    <xf numFmtId="0" fontId="38" fillId="0" borderId="14" xfId="0" applyFont="1" applyBorder="1" applyAlignment="1">
      <alignment horizontal="center" vertical="center"/>
    </xf>
    <xf numFmtId="0" fontId="38" fillId="0" borderId="40" xfId="0" applyFont="1" applyBorder="1" applyAlignment="1">
      <alignment horizontal="center" vertical="center" wrapText="1"/>
    </xf>
    <xf numFmtId="0" fontId="38" fillId="0" borderId="42" xfId="0" applyFont="1" applyBorder="1" applyAlignment="1">
      <alignment horizontal="center" vertical="center" wrapText="1"/>
    </xf>
    <xf numFmtId="0" fontId="38" fillId="0" borderId="14" xfId="0" applyFont="1" applyBorder="1" applyAlignment="1">
      <alignment horizontal="left" vertical="top" wrapText="1"/>
    </xf>
    <xf numFmtId="0" fontId="38" fillId="0" borderId="72" xfId="0" applyFont="1" applyBorder="1" applyAlignment="1">
      <alignment horizontal="left" vertical="top" wrapText="1"/>
    </xf>
    <xf numFmtId="0" fontId="2" fillId="3" borderId="19" xfId="3" applyFont="1" applyFill="1" applyBorder="1" applyAlignment="1">
      <alignment vertical="center"/>
    </xf>
    <xf numFmtId="0" fontId="2" fillId="3" borderId="13" xfId="3" applyFont="1" applyFill="1" applyBorder="1" applyAlignment="1">
      <alignment vertical="center"/>
    </xf>
    <xf numFmtId="0" fontId="0" fillId="3" borderId="13" xfId="3" applyFont="1" applyFill="1" applyBorder="1" applyAlignment="1">
      <alignment vertical="center"/>
    </xf>
    <xf numFmtId="0" fontId="2" fillId="3" borderId="13" xfId="3" applyFont="1" applyFill="1" applyBorder="1" applyAlignment="1">
      <alignment horizontal="center" vertical="center"/>
    </xf>
    <xf numFmtId="0" fontId="18" fillId="3" borderId="13" xfId="3" applyFont="1" applyFill="1" applyBorder="1" applyAlignment="1">
      <alignment horizontal="center" vertical="center"/>
    </xf>
    <xf numFmtId="0" fontId="18" fillId="3" borderId="13" xfId="3" applyFont="1" applyFill="1" applyBorder="1" applyAlignment="1">
      <alignment horizontal="center" vertical="center" wrapText="1"/>
    </xf>
    <xf numFmtId="177" fontId="3" fillId="3" borderId="9" xfId="4" applyNumberFormat="1" applyFont="1" applyFill="1" applyBorder="1" applyAlignment="1">
      <alignment vertical="center" wrapText="1"/>
    </xf>
    <xf numFmtId="0" fontId="0" fillId="3" borderId="13" xfId="3" applyFont="1" applyFill="1" applyBorder="1" applyAlignment="1">
      <alignment horizontal="center" vertical="center"/>
    </xf>
    <xf numFmtId="0" fontId="2" fillId="3" borderId="13" xfId="3" applyFont="1" applyFill="1" applyBorder="1" applyAlignment="1">
      <alignment horizontal="center" vertical="center" wrapText="1"/>
    </xf>
    <xf numFmtId="180" fontId="3" fillId="3" borderId="9" xfId="4" applyNumberFormat="1" applyFont="1" applyFill="1" applyBorder="1" applyAlignment="1">
      <alignment vertical="center" wrapText="1"/>
    </xf>
    <xf numFmtId="180" fontId="3" fillId="3" borderId="9" xfId="4" applyNumberFormat="1" applyFont="1" applyFill="1" applyBorder="1" applyAlignment="1">
      <alignment horizontal="center" vertical="center" wrapText="1"/>
    </xf>
    <xf numFmtId="177" fontId="3" fillId="3" borderId="8" xfId="4" applyNumberFormat="1" applyFont="1" applyFill="1" applyBorder="1" applyAlignment="1">
      <alignment vertical="center" wrapText="1"/>
    </xf>
    <xf numFmtId="0" fontId="2" fillId="3" borderId="58" xfId="3" applyFont="1" applyFill="1" applyBorder="1" applyAlignment="1">
      <alignment vertical="center"/>
    </xf>
    <xf numFmtId="0" fontId="19" fillId="0" borderId="0" xfId="0" applyFont="1" applyBorder="1" applyAlignment="1">
      <alignment horizontal="center" vertical="center" wrapText="1" shrinkToFit="1"/>
    </xf>
    <xf numFmtId="183" fontId="19" fillId="0" borderId="13" xfId="0" applyNumberFormat="1" applyFont="1" applyBorder="1" applyAlignment="1">
      <alignment vertical="center" shrinkToFit="1"/>
    </xf>
    <xf numFmtId="184" fontId="19" fillId="4" borderId="13" xfId="0" applyNumberFormat="1" applyFont="1" applyFill="1" applyBorder="1" applyAlignment="1">
      <alignment vertical="center" shrinkToFit="1"/>
    </xf>
    <xf numFmtId="184" fontId="19" fillId="0" borderId="13" xfId="0" applyNumberFormat="1" applyFont="1" applyBorder="1" applyAlignment="1">
      <alignment vertical="center" shrinkToFit="1"/>
    </xf>
    <xf numFmtId="0" fontId="19" fillId="0" borderId="2" xfId="0" applyFont="1" applyBorder="1" applyAlignment="1">
      <alignment vertical="center" wrapText="1"/>
    </xf>
    <xf numFmtId="0" fontId="19" fillId="3" borderId="13" xfId="0" applyFont="1" applyFill="1" applyBorder="1" applyAlignment="1">
      <alignment vertical="center" shrinkToFit="1"/>
    </xf>
    <xf numFmtId="183" fontId="19" fillId="3" borderId="13" xfId="0" applyNumberFormat="1" applyFont="1" applyFill="1" applyBorder="1" applyAlignment="1">
      <alignment vertical="center" shrinkToFit="1"/>
    </xf>
    <xf numFmtId="0" fontId="17" fillId="3" borderId="12" xfId="0" applyFont="1" applyFill="1" applyBorder="1" applyAlignment="1">
      <alignment vertical="center" shrinkToFit="1"/>
    </xf>
    <xf numFmtId="0" fontId="17" fillId="3" borderId="13" xfId="0" applyFont="1" applyFill="1" applyBorder="1" applyAlignment="1">
      <alignment horizontal="center" vertical="center" shrinkToFit="1"/>
    </xf>
    <xf numFmtId="0" fontId="19" fillId="0" borderId="12" xfId="0" applyFont="1" applyFill="1" applyBorder="1" applyAlignment="1">
      <alignment vertical="center" wrapText="1"/>
    </xf>
    <xf numFmtId="185" fontId="19" fillId="0" borderId="12" xfId="0" applyNumberFormat="1" applyFont="1" applyFill="1" applyBorder="1" applyAlignment="1">
      <alignment vertical="center" shrinkToFit="1"/>
    </xf>
    <xf numFmtId="183" fontId="19" fillId="0" borderId="12" xfId="0" applyNumberFormat="1" applyFont="1" applyFill="1" applyBorder="1" applyAlignment="1">
      <alignment vertical="center" shrinkToFit="1"/>
    </xf>
    <xf numFmtId="12" fontId="19" fillId="0" borderId="12" xfId="0" applyNumberFormat="1" applyFont="1" applyFill="1" applyBorder="1" applyAlignment="1">
      <alignment horizontal="center" vertical="center"/>
    </xf>
    <xf numFmtId="0" fontId="18" fillId="3" borderId="9" xfId="3" applyFont="1" applyFill="1" applyBorder="1" applyAlignment="1">
      <alignment horizontal="center" vertical="center"/>
    </xf>
    <xf numFmtId="0" fontId="2" fillId="3" borderId="9" xfId="3" applyFont="1" applyFill="1" applyBorder="1" applyAlignment="1">
      <alignment horizontal="center" vertical="center"/>
    </xf>
    <xf numFmtId="0" fontId="9" fillId="0" borderId="0" xfId="0" applyFont="1" applyAlignment="1">
      <alignment horizontal="center" vertical="center"/>
    </xf>
    <xf numFmtId="0" fontId="7" fillId="0" borderId="29" xfId="0" applyFont="1" applyBorder="1" applyAlignment="1">
      <alignment horizontal="center" vertical="center" wrapText="1"/>
    </xf>
    <xf numFmtId="0" fontId="7" fillId="0" borderId="26" xfId="0" applyFont="1" applyBorder="1" applyAlignment="1">
      <alignment vertical="center" wrapText="1"/>
    </xf>
    <xf numFmtId="0" fontId="7" fillId="0" borderId="33"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0" xfId="0" applyFont="1" applyBorder="1" applyAlignment="1">
      <alignment horizontal="center" vertical="center" wrapText="1"/>
    </xf>
    <xf numFmtId="186" fontId="7" fillId="0" borderId="58" xfId="0" applyNumberFormat="1" applyFont="1" applyBorder="1" applyAlignment="1">
      <alignment horizontal="left" vertical="center" wrapText="1"/>
    </xf>
    <xf numFmtId="186" fontId="7" fillId="0" borderId="33" xfId="0" applyNumberFormat="1" applyFont="1" applyBorder="1" applyAlignment="1">
      <alignment horizontal="left" vertical="center" wrapText="1"/>
    </xf>
    <xf numFmtId="0" fontId="7" fillId="0" borderId="0" xfId="0" applyFont="1" applyAlignment="1">
      <alignment horizontal="right" vertical="center" wrapText="1"/>
    </xf>
    <xf numFmtId="183" fontId="19" fillId="0" borderId="12" xfId="0" applyNumberFormat="1" applyFont="1" applyFill="1" applyBorder="1" applyAlignment="1">
      <alignment vertical="center" shrinkToFit="1"/>
    </xf>
    <xf numFmtId="0" fontId="15" fillId="0" borderId="0" xfId="0" applyFont="1" applyAlignment="1">
      <alignment horizontal="center" vertical="center"/>
    </xf>
    <xf numFmtId="0" fontId="19" fillId="0" borderId="0" xfId="0" applyFont="1" applyFill="1" applyBorder="1" applyAlignment="1">
      <alignment horizontal="left" vertical="center" wrapText="1" shrinkToFit="1"/>
    </xf>
    <xf numFmtId="0" fontId="19" fillId="0" borderId="0" xfId="0" applyFont="1" applyFill="1" applyBorder="1" applyAlignment="1">
      <alignment horizontal="left" vertical="center" shrinkToFit="1"/>
    </xf>
    <xf numFmtId="0" fontId="17" fillId="0" borderId="0" xfId="0" applyFont="1" applyBorder="1" applyAlignment="1">
      <alignment horizontal="center" vertical="center" wrapText="1"/>
    </xf>
    <xf numFmtId="0" fontId="19" fillId="0" borderId="0" xfId="0" applyFont="1" applyAlignment="1">
      <alignment horizontal="left" vertical="center"/>
    </xf>
    <xf numFmtId="0" fontId="19" fillId="0" borderId="0" xfId="0" applyFont="1" applyAlignment="1">
      <alignment vertical="center" wrapText="1"/>
    </xf>
    <xf numFmtId="0" fontId="2" fillId="0" borderId="75" xfId="3" applyFont="1" applyFill="1" applyBorder="1" applyAlignment="1">
      <alignment vertical="center"/>
    </xf>
    <xf numFmtId="0" fontId="2" fillId="0" borderId="76" xfId="3" applyFont="1" applyFill="1" applyBorder="1" applyAlignment="1">
      <alignment vertical="center"/>
    </xf>
    <xf numFmtId="0" fontId="2" fillId="0" borderId="76" xfId="3" applyFont="1" applyFill="1" applyBorder="1" applyAlignment="1">
      <alignment horizontal="center" vertical="center"/>
    </xf>
    <xf numFmtId="0" fontId="2" fillId="0" borderId="77" xfId="3" applyFont="1" applyFill="1" applyBorder="1" applyAlignment="1">
      <alignment vertical="center"/>
    </xf>
    <xf numFmtId="0" fontId="2" fillId="3" borderId="78" xfId="3" applyFont="1" applyFill="1" applyBorder="1" applyAlignment="1">
      <alignment vertical="center"/>
    </xf>
    <xf numFmtId="0" fontId="2" fillId="3" borderId="60" xfId="3" applyFont="1" applyFill="1" applyBorder="1" applyAlignment="1">
      <alignment vertical="center"/>
    </xf>
    <xf numFmtId="0" fontId="2" fillId="3" borderId="60" xfId="3" applyFont="1" applyFill="1" applyBorder="1" applyAlignment="1">
      <alignment horizontal="center" vertical="center"/>
    </xf>
    <xf numFmtId="0" fontId="2" fillId="3" borderId="60" xfId="3" applyFont="1" applyFill="1" applyBorder="1" applyAlignment="1">
      <alignment horizontal="center" vertical="center" wrapText="1"/>
    </xf>
    <xf numFmtId="0" fontId="2" fillId="3" borderId="68" xfId="3" applyFont="1" applyFill="1" applyBorder="1" applyAlignment="1">
      <alignment horizontal="center" vertical="center"/>
    </xf>
    <xf numFmtId="177" fontId="3" fillId="3" borderId="68" xfId="4" applyNumberFormat="1" applyFont="1" applyFill="1" applyBorder="1" applyAlignment="1">
      <alignment vertical="center" wrapText="1"/>
    </xf>
    <xf numFmtId="177" fontId="3" fillId="0" borderId="68" xfId="4" applyNumberFormat="1" applyFont="1" applyFill="1" applyBorder="1" applyAlignment="1">
      <alignment vertical="center" wrapText="1"/>
    </xf>
    <xf numFmtId="180" fontId="3" fillId="3" borderId="68" xfId="4" applyNumberFormat="1" applyFont="1" applyFill="1" applyBorder="1" applyAlignment="1">
      <alignment vertical="center" wrapText="1"/>
    </xf>
    <xf numFmtId="177" fontId="3" fillId="0" borderId="68" xfId="4" applyNumberFormat="1" applyFont="1" applyFill="1" applyBorder="1" applyAlignment="1">
      <alignment horizontal="center" vertical="center" wrapText="1"/>
    </xf>
    <xf numFmtId="177" fontId="3" fillId="3" borderId="60" xfId="4" applyNumberFormat="1" applyFont="1" applyFill="1" applyBorder="1" applyAlignment="1">
      <alignment vertical="center" wrapText="1"/>
    </xf>
    <xf numFmtId="177" fontId="3" fillId="0" borderId="79" xfId="4" applyNumberFormat="1" applyFont="1" applyFill="1" applyBorder="1" applyAlignment="1">
      <alignment vertical="center" wrapText="1"/>
    </xf>
    <xf numFmtId="0" fontId="2" fillId="3" borderId="66" xfId="3" applyFont="1" applyFill="1" applyBorder="1" applyAlignment="1">
      <alignment vertical="center"/>
    </xf>
    <xf numFmtId="0" fontId="2" fillId="0" borderId="80" xfId="3" applyFont="1" applyFill="1" applyBorder="1" applyAlignment="1">
      <alignment vertical="center"/>
    </xf>
    <xf numFmtId="0" fontId="2" fillId="0" borderId="81" xfId="3" applyFont="1" applyFill="1" applyBorder="1" applyAlignment="1">
      <alignment vertical="center"/>
    </xf>
    <xf numFmtId="0" fontId="2" fillId="0" borderId="82" xfId="3" applyFont="1" applyFill="1" applyBorder="1" applyAlignment="1">
      <alignment vertical="center"/>
    </xf>
    <xf numFmtId="0" fontId="2" fillId="0" borderId="84" xfId="3" applyFont="1" applyFill="1" applyBorder="1" applyAlignment="1">
      <alignment horizontal="center" vertical="center"/>
    </xf>
    <xf numFmtId="0" fontId="2" fillId="3" borderId="84" xfId="3" applyFont="1" applyFill="1" applyBorder="1" applyAlignment="1">
      <alignment vertical="center"/>
    </xf>
    <xf numFmtId="0" fontId="2" fillId="3" borderId="85" xfId="3" applyFont="1" applyFill="1" applyBorder="1" applyAlignment="1">
      <alignment vertical="center"/>
    </xf>
    <xf numFmtId="176" fontId="21" fillId="0" borderId="86" xfId="3" applyNumberFormat="1" applyFont="1" applyBorder="1" applyAlignment="1">
      <alignment horizontal="right" vertical="center"/>
    </xf>
    <xf numFmtId="38" fontId="3" fillId="0" borderId="89" xfId="4" applyFont="1" applyFill="1" applyBorder="1" applyAlignment="1">
      <alignment horizontal="center" vertical="center"/>
    </xf>
    <xf numFmtId="177" fontId="3" fillId="0" borderId="88" xfId="4" applyNumberFormat="1" applyFont="1" applyFill="1" applyBorder="1" applyAlignment="1">
      <alignment vertical="center" wrapText="1"/>
    </xf>
    <xf numFmtId="177" fontId="3" fillId="0" borderId="90" xfId="4" applyNumberFormat="1" applyFont="1" applyFill="1" applyBorder="1" applyAlignment="1">
      <alignment vertical="center" wrapText="1"/>
    </xf>
    <xf numFmtId="0" fontId="19" fillId="0" borderId="0" xfId="0" applyFont="1" applyFill="1" applyAlignment="1">
      <alignment vertical="center" wrapText="1"/>
    </xf>
    <xf numFmtId="0" fontId="19" fillId="0" borderId="0" xfId="0" applyFont="1" applyAlignment="1">
      <alignment vertical="top" wrapText="1"/>
    </xf>
    <xf numFmtId="0" fontId="0" fillId="0" borderId="17" xfId="3" applyFont="1" applyFill="1" applyBorder="1" applyAlignment="1">
      <alignment horizontal="center" vertical="center" wrapText="1"/>
    </xf>
    <xf numFmtId="0" fontId="0" fillId="0" borderId="6" xfId="3" applyFont="1" applyFill="1" applyBorder="1" applyAlignment="1">
      <alignment horizontal="center" vertical="center" wrapText="1"/>
    </xf>
    <xf numFmtId="0" fontId="0" fillId="0" borderId="8" xfId="3" applyFont="1" applyFill="1" applyBorder="1" applyAlignment="1">
      <alignment horizontal="center" vertical="center" wrapText="1"/>
    </xf>
    <xf numFmtId="38" fontId="3" fillId="0" borderId="63" xfId="4" applyFont="1" applyBorder="1" applyAlignment="1">
      <alignment horizontal="center" vertical="center" wrapText="1"/>
    </xf>
    <xf numFmtId="38" fontId="3" fillId="0" borderId="64" xfId="4" applyFont="1" applyBorder="1" applyAlignment="1">
      <alignment horizontal="center" vertical="center" wrapText="1"/>
    </xf>
    <xf numFmtId="0" fontId="2" fillId="0" borderId="24" xfId="3" applyFont="1" applyFill="1" applyBorder="1" applyAlignment="1">
      <alignment horizontal="center" vertical="center" wrapText="1"/>
    </xf>
    <xf numFmtId="0" fontId="2" fillId="0" borderId="13" xfId="3" applyFont="1" applyFill="1" applyBorder="1" applyAlignment="1">
      <alignment horizontal="center" vertical="center" wrapText="1"/>
    </xf>
    <xf numFmtId="40" fontId="3" fillId="0" borderId="6" xfId="4" applyNumberFormat="1" applyFont="1" applyBorder="1" applyAlignment="1">
      <alignment horizontal="center" vertical="center" wrapText="1"/>
    </xf>
    <xf numFmtId="40" fontId="3" fillId="0" borderId="8" xfId="4" applyNumberFormat="1" applyFont="1" applyBorder="1" applyAlignment="1">
      <alignment horizontal="center" vertical="center" wrapText="1"/>
    </xf>
    <xf numFmtId="40" fontId="3" fillId="0" borderId="9" xfId="4" applyNumberFormat="1" applyFont="1" applyBorder="1" applyAlignment="1">
      <alignment horizontal="center" vertical="center" wrapText="1"/>
    </xf>
    <xf numFmtId="40" fontId="3" fillId="0" borderId="10" xfId="4" applyNumberFormat="1" applyFont="1" applyBorder="1" applyAlignment="1">
      <alignment horizontal="center" vertical="center" wrapText="1"/>
    </xf>
    <xf numFmtId="40" fontId="3" fillId="0" borderId="11" xfId="4" applyNumberFormat="1" applyFont="1" applyBorder="1" applyAlignment="1">
      <alignment horizontal="center" vertical="center" wrapText="1"/>
    </xf>
    <xf numFmtId="38" fontId="3" fillId="0" borderId="6" xfId="4" applyFont="1" applyBorder="1" applyAlignment="1">
      <alignment horizontal="center" vertical="center"/>
    </xf>
    <xf numFmtId="38" fontId="3" fillId="0" borderId="8" xfId="4" applyFont="1" applyBorder="1" applyAlignment="1">
      <alignment horizontal="center" vertical="center"/>
    </xf>
    <xf numFmtId="38" fontId="3" fillId="0" borderId="6" xfId="4" applyFont="1" applyBorder="1" applyAlignment="1">
      <alignment horizontal="center" vertical="center" wrapText="1"/>
    </xf>
    <xf numFmtId="38" fontId="3" fillId="0" borderId="8" xfId="4" applyFont="1" applyBorder="1" applyAlignment="1">
      <alignment horizontal="center" vertical="center" wrapText="1"/>
    </xf>
    <xf numFmtId="38" fontId="3" fillId="0" borderId="87" xfId="4" applyFont="1" applyBorder="1" applyAlignment="1">
      <alignment horizontal="center" vertical="center" wrapText="1"/>
    </xf>
    <xf numFmtId="38" fontId="3" fillId="0" borderId="88" xfId="4" applyFont="1" applyBorder="1" applyAlignment="1">
      <alignment horizontal="center" vertical="center" wrapText="1"/>
    </xf>
    <xf numFmtId="0" fontId="20" fillId="0" borderId="0" xfId="3" applyFont="1" applyAlignment="1">
      <alignment horizontal="left" vertical="center"/>
    </xf>
    <xf numFmtId="0" fontId="0" fillId="0" borderId="0" xfId="3" applyFont="1" applyAlignment="1">
      <alignment horizontal="left" wrapText="1"/>
    </xf>
    <xf numFmtId="0" fontId="2" fillId="0" borderId="0" xfId="3" applyFont="1" applyAlignment="1">
      <alignment horizontal="left" wrapText="1"/>
    </xf>
    <xf numFmtId="57" fontId="33" fillId="0" borderId="55" xfId="4" applyNumberFormat="1" applyFont="1" applyFill="1" applyBorder="1" applyAlignment="1">
      <alignment horizontal="left"/>
    </xf>
    <xf numFmtId="0" fontId="2" fillId="0" borderId="15" xfId="3" applyFont="1" applyFill="1" applyBorder="1" applyAlignment="1">
      <alignment horizontal="center" vertical="center" wrapText="1"/>
    </xf>
    <xf numFmtId="0" fontId="2" fillId="0" borderId="19" xfId="3" applyFont="1" applyFill="1" applyBorder="1" applyAlignment="1">
      <alignment horizontal="center" vertical="center" wrapText="1"/>
    </xf>
    <xf numFmtId="0" fontId="19" fillId="0" borderId="24" xfId="3" applyFont="1" applyFill="1" applyBorder="1" applyAlignment="1">
      <alignment horizontal="center" vertical="center" wrapText="1"/>
    </xf>
    <xf numFmtId="0" fontId="19" fillId="0" borderId="13" xfId="3" applyFont="1" applyFill="1" applyBorder="1" applyAlignment="1">
      <alignment horizontal="center" vertical="center" wrapText="1"/>
    </xf>
    <xf numFmtId="0" fontId="2" fillId="0" borderId="17"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2" fillId="0" borderId="8" xfId="3" applyFont="1" applyFill="1" applyBorder="1" applyAlignment="1">
      <alignment horizontal="center" vertical="center" wrapText="1"/>
    </xf>
    <xf numFmtId="0" fontId="0" fillId="0" borderId="24" xfId="3" applyFont="1" applyFill="1" applyBorder="1" applyAlignment="1">
      <alignment horizontal="center" vertical="center" wrapText="1"/>
    </xf>
    <xf numFmtId="0" fontId="2" fillId="0" borderId="83" xfId="3" applyFont="1" applyFill="1" applyBorder="1" applyAlignment="1">
      <alignment horizontal="center" vertical="center" wrapText="1"/>
    </xf>
    <xf numFmtId="0" fontId="2" fillId="0" borderId="84" xfId="3" applyFont="1" applyFill="1" applyBorder="1" applyAlignment="1">
      <alignment horizontal="center" vertical="center" wrapText="1"/>
    </xf>
    <xf numFmtId="0" fontId="2" fillId="0" borderId="56" xfId="3" applyFont="1" applyFill="1" applyBorder="1" applyAlignment="1">
      <alignment horizontal="center" vertical="center" wrapText="1"/>
    </xf>
    <xf numFmtId="0" fontId="2" fillId="0" borderId="58" xfId="3" applyFont="1" applyFill="1" applyBorder="1" applyAlignment="1">
      <alignment horizontal="center" vertical="center" wrapText="1"/>
    </xf>
    <xf numFmtId="0" fontId="19" fillId="0" borderId="0" xfId="0" applyFont="1" applyAlignment="1">
      <alignment horizontal="left" vertical="center"/>
    </xf>
    <xf numFmtId="0" fontId="19" fillId="3" borderId="13" xfId="0" applyFont="1" applyFill="1" applyBorder="1" applyAlignment="1">
      <alignment vertical="center" shrinkToFit="1"/>
    </xf>
    <xf numFmtId="0" fontId="19" fillId="0" borderId="13" xfId="0" applyFont="1" applyBorder="1" applyAlignment="1">
      <alignment horizontal="left" vertical="center"/>
    </xf>
    <xf numFmtId="0" fontId="19" fillId="3" borderId="13" xfId="0" applyFont="1" applyFill="1" applyBorder="1" applyAlignment="1">
      <alignment vertical="center"/>
    </xf>
    <xf numFmtId="0" fontId="19" fillId="0" borderId="13" xfId="0" applyFont="1" applyBorder="1" applyAlignment="1">
      <alignment horizontal="center" vertical="center"/>
    </xf>
    <xf numFmtId="0" fontId="19" fillId="3" borderId="12" xfId="0" applyFont="1" applyFill="1" applyBorder="1" applyAlignment="1">
      <alignment horizontal="center" vertical="center"/>
    </xf>
    <xf numFmtId="0" fontId="19" fillId="3" borderId="57" xfId="0" applyFont="1" applyFill="1" applyBorder="1" applyAlignment="1">
      <alignment horizontal="center" vertical="center"/>
    </xf>
    <xf numFmtId="0" fontId="19" fillId="3" borderId="58" xfId="0" applyFont="1" applyFill="1" applyBorder="1" applyAlignment="1">
      <alignment horizontal="center" vertical="center"/>
    </xf>
    <xf numFmtId="0" fontId="19" fillId="4" borderId="13" xfId="0" applyFont="1" applyFill="1" applyBorder="1" applyAlignment="1">
      <alignment horizontal="left" vertical="center" shrinkToFit="1"/>
    </xf>
    <xf numFmtId="0" fontId="19" fillId="3" borderId="13" xfId="0" applyFont="1" applyFill="1" applyBorder="1" applyAlignment="1">
      <alignment horizontal="center" vertical="center"/>
    </xf>
    <xf numFmtId="0" fontId="19" fillId="0" borderId="12" xfId="0" applyFont="1" applyBorder="1" applyAlignment="1">
      <alignment vertical="center" shrinkToFit="1"/>
    </xf>
    <xf numFmtId="0" fontId="19" fillId="0" borderId="58" xfId="0" applyFont="1" applyBorder="1" applyAlignment="1">
      <alignment vertical="center" shrinkToFit="1"/>
    </xf>
    <xf numFmtId="0" fontId="19" fillId="0" borderId="2" xfId="0" applyFont="1" applyBorder="1" applyAlignment="1">
      <alignment horizontal="center" vertical="center" wrapText="1"/>
    </xf>
    <xf numFmtId="0" fontId="19" fillId="0" borderId="4" xfId="0" applyFont="1" applyBorder="1" applyAlignment="1">
      <alignment horizontal="center" vertical="center"/>
    </xf>
    <xf numFmtId="0" fontId="19" fillId="0" borderId="13" xfId="0" applyFont="1" applyBorder="1" applyAlignment="1">
      <alignment horizontal="center" vertical="center" wrapText="1"/>
    </xf>
    <xf numFmtId="0" fontId="17" fillId="0" borderId="0" xfId="0" applyFont="1" applyBorder="1" applyAlignment="1">
      <alignment horizontal="center" vertical="center" wrapText="1"/>
    </xf>
    <xf numFmtId="0" fontId="19" fillId="0" borderId="2" xfId="0" applyFont="1" applyBorder="1" applyAlignment="1">
      <alignment horizontal="center" vertical="center"/>
    </xf>
    <xf numFmtId="183" fontId="19" fillId="0" borderId="13" xfId="0" applyNumberFormat="1" applyFont="1" applyBorder="1" applyAlignment="1">
      <alignment vertical="center"/>
    </xf>
    <xf numFmtId="183" fontId="19" fillId="0" borderId="13" xfId="0" applyNumberFormat="1" applyFont="1" applyBorder="1" applyAlignment="1">
      <alignment horizontal="right" vertical="center"/>
    </xf>
    <xf numFmtId="0" fontId="19" fillId="0" borderId="53" xfId="0" applyFont="1" applyFill="1" applyBorder="1" applyAlignment="1">
      <alignment horizontal="center" vertical="center" wrapText="1"/>
    </xf>
    <xf numFmtId="0" fontId="19" fillId="0" borderId="31" xfId="0" applyFont="1" applyFill="1" applyBorder="1" applyAlignment="1">
      <alignment horizontal="center" vertical="center"/>
    </xf>
    <xf numFmtId="0" fontId="31" fillId="0" borderId="12" xfId="0" applyFont="1" applyBorder="1" applyAlignment="1">
      <alignment horizontal="center" vertical="center" shrinkToFit="1"/>
    </xf>
    <xf numFmtId="0" fontId="31" fillId="0" borderId="57" xfId="0" applyFont="1" applyBorder="1" applyAlignment="1">
      <alignment horizontal="center" vertical="center" shrinkToFit="1"/>
    </xf>
    <xf numFmtId="0" fontId="31" fillId="0" borderId="58" xfId="0" applyFont="1" applyBorder="1" applyAlignment="1">
      <alignment horizontal="center" vertical="center" shrinkToFit="1"/>
    </xf>
    <xf numFmtId="183" fontId="19" fillId="3" borderId="12" xfId="0" applyNumberFormat="1" applyFont="1" applyFill="1" applyBorder="1" applyAlignment="1">
      <alignment horizontal="center" vertical="center" shrinkToFit="1"/>
    </xf>
    <xf numFmtId="183" fontId="19" fillId="3" borderId="57" xfId="0" applyNumberFormat="1" applyFont="1" applyFill="1" applyBorder="1" applyAlignment="1">
      <alignment horizontal="center" vertical="center" shrinkToFit="1"/>
    </xf>
    <xf numFmtId="183" fontId="19" fillId="3" borderId="58" xfId="0" applyNumberFormat="1" applyFont="1" applyFill="1" applyBorder="1" applyAlignment="1">
      <alignment horizontal="center" vertical="center" shrinkToFit="1"/>
    </xf>
    <xf numFmtId="0" fontId="19" fillId="0" borderId="1" xfId="0" applyFont="1" applyBorder="1" applyAlignment="1">
      <alignment horizontal="center" vertical="center"/>
    </xf>
    <xf numFmtId="0" fontId="19" fillId="0" borderId="8" xfId="0" applyFont="1" applyBorder="1" applyAlignment="1">
      <alignment horizontal="center" vertical="center"/>
    </xf>
    <xf numFmtId="0" fontId="19" fillId="0" borderId="2" xfId="0" applyFont="1" applyBorder="1" applyAlignment="1">
      <alignment horizontal="center" vertical="center" wrapText="1" shrinkToFit="1"/>
    </xf>
    <xf numFmtId="0" fontId="19" fillId="0" borderId="3" xfId="0" applyFont="1" applyBorder="1" applyAlignment="1">
      <alignment horizontal="center" vertical="center" wrapText="1" shrinkToFit="1"/>
    </xf>
    <xf numFmtId="0" fontId="19" fillId="0" borderId="4" xfId="0" applyFont="1" applyBorder="1" applyAlignment="1">
      <alignment horizontal="center" vertical="center" wrapText="1" shrinkToFit="1"/>
    </xf>
    <xf numFmtId="0" fontId="19" fillId="0" borderId="9" xfId="0" applyFont="1" applyBorder="1" applyAlignment="1">
      <alignment horizontal="center" vertical="center" wrapText="1" shrinkToFit="1"/>
    </xf>
    <xf numFmtId="0" fontId="19" fillId="0" borderId="10" xfId="0" applyFont="1" applyBorder="1" applyAlignment="1">
      <alignment horizontal="center" vertical="center" wrapText="1" shrinkToFit="1"/>
    </xf>
    <xf numFmtId="0" fontId="19" fillId="0" borderId="11" xfId="0" applyFont="1" applyBorder="1" applyAlignment="1">
      <alignment horizontal="center" vertical="center" wrapText="1" shrinkToFit="1"/>
    </xf>
    <xf numFmtId="0" fontId="19" fillId="0" borderId="4"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0" xfId="0" applyFont="1" applyFill="1" applyBorder="1" applyAlignment="1">
      <alignment horizontal="left" vertical="center" wrapText="1" shrinkToFit="1"/>
    </xf>
    <xf numFmtId="0" fontId="19" fillId="3" borderId="12" xfId="0" applyFont="1" applyFill="1" applyBorder="1" applyAlignment="1">
      <alignment vertical="center" shrinkToFit="1"/>
    </xf>
    <xf numFmtId="0" fontId="19" fillId="3" borderId="58" xfId="0" applyFont="1" applyFill="1" applyBorder="1" applyAlignment="1">
      <alignment vertical="center" shrinkToFit="1"/>
    </xf>
    <xf numFmtId="0" fontId="19" fillId="3" borderId="12" xfId="0" applyNumberFormat="1" applyFont="1" applyFill="1" applyBorder="1" applyAlignment="1">
      <alignment horizontal="center" vertical="center" shrinkToFit="1"/>
    </xf>
    <xf numFmtId="0" fontId="19" fillId="3" borderId="58" xfId="0" applyNumberFormat="1" applyFont="1" applyFill="1" applyBorder="1" applyAlignment="1">
      <alignment horizontal="center" vertical="center" shrinkToFit="1"/>
    </xf>
    <xf numFmtId="183" fontId="22" fillId="0" borderId="13" xfId="0" applyNumberFormat="1" applyFont="1" applyFill="1" applyBorder="1" applyAlignment="1">
      <alignment horizontal="left" vertical="center" wrapText="1" shrinkToFit="1"/>
    </xf>
    <xf numFmtId="0" fontId="19" fillId="0" borderId="13" xfId="0" applyFont="1" applyFill="1" applyBorder="1" applyAlignment="1">
      <alignment horizontal="center" vertical="center" shrinkToFit="1"/>
    </xf>
    <xf numFmtId="0" fontId="19" fillId="0" borderId="1" xfId="0" applyFont="1" applyBorder="1" applyAlignment="1">
      <alignment horizontal="center" vertical="center" wrapText="1" shrinkToFit="1"/>
    </xf>
    <xf numFmtId="0" fontId="19" fillId="0" borderId="8" xfId="0" applyFont="1" applyBorder="1" applyAlignment="1">
      <alignment horizontal="center" vertical="center" wrapText="1" shrinkToFit="1"/>
    </xf>
    <xf numFmtId="0" fontId="31" fillId="0" borderId="1" xfId="0" applyFont="1" applyBorder="1" applyAlignment="1">
      <alignment horizontal="center" vertical="center" wrapText="1" shrinkToFit="1"/>
    </xf>
    <xf numFmtId="0" fontId="31" fillId="0" borderId="8" xfId="0" applyFont="1" applyBorder="1" applyAlignment="1">
      <alignment horizontal="center" vertical="center" wrapText="1" shrinkToFit="1"/>
    </xf>
    <xf numFmtId="0" fontId="31" fillId="0" borderId="2" xfId="0" applyFont="1" applyBorder="1" applyAlignment="1">
      <alignment horizontal="left" vertic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9" xfId="0" applyFont="1" applyBorder="1" applyAlignment="1">
      <alignment horizontal="left" vertical="center" wrapText="1"/>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19" fillId="0" borderId="0" xfId="0" applyNumberFormat="1" applyFont="1" applyBorder="1" applyAlignment="1">
      <alignment vertical="center"/>
    </xf>
    <xf numFmtId="183" fontId="19" fillId="0" borderId="13" xfId="0" applyNumberFormat="1" applyFont="1" applyFill="1" applyBorder="1" applyAlignment="1">
      <alignment vertical="center" shrinkToFit="1"/>
    </xf>
    <xf numFmtId="183" fontId="19" fillId="0" borderId="12" xfId="0" applyNumberFormat="1" applyFont="1" applyFill="1" applyBorder="1" applyAlignment="1">
      <alignment vertical="center" shrinkToFit="1"/>
    </xf>
    <xf numFmtId="0" fontId="19" fillId="0" borderId="15" xfId="0" applyFont="1" applyBorder="1" applyAlignment="1">
      <alignment horizontal="center" vertical="center" wrapText="1"/>
    </xf>
    <xf numFmtId="0" fontId="19" fillId="0" borderId="28" xfId="0" applyFont="1" applyBorder="1" applyAlignment="1">
      <alignment horizontal="center" vertical="center"/>
    </xf>
    <xf numFmtId="183" fontId="19" fillId="0" borderId="21" xfId="0" applyNumberFormat="1" applyFont="1" applyBorder="1" applyAlignment="1">
      <alignment vertical="center"/>
    </xf>
    <xf numFmtId="183" fontId="19" fillId="0" borderId="30" xfId="0" applyNumberFormat="1" applyFont="1" applyBorder="1" applyAlignment="1">
      <alignment vertical="center"/>
    </xf>
    <xf numFmtId="0" fontId="19" fillId="0" borderId="0" xfId="0" applyNumberFormat="1" applyFont="1" applyBorder="1" applyAlignment="1">
      <alignment horizontal="center" vertical="center" wrapText="1"/>
    </xf>
    <xf numFmtId="0" fontId="19" fillId="0" borderId="0" xfId="0" applyNumberFormat="1" applyFont="1" applyBorder="1" applyAlignment="1">
      <alignment horizontal="center" vertical="center"/>
    </xf>
    <xf numFmtId="183" fontId="19" fillId="0" borderId="21" xfId="0" applyNumberFormat="1" applyFont="1" applyFill="1" applyBorder="1" applyAlignment="1">
      <alignment vertical="center" shrinkToFit="1"/>
    </xf>
    <xf numFmtId="183" fontId="19" fillId="0" borderId="30" xfId="0" applyNumberFormat="1" applyFont="1" applyFill="1" applyBorder="1" applyAlignment="1">
      <alignment vertical="center" shrinkToFit="1"/>
    </xf>
    <xf numFmtId="183" fontId="19" fillId="0" borderId="19" xfId="0" applyNumberFormat="1" applyFont="1" applyFill="1" applyBorder="1" applyAlignment="1">
      <alignment vertical="center" shrinkToFit="1"/>
    </xf>
    <xf numFmtId="183" fontId="19" fillId="0" borderId="29" xfId="0" applyNumberFormat="1" applyFont="1" applyFill="1" applyBorder="1" applyAlignment="1">
      <alignment vertical="center" shrinkToFi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xf>
    <xf numFmtId="0" fontId="19" fillId="0" borderId="6" xfId="0" applyFont="1" applyBorder="1" applyAlignment="1">
      <alignment horizontal="center" vertical="center" wrapText="1" shrinkToFit="1"/>
    </xf>
    <xf numFmtId="0" fontId="22" fillId="0" borderId="13" xfId="0" applyFont="1" applyFill="1" applyBorder="1" applyAlignment="1">
      <alignment horizontal="left" vertical="center" wrapText="1"/>
    </xf>
    <xf numFmtId="0" fontId="19" fillId="0" borderId="12" xfId="0" applyFont="1" applyBorder="1" applyAlignment="1">
      <alignment horizontal="center" vertical="center" wrapText="1" shrinkToFit="1"/>
    </xf>
    <xf numFmtId="0" fontId="19" fillId="0" borderId="57" xfId="0" applyFont="1" applyBorder="1" applyAlignment="1">
      <alignment horizontal="center" vertical="center" wrapText="1" shrinkToFit="1"/>
    </xf>
    <xf numFmtId="0" fontId="19" fillId="0" borderId="58" xfId="0" applyFont="1" applyBorder="1" applyAlignment="1">
      <alignment horizontal="center" vertical="center" wrapText="1" shrinkToFit="1"/>
    </xf>
    <xf numFmtId="0" fontId="19" fillId="0" borderId="2" xfId="0" applyFont="1" applyFill="1" applyBorder="1" applyAlignment="1">
      <alignment horizontal="center" vertical="center" wrapText="1" shrinkToFit="1"/>
    </xf>
    <xf numFmtId="0" fontId="19" fillId="0" borderId="9" xfId="0" applyFont="1" applyFill="1" applyBorder="1" applyAlignment="1">
      <alignment horizontal="center" vertical="center" wrapText="1" shrinkToFit="1"/>
    </xf>
    <xf numFmtId="0" fontId="19" fillId="0" borderId="1" xfId="0" applyFont="1" applyFill="1" applyBorder="1" applyAlignment="1">
      <alignment horizontal="center" vertical="center" wrapText="1" shrinkToFit="1"/>
    </xf>
    <xf numFmtId="0" fontId="19" fillId="0" borderId="8" xfId="0" applyFont="1" applyFill="1" applyBorder="1" applyAlignment="1">
      <alignment horizontal="center" vertical="center" wrapText="1" shrinkToFit="1"/>
    </xf>
    <xf numFmtId="0" fontId="19" fillId="0" borderId="0" xfId="0" applyFont="1" applyFill="1" applyBorder="1" applyAlignment="1">
      <alignment horizontal="left" vertical="center" shrinkToFit="1"/>
    </xf>
    <xf numFmtId="0" fontId="19" fillId="0" borderId="12" xfId="0" applyFont="1" applyFill="1" applyBorder="1" applyAlignment="1">
      <alignment vertical="center" shrinkToFit="1"/>
    </xf>
    <xf numFmtId="0" fontId="19" fillId="0" borderId="58" xfId="0" applyFont="1" applyFill="1" applyBorder="1" applyAlignment="1">
      <alignment vertical="center" shrinkToFit="1"/>
    </xf>
    <xf numFmtId="57" fontId="19" fillId="3" borderId="12" xfId="0" applyNumberFormat="1" applyFont="1" applyFill="1" applyBorder="1" applyAlignment="1">
      <alignment horizontal="center" vertical="center" shrinkToFit="1"/>
    </xf>
    <xf numFmtId="0" fontId="19" fillId="3" borderId="58" xfId="0" applyFont="1" applyFill="1" applyBorder="1" applyAlignment="1">
      <alignment horizontal="center" vertical="center" shrinkToFit="1"/>
    </xf>
    <xf numFmtId="0" fontId="19" fillId="3" borderId="12" xfId="0" applyFont="1" applyFill="1" applyBorder="1" applyAlignment="1">
      <alignment horizontal="center" vertical="center" shrinkToFit="1"/>
    </xf>
    <xf numFmtId="0" fontId="19" fillId="0" borderId="0" xfId="0" applyFont="1" applyAlignment="1">
      <alignment vertical="center" wrapText="1"/>
    </xf>
    <xf numFmtId="0" fontId="19" fillId="0" borderId="0" xfId="0" applyFont="1" applyFill="1" applyAlignment="1">
      <alignment vertical="center" wrapText="1"/>
    </xf>
    <xf numFmtId="0" fontId="15" fillId="0" borderId="0" xfId="0" applyFont="1" applyAlignment="1">
      <alignment horizontal="center" vertical="center"/>
    </xf>
    <xf numFmtId="0" fontId="19" fillId="0" borderId="12" xfId="0" applyFont="1" applyFill="1" applyBorder="1" applyAlignment="1">
      <alignment horizontal="center" vertical="center" shrinkToFit="1"/>
    </xf>
    <xf numFmtId="0" fontId="19" fillId="0" borderId="58" xfId="0" applyFont="1" applyFill="1" applyBorder="1" applyAlignment="1">
      <alignment horizontal="center" vertical="center" shrinkToFit="1"/>
    </xf>
    <xf numFmtId="0" fontId="19" fillId="0" borderId="5" xfId="0" applyFont="1" applyBorder="1" applyAlignment="1">
      <alignment horizontal="center" vertical="center" wrapText="1" shrinkToFit="1"/>
    </xf>
    <xf numFmtId="0" fontId="19" fillId="0" borderId="7" xfId="0" applyFont="1" applyBorder="1" applyAlignment="1">
      <alignment horizontal="center" vertical="center" wrapText="1" shrinkToFit="1"/>
    </xf>
    <xf numFmtId="0" fontId="19" fillId="0" borderId="13" xfId="0" applyFont="1" applyFill="1" applyBorder="1" applyAlignment="1">
      <alignment horizontal="left" vertical="center" shrinkToFit="1"/>
    </xf>
    <xf numFmtId="187" fontId="7" fillId="0" borderId="44" xfId="0" applyNumberFormat="1" applyFont="1" applyBorder="1" applyAlignment="1">
      <alignment vertical="center" shrinkToFit="1"/>
    </xf>
    <xf numFmtId="187" fontId="7" fillId="0" borderId="46" xfId="0" applyNumberFormat="1" applyFont="1" applyBorder="1" applyAlignment="1">
      <alignment vertical="center" shrinkToFit="1"/>
    </xf>
    <xf numFmtId="187" fontId="7" fillId="0" borderId="48" xfId="0" applyNumberFormat="1" applyFont="1" applyBorder="1" applyAlignment="1">
      <alignment vertical="center" shrinkToFit="1"/>
    </xf>
    <xf numFmtId="187" fontId="7" fillId="0" borderId="45" xfId="0" applyNumberFormat="1" applyFont="1" applyBorder="1" applyAlignment="1">
      <alignment vertical="center" shrinkToFit="1"/>
    </xf>
    <xf numFmtId="187" fontId="7" fillId="0" borderId="47" xfId="0" applyNumberFormat="1" applyFont="1" applyBorder="1" applyAlignment="1">
      <alignment vertical="center" shrinkToFit="1"/>
    </xf>
    <xf numFmtId="187" fontId="7" fillId="0" borderId="49" xfId="0" applyNumberFormat="1" applyFont="1" applyBorder="1" applyAlignment="1">
      <alignment vertical="center" shrinkToFit="1"/>
    </xf>
    <xf numFmtId="0" fontId="7" fillId="0" borderId="0" xfId="0" applyFont="1" applyAlignment="1">
      <alignment horizontal="left" vertical="center" wrapText="1"/>
    </xf>
    <xf numFmtId="0" fontId="7" fillId="0" borderId="26" xfId="0" applyFont="1" applyBorder="1" applyAlignment="1">
      <alignment horizontal="left" vertical="center" wrapText="1"/>
    </xf>
    <xf numFmtId="0" fontId="7" fillId="0" borderId="22"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15" xfId="0" applyFont="1" applyBorder="1" applyAlignment="1">
      <alignment horizontal="center" vertical="center" textRotation="255" wrapText="1"/>
    </xf>
    <xf numFmtId="0" fontId="7" fillId="0" borderId="19" xfId="0" applyFont="1" applyBorder="1" applyAlignment="1">
      <alignment horizontal="center" vertical="center" textRotation="255" wrapText="1"/>
    </xf>
    <xf numFmtId="0" fontId="7" fillId="0" borderId="24" xfId="0" applyFont="1" applyBorder="1" applyAlignment="1">
      <alignment horizontal="center" vertical="center" textRotation="255" wrapText="1"/>
    </xf>
    <xf numFmtId="0" fontId="7" fillId="0" borderId="13" xfId="0" applyFont="1" applyBorder="1" applyAlignment="1">
      <alignment horizontal="center" vertical="center" textRotation="255" wrapText="1"/>
    </xf>
    <xf numFmtId="0" fontId="7" fillId="0" borderId="1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21" xfId="0" applyFont="1" applyBorder="1" applyAlignment="1">
      <alignment horizontal="center" vertical="center" textRotation="255" wrapText="1"/>
    </xf>
    <xf numFmtId="0" fontId="7" fillId="0" borderId="16" xfId="0" applyFont="1" applyBorder="1" applyAlignment="1">
      <alignment horizontal="left" vertical="center" wrapText="1"/>
    </xf>
    <xf numFmtId="0" fontId="7" fillId="0" borderId="31" xfId="0" applyFont="1" applyBorder="1" applyAlignment="1">
      <alignment horizontal="left" vertical="center" wrapText="1"/>
    </xf>
    <xf numFmtId="0" fontId="11" fillId="0" borderId="52" xfId="0" applyFont="1" applyBorder="1" applyAlignment="1">
      <alignment vertical="center" wrapText="1"/>
    </xf>
    <xf numFmtId="0" fontId="11" fillId="0" borderId="0" xfId="0" applyFont="1" applyAlignment="1">
      <alignment vertical="center" wrapText="1"/>
    </xf>
    <xf numFmtId="0" fontId="7" fillId="0" borderId="13"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27" xfId="0" applyFont="1" applyBorder="1" applyAlignment="1">
      <alignment horizontal="center" vertical="center" textRotation="255" wrapText="1"/>
    </xf>
    <xf numFmtId="0" fontId="7" fillId="0" borderId="0" xfId="0" applyFont="1" applyAlignment="1">
      <alignment vertical="center" wrapText="1"/>
    </xf>
    <xf numFmtId="0" fontId="7" fillId="0" borderId="26" xfId="0" applyFont="1" applyBorder="1" applyAlignment="1">
      <alignment vertical="center" wrapText="1"/>
    </xf>
    <xf numFmtId="0" fontId="7" fillId="0" borderId="15"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9" xfId="0" applyFont="1" applyBorder="1" applyAlignment="1">
      <alignment horizontal="center" vertical="center" wrapText="1"/>
    </xf>
    <xf numFmtId="0" fontId="7" fillId="3" borderId="67" xfId="0" applyFont="1" applyFill="1" applyBorder="1" applyAlignment="1">
      <alignment horizontal="right" vertical="center" wrapText="1"/>
    </xf>
    <xf numFmtId="0" fontId="7" fillId="3" borderId="57" xfId="0" applyFont="1" applyFill="1" applyBorder="1" applyAlignment="1">
      <alignment horizontal="right" vertical="center" wrapText="1"/>
    </xf>
    <xf numFmtId="0" fontId="7" fillId="3" borderId="12" xfId="0" applyFont="1" applyFill="1" applyBorder="1" applyAlignment="1">
      <alignment horizontal="right" vertical="center" wrapText="1"/>
    </xf>
    <xf numFmtId="0" fontId="9" fillId="0" borderId="0" xfId="0" applyFont="1" applyAlignment="1">
      <alignment horizontal="center" vertical="center" wrapText="1"/>
    </xf>
    <xf numFmtId="0" fontId="7" fillId="0" borderId="38"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42" xfId="0" applyFont="1" applyFill="1" applyBorder="1" applyAlignment="1">
      <alignment vertical="center" wrapText="1"/>
    </xf>
    <xf numFmtId="0" fontId="7" fillId="0" borderId="39" xfId="0" applyFont="1" applyFill="1" applyBorder="1" applyAlignment="1">
      <alignment vertical="center" wrapText="1"/>
    </xf>
    <xf numFmtId="0" fontId="7" fillId="0" borderId="40" xfId="0" applyFont="1" applyFill="1" applyBorder="1" applyAlignment="1">
      <alignment vertical="center" wrapText="1"/>
    </xf>
    <xf numFmtId="0" fontId="18" fillId="0" borderId="42" xfId="0" applyFont="1" applyBorder="1" applyAlignment="1">
      <alignment horizontal="center" vertical="center"/>
    </xf>
    <xf numFmtId="0" fontId="18" fillId="0" borderId="39" xfId="0" applyFont="1" applyBorder="1" applyAlignment="1">
      <alignment horizontal="center" vertical="center"/>
    </xf>
    <xf numFmtId="0" fontId="19" fillId="0" borderId="0" xfId="0" applyFont="1" applyAlignment="1">
      <alignment horizontal="left" vertical="top" wrapText="1"/>
    </xf>
    <xf numFmtId="0" fontId="15" fillId="0" borderId="10" xfId="0" applyFont="1" applyBorder="1" applyAlignment="1">
      <alignment horizontal="center" vertical="center"/>
    </xf>
    <xf numFmtId="0" fontId="18" fillId="0" borderId="1" xfId="0" applyFont="1" applyBorder="1" applyAlignment="1">
      <alignment horizontal="center" vertical="center" textRotation="255"/>
    </xf>
    <xf numFmtId="0" fontId="18" fillId="0" borderId="6" xfId="0" applyFont="1" applyBorder="1" applyAlignment="1">
      <alignment horizontal="center" vertical="center" textRotation="255"/>
    </xf>
    <xf numFmtId="0" fontId="18" fillId="0" borderId="9" xfId="0" applyFont="1" applyBorder="1" applyAlignment="1">
      <alignment horizontal="center" vertical="center" textRotation="255"/>
    </xf>
    <xf numFmtId="0" fontId="18" fillId="0" borderId="5" xfId="0" applyFont="1" applyBorder="1" applyAlignment="1">
      <alignment horizontal="center" vertical="center" textRotation="255"/>
    </xf>
    <xf numFmtId="0" fontId="18" fillId="0" borderId="1"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8" fillId="0" borderId="69" xfId="0" applyFont="1" applyBorder="1" applyAlignment="1">
      <alignment horizontal="center" vertical="center"/>
    </xf>
    <xf numFmtId="0" fontId="18" fillId="0" borderId="70" xfId="0" applyFont="1" applyBorder="1" applyAlignment="1">
      <alignment horizontal="center" vertical="center"/>
    </xf>
    <xf numFmtId="0" fontId="18" fillId="0" borderId="71" xfId="0" applyFont="1" applyBorder="1" applyAlignment="1">
      <alignment horizontal="center" vertical="center"/>
    </xf>
    <xf numFmtId="0" fontId="18" fillId="0" borderId="12" xfId="0" applyFont="1" applyBorder="1" applyAlignment="1">
      <alignment horizontal="center" vertical="center"/>
    </xf>
    <xf numFmtId="0" fontId="18" fillId="0" borderId="58" xfId="0" applyFont="1" applyBorder="1" applyAlignment="1">
      <alignment horizontal="center" vertical="center"/>
    </xf>
    <xf numFmtId="0" fontId="36" fillId="0" borderId="0" xfId="0" applyFont="1" applyAlignment="1">
      <alignment horizontal="center" vertical="top"/>
    </xf>
    <xf numFmtId="0" fontId="39" fillId="0" borderId="74" xfId="0" applyFont="1" applyBorder="1" applyAlignment="1">
      <alignment horizontal="center" vertical="center"/>
    </xf>
    <xf numFmtId="0" fontId="39" fillId="0" borderId="73" xfId="0" applyFont="1" applyBorder="1" applyAlignment="1">
      <alignment horizontal="center" vertical="center"/>
    </xf>
    <xf numFmtId="0" fontId="39" fillId="0" borderId="72" xfId="0" applyFont="1" applyBorder="1" applyAlignment="1">
      <alignment horizontal="center" vertical="center"/>
    </xf>
    <xf numFmtId="0" fontId="39" fillId="0" borderId="74" xfId="0" applyFont="1" applyBorder="1" applyAlignment="1">
      <alignment horizontal="justify" vertical="center"/>
    </xf>
    <xf numFmtId="0" fontId="39" fillId="0" borderId="73" xfId="0" applyFont="1" applyBorder="1" applyAlignment="1">
      <alignment horizontal="justify" vertical="center"/>
    </xf>
    <xf numFmtId="0" fontId="39" fillId="0" borderId="74" xfId="0" applyFont="1" applyFill="1" applyBorder="1" applyAlignment="1">
      <alignment horizontal="center" vertical="center"/>
    </xf>
    <xf numFmtId="0" fontId="39" fillId="0" borderId="73" xfId="0" applyFont="1" applyFill="1" applyBorder="1" applyAlignment="1">
      <alignment horizontal="center" vertical="center"/>
    </xf>
    <xf numFmtId="0" fontId="38" fillId="0" borderId="42" xfId="0" applyFont="1" applyFill="1" applyBorder="1" applyAlignment="1">
      <alignment horizontal="center" vertical="center" wrapText="1"/>
    </xf>
    <xf numFmtId="0" fontId="38" fillId="0" borderId="14" xfId="0" applyFont="1" applyFill="1" applyBorder="1" applyAlignment="1">
      <alignment horizontal="left" vertical="top" wrapText="1"/>
    </xf>
  </cellXfs>
  <cellStyles count="6">
    <cellStyle name="桁区切り 2" xfId="4"/>
    <cellStyle name="桁区切り 3" xfId="5"/>
    <cellStyle name="標準" xfId="0" builtinId="0"/>
    <cellStyle name="標準 2" xfId="1"/>
    <cellStyle name="標準 3" xfId="2"/>
    <cellStyle name="標準 4"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94193</xdr:colOff>
      <xdr:row>51</xdr:row>
      <xdr:rowOff>76200</xdr:rowOff>
    </xdr:from>
    <xdr:to>
      <xdr:col>12</xdr:col>
      <xdr:colOff>333375</xdr:colOff>
      <xdr:row>62</xdr:row>
      <xdr:rowOff>0</xdr:rowOff>
    </xdr:to>
    <xdr:sp macro="" textlink="">
      <xdr:nvSpPr>
        <xdr:cNvPr id="2" name="右中かっこ 1">
          <a:extLst>
            <a:ext uri="{FF2B5EF4-FFF2-40B4-BE49-F238E27FC236}">
              <a16:creationId xmlns:a16="http://schemas.microsoft.com/office/drawing/2014/main" id="{00000000-0008-0000-0F00-000002000000}"/>
            </a:ext>
          </a:extLst>
        </xdr:cNvPr>
        <xdr:cNvSpPr/>
      </xdr:nvSpPr>
      <xdr:spPr>
        <a:xfrm>
          <a:off x="10143068" y="11210925"/>
          <a:ext cx="239182" cy="2886075"/>
        </a:xfrm>
        <a:prstGeom prst="rightBrac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29096</xdr:colOff>
      <xdr:row>9</xdr:row>
      <xdr:rowOff>15875</xdr:rowOff>
    </xdr:from>
    <xdr:to>
      <xdr:col>21</xdr:col>
      <xdr:colOff>253999</xdr:colOff>
      <xdr:row>54</xdr:row>
      <xdr:rowOff>222250</xdr:rowOff>
    </xdr:to>
    <xdr:sp macro="" textlink="">
      <xdr:nvSpPr>
        <xdr:cNvPr id="2" name="右中かっこ 1">
          <a:extLst>
            <a:ext uri="{FF2B5EF4-FFF2-40B4-BE49-F238E27FC236}">
              <a16:creationId xmlns:a16="http://schemas.microsoft.com/office/drawing/2014/main" id="{7854F2A6-5727-4E0F-BA44-4642867B517E}"/>
            </a:ext>
          </a:extLst>
        </xdr:cNvPr>
        <xdr:cNvSpPr/>
      </xdr:nvSpPr>
      <xdr:spPr>
        <a:xfrm>
          <a:off x="8515871" y="1978025"/>
          <a:ext cx="224903" cy="10493375"/>
        </a:xfrm>
        <a:prstGeom prst="rightBrac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22"/>
  <sheetViews>
    <sheetView showGridLines="0" view="pageBreakPreview" zoomScale="80" zoomScaleNormal="75" zoomScaleSheetLayoutView="80" zoomScalePageLayoutView="70" workbookViewId="0">
      <pane xSplit="5" ySplit="6" topLeftCell="F7" activePane="bottomRight" state="frozen"/>
      <selection activeCell="K6" sqref="K6"/>
      <selection pane="topRight" activeCell="K6" sqref="K6"/>
      <selection pane="bottomLeft" activeCell="K6" sqref="K6"/>
      <selection pane="bottomRight" activeCell="AC1" sqref="AC1"/>
    </sheetView>
  </sheetViews>
  <sheetFormatPr defaultColWidth="1.109375" defaultRowHeight="20.100000000000001" customHeight="1"/>
  <cols>
    <col min="1" max="1" width="2" style="15" customWidth="1"/>
    <col min="2" max="3" width="3.6640625" style="15" customWidth="1"/>
    <col min="4" max="6" width="20.6640625" style="15" customWidth="1"/>
    <col min="7" max="7" width="10.6640625" style="15" customWidth="1"/>
    <col min="8" max="8" width="7.6640625" style="40" customWidth="1"/>
    <col min="9" max="9" width="13.21875" style="40" bestFit="1" customWidth="1"/>
    <col min="10" max="10" width="16.33203125" style="40" customWidth="1"/>
    <col min="11" max="11" width="23.21875" style="40" customWidth="1"/>
    <col min="12" max="12" width="8.44140625" style="40" customWidth="1"/>
    <col min="13" max="13" width="11.109375" style="15" customWidth="1"/>
    <col min="14" max="14" width="9.33203125" style="15" customWidth="1"/>
    <col min="15" max="16" width="11.109375" style="15" customWidth="1"/>
    <col min="17" max="17" width="10.6640625" style="15" customWidth="1"/>
    <col min="18" max="19" width="10.6640625" style="40" customWidth="1"/>
    <col min="20" max="24" width="11.109375" style="15" customWidth="1"/>
    <col min="25" max="28" width="11.33203125" style="15" customWidth="1"/>
    <col min="29" max="30" width="10.6640625" style="15" customWidth="1"/>
    <col min="31" max="16384" width="1.109375" style="15"/>
  </cols>
  <sheetData>
    <row r="1" spans="1:28" ht="31.5" customHeight="1">
      <c r="A1" s="261" t="s">
        <v>267</v>
      </c>
      <c r="B1" s="261"/>
      <c r="C1" s="261"/>
      <c r="D1" s="261"/>
      <c r="E1" s="261"/>
      <c r="F1" s="261"/>
      <c r="G1" s="261"/>
      <c r="H1" s="261"/>
      <c r="I1" s="261"/>
      <c r="J1" s="261"/>
      <c r="K1" s="16"/>
      <c r="L1" s="16"/>
      <c r="M1" s="16"/>
      <c r="N1" s="17"/>
      <c r="O1" s="17"/>
      <c r="P1" s="17"/>
      <c r="Q1" s="17"/>
      <c r="R1" s="18"/>
      <c r="S1" s="18"/>
      <c r="T1" s="19"/>
      <c r="U1" s="262" t="s">
        <v>270</v>
      </c>
      <c r="V1" s="263"/>
      <c r="W1" s="263"/>
      <c r="X1" s="263"/>
      <c r="Y1" s="263"/>
      <c r="Z1" s="263"/>
      <c r="AA1" s="263"/>
      <c r="AB1" s="263"/>
    </row>
    <row r="2" spans="1:28" ht="61.2" customHeight="1" thickBot="1">
      <c r="B2" s="264" t="s">
        <v>264</v>
      </c>
      <c r="C2" s="264"/>
      <c r="D2" s="264"/>
      <c r="E2" s="264"/>
      <c r="F2" s="264"/>
      <c r="G2" s="264"/>
      <c r="H2" s="264"/>
      <c r="I2" s="264"/>
      <c r="J2" s="264"/>
      <c r="K2" s="264"/>
      <c r="L2" s="264"/>
      <c r="M2" s="264"/>
      <c r="N2" s="264"/>
      <c r="O2" s="264"/>
      <c r="P2" s="264"/>
      <c r="Q2" s="264"/>
      <c r="R2" s="264"/>
      <c r="S2" s="264"/>
      <c r="T2" s="264"/>
      <c r="U2" s="263"/>
      <c r="V2" s="263"/>
      <c r="W2" s="263"/>
      <c r="X2" s="263"/>
      <c r="Y2" s="263"/>
      <c r="Z2" s="263"/>
      <c r="AA2" s="263"/>
      <c r="AB2" s="263"/>
    </row>
    <row r="3" spans="1:28" ht="20.100000000000001" customHeight="1">
      <c r="B3" s="265" t="s">
        <v>77</v>
      </c>
      <c r="C3" s="267" t="s">
        <v>78</v>
      </c>
      <c r="D3" s="248" t="s">
        <v>79</v>
      </c>
      <c r="E3" s="248" t="s">
        <v>80</v>
      </c>
      <c r="F3" s="269" t="s">
        <v>81</v>
      </c>
      <c r="G3" s="248" t="s">
        <v>82</v>
      </c>
      <c r="H3" s="248" t="s">
        <v>83</v>
      </c>
      <c r="I3" s="248" t="s">
        <v>84</v>
      </c>
      <c r="J3" s="248" t="s">
        <v>85</v>
      </c>
      <c r="K3" s="272" t="s">
        <v>219</v>
      </c>
      <c r="L3" s="243" t="s">
        <v>248</v>
      </c>
      <c r="M3" s="20" t="s">
        <v>0</v>
      </c>
      <c r="N3" s="20" t="s">
        <v>1</v>
      </c>
      <c r="O3" s="20" t="s">
        <v>2</v>
      </c>
      <c r="P3" s="21" t="s">
        <v>3</v>
      </c>
      <c r="Q3" s="22"/>
      <c r="R3" s="23"/>
      <c r="S3" s="23"/>
      <c r="T3" s="24" t="s">
        <v>4</v>
      </c>
      <c r="U3" s="20" t="s">
        <v>5</v>
      </c>
      <c r="V3" s="20" t="s">
        <v>6</v>
      </c>
      <c r="W3" s="237" t="s">
        <v>7</v>
      </c>
      <c r="X3" s="25" t="s">
        <v>8</v>
      </c>
      <c r="Y3" s="273" t="s">
        <v>86</v>
      </c>
      <c r="Z3" s="275" t="s">
        <v>87</v>
      </c>
      <c r="AA3" s="248" t="s">
        <v>88</v>
      </c>
      <c r="AB3" s="248" t="s">
        <v>89</v>
      </c>
    </row>
    <row r="4" spans="1:28" ht="64.5" customHeight="1">
      <c r="B4" s="266"/>
      <c r="C4" s="268"/>
      <c r="D4" s="249"/>
      <c r="E4" s="249"/>
      <c r="F4" s="270"/>
      <c r="G4" s="249"/>
      <c r="H4" s="249"/>
      <c r="I4" s="249"/>
      <c r="J4" s="249"/>
      <c r="K4" s="249"/>
      <c r="L4" s="244"/>
      <c r="M4" s="26" t="s">
        <v>10</v>
      </c>
      <c r="N4" s="115" t="s">
        <v>269</v>
      </c>
      <c r="O4" s="26" t="s">
        <v>11</v>
      </c>
      <c r="P4" s="250" t="s">
        <v>156</v>
      </c>
      <c r="Q4" s="252" t="s">
        <v>12</v>
      </c>
      <c r="R4" s="253"/>
      <c r="S4" s="253"/>
      <c r="T4" s="254"/>
      <c r="U4" s="255" t="s">
        <v>129</v>
      </c>
      <c r="V4" s="257" t="s">
        <v>13</v>
      </c>
      <c r="W4" s="259" t="s">
        <v>130</v>
      </c>
      <c r="X4" s="246" t="s">
        <v>131</v>
      </c>
      <c r="Y4" s="274"/>
      <c r="Z4" s="276"/>
      <c r="AA4" s="249"/>
      <c r="AB4" s="249"/>
    </row>
    <row r="5" spans="1:28" ht="39" customHeight="1">
      <c r="B5" s="266"/>
      <c r="C5" s="268"/>
      <c r="D5" s="249"/>
      <c r="E5" s="249"/>
      <c r="F5" s="271"/>
      <c r="G5" s="249"/>
      <c r="H5" s="249"/>
      <c r="I5" s="249"/>
      <c r="J5" s="249"/>
      <c r="K5" s="249"/>
      <c r="L5" s="245"/>
      <c r="M5" s="27"/>
      <c r="N5" s="27"/>
      <c r="O5" s="28"/>
      <c r="P5" s="251"/>
      <c r="Q5" s="29" t="s">
        <v>160</v>
      </c>
      <c r="R5" s="29" t="s">
        <v>161</v>
      </c>
      <c r="S5" s="29" t="s">
        <v>251</v>
      </c>
      <c r="T5" s="29" t="s">
        <v>14</v>
      </c>
      <c r="U5" s="256"/>
      <c r="V5" s="258"/>
      <c r="W5" s="260"/>
      <c r="X5" s="247"/>
      <c r="Y5" s="274"/>
      <c r="Z5" s="276"/>
      <c r="AA5" s="249"/>
      <c r="AB5" s="249"/>
    </row>
    <row r="6" spans="1:28" s="30" customFormat="1" ht="78" customHeight="1">
      <c r="B6" s="31"/>
      <c r="C6" s="32"/>
      <c r="D6" s="32"/>
      <c r="E6" s="32"/>
      <c r="F6" s="32"/>
      <c r="G6" s="32"/>
      <c r="H6" s="32"/>
      <c r="I6" s="33" t="s">
        <v>90</v>
      </c>
      <c r="J6" s="33" t="s">
        <v>203</v>
      </c>
      <c r="K6" s="33" t="s">
        <v>249</v>
      </c>
      <c r="L6" s="33" t="s">
        <v>250</v>
      </c>
      <c r="M6" s="34" t="s">
        <v>15</v>
      </c>
      <c r="N6" s="34" t="s">
        <v>15</v>
      </c>
      <c r="O6" s="34" t="s">
        <v>132</v>
      </c>
      <c r="P6" s="34" t="s">
        <v>15</v>
      </c>
      <c r="Q6" s="34" t="s">
        <v>133</v>
      </c>
      <c r="R6" s="34" t="s">
        <v>15</v>
      </c>
      <c r="S6" s="34" t="s">
        <v>252</v>
      </c>
      <c r="T6" s="34" t="s">
        <v>15</v>
      </c>
      <c r="U6" s="34" t="s">
        <v>15</v>
      </c>
      <c r="V6" s="34" t="s">
        <v>15</v>
      </c>
      <c r="W6" s="238" t="s">
        <v>15</v>
      </c>
      <c r="X6" s="35" t="s">
        <v>15</v>
      </c>
      <c r="Y6" s="234" t="s">
        <v>76</v>
      </c>
      <c r="Z6" s="145" t="s">
        <v>76</v>
      </c>
      <c r="AA6" s="36" t="s">
        <v>134</v>
      </c>
      <c r="AB6" s="36" t="s">
        <v>91</v>
      </c>
    </row>
    <row r="7" spans="1:28" ht="20.100000000000001" customHeight="1">
      <c r="B7" s="170"/>
      <c r="C7" s="171"/>
      <c r="D7" s="172"/>
      <c r="E7" s="172"/>
      <c r="F7" s="172"/>
      <c r="G7" s="172"/>
      <c r="H7" s="177"/>
      <c r="I7" s="174"/>
      <c r="J7" s="175"/>
      <c r="K7" s="174"/>
      <c r="L7" s="196"/>
      <c r="M7" s="176"/>
      <c r="N7" s="176"/>
      <c r="O7" s="37">
        <f>M7-N7</f>
        <v>0</v>
      </c>
      <c r="P7" s="176"/>
      <c r="Q7" s="179"/>
      <c r="R7" s="38" t="str">
        <f>IF(J7=1,IF(K7=1,23000,IF(K7=2,22000,IF(K7=3,27000,IF(K7=4,26000,"-")))),"-")</f>
        <v>-</v>
      </c>
      <c r="S7" s="38" t="str">
        <f>IF(AND(OR(K7=1,K7=2),L7=1),2350000,"-")</f>
        <v>-</v>
      </c>
      <c r="T7" s="37" t="str">
        <f>IF(J7=1,SUM(ROUND(Q7,0)*R7,S7),IF(J7=2,1222000,""))</f>
        <v/>
      </c>
      <c r="U7" s="37">
        <f>MIN(P7,T7)</f>
        <v>0</v>
      </c>
      <c r="V7" s="181"/>
      <c r="W7" s="239">
        <f>IF(J7=1,MIN(MIN(O7,U7)*0.5,V7),IF(J7=2,MIN(MIN(O7,U7)*1,V7),0))</f>
        <v>0</v>
      </c>
      <c r="X7" s="39">
        <f t="shared" ref="X7:X12" si="0">ROUNDDOWN(W7,-3)</f>
        <v>0</v>
      </c>
      <c r="Y7" s="235"/>
      <c r="Z7" s="182"/>
      <c r="AA7" s="171"/>
      <c r="AB7" s="172"/>
    </row>
    <row r="8" spans="1:28" ht="20.100000000000001" customHeight="1">
      <c r="B8" s="170"/>
      <c r="C8" s="171"/>
      <c r="D8" s="172"/>
      <c r="E8" s="172"/>
      <c r="F8" s="172"/>
      <c r="G8" s="172"/>
      <c r="H8" s="177"/>
      <c r="I8" s="174"/>
      <c r="J8" s="174"/>
      <c r="K8" s="174"/>
      <c r="L8" s="196"/>
      <c r="M8" s="176"/>
      <c r="N8" s="176"/>
      <c r="O8" s="37">
        <f t="shared" ref="O8:O21" si="1">M8-N8</f>
        <v>0</v>
      </c>
      <c r="P8" s="176"/>
      <c r="Q8" s="179"/>
      <c r="R8" s="38" t="str">
        <f t="shared" ref="R8:R21" si="2">IF(J8=1,IF(K8=1,23000,IF(K8=2,22000,IF(K8=3,27000,IF(K8=4,26000,"-")))),"-")</f>
        <v>-</v>
      </c>
      <c r="S8" s="38" t="str">
        <f t="shared" ref="S8:S21" si="3">IF(AND(OR(K8=1,K8=2),L8=1),2350000,"-")</f>
        <v>-</v>
      </c>
      <c r="T8" s="37" t="str">
        <f t="shared" ref="T8:T21" si="4">IF(J8=1,SUM(ROUND(Q8,0)*R8,S8),IF(J8=2,1222000,""))</f>
        <v/>
      </c>
      <c r="U8" s="37">
        <f>MIN(P8,T8)</f>
        <v>0</v>
      </c>
      <c r="V8" s="181"/>
      <c r="W8" s="239">
        <f t="shared" ref="W8:W9" si="5">IF(J8=1,MIN(MIN(O8,U8)*0.5,V8),IF(J8=2,MIN(MIN(O8,U8)*1,V8),0))</f>
        <v>0</v>
      </c>
      <c r="X8" s="39">
        <f t="shared" si="0"/>
        <v>0</v>
      </c>
      <c r="Y8" s="235"/>
      <c r="Z8" s="182"/>
      <c r="AA8" s="171"/>
      <c r="AB8" s="172"/>
    </row>
    <row r="9" spans="1:28" ht="20.100000000000001" customHeight="1">
      <c r="B9" s="170"/>
      <c r="C9" s="171"/>
      <c r="D9" s="172"/>
      <c r="E9" s="172"/>
      <c r="F9" s="172"/>
      <c r="G9" s="172"/>
      <c r="H9" s="177"/>
      <c r="I9" s="174"/>
      <c r="J9" s="174"/>
      <c r="K9" s="174"/>
      <c r="L9" s="196"/>
      <c r="M9" s="176"/>
      <c r="N9" s="176"/>
      <c r="O9" s="37">
        <f t="shared" si="1"/>
        <v>0</v>
      </c>
      <c r="P9" s="176"/>
      <c r="Q9" s="179"/>
      <c r="R9" s="38" t="str">
        <f t="shared" si="2"/>
        <v>-</v>
      </c>
      <c r="S9" s="38" t="str">
        <f t="shared" si="3"/>
        <v>-</v>
      </c>
      <c r="T9" s="37" t="str">
        <f t="shared" si="4"/>
        <v/>
      </c>
      <c r="U9" s="37">
        <f>MIN(P9,T9)</f>
        <v>0</v>
      </c>
      <c r="V9" s="181"/>
      <c r="W9" s="239">
        <f t="shared" si="5"/>
        <v>0</v>
      </c>
      <c r="X9" s="39">
        <f t="shared" si="0"/>
        <v>0</v>
      </c>
      <c r="Y9" s="235"/>
      <c r="Z9" s="182"/>
      <c r="AA9" s="171"/>
      <c r="AB9" s="172"/>
    </row>
    <row r="10" spans="1:28" ht="20.100000000000001" customHeight="1">
      <c r="B10" s="170"/>
      <c r="C10" s="171"/>
      <c r="D10" s="171"/>
      <c r="E10" s="172"/>
      <c r="F10" s="172"/>
      <c r="G10" s="172"/>
      <c r="H10" s="177"/>
      <c r="I10" s="174"/>
      <c r="J10" s="174"/>
      <c r="K10" s="174"/>
      <c r="L10" s="196"/>
      <c r="M10" s="176"/>
      <c r="N10" s="176"/>
      <c r="O10" s="37">
        <f t="shared" si="1"/>
        <v>0</v>
      </c>
      <c r="P10" s="176"/>
      <c r="Q10" s="180"/>
      <c r="R10" s="38" t="str">
        <f t="shared" si="2"/>
        <v>-</v>
      </c>
      <c r="S10" s="38" t="str">
        <f t="shared" si="3"/>
        <v>-</v>
      </c>
      <c r="T10" s="37" t="str">
        <f t="shared" si="4"/>
        <v/>
      </c>
      <c r="U10" s="37">
        <f t="shared" ref="U10:U13" si="6">MIN(P10,T10)</f>
        <v>0</v>
      </c>
      <c r="V10" s="181"/>
      <c r="W10" s="239">
        <f>IF(J10=1,MIN(MIN(O10,U10)*0.5,V10),IF(J10=2,MIN(MIN(O10,U10)*1,V10),0))</f>
        <v>0</v>
      </c>
      <c r="X10" s="39">
        <f t="shared" si="0"/>
        <v>0</v>
      </c>
      <c r="Y10" s="235"/>
      <c r="Z10" s="182"/>
      <c r="AA10" s="171"/>
      <c r="AB10" s="172"/>
    </row>
    <row r="11" spans="1:28" ht="20.100000000000001" customHeight="1">
      <c r="B11" s="170"/>
      <c r="C11" s="171"/>
      <c r="D11" s="171"/>
      <c r="E11" s="171"/>
      <c r="F11" s="171"/>
      <c r="G11" s="171"/>
      <c r="H11" s="173"/>
      <c r="I11" s="173"/>
      <c r="J11" s="173"/>
      <c r="K11" s="173"/>
      <c r="L11" s="173"/>
      <c r="M11" s="171"/>
      <c r="N11" s="171"/>
      <c r="O11" s="37">
        <f t="shared" si="1"/>
        <v>0</v>
      </c>
      <c r="P11" s="171"/>
      <c r="Q11" s="179"/>
      <c r="R11" s="38" t="str">
        <f t="shared" si="2"/>
        <v>-</v>
      </c>
      <c r="S11" s="38" t="str">
        <f t="shared" si="3"/>
        <v>-</v>
      </c>
      <c r="T11" s="37" t="str">
        <f t="shared" si="4"/>
        <v/>
      </c>
      <c r="U11" s="37">
        <f t="shared" si="6"/>
        <v>0</v>
      </c>
      <c r="V11" s="181"/>
      <c r="W11" s="239">
        <f t="shared" ref="W11:W21" si="7">IF(J11=1,MIN(MIN(O11,U11)*0.5,V11),IF(J11=2,MIN(MIN(O11,U11)*1,V11),0))</f>
        <v>0</v>
      </c>
      <c r="X11" s="39">
        <f t="shared" si="0"/>
        <v>0</v>
      </c>
      <c r="Y11" s="235"/>
      <c r="Z11" s="182"/>
      <c r="AA11" s="171"/>
      <c r="AB11" s="171"/>
    </row>
    <row r="12" spans="1:28" ht="19.5" customHeight="1">
      <c r="B12" s="170"/>
      <c r="C12" s="171"/>
      <c r="D12" s="171"/>
      <c r="E12" s="171"/>
      <c r="F12" s="171"/>
      <c r="G12" s="171"/>
      <c r="H12" s="173"/>
      <c r="I12" s="178"/>
      <c r="J12" s="173"/>
      <c r="K12" s="173"/>
      <c r="L12" s="197"/>
      <c r="M12" s="176"/>
      <c r="N12" s="176"/>
      <c r="O12" s="37">
        <f t="shared" si="1"/>
        <v>0</v>
      </c>
      <c r="P12" s="176"/>
      <c r="Q12" s="179"/>
      <c r="R12" s="38" t="str">
        <f t="shared" si="2"/>
        <v>-</v>
      </c>
      <c r="S12" s="38" t="str">
        <f t="shared" si="3"/>
        <v>-</v>
      </c>
      <c r="T12" s="37" t="str">
        <f t="shared" si="4"/>
        <v/>
      </c>
      <c r="U12" s="37">
        <f t="shared" si="6"/>
        <v>0</v>
      </c>
      <c r="V12" s="181"/>
      <c r="W12" s="239">
        <f t="shared" si="7"/>
        <v>0</v>
      </c>
      <c r="X12" s="39">
        <f t="shared" si="0"/>
        <v>0</v>
      </c>
      <c r="Y12" s="235"/>
      <c r="Z12" s="182"/>
      <c r="AA12" s="171"/>
      <c r="AB12" s="171"/>
    </row>
    <row r="13" spans="1:28" ht="20.100000000000001" customHeight="1">
      <c r="B13" s="170"/>
      <c r="C13" s="171"/>
      <c r="D13" s="171"/>
      <c r="E13" s="171"/>
      <c r="F13" s="171"/>
      <c r="G13" s="171"/>
      <c r="H13" s="173"/>
      <c r="I13" s="173"/>
      <c r="J13" s="173"/>
      <c r="K13" s="173"/>
      <c r="L13" s="197"/>
      <c r="M13" s="176"/>
      <c r="N13" s="176"/>
      <c r="O13" s="37">
        <f t="shared" si="1"/>
        <v>0</v>
      </c>
      <c r="P13" s="176"/>
      <c r="Q13" s="179"/>
      <c r="R13" s="38" t="str">
        <f t="shared" si="2"/>
        <v>-</v>
      </c>
      <c r="S13" s="38" t="str">
        <f t="shared" si="3"/>
        <v>-</v>
      </c>
      <c r="T13" s="37" t="str">
        <f t="shared" si="4"/>
        <v/>
      </c>
      <c r="U13" s="37">
        <f t="shared" si="6"/>
        <v>0</v>
      </c>
      <c r="V13" s="181"/>
      <c r="W13" s="239">
        <f t="shared" si="7"/>
        <v>0</v>
      </c>
      <c r="X13" s="39">
        <f>ROUNDDOWN(W13,-3)</f>
        <v>0</v>
      </c>
      <c r="Y13" s="235"/>
      <c r="Z13" s="182"/>
      <c r="AA13" s="171"/>
      <c r="AB13" s="171"/>
    </row>
    <row r="14" spans="1:28" ht="20.100000000000001" customHeight="1">
      <c r="B14" s="170"/>
      <c r="C14" s="171"/>
      <c r="D14" s="171"/>
      <c r="E14" s="171"/>
      <c r="F14" s="171"/>
      <c r="G14" s="171"/>
      <c r="H14" s="173"/>
      <c r="I14" s="173"/>
      <c r="J14" s="173"/>
      <c r="K14" s="173"/>
      <c r="L14" s="197"/>
      <c r="M14" s="176"/>
      <c r="N14" s="176"/>
      <c r="O14" s="37">
        <f t="shared" si="1"/>
        <v>0</v>
      </c>
      <c r="P14" s="176"/>
      <c r="Q14" s="179"/>
      <c r="R14" s="38" t="str">
        <f t="shared" si="2"/>
        <v>-</v>
      </c>
      <c r="S14" s="38" t="str">
        <f t="shared" si="3"/>
        <v>-</v>
      </c>
      <c r="T14" s="37" t="str">
        <f t="shared" si="4"/>
        <v/>
      </c>
      <c r="U14" s="37">
        <f t="shared" ref="U14:U20" si="8">MIN(P14,T14)</f>
        <v>0</v>
      </c>
      <c r="V14" s="181"/>
      <c r="W14" s="239">
        <f t="shared" si="7"/>
        <v>0</v>
      </c>
      <c r="X14" s="39">
        <f t="shared" ref="X14:X20" si="9">ROUNDDOWN(W14,-3)</f>
        <v>0</v>
      </c>
      <c r="Y14" s="235"/>
      <c r="Z14" s="182"/>
      <c r="AA14" s="171"/>
      <c r="AB14" s="171"/>
    </row>
    <row r="15" spans="1:28" ht="20.100000000000001" customHeight="1">
      <c r="B15" s="170"/>
      <c r="C15" s="171"/>
      <c r="D15" s="171"/>
      <c r="E15" s="171"/>
      <c r="F15" s="171"/>
      <c r="G15" s="171"/>
      <c r="H15" s="173"/>
      <c r="I15" s="173"/>
      <c r="J15" s="178"/>
      <c r="K15" s="173"/>
      <c r="L15" s="197"/>
      <c r="M15" s="176"/>
      <c r="N15" s="176"/>
      <c r="O15" s="37">
        <f t="shared" si="1"/>
        <v>0</v>
      </c>
      <c r="P15" s="176"/>
      <c r="Q15" s="179"/>
      <c r="R15" s="38" t="str">
        <f t="shared" si="2"/>
        <v>-</v>
      </c>
      <c r="S15" s="38" t="str">
        <f t="shared" si="3"/>
        <v>-</v>
      </c>
      <c r="T15" s="37" t="str">
        <f t="shared" si="4"/>
        <v/>
      </c>
      <c r="U15" s="37">
        <f t="shared" si="8"/>
        <v>0</v>
      </c>
      <c r="V15" s="181"/>
      <c r="W15" s="239">
        <f t="shared" si="7"/>
        <v>0</v>
      </c>
      <c r="X15" s="39">
        <f t="shared" si="9"/>
        <v>0</v>
      </c>
      <c r="Y15" s="235"/>
      <c r="Z15" s="182"/>
      <c r="AA15" s="171"/>
      <c r="AB15" s="171"/>
    </row>
    <row r="16" spans="1:28" ht="20.100000000000001" customHeight="1">
      <c r="B16" s="170"/>
      <c r="C16" s="171"/>
      <c r="D16" s="171"/>
      <c r="E16" s="171"/>
      <c r="F16" s="171"/>
      <c r="G16" s="171"/>
      <c r="H16" s="173"/>
      <c r="I16" s="173"/>
      <c r="J16" s="173"/>
      <c r="K16" s="173"/>
      <c r="L16" s="197"/>
      <c r="M16" s="176"/>
      <c r="N16" s="176"/>
      <c r="O16" s="37">
        <f t="shared" si="1"/>
        <v>0</v>
      </c>
      <c r="P16" s="176"/>
      <c r="Q16" s="179"/>
      <c r="R16" s="38" t="str">
        <f t="shared" si="2"/>
        <v>-</v>
      </c>
      <c r="S16" s="38" t="str">
        <f t="shared" si="3"/>
        <v>-</v>
      </c>
      <c r="T16" s="37" t="str">
        <f t="shared" si="4"/>
        <v/>
      </c>
      <c r="U16" s="37">
        <f t="shared" si="8"/>
        <v>0</v>
      </c>
      <c r="V16" s="181"/>
      <c r="W16" s="239">
        <f t="shared" si="7"/>
        <v>0</v>
      </c>
      <c r="X16" s="39">
        <f t="shared" si="9"/>
        <v>0</v>
      </c>
      <c r="Y16" s="235"/>
      <c r="Z16" s="182"/>
      <c r="AA16" s="171"/>
      <c r="AB16" s="171"/>
    </row>
    <row r="17" spans="2:28" ht="20.100000000000001" customHeight="1">
      <c r="B17" s="170"/>
      <c r="C17" s="171"/>
      <c r="D17" s="171"/>
      <c r="E17" s="171"/>
      <c r="F17" s="171"/>
      <c r="G17" s="171"/>
      <c r="H17" s="173"/>
      <c r="I17" s="173"/>
      <c r="J17" s="173"/>
      <c r="K17" s="173"/>
      <c r="L17" s="197"/>
      <c r="M17" s="176"/>
      <c r="N17" s="176"/>
      <c r="O17" s="37">
        <f t="shared" si="1"/>
        <v>0</v>
      </c>
      <c r="P17" s="176"/>
      <c r="Q17" s="179"/>
      <c r="R17" s="38" t="str">
        <f t="shared" si="2"/>
        <v>-</v>
      </c>
      <c r="S17" s="38" t="str">
        <f t="shared" si="3"/>
        <v>-</v>
      </c>
      <c r="T17" s="37" t="str">
        <f t="shared" si="4"/>
        <v/>
      </c>
      <c r="U17" s="37">
        <f t="shared" si="8"/>
        <v>0</v>
      </c>
      <c r="V17" s="181"/>
      <c r="W17" s="239">
        <f t="shared" si="7"/>
        <v>0</v>
      </c>
      <c r="X17" s="39">
        <f t="shared" si="9"/>
        <v>0</v>
      </c>
      <c r="Y17" s="235"/>
      <c r="Z17" s="182"/>
      <c r="AA17" s="171"/>
      <c r="AB17" s="171"/>
    </row>
    <row r="18" spans="2:28" ht="20.100000000000001" customHeight="1">
      <c r="B18" s="170"/>
      <c r="C18" s="171"/>
      <c r="D18" s="171"/>
      <c r="E18" s="171"/>
      <c r="F18" s="171"/>
      <c r="G18" s="171"/>
      <c r="H18" s="173"/>
      <c r="I18" s="173"/>
      <c r="J18" s="173"/>
      <c r="K18" s="173"/>
      <c r="L18" s="197"/>
      <c r="M18" s="176"/>
      <c r="N18" s="176"/>
      <c r="O18" s="37">
        <f t="shared" si="1"/>
        <v>0</v>
      </c>
      <c r="P18" s="176"/>
      <c r="Q18" s="179"/>
      <c r="R18" s="38" t="str">
        <f t="shared" si="2"/>
        <v>-</v>
      </c>
      <c r="S18" s="38" t="str">
        <f t="shared" si="3"/>
        <v>-</v>
      </c>
      <c r="T18" s="37" t="str">
        <f t="shared" si="4"/>
        <v/>
      </c>
      <c r="U18" s="37">
        <f t="shared" si="8"/>
        <v>0</v>
      </c>
      <c r="V18" s="181"/>
      <c r="W18" s="239">
        <f t="shared" si="7"/>
        <v>0</v>
      </c>
      <c r="X18" s="39">
        <f t="shared" si="9"/>
        <v>0</v>
      </c>
      <c r="Y18" s="235"/>
      <c r="Z18" s="182"/>
      <c r="AA18" s="171"/>
      <c r="AB18" s="171"/>
    </row>
    <row r="19" spans="2:28" ht="20.100000000000001" customHeight="1">
      <c r="B19" s="170"/>
      <c r="C19" s="171"/>
      <c r="D19" s="171"/>
      <c r="E19" s="171"/>
      <c r="F19" s="171"/>
      <c r="G19" s="171"/>
      <c r="H19" s="173"/>
      <c r="I19" s="173"/>
      <c r="J19" s="173"/>
      <c r="K19" s="173"/>
      <c r="L19" s="173"/>
      <c r="M19" s="171"/>
      <c r="N19" s="171"/>
      <c r="O19" s="37">
        <f t="shared" si="1"/>
        <v>0</v>
      </c>
      <c r="P19" s="171"/>
      <c r="Q19" s="179"/>
      <c r="R19" s="38" t="str">
        <f t="shared" si="2"/>
        <v>-</v>
      </c>
      <c r="S19" s="38" t="str">
        <f t="shared" si="3"/>
        <v>-</v>
      </c>
      <c r="T19" s="37" t="str">
        <f t="shared" si="4"/>
        <v/>
      </c>
      <c r="U19" s="37">
        <f t="shared" si="8"/>
        <v>0</v>
      </c>
      <c r="V19" s="181"/>
      <c r="W19" s="239">
        <f t="shared" si="7"/>
        <v>0</v>
      </c>
      <c r="X19" s="39">
        <f t="shared" si="9"/>
        <v>0</v>
      </c>
      <c r="Y19" s="235"/>
      <c r="Z19" s="182"/>
      <c r="AA19" s="171"/>
      <c r="AB19" s="171"/>
    </row>
    <row r="20" spans="2:28" ht="20.100000000000001" customHeight="1">
      <c r="B20" s="170"/>
      <c r="C20" s="171"/>
      <c r="D20" s="171"/>
      <c r="E20" s="171"/>
      <c r="F20" s="171"/>
      <c r="G20" s="171"/>
      <c r="H20" s="173"/>
      <c r="I20" s="173"/>
      <c r="J20" s="173"/>
      <c r="K20" s="173"/>
      <c r="L20" s="173"/>
      <c r="M20" s="171"/>
      <c r="N20" s="171"/>
      <c r="O20" s="37">
        <f t="shared" si="1"/>
        <v>0</v>
      </c>
      <c r="P20" s="171"/>
      <c r="Q20" s="179"/>
      <c r="R20" s="38" t="str">
        <f t="shared" si="2"/>
        <v>-</v>
      </c>
      <c r="S20" s="38" t="str">
        <f t="shared" si="3"/>
        <v>-</v>
      </c>
      <c r="T20" s="37" t="str">
        <f t="shared" si="4"/>
        <v/>
      </c>
      <c r="U20" s="37">
        <f t="shared" si="8"/>
        <v>0</v>
      </c>
      <c r="V20" s="181"/>
      <c r="W20" s="239">
        <f t="shared" si="7"/>
        <v>0</v>
      </c>
      <c r="X20" s="39">
        <f t="shared" si="9"/>
        <v>0</v>
      </c>
      <c r="Y20" s="235"/>
      <c r="Z20" s="182"/>
      <c r="AA20" s="171"/>
      <c r="AB20" s="171"/>
    </row>
    <row r="21" spans="2:28" ht="19.5" customHeight="1" thickBot="1">
      <c r="B21" s="219"/>
      <c r="C21" s="220"/>
      <c r="D21" s="220"/>
      <c r="E21" s="220"/>
      <c r="F21" s="220"/>
      <c r="G21" s="220"/>
      <c r="H21" s="221"/>
      <c r="I21" s="222"/>
      <c r="J21" s="221"/>
      <c r="K21" s="221"/>
      <c r="L21" s="223"/>
      <c r="M21" s="224"/>
      <c r="N21" s="224"/>
      <c r="O21" s="225">
        <f t="shared" si="1"/>
        <v>0</v>
      </c>
      <c r="P21" s="224"/>
      <c r="Q21" s="226"/>
      <c r="R21" s="227" t="str">
        <f t="shared" si="2"/>
        <v>-</v>
      </c>
      <c r="S21" s="227" t="str">
        <f t="shared" si="3"/>
        <v>-</v>
      </c>
      <c r="T21" s="225" t="str">
        <f t="shared" si="4"/>
        <v/>
      </c>
      <c r="U21" s="225">
        <f>MIN(P21,T21)</f>
        <v>0</v>
      </c>
      <c r="V21" s="228"/>
      <c r="W21" s="240">
        <f t="shared" si="7"/>
        <v>0</v>
      </c>
      <c r="X21" s="229">
        <f>ROUNDDOWN(W21,-3)</f>
        <v>0</v>
      </c>
      <c r="Y21" s="236"/>
      <c r="Z21" s="230"/>
      <c r="AA21" s="220"/>
      <c r="AB21" s="220"/>
    </row>
    <row r="22" spans="2:28" ht="20.100000000000001" customHeight="1" thickTop="1" thickBot="1">
      <c r="B22" s="215"/>
      <c r="C22" s="216"/>
      <c r="D22" s="216"/>
      <c r="E22" s="216"/>
      <c r="F22" s="216"/>
      <c r="G22" s="216"/>
      <c r="H22" s="217"/>
      <c r="I22" s="217"/>
      <c r="J22" s="217"/>
      <c r="K22" s="217"/>
      <c r="L22" s="217"/>
      <c r="M22" s="216" t="str">
        <f t="shared" ref="M22:N22" si="10">IF(OR(M7="",M7=0),"",SUM(M7:M21))</f>
        <v/>
      </c>
      <c r="N22" s="216" t="str">
        <f t="shared" si="10"/>
        <v/>
      </c>
      <c r="O22" s="216" t="str">
        <f>IF(OR(O7="",O7=0),"",SUM(O7:O21))</f>
        <v/>
      </c>
      <c r="P22" s="216" t="str">
        <f>IF(OR(P7="",P7=0),"",SUM(P7:P21))</f>
        <v/>
      </c>
      <c r="Q22" s="216"/>
      <c r="R22" s="217"/>
      <c r="S22" s="217"/>
      <c r="T22" s="216" t="str">
        <f t="shared" ref="T22:W22" si="11">IF(OR(T7="",T7=0),"",SUM(T7:T21))</f>
        <v/>
      </c>
      <c r="U22" s="216" t="str">
        <f t="shared" si="11"/>
        <v/>
      </c>
      <c r="V22" s="216" t="str">
        <f t="shared" si="11"/>
        <v/>
      </c>
      <c r="W22" s="232" t="str">
        <f t="shared" si="11"/>
        <v/>
      </c>
      <c r="X22" s="231" t="str">
        <f>IF(OR(X7="",X7=0),"",SUM(X7:X21))</f>
        <v/>
      </c>
      <c r="Y22" s="233"/>
      <c r="Z22" s="216"/>
      <c r="AA22" s="216"/>
      <c r="AB22" s="218"/>
    </row>
  </sheetData>
  <mergeCells count="24">
    <mergeCell ref="A1:J1"/>
    <mergeCell ref="U1:AB2"/>
    <mergeCell ref="B2:T2"/>
    <mergeCell ref="B3:B5"/>
    <mergeCell ref="C3:C5"/>
    <mergeCell ref="D3:D5"/>
    <mergeCell ref="E3:E5"/>
    <mergeCell ref="F3:F5"/>
    <mergeCell ref="G3:G5"/>
    <mergeCell ref="H3:H5"/>
    <mergeCell ref="I3:I5"/>
    <mergeCell ref="J3:J5"/>
    <mergeCell ref="K3:K5"/>
    <mergeCell ref="Y3:Y5"/>
    <mergeCell ref="Z3:Z5"/>
    <mergeCell ref="AB3:AB5"/>
    <mergeCell ref="L3:L5"/>
    <mergeCell ref="X4:X5"/>
    <mergeCell ref="AA3:AA5"/>
    <mergeCell ref="P4:P5"/>
    <mergeCell ref="Q4:T4"/>
    <mergeCell ref="U4:U5"/>
    <mergeCell ref="V4:V5"/>
    <mergeCell ref="W4:W5"/>
  </mergeCells>
  <phoneticPr fontId="4"/>
  <dataValidations count="2">
    <dataValidation type="list" allowBlank="1" showInputMessage="1" showErrorMessage="1" sqref="I7:I21 K7:K21">
      <formula1>"1,2,3,4"</formula1>
    </dataValidation>
    <dataValidation type="list" allowBlank="1" showInputMessage="1" showErrorMessage="1" sqref="J7:J21 L7:L21">
      <formula1>"1,2"</formula1>
    </dataValidation>
  </dataValidations>
  <printOptions horizontalCentered="1"/>
  <pageMargins left="0.39370078740157483" right="0.39370078740157483" top="0.78740157480314965" bottom="0.43307086614173229" header="0" footer="0"/>
  <pageSetup paperSize="9" scale="41" orientation="landscape"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70"/>
  <sheetViews>
    <sheetView view="pageBreakPreview" zoomScaleNormal="100" zoomScaleSheetLayoutView="100" workbookViewId="0">
      <selection activeCell="M1" sqref="M1"/>
    </sheetView>
  </sheetViews>
  <sheetFormatPr defaultColWidth="9" defaultRowHeight="12"/>
  <cols>
    <col min="1" max="1" width="11.21875" style="41" customWidth="1"/>
    <col min="2" max="2" width="10" style="41" customWidth="1"/>
    <col min="3" max="3" width="17" style="41" customWidth="1"/>
    <col min="4" max="4" width="12.33203125" style="41" customWidth="1"/>
    <col min="5" max="5" width="10.77734375" style="41" customWidth="1"/>
    <col min="6" max="6" width="10.44140625" style="41" customWidth="1"/>
    <col min="7" max="12" width="10" style="41" customWidth="1"/>
    <col min="13" max="13" width="5" style="41" customWidth="1"/>
    <col min="14" max="14" width="115.88671875" style="41" customWidth="1"/>
    <col min="15" max="19" width="10" style="41" customWidth="1"/>
    <col min="20" max="16384" width="9" style="41"/>
  </cols>
  <sheetData>
    <row r="1" spans="1:14">
      <c r="A1" s="41" t="s">
        <v>159</v>
      </c>
    </row>
    <row r="2" spans="1:14" ht="18" customHeight="1">
      <c r="A2" s="363" t="s">
        <v>95</v>
      </c>
      <c r="B2" s="363"/>
      <c r="C2" s="363"/>
      <c r="D2" s="363"/>
      <c r="E2" s="363"/>
      <c r="F2" s="363"/>
      <c r="G2" s="363"/>
      <c r="H2" s="363"/>
      <c r="I2" s="363"/>
      <c r="J2" s="363"/>
      <c r="K2" s="363"/>
      <c r="L2" s="363"/>
      <c r="M2" s="209"/>
    </row>
    <row r="3" spans="1:14" ht="12" customHeight="1">
      <c r="N3" s="361" t="s">
        <v>137</v>
      </c>
    </row>
    <row r="4" spans="1:14">
      <c r="N4" s="361"/>
    </row>
    <row r="5" spans="1:14" ht="18.75" customHeight="1">
      <c r="A5" s="43" t="s">
        <v>51</v>
      </c>
      <c r="B5" s="279" t="s">
        <v>103</v>
      </c>
      <c r="C5" s="279"/>
      <c r="D5" s="279"/>
      <c r="E5" s="279"/>
      <c r="F5" s="279"/>
      <c r="N5" s="361"/>
    </row>
    <row r="6" spans="1:14" ht="18.75" customHeight="1">
      <c r="A6" s="43" t="s">
        <v>104</v>
      </c>
      <c r="B6" s="280"/>
      <c r="C6" s="280"/>
      <c r="D6" s="280"/>
      <c r="E6" s="280"/>
      <c r="F6" s="280"/>
      <c r="N6" s="361"/>
    </row>
    <row r="7" spans="1:14">
      <c r="N7" s="361"/>
    </row>
    <row r="8" spans="1:14">
      <c r="N8" s="214"/>
    </row>
    <row r="9" spans="1:14">
      <c r="A9" s="279" t="s">
        <v>92</v>
      </c>
      <c r="B9" s="279"/>
      <c r="C9" s="279"/>
      <c r="D9" s="279" t="s">
        <v>98</v>
      </c>
      <c r="E9" s="279"/>
      <c r="F9" s="279"/>
      <c r="G9" s="279" t="s">
        <v>93</v>
      </c>
      <c r="H9" s="279"/>
      <c r="I9" s="279"/>
      <c r="J9" s="279"/>
      <c r="K9" s="279"/>
    </row>
    <row r="10" spans="1:14" ht="18.75" customHeight="1">
      <c r="A10" s="278"/>
      <c r="B10" s="278"/>
      <c r="C10" s="278"/>
      <c r="D10" s="278"/>
      <c r="E10" s="278"/>
      <c r="F10" s="278"/>
      <c r="G10" s="278"/>
      <c r="H10" s="278"/>
      <c r="I10" s="278"/>
      <c r="J10" s="278"/>
      <c r="K10" s="278"/>
      <c r="N10" s="362" t="s">
        <v>271</v>
      </c>
    </row>
    <row r="11" spans="1:14" ht="12" customHeight="1">
      <c r="A11" s="44"/>
      <c r="B11" s="44"/>
      <c r="C11" s="44"/>
      <c r="D11" s="44"/>
      <c r="E11" s="44"/>
      <c r="F11" s="44"/>
      <c r="G11" s="44"/>
      <c r="H11" s="44"/>
      <c r="I11" s="44"/>
      <c r="J11" s="44"/>
      <c r="K11" s="44"/>
      <c r="N11" s="362"/>
    </row>
    <row r="12" spans="1:14" ht="12" customHeight="1">
      <c r="A12" s="44"/>
      <c r="B12" s="44"/>
      <c r="C12" s="44"/>
      <c r="D12" s="44"/>
      <c r="E12" s="44"/>
      <c r="F12" s="44"/>
      <c r="G12" s="44"/>
      <c r="H12" s="44"/>
      <c r="I12" s="44"/>
      <c r="J12" s="44"/>
      <c r="K12" s="44"/>
      <c r="N12" s="362"/>
    </row>
    <row r="13" spans="1:14">
      <c r="A13" s="41" t="s">
        <v>99</v>
      </c>
      <c r="N13" s="362"/>
    </row>
    <row r="14" spans="1:14" ht="3.75" customHeight="1">
      <c r="N14" s="362"/>
    </row>
    <row r="15" spans="1:14">
      <c r="A15" s="304" t="s">
        <v>94</v>
      </c>
      <c r="B15" s="281" t="s">
        <v>96</v>
      </c>
      <c r="C15" s="281"/>
      <c r="D15" s="281"/>
      <c r="E15" s="281"/>
      <c r="F15" s="281"/>
      <c r="G15" s="281" t="s">
        <v>97</v>
      </c>
      <c r="H15" s="281"/>
      <c r="I15" s="281"/>
      <c r="J15" s="281"/>
      <c r="K15" s="281"/>
      <c r="N15" s="362"/>
    </row>
    <row r="16" spans="1:14" ht="18.75" customHeight="1">
      <c r="A16" s="305"/>
      <c r="B16" s="48" t="s">
        <v>117</v>
      </c>
      <c r="C16" s="50"/>
      <c r="D16" s="49" t="s">
        <v>118</v>
      </c>
      <c r="E16" s="49" t="s">
        <v>119</v>
      </c>
      <c r="F16" s="51"/>
      <c r="G16" s="48" t="s">
        <v>117</v>
      </c>
      <c r="H16" s="50"/>
      <c r="I16" s="49" t="s">
        <v>118</v>
      </c>
      <c r="J16" s="49" t="s">
        <v>119</v>
      </c>
      <c r="K16" s="51"/>
      <c r="N16" s="362"/>
    </row>
    <row r="17" spans="1:14" ht="30.75" customHeight="1">
      <c r="A17" s="68" t="s">
        <v>102</v>
      </c>
      <c r="B17" s="282"/>
      <c r="C17" s="283"/>
      <c r="D17" s="283"/>
      <c r="E17" s="283"/>
      <c r="F17" s="120" t="s">
        <v>140</v>
      </c>
      <c r="G17" s="69" t="s">
        <v>105</v>
      </c>
      <c r="H17" s="282"/>
      <c r="I17" s="283"/>
      <c r="J17" s="283"/>
      <c r="K17" s="284"/>
      <c r="N17" s="362"/>
    </row>
    <row r="18" spans="1:14" ht="17.25" customHeight="1">
      <c r="A18" s="285" t="s">
        <v>128</v>
      </c>
      <c r="B18" s="285"/>
      <c r="C18" s="285"/>
      <c r="D18" s="285"/>
      <c r="E18" s="285"/>
      <c r="F18" s="285"/>
      <c r="G18" s="286"/>
      <c r="H18" s="286"/>
      <c r="I18" s="286"/>
      <c r="J18" s="286"/>
      <c r="K18" s="286"/>
      <c r="N18" s="241"/>
    </row>
    <row r="19" spans="1:14" ht="17.25" customHeight="1">
      <c r="A19" s="368" t="s">
        <v>201</v>
      </c>
      <c r="B19" s="368"/>
      <c r="C19" s="368"/>
      <c r="D19" s="368"/>
      <c r="E19" s="368"/>
      <c r="F19" s="368"/>
      <c r="G19" s="286"/>
      <c r="H19" s="286"/>
      <c r="I19" s="286"/>
      <c r="J19" s="286"/>
      <c r="K19" s="286"/>
      <c r="N19" s="241"/>
    </row>
    <row r="20" spans="1:14" ht="11.25" customHeight="1">
      <c r="N20" s="241"/>
    </row>
    <row r="21" spans="1:14" ht="21.75" customHeight="1">
      <c r="N21" s="241"/>
    </row>
    <row r="22" spans="1:14">
      <c r="A22" s="41" t="s">
        <v>100</v>
      </c>
      <c r="N22" s="241"/>
    </row>
    <row r="23" spans="1:14" ht="3.75" customHeight="1">
      <c r="N23" s="241"/>
    </row>
    <row r="24" spans="1:14" ht="14.25" customHeight="1">
      <c r="A24" s="41" t="s">
        <v>204</v>
      </c>
      <c r="N24" s="241"/>
    </row>
    <row r="25" spans="1:14" ht="15" customHeight="1">
      <c r="A25" s="306" t="s">
        <v>106</v>
      </c>
      <c r="B25" s="308"/>
      <c r="C25" s="348" t="s">
        <v>205</v>
      </c>
      <c r="D25" s="349"/>
      <c r="E25" s="349"/>
      <c r="F25" s="349"/>
      <c r="G25" s="349"/>
      <c r="H25" s="349"/>
      <c r="I25" s="349"/>
      <c r="J25" s="350"/>
      <c r="K25" s="321" t="s">
        <v>108</v>
      </c>
      <c r="L25" s="321" t="s">
        <v>101</v>
      </c>
      <c r="M25" s="183"/>
      <c r="N25" s="214"/>
    </row>
    <row r="26" spans="1:14" ht="15" customHeight="1">
      <c r="A26" s="366"/>
      <c r="B26" s="367"/>
      <c r="C26" s="351" t="s">
        <v>107</v>
      </c>
      <c r="D26" s="353" t="s">
        <v>243</v>
      </c>
      <c r="E26" s="306" t="s">
        <v>206</v>
      </c>
      <c r="F26" s="161"/>
      <c r="G26" s="162"/>
      <c r="H26" s="312" t="s">
        <v>141</v>
      </c>
      <c r="I26" s="323" t="s">
        <v>148</v>
      </c>
      <c r="J26" s="321" t="s">
        <v>116</v>
      </c>
      <c r="K26" s="346"/>
      <c r="L26" s="346"/>
      <c r="M26" s="183"/>
    </row>
    <row r="27" spans="1:14" ht="32.4">
      <c r="A27" s="309"/>
      <c r="B27" s="311"/>
      <c r="C27" s="352"/>
      <c r="D27" s="354"/>
      <c r="E27" s="322"/>
      <c r="F27" s="160" t="s">
        <v>207</v>
      </c>
      <c r="G27" s="146" t="s">
        <v>208</v>
      </c>
      <c r="H27" s="313"/>
      <c r="I27" s="324"/>
      <c r="J27" s="322"/>
      <c r="K27" s="322"/>
      <c r="L27" s="322"/>
      <c r="M27" s="183"/>
    </row>
    <row r="28" spans="1:14" ht="18.75" customHeight="1">
      <c r="A28" s="315"/>
      <c r="B28" s="316"/>
      <c r="C28" s="190"/>
      <c r="D28" s="191"/>
      <c r="E28" s="122">
        <f>SUM(F28:G28)</f>
        <v>0</v>
      </c>
      <c r="F28" s="122">
        <f>'施設面積内訳(1)'!D38</f>
        <v>0</v>
      </c>
      <c r="G28" s="122">
        <f>'施設面積内訳(1)'!E38</f>
        <v>0</v>
      </c>
      <c r="H28" s="122">
        <f>'施設面積内訳(1)'!F38</f>
        <v>0</v>
      </c>
      <c r="I28" s="189"/>
      <c r="J28" s="54"/>
      <c r="K28" s="122">
        <f>E28+H28</f>
        <v>0</v>
      </c>
      <c r="L28" s="188"/>
      <c r="M28" s="147"/>
    </row>
    <row r="29" spans="1:14" ht="18.75" customHeight="1">
      <c r="A29" s="315"/>
      <c r="B29" s="316"/>
      <c r="C29" s="190"/>
      <c r="D29" s="191"/>
      <c r="E29" s="122">
        <f t="shared" ref="E29:E30" si="0">SUM(F29:G29)</f>
        <v>0</v>
      </c>
      <c r="F29" s="122">
        <f>'施設面積内訳(2)'!D38</f>
        <v>0</v>
      </c>
      <c r="G29" s="122">
        <f>'施設面積内訳(2)'!E38</f>
        <v>0</v>
      </c>
      <c r="H29" s="122">
        <f>'施設面積内訳(2)'!F38</f>
        <v>0</v>
      </c>
      <c r="I29" s="189"/>
      <c r="J29" s="54"/>
      <c r="K29" s="122">
        <f>E29+H29</f>
        <v>0</v>
      </c>
      <c r="L29" s="188"/>
      <c r="M29" s="147"/>
    </row>
    <row r="30" spans="1:14" ht="18.75" customHeight="1">
      <c r="A30" s="315"/>
      <c r="B30" s="316"/>
      <c r="C30" s="190"/>
      <c r="D30" s="191"/>
      <c r="E30" s="122">
        <f t="shared" si="0"/>
        <v>0</v>
      </c>
      <c r="F30" s="122">
        <f>'施設面積内訳(3)'!D38</f>
        <v>0</v>
      </c>
      <c r="G30" s="122">
        <f>'施設面積内訳(3)'!E38</f>
        <v>0</v>
      </c>
      <c r="H30" s="122">
        <f>'施設面積内訳(3)'!F38</f>
        <v>0</v>
      </c>
      <c r="I30" s="189"/>
      <c r="J30" s="54"/>
      <c r="K30" s="122">
        <f>E30+H30</f>
        <v>0</v>
      </c>
      <c r="L30" s="188"/>
      <c r="M30" s="147"/>
    </row>
    <row r="31" spans="1:14" s="45" customFormat="1" ht="4.5" customHeight="1">
      <c r="A31" s="124"/>
      <c r="B31" s="124"/>
      <c r="C31" s="125"/>
      <c r="D31" s="125"/>
      <c r="E31" s="123"/>
      <c r="F31" s="126"/>
      <c r="G31" s="126"/>
      <c r="H31" s="127"/>
      <c r="I31" s="123"/>
      <c r="J31" s="124"/>
      <c r="K31" s="128"/>
    </row>
    <row r="32" spans="1:14" s="45" customFormat="1" ht="9.9" customHeight="1">
      <c r="A32" s="147"/>
      <c r="B32" s="147"/>
      <c r="C32" s="148"/>
      <c r="D32" s="148"/>
      <c r="E32" s="149"/>
      <c r="F32" s="150"/>
      <c r="G32" s="150"/>
      <c r="H32" s="151"/>
      <c r="I32" s="149"/>
      <c r="J32" s="147"/>
      <c r="K32" s="128"/>
    </row>
    <row r="33" spans="1:13" s="45" customFormat="1" ht="30" customHeight="1">
      <c r="A33" s="364" t="s">
        <v>162</v>
      </c>
      <c r="B33" s="365"/>
      <c r="C33" s="364" t="s">
        <v>163</v>
      </c>
      <c r="D33" s="365"/>
      <c r="E33" s="347" t="s">
        <v>209</v>
      </c>
      <c r="F33" s="347"/>
      <c r="G33" s="152" t="s">
        <v>164</v>
      </c>
      <c r="H33" s="319" t="s">
        <v>210</v>
      </c>
      <c r="I33" s="319"/>
      <c r="J33" s="147"/>
      <c r="K33" s="128"/>
    </row>
    <row r="34" spans="1:13" s="45" customFormat="1" ht="18.75" customHeight="1">
      <c r="A34" s="356">
        <f>A28</f>
        <v>0</v>
      </c>
      <c r="B34" s="357"/>
      <c r="C34" s="358"/>
      <c r="D34" s="359"/>
      <c r="E34" s="317"/>
      <c r="F34" s="318"/>
      <c r="G34" s="158"/>
      <c r="H34" s="320" t="str">
        <f>IF(OR(G34="(6)項イ(1)",G34="(6)項イ(2)"),"有",IF(OR(AND(G34="(6)項イ(3)",K28&gt;=3000),AND(G34="(6)項イ(4)",K28&gt;=6000)),"有","無"))</f>
        <v>無</v>
      </c>
      <c r="I34" s="320"/>
      <c r="J34" s="159" t="str">
        <f>(IF(E34="有","補助対象外です"," "))</f>
        <v xml:space="preserve"> </v>
      </c>
      <c r="K34" s="159"/>
    </row>
    <row r="35" spans="1:13" s="45" customFormat="1" ht="18.75" customHeight="1">
      <c r="A35" s="356">
        <f>A29</f>
        <v>0</v>
      </c>
      <c r="B35" s="357"/>
      <c r="C35" s="360"/>
      <c r="D35" s="359"/>
      <c r="E35" s="317"/>
      <c r="F35" s="318"/>
      <c r="G35" s="52"/>
      <c r="H35" s="320" t="str">
        <f>IF(OR(G35="(6)項イ(1)",G35="(6)項イ(2)"),"有",IF(OR(AND(G35="(6)項イ(3)",K29&gt;=3000),AND(G35="(6)項イ(4)",K29&gt;=6000)),"有","無"))</f>
        <v>無</v>
      </c>
      <c r="I35" s="320"/>
      <c r="J35" s="159" t="str">
        <f>(IF(E35="有","補助対象外です"," "))</f>
        <v xml:space="preserve"> </v>
      </c>
      <c r="K35" s="128"/>
    </row>
    <row r="36" spans="1:13" s="45" customFormat="1" ht="18.75" customHeight="1">
      <c r="A36" s="356">
        <f>A30</f>
        <v>0</v>
      </c>
      <c r="B36" s="357"/>
      <c r="C36" s="360"/>
      <c r="D36" s="359"/>
      <c r="E36" s="317"/>
      <c r="F36" s="318"/>
      <c r="G36" s="52"/>
      <c r="H36" s="320" t="str">
        <f>IF(OR(G36="(6)項イ(1)",G36="(6)項イ(2)"),"有",IF(OR(AND(G36="(6)項イ(3)",K30&gt;=3000),AND(G36="(6)項イ(4)",K30&gt;=6000)),"有","無"))</f>
        <v>無</v>
      </c>
      <c r="I36" s="320"/>
      <c r="J36" s="159" t="str">
        <f>(IF(E36="有","補助対象外です"," "))</f>
        <v xml:space="preserve"> </v>
      </c>
      <c r="K36" s="128"/>
    </row>
    <row r="37" spans="1:13" s="45" customFormat="1" ht="30.75" customHeight="1">
      <c r="A37" s="314" t="s">
        <v>202</v>
      </c>
      <c r="B37" s="355"/>
      <c r="C37" s="355"/>
      <c r="D37" s="355"/>
      <c r="E37" s="355"/>
      <c r="F37" s="355"/>
      <c r="G37" s="355"/>
      <c r="H37" s="355"/>
      <c r="I37" s="355"/>
      <c r="J37" s="355"/>
      <c r="K37" s="355"/>
      <c r="L37" s="355"/>
      <c r="M37" s="211"/>
    </row>
    <row r="38" spans="1:13" s="117" customFormat="1" ht="24.75" customHeight="1">
      <c r="A38" s="314" t="s">
        <v>211</v>
      </c>
      <c r="B38" s="314"/>
      <c r="C38" s="314"/>
      <c r="D38" s="314"/>
      <c r="E38" s="314"/>
      <c r="F38" s="314"/>
      <c r="G38" s="314"/>
      <c r="H38" s="314"/>
      <c r="I38" s="314"/>
      <c r="J38" s="314"/>
      <c r="K38" s="314"/>
      <c r="L38" s="314"/>
      <c r="M38" s="210"/>
    </row>
    <row r="39" spans="1:13" s="117" customFormat="1" ht="21.75" customHeight="1">
      <c r="A39" s="314"/>
      <c r="B39" s="314"/>
      <c r="C39" s="314"/>
      <c r="D39" s="314"/>
      <c r="E39" s="314"/>
      <c r="F39" s="314"/>
      <c r="G39" s="314"/>
      <c r="H39" s="314"/>
      <c r="I39" s="314"/>
      <c r="J39" s="314"/>
      <c r="K39" s="314"/>
      <c r="L39" s="314"/>
      <c r="M39" s="210"/>
    </row>
    <row r="40" spans="1:13" s="45" customFormat="1" ht="20.100000000000001" customHeight="1">
      <c r="A40" s="314" t="s">
        <v>212</v>
      </c>
      <c r="B40" s="314"/>
      <c r="C40" s="314"/>
      <c r="D40" s="314"/>
      <c r="E40" s="314"/>
      <c r="F40" s="314"/>
      <c r="G40" s="314"/>
      <c r="H40" s="314"/>
      <c r="I40" s="314"/>
      <c r="J40" s="314"/>
      <c r="K40" s="314"/>
      <c r="L40" s="314"/>
      <c r="M40" s="210"/>
    </row>
    <row r="41" spans="1:13" s="117" customFormat="1" ht="20.100000000000001" customHeight="1">
      <c r="A41" s="314" t="s">
        <v>213</v>
      </c>
      <c r="B41" s="314"/>
      <c r="C41" s="314"/>
      <c r="D41" s="314"/>
      <c r="E41" s="314"/>
      <c r="F41" s="314"/>
      <c r="G41" s="314"/>
      <c r="H41" s="314"/>
      <c r="I41" s="314"/>
      <c r="J41" s="314"/>
      <c r="K41" s="314"/>
      <c r="L41" s="314"/>
      <c r="M41" s="210"/>
    </row>
    <row r="42" spans="1:13" ht="30.75" customHeight="1">
      <c r="A42" s="314" t="s">
        <v>214</v>
      </c>
      <c r="B42" s="314"/>
      <c r="C42" s="314"/>
      <c r="D42" s="314"/>
      <c r="E42" s="314"/>
      <c r="F42" s="314"/>
      <c r="G42" s="314"/>
      <c r="H42" s="314"/>
      <c r="I42" s="314"/>
      <c r="J42" s="314"/>
      <c r="K42" s="314"/>
      <c r="L42" s="314"/>
      <c r="M42" s="210"/>
    </row>
    <row r="43" spans="1:13" ht="14.25" customHeight="1"/>
    <row r="44" spans="1:13" ht="15" customHeight="1">
      <c r="A44" s="121"/>
      <c r="B44" s="121"/>
      <c r="C44" s="121"/>
      <c r="D44" s="121"/>
      <c r="E44" s="121"/>
      <c r="F44" s="121"/>
      <c r="G44" s="121"/>
      <c r="H44" s="121"/>
      <c r="I44" s="121"/>
      <c r="J44" s="121"/>
      <c r="K44" s="121"/>
    </row>
    <row r="45" spans="1:13" ht="24" customHeight="1">
      <c r="A45" s="46" t="s">
        <v>136</v>
      </c>
    </row>
    <row r="46" spans="1:13" ht="19.5" customHeight="1">
      <c r="A46" s="306" t="s">
        <v>110</v>
      </c>
      <c r="B46" s="307"/>
      <c r="C46" s="307"/>
      <c r="D46" s="308"/>
      <c r="E46" s="321" t="s">
        <v>157</v>
      </c>
      <c r="F46" s="325" t="s">
        <v>139</v>
      </c>
      <c r="G46" s="326"/>
      <c r="H46" s="326"/>
      <c r="I46" s="327"/>
    </row>
    <row r="47" spans="1:13" ht="30" customHeight="1">
      <c r="A47" s="309"/>
      <c r="B47" s="310"/>
      <c r="C47" s="310"/>
      <c r="D47" s="311"/>
      <c r="E47" s="322"/>
      <c r="F47" s="328"/>
      <c r="G47" s="329"/>
      <c r="H47" s="329"/>
      <c r="I47" s="330"/>
    </row>
    <row r="48" spans="1:13" ht="20.25" customHeight="1">
      <c r="A48" s="298" t="s">
        <v>138</v>
      </c>
      <c r="B48" s="299"/>
      <c r="C48" s="299"/>
      <c r="D48" s="300"/>
      <c r="E48" s="53"/>
      <c r="F48" s="301"/>
      <c r="G48" s="302"/>
      <c r="H48" s="302"/>
      <c r="I48" s="303"/>
      <c r="J48" s="116"/>
    </row>
    <row r="49" spans="1:14">
      <c r="A49" s="119"/>
      <c r="B49" s="119"/>
      <c r="C49" s="119"/>
      <c r="D49" s="119"/>
      <c r="E49" s="119"/>
      <c r="F49" s="118"/>
      <c r="G49" s="118"/>
      <c r="H49" s="118"/>
      <c r="I49" s="118"/>
      <c r="J49" s="118"/>
    </row>
    <row r="50" spans="1:14" ht="15" customHeight="1"/>
    <row r="51" spans="1:14" ht="14.25" customHeight="1">
      <c r="A51" s="41" t="s">
        <v>111</v>
      </c>
    </row>
    <row r="52" spans="1:14" ht="19.5" customHeight="1" thickBot="1">
      <c r="A52" s="46" t="s">
        <v>215</v>
      </c>
    </row>
    <row r="53" spans="1:14" ht="44.25" customHeight="1">
      <c r="A53" s="293" t="s">
        <v>113</v>
      </c>
      <c r="B53" s="290"/>
      <c r="C53" s="187" t="s">
        <v>158</v>
      </c>
      <c r="D53" s="187" t="s">
        <v>147</v>
      </c>
      <c r="E53" s="192" t="s">
        <v>112</v>
      </c>
      <c r="F53" s="192" t="s">
        <v>246</v>
      </c>
      <c r="G53" s="344" t="s">
        <v>247</v>
      </c>
      <c r="H53" s="345"/>
      <c r="I53" s="48" t="s">
        <v>244</v>
      </c>
      <c r="J53" s="296" t="s">
        <v>245</v>
      </c>
      <c r="K53" s="297"/>
    </row>
    <row r="54" spans="1:14" ht="14.25" customHeight="1">
      <c r="A54" s="287" t="str">
        <f>IF(A28="","",A28)</f>
        <v/>
      </c>
      <c r="B54" s="288"/>
      <c r="C54" s="184" t="str">
        <f>IF(I28="","",I28)</f>
        <v/>
      </c>
      <c r="D54" s="185">
        <f>IF(E28="","",E28)</f>
        <v>0</v>
      </c>
      <c r="E54" s="193" t="b">
        <f>IF(C28="1.通常型スプリンクラー",23000,IF(C28="2.水道連結型スプリンクラー",22000,IF(C28="3.パッケージ型自動消火設備",27000,IF(C28="4.消防法施行令第32条適用設備",26000))))</f>
        <v>0</v>
      </c>
      <c r="F54" s="194">
        <f>IF(AND(OR(C28="1.通常型スプリンクラー",C28="2.水道連結型スプリンクラー"),D28="有"),2350000,0)</f>
        <v>0</v>
      </c>
      <c r="G54" s="332">
        <f>IF(D54="","",SUM(ROUND(D54,0)*E54,F54))</f>
        <v>0</v>
      </c>
      <c r="H54" s="333"/>
      <c r="I54" s="195">
        <v>0.5</v>
      </c>
      <c r="J54" s="342">
        <f>IF(D54="","",ROUNDDOWN(MIN(C54,G54)*I54,-3))</f>
        <v>0</v>
      </c>
      <c r="K54" s="343"/>
    </row>
    <row r="55" spans="1:14" ht="14.25" customHeight="1">
      <c r="A55" s="287" t="str">
        <f>IF(A29="","",A29)</f>
        <v/>
      </c>
      <c r="B55" s="288"/>
      <c r="C55" s="184" t="str">
        <f>IF(I29="","",I29)</f>
        <v/>
      </c>
      <c r="D55" s="186">
        <f>IF(E29="","",E29)</f>
        <v>0</v>
      </c>
      <c r="E55" s="193" t="b">
        <f t="shared" ref="E55:E56" si="1">IF(C29="1.通常型スプリンクラー",23000,IF(C29="2.水道連結型スプリンクラー",22000,IF(C29="3.パッケージ型自動消火設備",27000,IF(C29="4.消防法施行令第32条適用設備",26000))))</f>
        <v>0</v>
      </c>
      <c r="F55" s="208">
        <f t="shared" ref="F55:F56" si="2">IF(AND(OR(C29="1.通常型スプリンクラー",C29="2.水道連結型スプリンクラー"),D29="有"),2350000,0)</f>
        <v>0</v>
      </c>
      <c r="G55" s="332">
        <f>IF(D55="","",SUM(ROUND(D55,0)*E55,F55))</f>
        <v>0</v>
      </c>
      <c r="H55" s="333"/>
      <c r="I55" s="195">
        <v>0.5</v>
      </c>
      <c r="J55" s="342">
        <f>IF(D55="","",ROUNDDOWN(MIN(C55,G55)*I55,-3))</f>
        <v>0</v>
      </c>
      <c r="K55" s="343"/>
      <c r="L55" s="157"/>
      <c r="M55" s="157"/>
    </row>
    <row r="56" spans="1:14" ht="14.25" customHeight="1" thickBot="1">
      <c r="A56" s="287" t="str">
        <f>IF(A30="","",A30)</f>
        <v/>
      </c>
      <c r="B56" s="288"/>
      <c r="C56" s="184" t="str">
        <f>IF(I30="","",I30)</f>
        <v/>
      </c>
      <c r="D56" s="186">
        <f>IF(E30="","",E30)</f>
        <v>0</v>
      </c>
      <c r="E56" s="193" t="b">
        <f t="shared" si="1"/>
        <v>0</v>
      </c>
      <c r="F56" s="208">
        <f t="shared" si="2"/>
        <v>0</v>
      </c>
      <c r="G56" s="332">
        <f>IF(D56="","",SUM(ROUND(D56,0)*E56,F56))</f>
        <v>0</v>
      </c>
      <c r="H56" s="333"/>
      <c r="I56" s="195">
        <v>0.5</v>
      </c>
      <c r="J56" s="340">
        <f>IF(D56="","",ROUNDDOWN(MIN(C56,G56)*I56,-3))</f>
        <v>0</v>
      </c>
      <c r="K56" s="341"/>
      <c r="L56" s="157"/>
      <c r="M56" s="157"/>
    </row>
    <row r="57" spans="1:14" ht="27.75" customHeight="1">
      <c r="K57" s="292" t="s">
        <v>120</v>
      </c>
      <c r="L57" s="292"/>
      <c r="M57" s="212"/>
      <c r="N57" s="41" t="s">
        <v>272</v>
      </c>
    </row>
    <row r="58" spans="1:14" ht="19.5" customHeight="1" thickBot="1">
      <c r="A58" s="46" t="s">
        <v>135</v>
      </c>
    </row>
    <row r="59" spans="1:14" ht="37.5" customHeight="1">
      <c r="A59" s="293" t="s">
        <v>114</v>
      </c>
      <c r="B59" s="290"/>
      <c r="C59" s="289" t="s">
        <v>158</v>
      </c>
      <c r="D59" s="290"/>
      <c r="E59" s="291" t="s">
        <v>115</v>
      </c>
      <c r="F59" s="281"/>
      <c r="G59" s="334" t="s">
        <v>216</v>
      </c>
      <c r="H59" s="335"/>
      <c r="I59" s="42"/>
      <c r="J59" s="338"/>
      <c r="K59" s="339"/>
    </row>
    <row r="60" spans="1:14" ht="14.25" customHeight="1" thickBot="1">
      <c r="A60" s="287" t="s">
        <v>109</v>
      </c>
      <c r="B60" s="288"/>
      <c r="C60" s="294" t="str">
        <f>IF(E48="","",E48)</f>
        <v/>
      </c>
      <c r="D60" s="294"/>
      <c r="E60" s="295">
        <v>1222000</v>
      </c>
      <c r="F60" s="295"/>
      <c r="G60" s="336" t="str">
        <f>IF(C60="","",ROUNDDOWN(MIN(C60,E60),-3))</f>
        <v/>
      </c>
      <c r="H60" s="337"/>
      <c r="I60" s="42"/>
      <c r="J60" s="331"/>
      <c r="K60" s="331"/>
    </row>
    <row r="61" spans="1:14" ht="9" customHeight="1"/>
    <row r="62" spans="1:14" ht="18.75" customHeight="1">
      <c r="A62" s="277" t="s">
        <v>217</v>
      </c>
      <c r="B62" s="277"/>
      <c r="C62" s="277"/>
      <c r="D62" s="277"/>
      <c r="E62" s="277"/>
      <c r="F62" s="277"/>
      <c r="G62" s="277"/>
      <c r="H62" s="277"/>
      <c r="I62" s="277"/>
      <c r="J62" s="277"/>
      <c r="K62" s="277"/>
      <c r="L62" s="277"/>
      <c r="M62" s="213"/>
    </row>
    <row r="63" spans="1:14">
      <c r="N63" s="242"/>
    </row>
    <row r="64" spans="1:14">
      <c r="N64" s="242"/>
    </row>
    <row r="65" spans="14:14">
      <c r="N65" s="242"/>
    </row>
    <row r="66" spans="14:14">
      <c r="N66" s="242"/>
    </row>
    <row r="67" spans="14:14">
      <c r="N67" s="242"/>
    </row>
    <row r="68" spans="14:14">
      <c r="N68" s="242"/>
    </row>
    <row r="69" spans="14:14">
      <c r="N69" s="242"/>
    </row>
    <row r="70" spans="14:14">
      <c r="N70" s="242"/>
    </row>
  </sheetData>
  <mergeCells count="83">
    <mergeCell ref="C35:D35"/>
    <mergeCell ref="C36:D36"/>
    <mergeCell ref="N3:N7"/>
    <mergeCell ref="N10:N17"/>
    <mergeCell ref="A2:L2"/>
    <mergeCell ref="A33:B33"/>
    <mergeCell ref="C33:D33"/>
    <mergeCell ref="A25:B27"/>
    <mergeCell ref="A19:F19"/>
    <mergeCell ref="G19:K19"/>
    <mergeCell ref="A38:L39"/>
    <mergeCell ref="K25:K27"/>
    <mergeCell ref="E26:E27"/>
    <mergeCell ref="E33:F33"/>
    <mergeCell ref="E34:F34"/>
    <mergeCell ref="C25:J25"/>
    <mergeCell ref="C26:C27"/>
    <mergeCell ref="D26:D27"/>
    <mergeCell ref="H36:I36"/>
    <mergeCell ref="A37:L37"/>
    <mergeCell ref="J26:J27"/>
    <mergeCell ref="L25:L27"/>
    <mergeCell ref="A34:B34"/>
    <mergeCell ref="A35:B35"/>
    <mergeCell ref="A36:B36"/>
    <mergeCell ref="C34:D34"/>
    <mergeCell ref="E46:E47"/>
    <mergeCell ref="I26:I27"/>
    <mergeCell ref="F46:I47"/>
    <mergeCell ref="J60:K60"/>
    <mergeCell ref="G55:H55"/>
    <mergeCell ref="G59:H59"/>
    <mergeCell ref="G60:H60"/>
    <mergeCell ref="J59:K59"/>
    <mergeCell ref="E35:F35"/>
    <mergeCell ref="G56:H56"/>
    <mergeCell ref="J56:K56"/>
    <mergeCell ref="J55:K55"/>
    <mergeCell ref="G53:H53"/>
    <mergeCell ref="J54:K54"/>
    <mergeCell ref="G54:H54"/>
    <mergeCell ref="H35:I35"/>
    <mergeCell ref="J53:K53"/>
    <mergeCell ref="A48:D48"/>
    <mergeCell ref="F48:I48"/>
    <mergeCell ref="A53:B53"/>
    <mergeCell ref="A15:A16"/>
    <mergeCell ref="A46:D47"/>
    <mergeCell ref="H26:H27"/>
    <mergeCell ref="A42:L42"/>
    <mergeCell ref="A30:B30"/>
    <mergeCell ref="A28:B28"/>
    <mergeCell ref="A29:B29"/>
    <mergeCell ref="A40:L40"/>
    <mergeCell ref="A41:L41"/>
    <mergeCell ref="E36:F36"/>
    <mergeCell ref="H33:I33"/>
    <mergeCell ref="H34:I34"/>
    <mergeCell ref="A55:B55"/>
    <mergeCell ref="C59:D59"/>
    <mergeCell ref="E59:F59"/>
    <mergeCell ref="K57:L57"/>
    <mergeCell ref="A60:B60"/>
    <mergeCell ref="A59:B59"/>
    <mergeCell ref="A56:B56"/>
    <mergeCell ref="C60:D60"/>
    <mergeCell ref="E60:F60"/>
    <mergeCell ref="A62:L62"/>
    <mergeCell ref="A10:C10"/>
    <mergeCell ref="D10:F10"/>
    <mergeCell ref="B5:F5"/>
    <mergeCell ref="A9:C9"/>
    <mergeCell ref="D9:F9"/>
    <mergeCell ref="G9:K9"/>
    <mergeCell ref="B6:F6"/>
    <mergeCell ref="G10:K10"/>
    <mergeCell ref="G15:K15"/>
    <mergeCell ref="B17:E17"/>
    <mergeCell ref="H17:K17"/>
    <mergeCell ref="A18:F18"/>
    <mergeCell ref="G18:K18"/>
    <mergeCell ref="B15:F15"/>
    <mergeCell ref="A54:B54"/>
  </mergeCells>
  <phoneticPr fontId="4"/>
  <dataValidations count="7">
    <dataValidation type="list" allowBlank="1" showInputMessage="1" showErrorMessage="1" sqref="B6:F6">
      <formula1>"有床診療所,病院,有床歯科診療所,助産所（入所施設を有する）"</formula1>
    </dataValidation>
    <dataValidation type="list" allowBlank="1" showInputMessage="1" showErrorMessage="1" sqref="F48:I48 G18:K18">
      <formula1>"○,×"</formula1>
    </dataValidation>
    <dataValidation type="list" allowBlank="1" showInputMessage="1" showErrorMessage="1" sqref="G34:G36">
      <formula1>"(6)項イ(1),(6)項イ(2),(6)項イ(3),(6)項イ(4)"</formula1>
    </dataValidation>
    <dataValidation type="list" allowBlank="1" showInputMessage="1" showErrorMessage="1" sqref="G19:K19 E34:F36">
      <formula1>"有,無"</formula1>
    </dataValidation>
    <dataValidation type="list" allowBlank="1" showInputMessage="1" sqref="D28:D30">
      <formula1>"有,無"</formula1>
    </dataValidation>
    <dataValidation type="list" allowBlank="1" showInputMessage="1" showErrorMessage="1" sqref="C28:C30">
      <formula1>"1.通常型スプリンクラー,2.水道連結型スプリンクラー,3.パッケージ型自動消火設備,4.消防法施行令第32条適用設備"</formula1>
    </dataValidation>
    <dataValidation type="list" allowBlank="1" showInputMessage="1" showErrorMessage="1" sqref="H17:K17 C31:D32">
      <formula1>#REF!</formula1>
    </dataValidation>
  </dataValidations>
  <printOptions horizontalCentered="1"/>
  <pageMargins left="0.39370078740157483" right="0.19685039370078741" top="0.55118110236220474" bottom="0.55118110236220474" header="0" footer="0"/>
  <pageSetup paperSize="9" scale="73"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81"/>
  <sheetViews>
    <sheetView view="pageBreakPreview" zoomScaleNormal="100" zoomScaleSheetLayoutView="100" workbookViewId="0">
      <selection activeCell="V1" sqref="V1"/>
    </sheetView>
  </sheetViews>
  <sheetFormatPr defaultColWidth="9" defaultRowHeight="13.2" outlineLevelCol="1"/>
  <cols>
    <col min="1" max="2" width="5" style="2" customWidth="1"/>
    <col min="3" max="3" width="24.88671875" style="2" customWidth="1"/>
    <col min="4" max="12" width="8.44140625" style="2" customWidth="1"/>
    <col min="13" max="21" width="8.44140625" style="2" hidden="1" customWidth="1" outlineLevel="1"/>
    <col min="22" max="22" width="9" style="2" collapsed="1"/>
    <col min="23" max="16384" width="9" style="2"/>
  </cols>
  <sheetData>
    <row r="1" spans="1:21" ht="19.5" customHeight="1">
      <c r="A1" s="47" t="s">
        <v>34</v>
      </c>
    </row>
    <row r="2" spans="1:21" ht="17.25" customHeight="1">
      <c r="A2" s="47"/>
      <c r="B2" s="47"/>
      <c r="C2" s="47"/>
      <c r="D2" s="405" t="s">
        <v>127</v>
      </c>
      <c r="E2" s="405"/>
      <c r="F2" s="405"/>
      <c r="G2" s="405"/>
      <c r="H2" s="405"/>
      <c r="I2" s="47"/>
      <c r="J2" s="47"/>
      <c r="K2" s="47"/>
      <c r="L2" s="47"/>
      <c r="M2" s="198"/>
      <c r="N2" s="198"/>
      <c r="O2" s="198"/>
      <c r="P2" s="198"/>
      <c r="Q2" s="198"/>
      <c r="R2" s="198"/>
      <c r="S2" s="198"/>
      <c r="T2" s="198"/>
      <c r="U2" s="198"/>
    </row>
    <row r="3" spans="1:21" ht="16.2">
      <c r="A3" s="47"/>
      <c r="B3" s="47"/>
      <c r="C3" s="47"/>
      <c r="D3" s="405"/>
      <c r="E3" s="405"/>
      <c r="F3" s="405"/>
      <c r="G3" s="405"/>
      <c r="H3" s="405"/>
      <c r="I3" s="47"/>
      <c r="J3" s="47"/>
      <c r="K3" s="47"/>
      <c r="L3" s="47"/>
      <c r="M3" s="198"/>
      <c r="N3" s="198"/>
      <c r="O3" s="198"/>
      <c r="P3" s="198"/>
      <c r="Q3" s="198"/>
      <c r="R3" s="198"/>
      <c r="S3" s="198"/>
      <c r="T3" s="198"/>
      <c r="U3" s="198"/>
    </row>
    <row r="4" spans="1:21" ht="13.8" thickBot="1">
      <c r="A4" s="3" t="s">
        <v>16</v>
      </c>
    </row>
    <row r="5" spans="1:21" s="5" customFormat="1" ht="19.5" customHeight="1" thickBot="1">
      <c r="A5" s="406" t="s">
        <v>17</v>
      </c>
      <c r="B5" s="407"/>
      <c r="C5" s="113"/>
      <c r="D5" s="4" t="s">
        <v>44</v>
      </c>
      <c r="E5" s="408" t="s">
        <v>255</v>
      </c>
      <c r="F5" s="409"/>
      <c r="G5" s="409"/>
      <c r="H5" s="409"/>
      <c r="I5" s="410"/>
    </row>
    <row r="6" spans="1:21" s="5" customFormat="1" ht="12.6" thickBot="1">
      <c r="A6" s="1"/>
    </row>
    <row r="7" spans="1:21" s="5" customFormat="1" ht="18" customHeight="1">
      <c r="A7" s="398" t="s">
        <v>35</v>
      </c>
      <c r="B7" s="399" t="s">
        <v>36</v>
      </c>
      <c r="C7" s="400"/>
      <c r="D7" s="398" t="s">
        <v>126</v>
      </c>
      <c r="E7" s="399"/>
      <c r="F7" s="400"/>
      <c r="G7" s="398" t="s">
        <v>18</v>
      </c>
      <c r="H7" s="399"/>
      <c r="I7" s="399"/>
      <c r="J7" s="399"/>
      <c r="K7" s="399"/>
      <c r="L7" s="400"/>
      <c r="M7" s="398" t="s">
        <v>18</v>
      </c>
      <c r="N7" s="399"/>
      <c r="O7" s="399"/>
      <c r="P7" s="399"/>
      <c r="Q7" s="399"/>
      <c r="R7" s="399"/>
      <c r="S7" s="399"/>
      <c r="T7" s="399"/>
      <c r="U7" s="400"/>
    </row>
    <row r="8" spans="1:21" s="5" customFormat="1" ht="18" customHeight="1">
      <c r="A8" s="401"/>
      <c r="B8" s="393"/>
      <c r="C8" s="394"/>
      <c r="D8" s="401" t="s">
        <v>37</v>
      </c>
      <c r="E8" s="393" t="s">
        <v>38</v>
      </c>
      <c r="F8" s="394" t="s">
        <v>39</v>
      </c>
      <c r="G8" s="402" t="s">
        <v>263</v>
      </c>
      <c r="H8" s="403"/>
      <c r="I8" s="205" t="str">
        <f>IF(I28="","",ROUND(I28/F28*100,0))</f>
        <v/>
      </c>
      <c r="J8" s="404" t="s">
        <v>263</v>
      </c>
      <c r="K8" s="403"/>
      <c r="L8" s="206" t="str">
        <f>IF(I8="","",IF(I8=100,"",100-I8))</f>
        <v/>
      </c>
      <c r="M8" s="402" t="s">
        <v>121</v>
      </c>
      <c r="N8" s="403"/>
      <c r="O8" s="205" t="str">
        <f>IF(O28="","",ROUND(O28/L28*100,0))</f>
        <v/>
      </c>
      <c r="P8" s="402" t="s">
        <v>121</v>
      </c>
      <c r="Q8" s="403"/>
      <c r="R8" s="205" t="str">
        <f>IF(R28="","",ROUND(R28/O28*100,0))</f>
        <v/>
      </c>
      <c r="S8" s="404" t="s">
        <v>121</v>
      </c>
      <c r="T8" s="403"/>
      <c r="U8" s="206" t="str">
        <f>IF(O8="","",IF(O8=100,"",100-O8))</f>
        <v/>
      </c>
    </row>
    <row r="9" spans="1:21" s="5" customFormat="1" ht="18" customHeight="1" thickBot="1">
      <c r="A9" s="385"/>
      <c r="B9" s="386"/>
      <c r="C9" s="387"/>
      <c r="D9" s="385"/>
      <c r="E9" s="386"/>
      <c r="F9" s="387"/>
      <c r="G9" s="202" t="s">
        <v>37</v>
      </c>
      <c r="H9" s="203" t="s">
        <v>38</v>
      </c>
      <c r="I9" s="203" t="s">
        <v>39</v>
      </c>
      <c r="J9" s="203" t="s">
        <v>37</v>
      </c>
      <c r="K9" s="203" t="s">
        <v>38</v>
      </c>
      <c r="L9" s="204" t="s">
        <v>39</v>
      </c>
      <c r="M9" s="202" t="s">
        <v>37</v>
      </c>
      <c r="N9" s="203" t="s">
        <v>38</v>
      </c>
      <c r="O9" s="203" t="s">
        <v>39</v>
      </c>
      <c r="P9" s="202" t="s">
        <v>37</v>
      </c>
      <c r="Q9" s="203" t="s">
        <v>38</v>
      </c>
      <c r="R9" s="203" t="s">
        <v>39</v>
      </c>
      <c r="S9" s="203" t="s">
        <v>37</v>
      </c>
      <c r="T9" s="203" t="s">
        <v>38</v>
      </c>
      <c r="U9" s="204" t="s">
        <v>39</v>
      </c>
    </row>
    <row r="10" spans="1:21" s="5" customFormat="1" ht="18" customHeight="1">
      <c r="A10" s="379" t="s">
        <v>40</v>
      </c>
      <c r="B10" s="381" t="s">
        <v>42</v>
      </c>
      <c r="C10" s="6"/>
      <c r="D10" s="7" t="s">
        <v>19</v>
      </c>
      <c r="E10" s="8" t="s">
        <v>21</v>
      </c>
      <c r="F10" s="9" t="s">
        <v>23</v>
      </c>
      <c r="G10" s="7" t="s">
        <v>24</v>
      </c>
      <c r="H10" s="8" t="s">
        <v>21</v>
      </c>
      <c r="I10" s="8" t="s">
        <v>25</v>
      </c>
      <c r="J10" s="8" t="s">
        <v>19</v>
      </c>
      <c r="K10" s="8" t="s">
        <v>21</v>
      </c>
      <c r="L10" s="9" t="s">
        <v>25</v>
      </c>
      <c r="M10" s="7" t="s">
        <v>24</v>
      </c>
      <c r="N10" s="8" t="s">
        <v>21</v>
      </c>
      <c r="O10" s="8" t="s">
        <v>25</v>
      </c>
      <c r="P10" s="7" t="s">
        <v>24</v>
      </c>
      <c r="Q10" s="8" t="s">
        <v>21</v>
      </c>
      <c r="R10" s="8" t="s">
        <v>25</v>
      </c>
      <c r="S10" s="8" t="s">
        <v>19</v>
      </c>
      <c r="T10" s="8" t="s">
        <v>21</v>
      </c>
      <c r="U10" s="9" t="s">
        <v>25</v>
      </c>
    </row>
    <row r="11" spans="1:21" s="5" customFormat="1" ht="18" customHeight="1">
      <c r="A11" s="380"/>
      <c r="B11" s="382"/>
      <c r="C11" s="200" t="s">
        <v>256</v>
      </c>
      <c r="D11" s="55"/>
      <c r="E11" s="56" t="str">
        <f>IF(D11="","",F11/D11)</f>
        <v/>
      </c>
      <c r="F11" s="57"/>
      <c r="G11" s="55"/>
      <c r="H11" s="56" t="str">
        <f>IF(G11="","",I11/G11)</f>
        <v/>
      </c>
      <c r="I11" s="58"/>
      <c r="J11" s="56"/>
      <c r="K11" s="56" t="str">
        <f>IF(J11="","",L11/J11)</f>
        <v/>
      </c>
      <c r="L11" s="59"/>
      <c r="M11" s="55"/>
      <c r="N11" s="56" t="str">
        <f>IF(M11="","",O11/M11)</f>
        <v/>
      </c>
      <c r="O11" s="58"/>
      <c r="P11" s="55"/>
      <c r="Q11" s="56" t="str">
        <f>IF(P11="","",R11/P11)</f>
        <v/>
      </c>
      <c r="R11" s="58"/>
      <c r="S11" s="56"/>
      <c r="T11" s="56" t="str">
        <f>IF(S11="","",U11/S11)</f>
        <v/>
      </c>
      <c r="U11" s="59"/>
    </row>
    <row r="12" spans="1:21" s="5" customFormat="1" ht="18" customHeight="1">
      <c r="A12" s="380"/>
      <c r="B12" s="382"/>
      <c r="C12" s="60" t="s">
        <v>257</v>
      </c>
      <c r="D12" s="55"/>
      <c r="E12" s="56" t="str">
        <f>IF(D12="","",F12/D12)</f>
        <v/>
      </c>
      <c r="F12" s="57"/>
      <c r="G12" s="55"/>
      <c r="H12" s="56" t="str">
        <f>IF(G12="","",I12/G12)</f>
        <v/>
      </c>
      <c r="I12" s="58"/>
      <c r="J12" s="56"/>
      <c r="K12" s="56" t="str">
        <f t="shared" ref="K12:K47" si="0">IF(J12="","",L12/J12)</f>
        <v/>
      </c>
      <c r="L12" s="59"/>
      <c r="M12" s="55"/>
      <c r="N12" s="56" t="str">
        <f>IF(M12="","",O12/M12)</f>
        <v/>
      </c>
      <c r="O12" s="58"/>
      <c r="P12" s="55"/>
      <c r="Q12" s="56" t="str">
        <f>IF(P12="","",R12/P12)</f>
        <v/>
      </c>
      <c r="R12" s="58"/>
      <c r="S12" s="56"/>
      <c r="T12" s="56" t="str">
        <f t="shared" ref="T12:T47" si="1">IF(S12="","",U12/S12)</f>
        <v/>
      </c>
      <c r="U12" s="59"/>
    </row>
    <row r="13" spans="1:21" s="5" customFormat="1" ht="18" customHeight="1">
      <c r="A13" s="380"/>
      <c r="B13" s="382"/>
      <c r="C13" s="114" t="s">
        <v>258</v>
      </c>
      <c r="D13" s="70"/>
      <c r="E13" s="112" t="str">
        <f>IF(D13="","",F13/D13)</f>
        <v/>
      </c>
      <c r="F13" s="72"/>
      <c r="G13" s="73"/>
      <c r="H13" s="71" t="str">
        <f>IF(G13="","",I13/G13)</f>
        <v/>
      </c>
      <c r="I13" s="74"/>
      <c r="J13" s="74"/>
      <c r="K13" s="71" t="str">
        <f t="shared" si="0"/>
        <v/>
      </c>
      <c r="L13" s="72"/>
      <c r="M13" s="73"/>
      <c r="N13" s="71" t="str">
        <f>IF(M13="","",O13/M13)</f>
        <v/>
      </c>
      <c r="O13" s="74"/>
      <c r="P13" s="73"/>
      <c r="Q13" s="71" t="str">
        <f>IF(P13="","",R13/P13)</f>
        <v/>
      </c>
      <c r="R13" s="74"/>
      <c r="S13" s="74"/>
      <c r="T13" s="71" t="str">
        <f t="shared" si="1"/>
        <v/>
      </c>
      <c r="U13" s="72"/>
    </row>
    <row r="14" spans="1:21" s="5" customFormat="1" ht="18" customHeight="1">
      <c r="A14" s="380"/>
      <c r="B14" s="382"/>
      <c r="C14" s="200"/>
      <c r="D14" s="75"/>
      <c r="E14" s="71" t="str">
        <f t="shared" ref="E14:E47" si="2">IF(D14="","",F14/D14)</f>
        <v/>
      </c>
      <c r="F14" s="76"/>
      <c r="G14" s="75"/>
      <c r="H14" s="71" t="str">
        <f>IF(G14="","",I14/G14)</f>
        <v/>
      </c>
      <c r="I14" s="77"/>
      <c r="J14" s="71"/>
      <c r="K14" s="71" t="str">
        <f t="shared" si="0"/>
        <v/>
      </c>
      <c r="L14" s="76"/>
      <c r="M14" s="75"/>
      <c r="N14" s="71" t="str">
        <f>IF(M14="","",O14/M14)</f>
        <v/>
      </c>
      <c r="O14" s="77"/>
      <c r="P14" s="75"/>
      <c r="Q14" s="71" t="str">
        <f>IF(P14="","",R14/P14)</f>
        <v/>
      </c>
      <c r="R14" s="77"/>
      <c r="S14" s="71"/>
      <c r="T14" s="71" t="str">
        <f t="shared" si="1"/>
        <v/>
      </c>
      <c r="U14" s="76"/>
    </row>
    <row r="15" spans="1:21" s="5" customFormat="1" ht="18" customHeight="1">
      <c r="A15" s="380"/>
      <c r="B15" s="382"/>
      <c r="C15" s="60"/>
      <c r="D15" s="73"/>
      <c r="E15" s="78" t="str">
        <f t="shared" si="2"/>
        <v/>
      </c>
      <c r="F15" s="74"/>
      <c r="G15" s="73"/>
      <c r="H15" s="71" t="str">
        <f t="shared" ref="H15:H47" si="3">IF(G15="","",I15/G15)</f>
        <v/>
      </c>
      <c r="I15" s="79"/>
      <c r="J15" s="74"/>
      <c r="K15" s="71" t="str">
        <f t="shared" si="0"/>
        <v/>
      </c>
      <c r="L15" s="72"/>
      <c r="M15" s="73"/>
      <c r="N15" s="71" t="str">
        <f t="shared" ref="N15:N47" si="4">IF(M15="","",O15/M15)</f>
        <v/>
      </c>
      <c r="O15" s="79"/>
      <c r="P15" s="73"/>
      <c r="Q15" s="71" t="str">
        <f t="shared" ref="Q15:Q47" si="5">IF(P15="","",R15/P15)</f>
        <v/>
      </c>
      <c r="R15" s="79"/>
      <c r="S15" s="74"/>
      <c r="T15" s="71" t="str">
        <f t="shared" si="1"/>
        <v/>
      </c>
      <c r="U15" s="72"/>
    </row>
    <row r="16" spans="1:21" s="5" customFormat="1" ht="18" customHeight="1">
      <c r="A16" s="380"/>
      <c r="B16" s="382"/>
      <c r="C16" s="60"/>
      <c r="D16" s="73"/>
      <c r="E16" s="71" t="str">
        <f t="shared" si="2"/>
        <v/>
      </c>
      <c r="F16" s="72"/>
      <c r="G16" s="73"/>
      <c r="H16" s="71" t="str">
        <f t="shared" si="3"/>
        <v/>
      </c>
      <c r="I16" s="79"/>
      <c r="J16" s="74"/>
      <c r="K16" s="71" t="str">
        <f t="shared" si="0"/>
        <v/>
      </c>
      <c r="L16" s="72"/>
      <c r="M16" s="73"/>
      <c r="N16" s="71" t="str">
        <f t="shared" si="4"/>
        <v/>
      </c>
      <c r="O16" s="79"/>
      <c r="P16" s="73"/>
      <c r="Q16" s="71" t="str">
        <f t="shared" si="5"/>
        <v/>
      </c>
      <c r="R16" s="79"/>
      <c r="S16" s="74"/>
      <c r="T16" s="71" t="str">
        <f t="shared" si="1"/>
        <v/>
      </c>
      <c r="U16" s="72"/>
    </row>
    <row r="17" spans="1:24" s="5" customFormat="1" ht="18" customHeight="1">
      <c r="A17" s="380"/>
      <c r="B17" s="382"/>
      <c r="C17" s="60"/>
      <c r="D17" s="73"/>
      <c r="E17" s="71" t="str">
        <f t="shared" si="2"/>
        <v/>
      </c>
      <c r="F17" s="72"/>
      <c r="G17" s="73"/>
      <c r="H17" s="71" t="str">
        <f t="shared" si="3"/>
        <v/>
      </c>
      <c r="I17" s="79"/>
      <c r="J17" s="79"/>
      <c r="K17" s="77" t="str">
        <f t="shared" si="0"/>
        <v/>
      </c>
      <c r="L17" s="72"/>
      <c r="M17" s="73"/>
      <c r="N17" s="71" t="str">
        <f t="shared" si="4"/>
        <v/>
      </c>
      <c r="O17" s="79"/>
      <c r="P17" s="73"/>
      <c r="Q17" s="71" t="str">
        <f t="shared" si="5"/>
        <v/>
      </c>
      <c r="R17" s="79"/>
      <c r="S17" s="79"/>
      <c r="T17" s="77" t="str">
        <f t="shared" si="1"/>
        <v/>
      </c>
      <c r="U17" s="72"/>
    </row>
    <row r="18" spans="1:24" s="5" customFormat="1" ht="18" customHeight="1">
      <c r="A18" s="380"/>
      <c r="B18" s="382"/>
      <c r="C18" s="200"/>
      <c r="D18" s="75"/>
      <c r="E18" s="71" t="str">
        <f t="shared" si="2"/>
        <v/>
      </c>
      <c r="F18" s="76"/>
      <c r="G18" s="75"/>
      <c r="H18" s="77" t="str">
        <f t="shared" si="3"/>
        <v/>
      </c>
      <c r="I18" s="77"/>
      <c r="J18" s="77"/>
      <c r="K18" s="77" t="str">
        <f t="shared" si="0"/>
        <v/>
      </c>
      <c r="L18" s="76"/>
      <c r="M18" s="75"/>
      <c r="N18" s="77" t="str">
        <f t="shared" si="4"/>
        <v/>
      </c>
      <c r="O18" s="77"/>
      <c r="P18" s="75"/>
      <c r="Q18" s="77" t="str">
        <f t="shared" si="5"/>
        <v/>
      </c>
      <c r="R18" s="77"/>
      <c r="S18" s="77"/>
      <c r="T18" s="77" t="str">
        <f t="shared" si="1"/>
        <v/>
      </c>
      <c r="U18" s="76"/>
    </row>
    <row r="19" spans="1:24" s="5" customFormat="1" ht="18" customHeight="1">
      <c r="A19" s="380"/>
      <c r="B19" s="382"/>
      <c r="C19" s="200"/>
      <c r="D19" s="75"/>
      <c r="E19" s="71" t="str">
        <f t="shared" si="2"/>
        <v/>
      </c>
      <c r="F19" s="76"/>
      <c r="G19" s="80"/>
      <c r="H19" s="77" t="str">
        <f t="shared" si="3"/>
        <v/>
      </c>
      <c r="I19" s="77"/>
      <c r="J19" s="77"/>
      <c r="K19" s="77" t="str">
        <f t="shared" si="0"/>
        <v/>
      </c>
      <c r="L19" s="76"/>
      <c r="M19" s="80"/>
      <c r="N19" s="77" t="str">
        <f t="shared" si="4"/>
        <v/>
      </c>
      <c r="O19" s="77"/>
      <c r="P19" s="80"/>
      <c r="Q19" s="77" t="str">
        <f t="shared" si="5"/>
        <v/>
      </c>
      <c r="R19" s="77"/>
      <c r="S19" s="77"/>
      <c r="T19" s="77" t="str">
        <f t="shared" si="1"/>
        <v/>
      </c>
      <c r="U19" s="76"/>
    </row>
    <row r="20" spans="1:24" s="5" customFormat="1" ht="18" customHeight="1">
      <c r="A20" s="380"/>
      <c r="B20" s="382"/>
      <c r="C20" s="200"/>
      <c r="D20" s="75"/>
      <c r="E20" s="71" t="str">
        <f t="shared" si="2"/>
        <v/>
      </c>
      <c r="F20" s="76"/>
      <c r="G20" s="80"/>
      <c r="H20" s="77" t="str">
        <f t="shared" si="3"/>
        <v/>
      </c>
      <c r="I20" s="77"/>
      <c r="J20" s="77"/>
      <c r="K20" s="77" t="str">
        <f t="shared" si="0"/>
        <v/>
      </c>
      <c r="L20" s="76"/>
      <c r="M20" s="80"/>
      <c r="N20" s="77" t="str">
        <f t="shared" si="4"/>
        <v/>
      </c>
      <c r="O20" s="77"/>
      <c r="P20" s="80"/>
      <c r="Q20" s="77" t="str">
        <f t="shared" si="5"/>
        <v/>
      </c>
      <c r="R20" s="77"/>
      <c r="S20" s="77"/>
      <c r="T20" s="77" t="str">
        <f t="shared" si="1"/>
        <v/>
      </c>
      <c r="U20" s="76"/>
    </row>
    <row r="21" spans="1:24" s="5" customFormat="1" ht="18" customHeight="1">
      <c r="A21" s="380"/>
      <c r="B21" s="382"/>
      <c r="C21" s="200"/>
      <c r="D21" s="75"/>
      <c r="E21" s="71" t="str">
        <f t="shared" si="2"/>
        <v/>
      </c>
      <c r="F21" s="76"/>
      <c r="G21" s="80"/>
      <c r="H21" s="77" t="str">
        <f t="shared" si="3"/>
        <v/>
      </c>
      <c r="I21" s="77"/>
      <c r="J21" s="77"/>
      <c r="K21" s="77" t="str">
        <f t="shared" si="0"/>
        <v/>
      </c>
      <c r="L21" s="76"/>
      <c r="M21" s="80"/>
      <c r="N21" s="77" t="str">
        <f t="shared" si="4"/>
        <v/>
      </c>
      <c r="O21" s="77"/>
      <c r="P21" s="80"/>
      <c r="Q21" s="77" t="str">
        <f t="shared" si="5"/>
        <v/>
      </c>
      <c r="R21" s="77"/>
      <c r="S21" s="77"/>
      <c r="T21" s="77" t="str">
        <f t="shared" si="1"/>
        <v/>
      </c>
      <c r="U21" s="76"/>
    </row>
    <row r="22" spans="1:24" s="5" customFormat="1" ht="18" customHeight="1">
      <c r="A22" s="380"/>
      <c r="B22" s="382"/>
      <c r="C22" s="60"/>
      <c r="D22" s="73"/>
      <c r="E22" s="71" t="str">
        <f t="shared" si="2"/>
        <v/>
      </c>
      <c r="F22" s="72"/>
      <c r="G22" s="81"/>
      <c r="H22" s="77" t="str">
        <f t="shared" si="3"/>
        <v/>
      </c>
      <c r="I22" s="79"/>
      <c r="J22" s="79"/>
      <c r="K22" s="77" t="str">
        <f t="shared" si="0"/>
        <v/>
      </c>
      <c r="L22" s="72"/>
      <c r="M22" s="81"/>
      <c r="N22" s="77" t="str">
        <f t="shared" si="4"/>
        <v/>
      </c>
      <c r="O22" s="79"/>
      <c r="P22" s="81"/>
      <c r="Q22" s="77" t="str">
        <f t="shared" si="5"/>
        <v/>
      </c>
      <c r="R22" s="79"/>
      <c r="S22" s="79"/>
      <c r="T22" s="77" t="str">
        <f t="shared" si="1"/>
        <v/>
      </c>
      <c r="U22" s="72"/>
    </row>
    <row r="23" spans="1:24" s="5" customFormat="1" ht="18" customHeight="1">
      <c r="A23" s="380"/>
      <c r="B23" s="382"/>
      <c r="C23" s="60"/>
      <c r="D23" s="73"/>
      <c r="E23" s="71" t="str">
        <f t="shared" si="2"/>
        <v/>
      </c>
      <c r="F23" s="72"/>
      <c r="G23" s="81"/>
      <c r="H23" s="77" t="str">
        <f t="shared" si="3"/>
        <v/>
      </c>
      <c r="I23" s="79"/>
      <c r="J23" s="79"/>
      <c r="K23" s="77" t="str">
        <f t="shared" si="0"/>
        <v/>
      </c>
      <c r="L23" s="72"/>
      <c r="M23" s="81"/>
      <c r="N23" s="77" t="str">
        <f t="shared" si="4"/>
        <v/>
      </c>
      <c r="O23" s="79"/>
      <c r="P23" s="81"/>
      <c r="Q23" s="77" t="str">
        <f t="shared" si="5"/>
        <v/>
      </c>
      <c r="R23" s="79"/>
      <c r="S23" s="79"/>
      <c r="T23" s="77" t="str">
        <f t="shared" si="1"/>
        <v/>
      </c>
      <c r="U23" s="72"/>
    </row>
    <row r="24" spans="1:24" s="5" customFormat="1" ht="18" customHeight="1">
      <c r="A24" s="380"/>
      <c r="B24" s="382"/>
      <c r="C24" s="60"/>
      <c r="D24" s="73"/>
      <c r="E24" s="71" t="str">
        <f t="shared" si="2"/>
        <v/>
      </c>
      <c r="F24" s="82"/>
      <c r="G24" s="81"/>
      <c r="H24" s="77" t="str">
        <f t="shared" si="3"/>
        <v/>
      </c>
      <c r="I24" s="79"/>
      <c r="J24" s="79"/>
      <c r="K24" s="77" t="str">
        <f t="shared" si="0"/>
        <v/>
      </c>
      <c r="L24" s="72"/>
      <c r="M24" s="81"/>
      <c r="N24" s="77" t="str">
        <f t="shared" si="4"/>
        <v/>
      </c>
      <c r="O24" s="79"/>
      <c r="P24" s="81"/>
      <c r="Q24" s="77" t="str">
        <f t="shared" si="5"/>
        <v/>
      </c>
      <c r="R24" s="79"/>
      <c r="S24" s="79"/>
      <c r="T24" s="77" t="str">
        <f t="shared" si="1"/>
        <v/>
      </c>
      <c r="U24" s="72"/>
    </row>
    <row r="25" spans="1:24" s="5" customFormat="1" ht="18" customHeight="1">
      <c r="A25" s="380"/>
      <c r="B25" s="382"/>
      <c r="C25" s="60"/>
      <c r="D25" s="73"/>
      <c r="E25" s="71" t="str">
        <f t="shared" si="2"/>
        <v/>
      </c>
      <c r="F25" s="82"/>
      <c r="G25" s="81"/>
      <c r="H25" s="77" t="str">
        <f t="shared" si="3"/>
        <v/>
      </c>
      <c r="I25" s="79"/>
      <c r="J25" s="79"/>
      <c r="K25" s="77" t="str">
        <f t="shared" si="0"/>
        <v/>
      </c>
      <c r="L25" s="72"/>
      <c r="M25" s="81"/>
      <c r="N25" s="77" t="str">
        <f t="shared" si="4"/>
        <v/>
      </c>
      <c r="O25" s="79"/>
      <c r="P25" s="81"/>
      <c r="Q25" s="77" t="str">
        <f t="shared" si="5"/>
        <v/>
      </c>
      <c r="R25" s="79"/>
      <c r="S25" s="79"/>
      <c r="T25" s="77" t="str">
        <f t="shared" si="1"/>
        <v/>
      </c>
      <c r="U25" s="72"/>
    </row>
    <row r="26" spans="1:24" s="5" customFormat="1" ht="18" customHeight="1">
      <c r="A26" s="380"/>
      <c r="B26" s="382"/>
      <c r="C26" s="60"/>
      <c r="D26" s="73"/>
      <c r="E26" s="71" t="str">
        <f t="shared" si="2"/>
        <v/>
      </c>
      <c r="F26" s="82"/>
      <c r="G26" s="81"/>
      <c r="H26" s="77" t="str">
        <f t="shared" si="3"/>
        <v/>
      </c>
      <c r="I26" s="79"/>
      <c r="J26" s="79"/>
      <c r="K26" s="77" t="str">
        <f t="shared" si="0"/>
        <v/>
      </c>
      <c r="L26" s="72"/>
      <c r="M26" s="81"/>
      <c r="N26" s="77" t="str">
        <f t="shared" si="4"/>
        <v/>
      </c>
      <c r="O26" s="79"/>
      <c r="P26" s="81"/>
      <c r="Q26" s="77" t="str">
        <f t="shared" si="5"/>
        <v/>
      </c>
      <c r="R26" s="79"/>
      <c r="S26" s="79"/>
      <c r="T26" s="77" t="str">
        <f t="shared" si="1"/>
        <v/>
      </c>
      <c r="U26" s="72"/>
    </row>
    <row r="27" spans="1:24" s="5" customFormat="1" ht="18" customHeight="1">
      <c r="A27" s="380"/>
      <c r="B27" s="382"/>
      <c r="C27" s="60"/>
      <c r="D27" s="73"/>
      <c r="E27" s="77" t="str">
        <f t="shared" si="2"/>
        <v/>
      </c>
      <c r="F27" s="82"/>
      <c r="G27" s="81"/>
      <c r="H27" s="77" t="str">
        <f t="shared" si="3"/>
        <v/>
      </c>
      <c r="I27" s="79"/>
      <c r="J27" s="79"/>
      <c r="K27" s="77" t="str">
        <f t="shared" si="0"/>
        <v/>
      </c>
      <c r="L27" s="72"/>
      <c r="M27" s="81"/>
      <c r="N27" s="77" t="str">
        <f t="shared" si="4"/>
        <v/>
      </c>
      <c r="O27" s="79"/>
      <c r="P27" s="81"/>
      <c r="Q27" s="77" t="str">
        <f t="shared" si="5"/>
        <v/>
      </c>
      <c r="R27" s="79"/>
      <c r="S27" s="79"/>
      <c r="T27" s="77" t="str">
        <f t="shared" si="1"/>
        <v/>
      </c>
      <c r="U27" s="72"/>
    </row>
    <row r="28" spans="1:24" s="5" customFormat="1" ht="18" customHeight="1">
      <c r="A28" s="380"/>
      <c r="B28" s="382"/>
      <c r="C28" s="199" t="s">
        <v>48</v>
      </c>
      <c r="D28" s="83"/>
      <c r="E28" s="84" t="str">
        <f t="shared" si="2"/>
        <v/>
      </c>
      <c r="F28" s="85" t="str">
        <f>IF(SUM(F12:F27)=0,"",SUM(F12:F27))</f>
        <v/>
      </c>
      <c r="G28" s="86"/>
      <c r="H28" s="84" t="str">
        <f t="shared" si="3"/>
        <v/>
      </c>
      <c r="I28" s="84" t="str">
        <f>IF(SUM(I12:I27)=0,"",SUM(I12:I27))</f>
        <v/>
      </c>
      <c r="J28" s="87"/>
      <c r="K28" s="84" t="str">
        <f t="shared" si="0"/>
        <v/>
      </c>
      <c r="L28" s="85" t="str">
        <f>IF(SUM(L12:L27)=0,"",SUM(L12:L27))</f>
        <v/>
      </c>
      <c r="M28" s="86"/>
      <c r="N28" s="84" t="str">
        <f t="shared" si="4"/>
        <v/>
      </c>
      <c r="O28" s="84" t="str">
        <f>IF(SUM(O12:O27)=0,"",SUM(O12:O27))</f>
        <v/>
      </c>
      <c r="P28" s="86"/>
      <c r="Q28" s="84" t="str">
        <f t="shared" si="5"/>
        <v/>
      </c>
      <c r="R28" s="84" t="str">
        <f>IF(SUM(R12:R27)=0,"",SUM(R12:R27))</f>
        <v/>
      </c>
      <c r="S28" s="87"/>
      <c r="T28" s="84" t="str">
        <f t="shared" si="1"/>
        <v/>
      </c>
      <c r="U28" s="85" t="str">
        <f>IF(SUM(U12:U27)=0,"",SUM(U12:U27))</f>
        <v/>
      </c>
    </row>
    <row r="29" spans="1:24" s="5" customFormat="1" ht="18" customHeight="1">
      <c r="A29" s="380"/>
      <c r="B29" s="382" t="s">
        <v>43</v>
      </c>
      <c r="C29" s="62"/>
      <c r="D29" s="88"/>
      <c r="E29" s="89" t="str">
        <f t="shared" si="2"/>
        <v/>
      </c>
      <c r="F29" s="90"/>
      <c r="G29" s="88"/>
      <c r="H29" s="89" t="str">
        <f t="shared" si="3"/>
        <v/>
      </c>
      <c r="I29" s="91"/>
      <c r="J29" s="91"/>
      <c r="K29" s="89" t="str">
        <f t="shared" si="0"/>
        <v/>
      </c>
      <c r="L29" s="90"/>
      <c r="M29" s="88"/>
      <c r="N29" s="89" t="str">
        <f t="shared" si="4"/>
        <v/>
      </c>
      <c r="O29" s="91"/>
      <c r="P29" s="88"/>
      <c r="Q29" s="89" t="str">
        <f t="shared" si="5"/>
        <v/>
      </c>
      <c r="R29" s="91"/>
      <c r="S29" s="91"/>
      <c r="T29" s="89" t="str">
        <f t="shared" si="1"/>
        <v/>
      </c>
      <c r="U29" s="90"/>
    </row>
    <row r="30" spans="1:24" s="5" customFormat="1" ht="18" customHeight="1">
      <c r="A30" s="380"/>
      <c r="B30" s="382"/>
      <c r="C30" s="60"/>
      <c r="D30" s="92"/>
      <c r="E30" s="93" t="str">
        <f t="shared" si="2"/>
        <v/>
      </c>
      <c r="F30" s="94"/>
      <c r="G30" s="92"/>
      <c r="H30" s="93" t="str">
        <f t="shared" si="3"/>
        <v/>
      </c>
      <c r="I30" s="95">
        <v>0</v>
      </c>
      <c r="J30" s="95"/>
      <c r="K30" s="93" t="str">
        <f t="shared" si="0"/>
        <v/>
      </c>
      <c r="L30" s="94"/>
      <c r="M30" s="92"/>
      <c r="N30" s="93" t="str">
        <f t="shared" si="4"/>
        <v/>
      </c>
      <c r="O30" s="95"/>
      <c r="P30" s="92"/>
      <c r="Q30" s="93" t="str">
        <f t="shared" si="5"/>
        <v/>
      </c>
      <c r="R30" s="95"/>
      <c r="S30" s="95"/>
      <c r="T30" s="93" t="str">
        <f t="shared" si="1"/>
        <v/>
      </c>
      <c r="U30" s="94"/>
    </row>
    <row r="31" spans="1:24" s="5" customFormat="1" ht="18" customHeight="1">
      <c r="A31" s="380"/>
      <c r="B31" s="382"/>
      <c r="C31" s="63"/>
      <c r="D31" s="92"/>
      <c r="E31" s="93" t="str">
        <f t="shared" si="2"/>
        <v/>
      </c>
      <c r="F31" s="94"/>
      <c r="G31" s="92"/>
      <c r="H31" s="93" t="str">
        <f t="shared" si="3"/>
        <v/>
      </c>
      <c r="I31" s="95"/>
      <c r="J31" s="95"/>
      <c r="K31" s="93" t="str">
        <f t="shared" si="0"/>
        <v/>
      </c>
      <c r="L31" s="94"/>
      <c r="M31" s="92"/>
      <c r="N31" s="93" t="str">
        <f t="shared" si="4"/>
        <v/>
      </c>
      <c r="O31" s="95"/>
      <c r="P31" s="92"/>
      <c r="Q31" s="93" t="str">
        <f t="shared" si="5"/>
        <v/>
      </c>
      <c r="R31" s="95"/>
      <c r="S31" s="95"/>
      <c r="T31" s="93" t="str">
        <f t="shared" si="1"/>
        <v/>
      </c>
      <c r="U31" s="94"/>
    </row>
    <row r="32" spans="1:24" s="5" customFormat="1" ht="18" customHeight="1">
      <c r="A32" s="380"/>
      <c r="B32" s="382"/>
      <c r="C32" s="63"/>
      <c r="D32" s="92"/>
      <c r="E32" s="93" t="str">
        <f t="shared" si="2"/>
        <v/>
      </c>
      <c r="F32" s="94"/>
      <c r="G32" s="92"/>
      <c r="H32" s="93" t="str">
        <f t="shared" si="3"/>
        <v/>
      </c>
      <c r="I32" s="95"/>
      <c r="J32" s="95"/>
      <c r="K32" s="93" t="str">
        <f t="shared" si="0"/>
        <v/>
      </c>
      <c r="L32" s="94"/>
      <c r="M32" s="92"/>
      <c r="N32" s="93" t="str">
        <f t="shared" si="4"/>
        <v/>
      </c>
      <c r="O32" s="95"/>
      <c r="P32" s="92"/>
      <c r="Q32" s="93" t="str">
        <f t="shared" si="5"/>
        <v/>
      </c>
      <c r="R32" s="95"/>
      <c r="S32" s="95"/>
      <c r="T32" s="93" t="str">
        <f t="shared" si="1"/>
        <v/>
      </c>
      <c r="U32" s="94"/>
      <c r="V32" s="391" t="s">
        <v>55</v>
      </c>
      <c r="W32" s="392"/>
      <c r="X32" s="392"/>
    </row>
    <row r="33" spans="1:24" s="5" customFormat="1" ht="18" customHeight="1">
      <c r="A33" s="380"/>
      <c r="B33" s="382"/>
      <c r="C33" s="64"/>
      <c r="D33" s="96"/>
      <c r="E33" s="97" t="str">
        <f t="shared" si="2"/>
        <v/>
      </c>
      <c r="F33" s="98"/>
      <c r="G33" s="96"/>
      <c r="H33" s="97" t="str">
        <f t="shared" si="3"/>
        <v/>
      </c>
      <c r="I33" s="99"/>
      <c r="J33" s="99"/>
      <c r="K33" s="97" t="str">
        <f t="shared" si="0"/>
        <v/>
      </c>
      <c r="L33" s="98"/>
      <c r="M33" s="96"/>
      <c r="N33" s="97" t="str">
        <f t="shared" si="4"/>
        <v/>
      </c>
      <c r="O33" s="99"/>
      <c r="P33" s="96"/>
      <c r="Q33" s="97" t="str">
        <f t="shared" si="5"/>
        <v/>
      </c>
      <c r="R33" s="99"/>
      <c r="S33" s="99"/>
      <c r="T33" s="97" t="str">
        <f t="shared" si="1"/>
        <v/>
      </c>
      <c r="U33" s="98"/>
      <c r="V33" s="391"/>
      <c r="W33" s="392"/>
      <c r="X33" s="392"/>
    </row>
    <row r="34" spans="1:24" s="5" customFormat="1" ht="18" customHeight="1">
      <c r="A34" s="380"/>
      <c r="B34" s="382"/>
      <c r="C34" s="201" t="s">
        <v>48</v>
      </c>
      <c r="D34" s="86"/>
      <c r="E34" s="84"/>
      <c r="F34" s="85" t="str">
        <f>IF(SUM(F29:F33)=0,"",(SUM(F29:F33)))</f>
        <v/>
      </c>
      <c r="G34" s="86"/>
      <c r="H34" s="84"/>
      <c r="I34" s="84" t="str">
        <f>IF(SUM(I29:I33)=0,"",(SUM(I29:I33)))</f>
        <v/>
      </c>
      <c r="J34" s="87"/>
      <c r="K34" s="84" t="str">
        <f t="shared" si="0"/>
        <v/>
      </c>
      <c r="L34" s="85" t="str">
        <f>IF(SUM(L29:L33)=0,"",(SUM(L29:L33)))</f>
        <v/>
      </c>
      <c r="M34" s="86"/>
      <c r="N34" s="84" t="str">
        <f t="shared" si="4"/>
        <v/>
      </c>
      <c r="O34" s="84" t="str">
        <f>IF(SUM(O29:O33)=0,"",(SUM(O29:O33)))</f>
        <v/>
      </c>
      <c r="P34" s="86"/>
      <c r="Q34" s="84" t="str">
        <f t="shared" si="5"/>
        <v/>
      </c>
      <c r="R34" s="84" t="str">
        <f>IF(SUM(R29:R33)=0,"",(SUM(R29:R33)))</f>
        <v/>
      </c>
      <c r="S34" s="87"/>
      <c r="T34" s="84" t="str">
        <f t="shared" si="1"/>
        <v/>
      </c>
      <c r="U34" s="85" t="str">
        <f>IF(SUM(U29:U33)=0,"",(SUM(U29:U33)))</f>
        <v/>
      </c>
    </row>
    <row r="35" spans="1:24" s="5" customFormat="1" ht="18" customHeight="1">
      <c r="A35" s="380"/>
      <c r="B35" s="393" t="s">
        <v>46</v>
      </c>
      <c r="C35" s="394"/>
      <c r="D35" s="86"/>
      <c r="E35" s="84" t="str">
        <f t="shared" si="2"/>
        <v/>
      </c>
      <c r="F35" s="85" t="str">
        <f>IF(F28="","",IF(F34="",F28,F28+F34))</f>
        <v/>
      </c>
      <c r="G35" s="86"/>
      <c r="H35" s="84" t="str">
        <f t="shared" si="3"/>
        <v/>
      </c>
      <c r="I35" s="84" t="str">
        <f>IF(I28="","",IF(I34="",I28,I28+I34))</f>
        <v/>
      </c>
      <c r="J35" s="87"/>
      <c r="K35" s="84" t="str">
        <f t="shared" si="0"/>
        <v/>
      </c>
      <c r="L35" s="85" t="str">
        <f>IF(L28="","",IF(L34="",L28,L28+L34))</f>
        <v/>
      </c>
      <c r="M35" s="86"/>
      <c r="N35" s="84" t="str">
        <f t="shared" si="4"/>
        <v/>
      </c>
      <c r="O35" s="84" t="str">
        <f>IF(O28="","",IF(O34="",O28,O28+O34))</f>
        <v/>
      </c>
      <c r="P35" s="86"/>
      <c r="Q35" s="84" t="str">
        <f t="shared" si="5"/>
        <v/>
      </c>
      <c r="R35" s="84" t="str">
        <f>IF(R28="","",IF(R34="",R28,R28+R34))</f>
        <v/>
      </c>
      <c r="S35" s="87"/>
      <c r="T35" s="84" t="str">
        <f t="shared" si="1"/>
        <v/>
      </c>
      <c r="U35" s="85" t="str">
        <f>IF(U28="","",IF(U34="",U28,U28+U34))</f>
        <v/>
      </c>
    </row>
    <row r="36" spans="1:24" s="5" customFormat="1" ht="18" customHeight="1">
      <c r="A36" s="380" t="s">
        <v>41</v>
      </c>
      <c r="B36" s="396" t="str">
        <f>C12</f>
        <v>&lt;改修工事&gt;</v>
      </c>
      <c r="C36" s="397"/>
      <c r="D36" s="100"/>
      <c r="E36" s="89" t="str">
        <f t="shared" si="2"/>
        <v/>
      </c>
      <c r="F36" s="101"/>
      <c r="G36" s="100"/>
      <c r="H36" s="89" t="str">
        <f t="shared" si="3"/>
        <v/>
      </c>
      <c r="I36" s="89"/>
      <c r="J36" s="89"/>
      <c r="K36" s="89" t="str">
        <f t="shared" si="0"/>
        <v/>
      </c>
      <c r="L36" s="101"/>
      <c r="M36" s="100"/>
      <c r="N36" s="89" t="str">
        <f t="shared" si="4"/>
        <v/>
      </c>
      <c r="O36" s="89"/>
      <c r="P36" s="100"/>
      <c r="Q36" s="89" t="str">
        <f t="shared" si="5"/>
        <v/>
      </c>
      <c r="R36" s="89"/>
      <c r="S36" s="89"/>
      <c r="T36" s="89" t="str">
        <f t="shared" si="1"/>
        <v/>
      </c>
      <c r="U36" s="101"/>
    </row>
    <row r="37" spans="1:24" s="5" customFormat="1" ht="18" customHeight="1">
      <c r="A37" s="380"/>
      <c r="B37" s="396">
        <f>C20</f>
        <v>0</v>
      </c>
      <c r="C37" s="397"/>
      <c r="D37" s="102"/>
      <c r="E37" s="93" t="str">
        <f t="shared" si="2"/>
        <v/>
      </c>
      <c r="F37" s="103"/>
      <c r="G37" s="102"/>
      <c r="H37" s="93" t="str">
        <f t="shared" si="3"/>
        <v/>
      </c>
      <c r="I37" s="93"/>
      <c r="J37" s="93"/>
      <c r="K37" s="93" t="str">
        <f t="shared" si="0"/>
        <v/>
      </c>
      <c r="L37" s="103"/>
      <c r="M37" s="102"/>
      <c r="N37" s="93" t="str">
        <f t="shared" si="4"/>
        <v/>
      </c>
      <c r="O37" s="93"/>
      <c r="P37" s="102"/>
      <c r="Q37" s="93" t="str">
        <f t="shared" si="5"/>
        <v/>
      </c>
      <c r="R37" s="93"/>
      <c r="S37" s="93"/>
      <c r="T37" s="93" t="str">
        <f t="shared" si="1"/>
        <v/>
      </c>
      <c r="U37" s="103"/>
    </row>
    <row r="38" spans="1:24" s="5" customFormat="1" ht="18" customHeight="1">
      <c r="A38" s="380"/>
      <c r="B38" s="10"/>
      <c r="C38" s="60"/>
      <c r="D38" s="92"/>
      <c r="E38" s="93" t="str">
        <f t="shared" si="2"/>
        <v/>
      </c>
      <c r="F38" s="94"/>
      <c r="G38" s="92"/>
      <c r="H38" s="93" t="str">
        <f t="shared" si="3"/>
        <v/>
      </c>
      <c r="I38" s="95"/>
      <c r="J38" s="95"/>
      <c r="K38" s="93" t="str">
        <f t="shared" si="0"/>
        <v/>
      </c>
      <c r="L38" s="94"/>
      <c r="M38" s="92"/>
      <c r="N38" s="93" t="str">
        <f t="shared" si="4"/>
        <v/>
      </c>
      <c r="O38" s="95"/>
      <c r="P38" s="92"/>
      <c r="Q38" s="93" t="str">
        <f t="shared" si="5"/>
        <v/>
      </c>
      <c r="R38" s="95"/>
      <c r="S38" s="95"/>
      <c r="T38" s="93" t="str">
        <f t="shared" si="1"/>
        <v/>
      </c>
      <c r="U38" s="94"/>
    </row>
    <row r="39" spans="1:24" s="5" customFormat="1" ht="18" customHeight="1">
      <c r="A39" s="380"/>
      <c r="B39" s="10"/>
      <c r="C39" s="60"/>
      <c r="D39" s="92"/>
      <c r="E39" s="93" t="str">
        <f t="shared" si="2"/>
        <v/>
      </c>
      <c r="F39" s="94"/>
      <c r="G39" s="92"/>
      <c r="H39" s="93" t="str">
        <f t="shared" si="3"/>
        <v/>
      </c>
      <c r="I39" s="95"/>
      <c r="J39" s="95"/>
      <c r="K39" s="93" t="str">
        <f t="shared" si="0"/>
        <v/>
      </c>
      <c r="L39" s="94"/>
      <c r="M39" s="92"/>
      <c r="N39" s="93" t="str">
        <f t="shared" si="4"/>
        <v/>
      </c>
      <c r="O39" s="95"/>
      <c r="P39" s="92"/>
      <c r="Q39" s="93" t="str">
        <f t="shared" si="5"/>
        <v/>
      </c>
      <c r="R39" s="95"/>
      <c r="S39" s="95"/>
      <c r="T39" s="93" t="str">
        <f t="shared" si="1"/>
        <v/>
      </c>
      <c r="U39" s="94"/>
    </row>
    <row r="40" spans="1:24" s="5" customFormat="1" ht="18" customHeight="1">
      <c r="A40" s="380"/>
      <c r="B40" s="207"/>
      <c r="C40" s="60"/>
      <c r="D40" s="92"/>
      <c r="E40" s="93" t="str">
        <f t="shared" si="2"/>
        <v/>
      </c>
      <c r="F40" s="94"/>
      <c r="G40" s="92"/>
      <c r="H40" s="93" t="str">
        <f t="shared" si="3"/>
        <v/>
      </c>
      <c r="I40" s="95"/>
      <c r="J40" s="95"/>
      <c r="K40" s="93" t="str">
        <f t="shared" si="0"/>
        <v/>
      </c>
      <c r="L40" s="94"/>
      <c r="M40" s="92"/>
      <c r="N40" s="93" t="str">
        <f t="shared" si="4"/>
        <v/>
      </c>
      <c r="O40" s="95"/>
      <c r="P40" s="92"/>
      <c r="Q40" s="93" t="str">
        <f t="shared" si="5"/>
        <v/>
      </c>
      <c r="R40" s="95"/>
      <c r="S40" s="95"/>
      <c r="T40" s="93" t="str">
        <f t="shared" si="1"/>
        <v/>
      </c>
      <c r="U40" s="94"/>
    </row>
    <row r="41" spans="1:24" s="5" customFormat="1" ht="18" customHeight="1">
      <c r="A41" s="380"/>
      <c r="B41" s="396" t="s">
        <v>45</v>
      </c>
      <c r="C41" s="397"/>
      <c r="D41" s="102"/>
      <c r="E41" s="93" t="str">
        <f t="shared" si="2"/>
        <v/>
      </c>
      <c r="F41" s="103"/>
      <c r="G41" s="102"/>
      <c r="H41" s="93" t="str">
        <f t="shared" si="3"/>
        <v/>
      </c>
      <c r="I41" s="93"/>
      <c r="J41" s="93"/>
      <c r="K41" s="93" t="str">
        <f t="shared" si="0"/>
        <v/>
      </c>
      <c r="L41" s="103"/>
      <c r="M41" s="102"/>
      <c r="N41" s="93" t="str">
        <f t="shared" si="4"/>
        <v/>
      </c>
      <c r="O41" s="93"/>
      <c r="P41" s="102"/>
      <c r="Q41" s="93" t="str">
        <f t="shared" si="5"/>
        <v/>
      </c>
      <c r="R41" s="93"/>
      <c r="S41" s="93"/>
      <c r="T41" s="93" t="str">
        <f t="shared" si="1"/>
        <v/>
      </c>
      <c r="U41" s="103"/>
    </row>
    <row r="42" spans="1:24" s="5" customFormat="1" ht="18" customHeight="1">
      <c r="A42" s="380"/>
      <c r="B42" s="396">
        <f>C20</f>
        <v>0</v>
      </c>
      <c r="C42" s="397"/>
      <c r="D42" s="102"/>
      <c r="E42" s="93" t="str">
        <f t="shared" si="2"/>
        <v/>
      </c>
      <c r="F42" s="103"/>
      <c r="G42" s="102"/>
      <c r="H42" s="93" t="str">
        <f t="shared" si="3"/>
        <v/>
      </c>
      <c r="I42" s="93"/>
      <c r="J42" s="93"/>
      <c r="K42" s="93" t="str">
        <f t="shared" si="0"/>
        <v/>
      </c>
      <c r="L42" s="103"/>
      <c r="M42" s="102"/>
      <c r="N42" s="93" t="str">
        <f t="shared" si="4"/>
        <v/>
      </c>
      <c r="O42" s="93"/>
      <c r="P42" s="102"/>
      <c r="Q42" s="93" t="str">
        <f t="shared" si="5"/>
        <v/>
      </c>
      <c r="R42" s="93"/>
      <c r="S42" s="93"/>
      <c r="T42" s="93" t="str">
        <f t="shared" si="1"/>
        <v/>
      </c>
      <c r="U42" s="103"/>
    </row>
    <row r="43" spans="1:24" s="5" customFormat="1" ht="18" customHeight="1">
      <c r="A43" s="380"/>
      <c r="B43" s="207"/>
      <c r="C43" s="60"/>
      <c r="D43" s="92"/>
      <c r="E43" s="93" t="str">
        <f t="shared" si="2"/>
        <v/>
      </c>
      <c r="F43" s="94"/>
      <c r="G43" s="92"/>
      <c r="H43" s="93" t="str">
        <f t="shared" si="3"/>
        <v/>
      </c>
      <c r="I43" s="95"/>
      <c r="J43" s="95"/>
      <c r="K43" s="93" t="str">
        <f t="shared" si="0"/>
        <v/>
      </c>
      <c r="L43" s="94"/>
      <c r="M43" s="92"/>
      <c r="N43" s="93" t="str">
        <f t="shared" si="4"/>
        <v/>
      </c>
      <c r="O43" s="95"/>
      <c r="P43" s="92"/>
      <c r="Q43" s="93" t="str">
        <f t="shared" si="5"/>
        <v/>
      </c>
      <c r="R43" s="95"/>
      <c r="S43" s="95"/>
      <c r="T43" s="93" t="str">
        <f t="shared" si="1"/>
        <v/>
      </c>
      <c r="U43" s="94"/>
    </row>
    <row r="44" spans="1:24" s="5" customFormat="1" ht="18" customHeight="1">
      <c r="A44" s="380"/>
      <c r="B44" s="10"/>
      <c r="C44" s="60"/>
      <c r="D44" s="92"/>
      <c r="E44" s="93" t="str">
        <f t="shared" si="2"/>
        <v/>
      </c>
      <c r="F44" s="94"/>
      <c r="G44" s="92"/>
      <c r="H44" s="93" t="str">
        <f t="shared" si="3"/>
        <v/>
      </c>
      <c r="I44" s="95"/>
      <c r="J44" s="95"/>
      <c r="K44" s="93" t="str">
        <f t="shared" si="0"/>
        <v/>
      </c>
      <c r="L44" s="94"/>
      <c r="M44" s="92"/>
      <c r="N44" s="93" t="str">
        <f t="shared" si="4"/>
        <v/>
      </c>
      <c r="O44" s="95"/>
      <c r="P44" s="92"/>
      <c r="Q44" s="93" t="str">
        <f t="shared" si="5"/>
        <v/>
      </c>
      <c r="R44" s="95"/>
      <c r="S44" s="95"/>
      <c r="T44" s="93" t="str">
        <f t="shared" si="1"/>
        <v/>
      </c>
      <c r="U44" s="94"/>
    </row>
    <row r="45" spans="1:24" s="5" customFormat="1" ht="18" customHeight="1">
      <c r="A45" s="380"/>
      <c r="B45" s="11"/>
      <c r="C45" s="65"/>
      <c r="D45" s="96"/>
      <c r="E45" s="97" t="str">
        <f t="shared" si="2"/>
        <v/>
      </c>
      <c r="F45" s="98"/>
      <c r="G45" s="96"/>
      <c r="H45" s="97" t="str">
        <f t="shared" si="3"/>
        <v/>
      </c>
      <c r="I45" s="99"/>
      <c r="J45" s="99"/>
      <c r="K45" s="97" t="str">
        <f t="shared" si="0"/>
        <v/>
      </c>
      <c r="L45" s="98"/>
      <c r="M45" s="96"/>
      <c r="N45" s="97" t="str">
        <f t="shared" si="4"/>
        <v/>
      </c>
      <c r="O45" s="99"/>
      <c r="P45" s="96"/>
      <c r="Q45" s="97" t="str">
        <f t="shared" si="5"/>
        <v/>
      </c>
      <c r="R45" s="99"/>
      <c r="S45" s="99"/>
      <c r="T45" s="97" t="str">
        <f t="shared" si="1"/>
        <v/>
      </c>
      <c r="U45" s="98"/>
    </row>
    <row r="46" spans="1:24" s="5" customFormat="1" ht="18" customHeight="1">
      <c r="A46" s="395"/>
      <c r="B46" s="383" t="s">
        <v>49</v>
      </c>
      <c r="C46" s="384"/>
      <c r="D46" s="86"/>
      <c r="E46" s="84"/>
      <c r="F46" s="85" t="str">
        <f>IF(SUM(F36:F45)=0,"",(SUM(F36:F45)))</f>
        <v/>
      </c>
      <c r="G46" s="86"/>
      <c r="H46" s="84"/>
      <c r="I46" s="84" t="str">
        <f>IF(SUM(I36:I45)=0,"",(SUM(I36:I45)))</f>
        <v/>
      </c>
      <c r="J46" s="87"/>
      <c r="K46" s="84" t="str">
        <f t="shared" si="0"/>
        <v/>
      </c>
      <c r="L46" s="85" t="str">
        <f>IF(SUM(L36:L45)=0,"",(SUM(L36:L45)))</f>
        <v/>
      </c>
      <c r="M46" s="86"/>
      <c r="N46" s="84" t="str">
        <f t="shared" si="4"/>
        <v/>
      </c>
      <c r="O46" s="84" t="str">
        <f>IF(SUM(O36:O45)=0,"",(SUM(O36:O45)))</f>
        <v/>
      </c>
      <c r="P46" s="86"/>
      <c r="Q46" s="84" t="str">
        <f t="shared" si="5"/>
        <v/>
      </c>
      <c r="R46" s="84" t="str">
        <f>IF(SUM(R36:R45)=0,"",(SUM(R36:R45)))</f>
        <v/>
      </c>
      <c r="S46" s="87"/>
      <c r="T46" s="84" t="str">
        <f t="shared" si="1"/>
        <v/>
      </c>
      <c r="U46" s="85" t="str">
        <f>IF(SUM(U36:U45)=0,"",(SUM(U36:U45)))</f>
        <v/>
      </c>
    </row>
    <row r="47" spans="1:24" s="5" customFormat="1" ht="18" customHeight="1" thickBot="1">
      <c r="A47" s="385" t="s">
        <v>50</v>
      </c>
      <c r="B47" s="386"/>
      <c r="C47" s="387"/>
      <c r="D47" s="104"/>
      <c r="E47" s="105" t="str">
        <f t="shared" si="2"/>
        <v/>
      </c>
      <c r="F47" s="106" t="str">
        <f>IF(F35="","",IF(F46="",F35,F35+F46))</f>
        <v/>
      </c>
      <c r="G47" s="104"/>
      <c r="H47" s="105" t="str">
        <f t="shared" si="3"/>
        <v/>
      </c>
      <c r="I47" s="105" t="str">
        <f>IF(I35="","",IF(I46="",I35,I35+I46))</f>
        <v/>
      </c>
      <c r="J47" s="107"/>
      <c r="K47" s="105" t="str">
        <f t="shared" si="0"/>
        <v/>
      </c>
      <c r="L47" s="106" t="str">
        <f>IF(L35="","",IF(L46="",L35,L35+L46))</f>
        <v/>
      </c>
      <c r="M47" s="104"/>
      <c r="N47" s="105" t="str">
        <f t="shared" si="4"/>
        <v/>
      </c>
      <c r="O47" s="105" t="str">
        <f>IF(O35="","",IF(O46="",O35,O35+O46))</f>
        <v/>
      </c>
      <c r="P47" s="104"/>
      <c r="Q47" s="105" t="str">
        <f t="shared" si="5"/>
        <v/>
      </c>
      <c r="R47" s="105" t="str">
        <f>IF(R35="","",IF(R46="",R35,R35+R46))</f>
        <v/>
      </c>
      <c r="S47" s="107"/>
      <c r="T47" s="105" t="str">
        <f t="shared" si="1"/>
        <v/>
      </c>
      <c r="U47" s="106" t="str">
        <f>IF(U35="","",IF(U46="",U35,U35+U46))</f>
        <v/>
      </c>
    </row>
    <row r="48" spans="1:24" s="5" customFormat="1" ht="18" customHeight="1">
      <c r="A48" s="379" t="s">
        <v>26</v>
      </c>
      <c r="B48" s="389" t="s">
        <v>27</v>
      </c>
      <c r="C48" s="390"/>
      <c r="D48" s="369" t="s">
        <v>22</v>
      </c>
      <c r="E48" s="372" t="s">
        <v>22</v>
      </c>
      <c r="F48" s="108"/>
      <c r="G48" s="369"/>
      <c r="H48" s="372"/>
      <c r="I48" s="109"/>
      <c r="J48" s="372"/>
      <c r="K48" s="372" t="s">
        <v>22</v>
      </c>
      <c r="L48" s="108"/>
      <c r="M48" s="369"/>
      <c r="N48" s="372"/>
      <c r="O48" s="109"/>
      <c r="P48" s="369"/>
      <c r="Q48" s="372"/>
      <c r="R48" s="109"/>
      <c r="S48" s="372"/>
      <c r="T48" s="372" t="s">
        <v>22</v>
      </c>
      <c r="U48" s="108" t="s">
        <v>22</v>
      </c>
    </row>
    <row r="49" spans="1:21" s="5" customFormat="1" ht="18" customHeight="1">
      <c r="A49" s="380"/>
      <c r="B49" s="375" t="s">
        <v>122</v>
      </c>
      <c r="C49" s="376"/>
      <c r="D49" s="370"/>
      <c r="E49" s="373"/>
      <c r="F49" s="94"/>
      <c r="G49" s="370"/>
      <c r="H49" s="373"/>
      <c r="I49" s="95"/>
      <c r="J49" s="373"/>
      <c r="K49" s="373"/>
      <c r="L49" s="94"/>
      <c r="M49" s="370"/>
      <c r="N49" s="373"/>
      <c r="O49" s="95"/>
      <c r="P49" s="370"/>
      <c r="Q49" s="373"/>
      <c r="R49" s="95"/>
      <c r="S49" s="373"/>
      <c r="T49" s="373"/>
      <c r="U49" s="94" t="s">
        <v>22</v>
      </c>
    </row>
    <row r="50" spans="1:21" s="5" customFormat="1" ht="18" customHeight="1">
      <c r="A50" s="380"/>
      <c r="B50" s="375" t="s">
        <v>28</v>
      </c>
      <c r="C50" s="376"/>
      <c r="D50" s="370"/>
      <c r="E50" s="373"/>
      <c r="F50" s="94"/>
      <c r="G50" s="370"/>
      <c r="H50" s="373"/>
      <c r="I50" s="95"/>
      <c r="J50" s="373"/>
      <c r="K50" s="373"/>
      <c r="L50" s="94"/>
      <c r="M50" s="370"/>
      <c r="N50" s="373"/>
      <c r="O50" s="95"/>
      <c r="P50" s="370"/>
      <c r="Q50" s="373"/>
      <c r="R50" s="95"/>
      <c r="S50" s="373"/>
      <c r="T50" s="373"/>
      <c r="U50" s="94" t="s">
        <v>22</v>
      </c>
    </row>
    <row r="51" spans="1:21" s="5" customFormat="1" ht="18" customHeight="1">
      <c r="A51" s="380"/>
      <c r="B51" s="375" t="s">
        <v>29</v>
      </c>
      <c r="C51" s="376"/>
      <c r="D51" s="370"/>
      <c r="E51" s="373"/>
      <c r="F51" s="94"/>
      <c r="G51" s="370"/>
      <c r="H51" s="373"/>
      <c r="I51" s="95"/>
      <c r="J51" s="373"/>
      <c r="K51" s="373"/>
      <c r="L51" s="94"/>
      <c r="M51" s="370"/>
      <c r="N51" s="373"/>
      <c r="O51" s="95"/>
      <c r="P51" s="370"/>
      <c r="Q51" s="373"/>
      <c r="R51" s="95"/>
      <c r="S51" s="373"/>
      <c r="T51" s="373"/>
      <c r="U51" s="94" t="s">
        <v>22</v>
      </c>
    </row>
    <row r="52" spans="1:21" s="5" customFormat="1" ht="18" customHeight="1">
      <c r="A52" s="380"/>
      <c r="B52" s="375" t="s">
        <v>268</v>
      </c>
      <c r="C52" s="376"/>
      <c r="D52" s="370"/>
      <c r="E52" s="373"/>
      <c r="F52" s="82"/>
      <c r="G52" s="370"/>
      <c r="H52" s="373"/>
      <c r="I52" s="95"/>
      <c r="J52" s="373"/>
      <c r="K52" s="373"/>
      <c r="L52" s="94"/>
      <c r="M52" s="370"/>
      <c r="N52" s="373"/>
      <c r="O52" s="95"/>
      <c r="P52" s="370"/>
      <c r="Q52" s="373"/>
      <c r="R52" s="95"/>
      <c r="S52" s="373"/>
      <c r="T52" s="373"/>
      <c r="U52" s="94" t="s">
        <v>22</v>
      </c>
    </row>
    <row r="53" spans="1:21" s="5" customFormat="1" ht="18" customHeight="1">
      <c r="A53" s="380"/>
      <c r="B53" s="375" t="s">
        <v>30</v>
      </c>
      <c r="C53" s="376"/>
      <c r="D53" s="370"/>
      <c r="E53" s="373"/>
      <c r="F53" s="82"/>
      <c r="G53" s="370"/>
      <c r="H53" s="373"/>
      <c r="I53" s="95"/>
      <c r="J53" s="373"/>
      <c r="K53" s="373"/>
      <c r="L53" s="94"/>
      <c r="M53" s="370"/>
      <c r="N53" s="373"/>
      <c r="O53" s="95"/>
      <c r="P53" s="370"/>
      <c r="Q53" s="373"/>
      <c r="R53" s="95"/>
      <c r="S53" s="373"/>
      <c r="T53" s="373"/>
      <c r="U53" s="94" t="s">
        <v>22</v>
      </c>
    </row>
    <row r="54" spans="1:21" s="5" customFormat="1" ht="18" customHeight="1">
      <c r="A54" s="380"/>
      <c r="B54" s="375" t="s">
        <v>31</v>
      </c>
      <c r="C54" s="376"/>
      <c r="D54" s="371"/>
      <c r="E54" s="374"/>
      <c r="F54" s="82"/>
      <c r="G54" s="371"/>
      <c r="H54" s="374"/>
      <c r="I54" s="99"/>
      <c r="J54" s="374"/>
      <c r="K54" s="374"/>
      <c r="L54" s="94"/>
      <c r="M54" s="371"/>
      <c r="N54" s="374"/>
      <c r="O54" s="99"/>
      <c r="P54" s="371"/>
      <c r="Q54" s="374"/>
      <c r="R54" s="99"/>
      <c r="S54" s="374"/>
      <c r="T54" s="374"/>
      <c r="U54" s="94" t="s">
        <v>22</v>
      </c>
    </row>
    <row r="55" spans="1:21" s="5" customFormat="1" ht="18" customHeight="1" thickBot="1">
      <c r="A55" s="388"/>
      <c r="B55" s="377" t="s">
        <v>47</v>
      </c>
      <c r="C55" s="378"/>
      <c r="D55" s="110" t="s">
        <v>20</v>
      </c>
      <c r="E55" s="111" t="s">
        <v>20</v>
      </c>
      <c r="F55" s="106" t="str">
        <f>IF(SUM(F48:F54)=0,"",SUM(F48:F54))</f>
        <v/>
      </c>
      <c r="G55" s="110" t="s">
        <v>32</v>
      </c>
      <c r="H55" s="111" t="s">
        <v>32</v>
      </c>
      <c r="I55" s="105" t="str">
        <f>IF(SUM(I48:I54)=0,"",SUM(I48:I54))</f>
        <v/>
      </c>
      <c r="J55" s="111" t="s">
        <v>32</v>
      </c>
      <c r="K55" s="111" t="s">
        <v>32</v>
      </c>
      <c r="L55" s="106" t="str">
        <f>IF(SUM(L48:L54)=0,"",SUM(L48:L54))</f>
        <v/>
      </c>
      <c r="M55" s="110" t="s">
        <v>32</v>
      </c>
      <c r="N55" s="111" t="s">
        <v>32</v>
      </c>
      <c r="O55" s="105" t="str">
        <f>IF(SUM(O48:O54)=0,"",SUM(O48:O54))</f>
        <v/>
      </c>
      <c r="P55" s="110" t="s">
        <v>32</v>
      </c>
      <c r="Q55" s="111" t="s">
        <v>32</v>
      </c>
      <c r="R55" s="105" t="str">
        <f>IF(SUM(R48:R54)=0,"",SUM(R48:R54))</f>
        <v/>
      </c>
      <c r="S55" s="111" t="s">
        <v>32</v>
      </c>
      <c r="T55" s="111" t="s">
        <v>32</v>
      </c>
      <c r="U55" s="106" t="str">
        <f>IF(SUM(U48:U54)=0,"",SUM(U48:U54))</f>
        <v/>
      </c>
    </row>
    <row r="56" spans="1:21">
      <c r="F56" s="61" t="str">
        <f>IF(F47=F55,"","↑【確認】「事業財源」の合計と「合計（総事業費）」が不一致")</f>
        <v/>
      </c>
    </row>
    <row r="57" spans="1:21">
      <c r="F57" s="61"/>
    </row>
    <row r="58" spans="1:21">
      <c r="A58" s="12" t="s">
        <v>33</v>
      </c>
    </row>
    <row r="59" spans="1:21">
      <c r="A59" s="12"/>
    </row>
    <row r="60" spans="1:21">
      <c r="A60" s="13" t="s">
        <v>63</v>
      </c>
      <c r="B60" s="66" t="s">
        <v>70</v>
      </c>
      <c r="C60" s="66"/>
      <c r="D60" s="66"/>
      <c r="E60" s="66"/>
      <c r="F60" s="66"/>
      <c r="G60" s="66"/>
      <c r="H60" s="66"/>
      <c r="I60" s="66"/>
      <c r="J60" s="66"/>
      <c r="K60" s="66"/>
      <c r="L60" s="66"/>
    </row>
    <row r="61" spans="1:21">
      <c r="A61" s="13"/>
      <c r="B61" s="66" t="s">
        <v>259</v>
      </c>
      <c r="C61" s="66"/>
      <c r="D61" s="66"/>
      <c r="E61" s="66"/>
      <c r="F61" s="66"/>
      <c r="G61" s="66"/>
      <c r="H61" s="66"/>
      <c r="I61" s="66"/>
      <c r="J61" s="66"/>
      <c r="K61" s="66"/>
      <c r="L61" s="66"/>
    </row>
    <row r="62" spans="1:21">
      <c r="A62" s="13" t="s">
        <v>64</v>
      </c>
      <c r="B62" s="66" t="s">
        <v>71</v>
      </c>
      <c r="C62" s="66"/>
      <c r="D62" s="66"/>
      <c r="E62" s="66"/>
      <c r="F62" s="66"/>
      <c r="G62" s="66"/>
      <c r="H62" s="66"/>
      <c r="I62" s="66"/>
      <c r="J62" s="66"/>
      <c r="K62" s="66"/>
      <c r="L62" s="66"/>
    </row>
    <row r="63" spans="1:21">
      <c r="A63" s="13"/>
      <c r="B63" s="66" t="s">
        <v>52</v>
      </c>
      <c r="C63" s="66"/>
      <c r="D63" s="66"/>
      <c r="E63" s="66"/>
      <c r="F63" s="66"/>
      <c r="G63" s="66"/>
      <c r="H63" s="66"/>
      <c r="I63" s="66"/>
      <c r="J63" s="66"/>
      <c r="K63" s="66"/>
      <c r="L63" s="66"/>
    </row>
    <row r="64" spans="1:21">
      <c r="A64" s="13" t="s">
        <v>53</v>
      </c>
      <c r="B64" s="66" t="s">
        <v>123</v>
      </c>
      <c r="C64" s="66"/>
      <c r="D64" s="66"/>
      <c r="E64" s="66"/>
      <c r="F64" s="66"/>
      <c r="G64" s="66"/>
      <c r="H64" s="66"/>
      <c r="I64" s="66"/>
      <c r="J64" s="66"/>
      <c r="K64" s="66"/>
      <c r="L64" s="66"/>
    </row>
    <row r="65" spans="1:12">
      <c r="A65" s="13" t="s">
        <v>65</v>
      </c>
      <c r="B65" s="66" t="s">
        <v>72</v>
      </c>
      <c r="C65" s="66"/>
      <c r="D65" s="66"/>
      <c r="E65" s="66"/>
      <c r="F65" s="66"/>
      <c r="G65" s="66"/>
      <c r="H65" s="66"/>
      <c r="I65" s="66"/>
      <c r="J65" s="66"/>
      <c r="K65" s="66"/>
      <c r="L65" s="66"/>
    </row>
    <row r="66" spans="1:12">
      <c r="A66" s="13"/>
      <c r="B66" s="66" t="s">
        <v>260</v>
      </c>
      <c r="C66" s="66"/>
      <c r="D66" s="66"/>
      <c r="E66" s="66"/>
      <c r="F66" s="66"/>
      <c r="G66" s="66"/>
      <c r="H66" s="66"/>
      <c r="I66" s="66"/>
      <c r="J66" s="66"/>
      <c r="K66" s="66"/>
      <c r="L66" s="66"/>
    </row>
    <row r="67" spans="1:12">
      <c r="A67" s="13"/>
      <c r="B67" s="66" t="s">
        <v>261</v>
      </c>
      <c r="C67" s="66"/>
      <c r="D67" s="66"/>
      <c r="E67" s="66"/>
      <c r="F67" s="66"/>
      <c r="G67" s="66"/>
      <c r="H67" s="66"/>
      <c r="I67" s="66"/>
      <c r="J67" s="66"/>
      <c r="K67" s="66"/>
      <c r="L67" s="66"/>
    </row>
    <row r="68" spans="1:12">
      <c r="A68" s="13"/>
      <c r="B68" s="66"/>
      <c r="C68" s="66"/>
      <c r="D68" s="66"/>
      <c r="E68" s="66"/>
      <c r="F68" s="66"/>
      <c r="G68" s="66"/>
      <c r="H68" s="66"/>
      <c r="I68" s="66"/>
      <c r="J68" s="66"/>
      <c r="K68" s="66"/>
      <c r="L68" s="66"/>
    </row>
    <row r="69" spans="1:12">
      <c r="A69" s="13" t="s">
        <v>66</v>
      </c>
      <c r="B69" s="66" t="s">
        <v>262</v>
      </c>
      <c r="C69" s="66"/>
      <c r="D69" s="66"/>
      <c r="E69" s="66"/>
      <c r="F69" s="66"/>
      <c r="G69" s="66"/>
      <c r="H69" s="66"/>
      <c r="I69" s="66"/>
      <c r="J69" s="66"/>
      <c r="K69" s="66"/>
      <c r="L69" s="66"/>
    </row>
    <row r="70" spans="1:12">
      <c r="A70" s="13"/>
      <c r="B70" s="66"/>
      <c r="C70" s="66"/>
      <c r="D70" s="66"/>
      <c r="E70" s="66"/>
      <c r="F70" s="66"/>
      <c r="G70" s="66"/>
      <c r="H70" s="66"/>
      <c r="I70" s="66"/>
      <c r="J70" s="66"/>
      <c r="K70" s="66"/>
      <c r="L70" s="66"/>
    </row>
    <row r="71" spans="1:12">
      <c r="A71" s="13" t="s">
        <v>67</v>
      </c>
      <c r="B71" s="66" t="s">
        <v>56</v>
      </c>
      <c r="C71" s="66"/>
      <c r="D71" s="66"/>
      <c r="E71" s="66"/>
      <c r="F71" s="66"/>
      <c r="G71" s="66"/>
      <c r="H71" s="66"/>
      <c r="I71" s="66"/>
      <c r="J71" s="66"/>
      <c r="K71" s="66"/>
      <c r="L71" s="66"/>
    </row>
    <row r="72" spans="1:12">
      <c r="A72" s="13" t="s">
        <v>57</v>
      </c>
      <c r="B72" s="66" t="s">
        <v>58</v>
      </c>
      <c r="C72" s="66"/>
      <c r="D72" s="66"/>
      <c r="E72" s="66"/>
      <c r="F72" s="66"/>
      <c r="G72" s="66"/>
      <c r="H72" s="66"/>
      <c r="I72" s="66"/>
      <c r="J72" s="66"/>
      <c r="K72" s="66"/>
      <c r="L72" s="66"/>
    </row>
    <row r="73" spans="1:12">
      <c r="A73" s="13" t="s">
        <v>57</v>
      </c>
      <c r="B73" s="66" t="s">
        <v>73</v>
      </c>
      <c r="C73" s="66"/>
      <c r="D73" s="66"/>
      <c r="E73" s="66"/>
      <c r="F73" s="66"/>
      <c r="G73" s="66"/>
      <c r="H73" s="66"/>
      <c r="I73" s="66"/>
      <c r="J73" s="66"/>
      <c r="K73" s="66"/>
      <c r="L73" s="66"/>
    </row>
    <row r="74" spans="1:12">
      <c r="A74" s="13" t="s">
        <v>59</v>
      </c>
      <c r="B74" s="67" t="s">
        <v>124</v>
      </c>
      <c r="C74" s="67"/>
      <c r="D74" s="66"/>
      <c r="E74" s="66"/>
      <c r="F74" s="66"/>
      <c r="G74" s="66"/>
      <c r="H74" s="66"/>
      <c r="I74" s="66"/>
      <c r="J74" s="66"/>
      <c r="K74" s="66"/>
      <c r="L74" s="66"/>
    </row>
    <row r="75" spans="1:12">
      <c r="A75" s="13" t="s">
        <v>60</v>
      </c>
      <c r="B75" s="67" t="s">
        <v>74</v>
      </c>
      <c r="C75" s="67"/>
      <c r="D75" s="66"/>
      <c r="E75" s="66"/>
      <c r="F75" s="66"/>
      <c r="G75" s="66"/>
      <c r="H75" s="66"/>
      <c r="I75" s="66"/>
      <c r="J75" s="66"/>
      <c r="K75" s="66"/>
      <c r="L75" s="66"/>
    </row>
    <row r="76" spans="1:12">
      <c r="A76" s="13" t="s">
        <v>57</v>
      </c>
      <c r="B76" s="67" t="s">
        <v>75</v>
      </c>
      <c r="C76" s="67"/>
      <c r="D76" s="66"/>
      <c r="E76" s="66"/>
      <c r="F76" s="66"/>
      <c r="G76" s="66"/>
      <c r="H76" s="66"/>
      <c r="I76" s="66"/>
      <c r="J76" s="66"/>
      <c r="K76" s="66"/>
      <c r="L76" s="66"/>
    </row>
    <row r="77" spans="1:12">
      <c r="A77" s="13" t="s">
        <v>57</v>
      </c>
      <c r="B77" s="67" t="s">
        <v>125</v>
      </c>
      <c r="C77" s="67"/>
      <c r="D77" s="66"/>
      <c r="E77" s="66"/>
      <c r="F77" s="66"/>
      <c r="G77" s="66"/>
      <c r="H77" s="66"/>
      <c r="I77" s="66"/>
      <c r="J77" s="66"/>
      <c r="K77" s="66"/>
      <c r="L77" s="66"/>
    </row>
    <row r="78" spans="1:12">
      <c r="A78" s="13" t="s">
        <v>68</v>
      </c>
      <c r="B78" s="66" t="s">
        <v>61</v>
      </c>
      <c r="C78" s="66"/>
      <c r="D78" s="66"/>
      <c r="E78" s="66"/>
      <c r="F78" s="66"/>
      <c r="G78" s="66"/>
      <c r="H78" s="66"/>
      <c r="I78" s="66"/>
      <c r="J78" s="66"/>
      <c r="K78" s="66"/>
      <c r="L78" s="66"/>
    </row>
    <row r="79" spans="1:12">
      <c r="A79" s="13" t="s">
        <v>69</v>
      </c>
      <c r="B79" s="66" t="s">
        <v>62</v>
      </c>
      <c r="C79" s="66"/>
      <c r="D79" s="66"/>
      <c r="E79" s="66"/>
      <c r="F79" s="66"/>
      <c r="G79" s="66"/>
      <c r="H79" s="66"/>
      <c r="I79" s="66"/>
      <c r="J79" s="66"/>
      <c r="K79" s="66"/>
      <c r="L79" s="66"/>
    </row>
    <row r="80" spans="1:12">
      <c r="A80" s="14"/>
      <c r="B80" s="66" t="s">
        <v>54</v>
      </c>
      <c r="C80" s="66"/>
      <c r="D80" s="66"/>
      <c r="E80" s="66"/>
      <c r="F80" s="66"/>
      <c r="G80" s="66"/>
      <c r="H80" s="66"/>
      <c r="I80" s="66"/>
      <c r="J80" s="66"/>
      <c r="K80" s="66"/>
      <c r="L80" s="66"/>
    </row>
    <row r="81" spans="1:1">
      <c r="A81" s="14"/>
    </row>
  </sheetData>
  <mergeCells count="49">
    <mergeCell ref="D2:H3"/>
    <mergeCell ref="A5:B5"/>
    <mergeCell ref="E5:I5"/>
    <mergeCell ref="A7:A9"/>
    <mergeCell ref="B7:C9"/>
    <mergeCell ref="D7:F7"/>
    <mergeCell ref="G7:L7"/>
    <mergeCell ref="M7:U7"/>
    <mergeCell ref="D8:D9"/>
    <mergeCell ref="E8:E9"/>
    <mergeCell ref="F8:F9"/>
    <mergeCell ref="G8:H8"/>
    <mergeCell ref="J8:K8"/>
    <mergeCell ref="M8:N8"/>
    <mergeCell ref="P8:Q8"/>
    <mergeCell ref="S8:T8"/>
    <mergeCell ref="V32:X33"/>
    <mergeCell ref="B35:C35"/>
    <mergeCell ref="A36:A46"/>
    <mergeCell ref="B36:C36"/>
    <mergeCell ref="B37:C37"/>
    <mergeCell ref="B41:C41"/>
    <mergeCell ref="B42:C42"/>
    <mergeCell ref="E48:E54"/>
    <mergeCell ref="B55:C55"/>
    <mergeCell ref="A10:A35"/>
    <mergeCell ref="B10:B28"/>
    <mergeCell ref="B29:B34"/>
    <mergeCell ref="B46:C46"/>
    <mergeCell ref="A47:C47"/>
    <mergeCell ref="A48:A55"/>
    <mergeCell ref="B48:C48"/>
    <mergeCell ref="D48:D54"/>
    <mergeCell ref="P48:P54"/>
    <mergeCell ref="Q48:Q54"/>
    <mergeCell ref="S48:S54"/>
    <mergeCell ref="T48:T54"/>
    <mergeCell ref="B49:C49"/>
    <mergeCell ref="B50:C50"/>
    <mergeCell ref="B51:C51"/>
    <mergeCell ref="B52:C52"/>
    <mergeCell ref="B53:C53"/>
    <mergeCell ref="B54:C54"/>
    <mergeCell ref="G48:G54"/>
    <mergeCell ref="H48:H54"/>
    <mergeCell ref="J48:J54"/>
    <mergeCell ref="K48:K54"/>
    <mergeCell ref="M48:M54"/>
    <mergeCell ref="N48:N54"/>
  </mergeCells>
  <phoneticPr fontId="4"/>
  <dataValidations count="3">
    <dataValidation type="list" allowBlank="1" showInputMessage="1" showErrorMessage="1" sqref="C13">
      <formula1>"　（新築）,（移転新築）,　（増築）,　（改築）"</formula1>
    </dataValidation>
    <dataValidation type="list" showInputMessage="1" showErrorMessage="1" sqref="C12">
      <formula1>" &lt;建築工事&gt;, &lt;改修工事&gt;"</formula1>
    </dataValidation>
    <dataValidation showInputMessage="1" showErrorMessage="1" sqref="C19"/>
  </dataValidations>
  <printOptions horizontalCentered="1"/>
  <pageMargins left="0.51181102362204722" right="0.51181102362204722" top="0.74803149606299213" bottom="0.74803149606299213" header="0.31496062992125984" footer="0.31496062992125984"/>
  <pageSetup paperSize="9" scale="80" orientation="portrait" r:id="rId1"/>
  <headerFooter>
    <oddFooter>&amp;P / &amp;N ページ</oddFooter>
  </headerFooter>
  <colBreaks count="1" manualBreakCount="1">
    <brk id="21"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1"/>
  <sheetViews>
    <sheetView view="pageBreakPreview" zoomScaleNormal="100" zoomScaleSheetLayoutView="100" workbookViewId="0">
      <selection activeCell="I1" sqref="I1"/>
    </sheetView>
  </sheetViews>
  <sheetFormatPr defaultColWidth="9" defaultRowHeight="18.75" customHeight="1"/>
  <cols>
    <col min="1" max="1" width="6.44140625" style="129" bestFit="1" customWidth="1"/>
    <col min="2" max="2" width="4.6640625" style="129" customWidth="1"/>
    <col min="3" max="3" width="26.77734375" style="129" customWidth="1"/>
    <col min="4" max="6" width="15.109375" style="129" customWidth="1"/>
    <col min="7" max="7" width="15.6640625" style="129" customWidth="1"/>
    <col min="8" max="8" width="3.6640625" style="129" customWidth="1"/>
    <col min="9" max="16384" width="9" style="129"/>
  </cols>
  <sheetData>
    <row r="1" spans="1:7" ht="18.75" customHeight="1">
      <c r="A1" s="129" t="s">
        <v>265</v>
      </c>
    </row>
    <row r="2" spans="1:7" ht="48" customHeight="1">
      <c r="B2" s="414" t="s">
        <v>266</v>
      </c>
      <c r="C2" s="414"/>
      <c r="D2" s="414"/>
      <c r="E2" s="414"/>
      <c r="F2" s="414"/>
      <c r="G2" s="414"/>
    </row>
    <row r="3" spans="1:7" ht="18.75" customHeight="1">
      <c r="B3" s="422"/>
      <c r="C3" s="419" t="s">
        <v>145</v>
      </c>
      <c r="D3" s="130" t="s">
        <v>146</v>
      </c>
      <c r="E3" s="130"/>
      <c r="F3" s="130"/>
      <c r="G3" s="130"/>
    </row>
    <row r="4" spans="1:7" ht="18.75" customHeight="1">
      <c r="B4" s="423"/>
      <c r="C4" s="420"/>
      <c r="D4" s="425" t="s">
        <v>143</v>
      </c>
      <c r="E4" s="426"/>
      <c r="F4" s="419" t="s">
        <v>142</v>
      </c>
      <c r="G4" s="419" t="s">
        <v>144</v>
      </c>
    </row>
    <row r="5" spans="1:7" ht="39.6">
      <c r="B5" s="424"/>
      <c r="C5" s="421"/>
      <c r="D5" s="163" t="s">
        <v>207</v>
      </c>
      <c r="E5" s="135" t="s">
        <v>149</v>
      </c>
      <c r="F5" s="421"/>
      <c r="G5" s="421"/>
    </row>
    <row r="6" spans="1:7" ht="18.75" customHeight="1">
      <c r="B6" s="415" t="s">
        <v>150</v>
      </c>
      <c r="C6" s="131"/>
      <c r="D6" s="133"/>
      <c r="E6" s="133"/>
      <c r="F6" s="133"/>
      <c r="G6" s="134">
        <f t="shared" ref="G6:G36" si="0">SUM(D6:F6)</f>
        <v>0</v>
      </c>
    </row>
    <row r="7" spans="1:7" ht="18.75" customHeight="1">
      <c r="B7" s="416"/>
      <c r="C7" s="131"/>
      <c r="D7" s="133"/>
      <c r="E7" s="133"/>
      <c r="F7" s="133"/>
      <c r="G7" s="134">
        <f t="shared" si="0"/>
        <v>0</v>
      </c>
    </row>
    <row r="8" spans="1:7" ht="18.75" customHeight="1">
      <c r="B8" s="416"/>
      <c r="C8" s="131"/>
      <c r="D8" s="133"/>
      <c r="E8" s="133"/>
      <c r="F8" s="155"/>
      <c r="G8" s="134">
        <f t="shared" si="0"/>
        <v>0</v>
      </c>
    </row>
    <row r="9" spans="1:7" ht="18.75" customHeight="1">
      <c r="B9" s="416"/>
      <c r="C9" s="131"/>
      <c r="D9" s="133"/>
      <c r="E9" s="133"/>
      <c r="F9" s="133"/>
      <c r="G9" s="134">
        <f t="shared" si="0"/>
        <v>0</v>
      </c>
    </row>
    <row r="10" spans="1:7" ht="18.75" customHeight="1">
      <c r="B10" s="416"/>
      <c r="C10" s="131"/>
      <c r="D10" s="133"/>
      <c r="E10" s="133"/>
      <c r="F10" s="133"/>
      <c r="G10" s="134">
        <f t="shared" si="0"/>
        <v>0</v>
      </c>
    </row>
    <row r="11" spans="1:7" ht="18.75" customHeight="1">
      <c r="B11" s="416"/>
      <c r="C11" s="131"/>
      <c r="D11" s="133"/>
      <c r="E11" s="133"/>
      <c r="F11" s="133"/>
      <c r="G11" s="134">
        <f t="shared" si="0"/>
        <v>0</v>
      </c>
    </row>
    <row r="12" spans="1:7" ht="18.75" customHeight="1">
      <c r="B12" s="416"/>
      <c r="C12" s="131"/>
      <c r="D12" s="133"/>
      <c r="E12" s="133"/>
      <c r="F12" s="133"/>
      <c r="G12" s="134">
        <f t="shared" si="0"/>
        <v>0</v>
      </c>
    </row>
    <row r="13" spans="1:7" ht="18.75" customHeight="1">
      <c r="B13" s="416"/>
      <c r="C13" s="131"/>
      <c r="D13" s="133"/>
      <c r="E13" s="133"/>
      <c r="F13" s="133"/>
      <c r="G13" s="134">
        <f t="shared" si="0"/>
        <v>0</v>
      </c>
    </row>
    <row r="14" spans="1:7" ht="18.75" customHeight="1">
      <c r="B14" s="416"/>
      <c r="C14" s="131"/>
      <c r="D14" s="133"/>
      <c r="E14" s="133"/>
      <c r="F14" s="133"/>
      <c r="G14" s="134">
        <f t="shared" si="0"/>
        <v>0</v>
      </c>
    </row>
    <row r="15" spans="1:7" ht="18.75" customHeight="1">
      <c r="B15" s="416"/>
      <c r="C15" s="131"/>
      <c r="D15" s="133"/>
      <c r="E15" s="133"/>
      <c r="F15" s="133"/>
      <c r="G15" s="134">
        <f t="shared" si="0"/>
        <v>0</v>
      </c>
    </row>
    <row r="16" spans="1:7" ht="18.75" customHeight="1">
      <c r="B16" s="416"/>
      <c r="C16" s="131"/>
      <c r="D16" s="133"/>
      <c r="E16" s="133"/>
      <c r="F16" s="133"/>
      <c r="G16" s="134">
        <f t="shared" si="0"/>
        <v>0</v>
      </c>
    </row>
    <row r="17" spans="2:8" ht="18.75" customHeight="1">
      <c r="B17" s="416"/>
      <c r="C17" s="131"/>
      <c r="D17" s="133"/>
      <c r="E17" s="133"/>
      <c r="F17" s="133"/>
      <c r="G17" s="134">
        <f t="shared" si="0"/>
        <v>0</v>
      </c>
    </row>
    <row r="18" spans="2:8" ht="18.75" customHeight="1">
      <c r="B18" s="416"/>
      <c r="C18" s="131"/>
      <c r="D18" s="133"/>
      <c r="E18" s="133"/>
      <c r="F18" s="133"/>
      <c r="G18" s="134">
        <f t="shared" si="0"/>
        <v>0</v>
      </c>
    </row>
    <row r="19" spans="2:8" ht="18.75" customHeight="1">
      <c r="B19" s="416"/>
      <c r="C19" s="131"/>
      <c r="D19" s="133"/>
      <c r="E19" s="133"/>
      <c r="F19" s="133"/>
      <c r="G19" s="134">
        <f t="shared" si="0"/>
        <v>0</v>
      </c>
    </row>
    <row r="20" spans="2:8" ht="18.75" customHeight="1">
      <c r="B20" s="416"/>
      <c r="C20" s="131"/>
      <c r="D20" s="133"/>
      <c r="E20" s="133"/>
      <c r="F20" s="133"/>
      <c r="G20" s="134">
        <f t="shared" si="0"/>
        <v>0</v>
      </c>
    </row>
    <row r="21" spans="2:8" ht="18.75" customHeight="1">
      <c r="B21" s="416"/>
      <c r="C21" s="131"/>
      <c r="D21" s="133"/>
      <c r="E21" s="133"/>
      <c r="F21" s="133"/>
      <c r="G21" s="134">
        <f t="shared" si="0"/>
        <v>0</v>
      </c>
    </row>
    <row r="22" spans="2:8" ht="18.75" customHeight="1">
      <c r="B22" s="416"/>
      <c r="C22" s="131"/>
      <c r="D22" s="133"/>
      <c r="E22" s="133"/>
      <c r="F22" s="133"/>
      <c r="G22" s="134">
        <f t="shared" si="0"/>
        <v>0</v>
      </c>
    </row>
    <row r="23" spans="2:8" ht="18.75" customHeight="1">
      <c r="B23" s="416"/>
      <c r="C23" s="131"/>
      <c r="D23" s="133"/>
      <c r="E23" s="133"/>
      <c r="F23" s="133"/>
      <c r="G23" s="134">
        <f t="shared" si="0"/>
        <v>0</v>
      </c>
    </row>
    <row r="24" spans="2:8" ht="18.75" customHeight="1">
      <c r="B24" s="416"/>
      <c r="C24" s="131"/>
      <c r="D24" s="133"/>
      <c r="E24" s="133"/>
      <c r="F24" s="133"/>
      <c r="G24" s="134">
        <f t="shared" si="0"/>
        <v>0</v>
      </c>
    </row>
    <row r="25" spans="2:8" ht="18.75" customHeight="1">
      <c r="B25" s="416"/>
      <c r="C25" s="131"/>
      <c r="D25" s="133"/>
      <c r="E25" s="133"/>
      <c r="F25" s="133"/>
      <c r="G25" s="134">
        <f t="shared" si="0"/>
        <v>0</v>
      </c>
    </row>
    <row r="26" spans="2:8" ht="18.75" customHeight="1">
      <c r="B26" s="416"/>
      <c r="C26" s="131"/>
      <c r="D26" s="133"/>
      <c r="E26" s="133"/>
      <c r="F26" s="133"/>
      <c r="G26" s="134">
        <f t="shared" si="0"/>
        <v>0</v>
      </c>
    </row>
    <row r="27" spans="2:8" ht="18.75" customHeight="1">
      <c r="B27" s="416"/>
      <c r="C27" s="131"/>
      <c r="D27" s="133"/>
      <c r="E27" s="133"/>
      <c r="F27" s="133"/>
      <c r="G27" s="134">
        <f t="shared" si="0"/>
        <v>0</v>
      </c>
    </row>
    <row r="28" spans="2:8" ht="18.75" customHeight="1">
      <c r="B28" s="416"/>
      <c r="C28" s="131"/>
      <c r="D28" s="133"/>
      <c r="E28" s="133"/>
      <c r="F28" s="133"/>
      <c r="G28" s="134">
        <f t="shared" si="0"/>
        <v>0</v>
      </c>
    </row>
    <row r="29" spans="2:8" ht="18.75" customHeight="1">
      <c r="B29" s="416"/>
      <c r="C29" s="131"/>
      <c r="D29" s="133"/>
      <c r="E29" s="133"/>
      <c r="F29" s="133"/>
      <c r="G29" s="134">
        <f t="shared" si="0"/>
        <v>0</v>
      </c>
    </row>
    <row r="30" spans="2:8" ht="18.75" customHeight="1" thickBot="1">
      <c r="B30" s="416"/>
      <c r="C30" s="131"/>
      <c r="D30" s="133"/>
      <c r="E30" s="133"/>
      <c r="F30" s="133"/>
      <c r="G30" s="134">
        <f t="shared" si="0"/>
        <v>0</v>
      </c>
    </row>
    <row r="31" spans="2:8" ht="24.9" customHeight="1" thickBot="1">
      <c r="B31" s="417"/>
      <c r="C31" s="141" t="s">
        <v>152</v>
      </c>
      <c r="D31" s="142">
        <f>SUM(D6:D30)</f>
        <v>0</v>
      </c>
      <c r="E31" s="142">
        <f>SUM(E6:E30)</f>
        <v>0</v>
      </c>
      <c r="F31" s="142">
        <f>SUM(F6:F30)</f>
        <v>0</v>
      </c>
      <c r="G31" s="143">
        <f>SUM(D31:F31)</f>
        <v>0</v>
      </c>
      <c r="H31" s="41"/>
    </row>
    <row r="32" spans="2:8" ht="18.75" customHeight="1">
      <c r="B32" s="415" t="s">
        <v>151</v>
      </c>
      <c r="C32" s="138"/>
      <c r="D32" s="154"/>
      <c r="E32" s="154"/>
      <c r="F32" s="139"/>
      <c r="G32" s="140">
        <f t="shared" si="0"/>
        <v>0</v>
      </c>
    </row>
    <row r="33" spans="2:8" ht="18.75" customHeight="1">
      <c r="B33" s="416"/>
      <c r="C33" s="131"/>
      <c r="D33" s="133"/>
      <c r="E33" s="133"/>
      <c r="F33" s="133"/>
      <c r="G33" s="140">
        <f t="shared" si="0"/>
        <v>0</v>
      </c>
    </row>
    <row r="34" spans="2:8" ht="18.75" customHeight="1">
      <c r="B34" s="416"/>
      <c r="C34" s="131"/>
      <c r="D34" s="133"/>
      <c r="E34" s="133"/>
      <c r="F34" s="133"/>
      <c r="G34" s="140">
        <f t="shared" si="0"/>
        <v>0</v>
      </c>
    </row>
    <row r="35" spans="2:8" ht="18.75" customHeight="1">
      <c r="B35" s="416"/>
      <c r="C35" s="131"/>
      <c r="D35" s="133"/>
      <c r="E35" s="133"/>
      <c r="F35" s="133"/>
      <c r="G35" s="140">
        <f t="shared" si="0"/>
        <v>0</v>
      </c>
    </row>
    <row r="36" spans="2:8" ht="18.75" customHeight="1" thickBot="1">
      <c r="B36" s="416"/>
      <c r="C36" s="136"/>
      <c r="D36" s="153"/>
      <c r="E36" s="153"/>
      <c r="F36" s="137"/>
      <c r="G36" s="140">
        <f t="shared" si="0"/>
        <v>0</v>
      </c>
    </row>
    <row r="37" spans="2:8" ht="24.9" customHeight="1" thickBot="1">
      <c r="B37" s="418"/>
      <c r="C37" s="144" t="s">
        <v>153</v>
      </c>
      <c r="D37" s="156"/>
      <c r="E37" s="156"/>
      <c r="F37" s="142">
        <f>SUM(F32:F36)</f>
        <v>0</v>
      </c>
      <c r="G37" s="143">
        <f>SUM(D37:F37)</f>
        <v>0</v>
      </c>
    </row>
    <row r="38" spans="2:8" ht="33.75" customHeight="1" thickBot="1">
      <c r="B38" s="411" t="s">
        <v>154</v>
      </c>
      <c r="C38" s="412"/>
      <c r="D38" s="142">
        <f>D31+D37</f>
        <v>0</v>
      </c>
      <c r="E38" s="142">
        <f>E31+E37</f>
        <v>0</v>
      </c>
      <c r="F38" s="142">
        <f>F31+F37</f>
        <v>0</v>
      </c>
      <c r="G38" s="143">
        <f>SUM(D38:F38)</f>
        <v>0</v>
      </c>
      <c r="H38" s="41"/>
    </row>
    <row r="39" spans="2:8" ht="6" customHeight="1">
      <c r="G39" s="132"/>
    </row>
    <row r="40" spans="2:8" ht="18.75" customHeight="1">
      <c r="B40" s="413" t="s">
        <v>155</v>
      </c>
      <c r="C40" s="413"/>
      <c r="D40" s="413"/>
      <c r="E40" s="413"/>
      <c r="F40" s="413"/>
      <c r="G40" s="413"/>
    </row>
    <row r="41" spans="2:8" ht="18.75" customHeight="1">
      <c r="B41" s="413"/>
      <c r="C41" s="413"/>
      <c r="D41" s="413"/>
      <c r="E41" s="413"/>
      <c r="F41" s="413"/>
      <c r="G41" s="413"/>
    </row>
  </sheetData>
  <mergeCells count="10">
    <mergeCell ref="B38:C38"/>
    <mergeCell ref="B40:G41"/>
    <mergeCell ref="B2:G2"/>
    <mergeCell ref="B6:B31"/>
    <mergeCell ref="B32:B37"/>
    <mergeCell ref="C3:C5"/>
    <mergeCell ref="F4:F5"/>
    <mergeCell ref="G4:G5"/>
    <mergeCell ref="B3:B5"/>
    <mergeCell ref="D4:E4"/>
  </mergeCells>
  <phoneticPr fontId="4"/>
  <printOptions horizontalCentered="1"/>
  <pageMargins left="0.78740157480314965" right="0.59055118110236227" top="0.78740157480314965" bottom="0" header="0" footer="0"/>
  <pageSetup paperSize="9" scale="87" fitToHeight="0" orientation="portrait" cellComments="asDisplayed"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1"/>
  <sheetViews>
    <sheetView view="pageBreakPreview" zoomScaleNormal="100" zoomScaleSheetLayoutView="100" workbookViewId="0">
      <selection activeCell="I1" sqref="I1"/>
    </sheetView>
  </sheetViews>
  <sheetFormatPr defaultColWidth="9" defaultRowHeight="18.75" customHeight="1"/>
  <cols>
    <col min="1" max="1" width="6.44140625" style="129" customWidth="1"/>
    <col min="2" max="2" width="4.6640625" style="129" customWidth="1"/>
    <col min="3" max="3" width="26.77734375" style="129" customWidth="1"/>
    <col min="4" max="6" width="15.109375" style="129" customWidth="1"/>
    <col min="7" max="7" width="15.6640625" style="129" customWidth="1"/>
    <col min="8" max="8" width="3.6640625" style="129" customWidth="1"/>
    <col min="9" max="16384" width="9" style="129"/>
  </cols>
  <sheetData>
    <row r="1" spans="1:7" ht="18.75" customHeight="1">
      <c r="A1" s="129" t="s">
        <v>265</v>
      </c>
    </row>
    <row r="2" spans="1:7" ht="48" customHeight="1">
      <c r="B2" s="414" t="s">
        <v>266</v>
      </c>
      <c r="C2" s="414"/>
      <c r="D2" s="414"/>
      <c r="E2" s="414"/>
      <c r="F2" s="414"/>
      <c r="G2" s="414"/>
    </row>
    <row r="3" spans="1:7" ht="18.75" customHeight="1">
      <c r="B3" s="422"/>
      <c r="C3" s="419" t="s">
        <v>145</v>
      </c>
      <c r="D3" s="130" t="s">
        <v>146</v>
      </c>
      <c r="E3" s="130"/>
      <c r="F3" s="130"/>
      <c r="G3" s="130"/>
    </row>
    <row r="4" spans="1:7" ht="18.75" customHeight="1">
      <c r="B4" s="423"/>
      <c r="C4" s="420"/>
      <c r="D4" s="425" t="s">
        <v>143</v>
      </c>
      <c r="E4" s="426"/>
      <c r="F4" s="419" t="s">
        <v>142</v>
      </c>
      <c r="G4" s="419" t="s">
        <v>144</v>
      </c>
    </row>
    <row r="5" spans="1:7" ht="39.6">
      <c r="B5" s="424"/>
      <c r="C5" s="421"/>
      <c r="D5" s="163" t="s">
        <v>207</v>
      </c>
      <c r="E5" s="135" t="s">
        <v>149</v>
      </c>
      <c r="F5" s="421"/>
      <c r="G5" s="421"/>
    </row>
    <row r="6" spans="1:7" ht="18.75" customHeight="1">
      <c r="B6" s="416" t="s">
        <v>165</v>
      </c>
      <c r="C6" s="131"/>
      <c r="D6" s="133"/>
      <c r="E6" s="133"/>
      <c r="F6" s="133"/>
      <c r="G6" s="134">
        <f t="shared" ref="G6:G30" si="0">SUM(D6:F6)</f>
        <v>0</v>
      </c>
    </row>
    <row r="7" spans="1:7" ht="18.75" customHeight="1">
      <c r="B7" s="416"/>
      <c r="C7" s="131"/>
      <c r="D7" s="133"/>
      <c r="E7" s="133"/>
      <c r="F7" s="133"/>
      <c r="G7" s="134">
        <f t="shared" si="0"/>
        <v>0</v>
      </c>
    </row>
    <row r="8" spans="1:7" ht="18.75" customHeight="1">
      <c r="B8" s="416"/>
      <c r="C8" s="131"/>
      <c r="D8" s="133"/>
      <c r="E8" s="133"/>
      <c r="F8" s="133"/>
      <c r="G8" s="134">
        <f t="shared" si="0"/>
        <v>0</v>
      </c>
    </row>
    <row r="9" spans="1:7" ht="18.75" customHeight="1">
      <c r="B9" s="416"/>
      <c r="C9" s="131"/>
      <c r="D9" s="133"/>
      <c r="E9" s="133"/>
      <c r="F9" s="133"/>
      <c r="G9" s="134">
        <f t="shared" si="0"/>
        <v>0</v>
      </c>
    </row>
    <row r="10" spans="1:7" ht="18.75" customHeight="1">
      <c r="B10" s="416"/>
      <c r="C10" s="131"/>
      <c r="D10" s="133"/>
      <c r="E10" s="133"/>
      <c r="F10" s="133"/>
      <c r="G10" s="134">
        <f t="shared" si="0"/>
        <v>0</v>
      </c>
    </row>
    <row r="11" spans="1:7" ht="18.75" customHeight="1">
      <c r="B11" s="416"/>
      <c r="C11" s="131"/>
      <c r="D11" s="133"/>
      <c r="E11" s="133"/>
      <c r="F11" s="133"/>
      <c r="G11" s="134">
        <f t="shared" si="0"/>
        <v>0</v>
      </c>
    </row>
    <row r="12" spans="1:7" ht="18.75" customHeight="1">
      <c r="B12" s="416"/>
      <c r="C12" s="131"/>
      <c r="D12" s="133"/>
      <c r="E12" s="133"/>
      <c r="F12" s="133"/>
      <c r="G12" s="134">
        <f t="shared" si="0"/>
        <v>0</v>
      </c>
    </row>
    <row r="13" spans="1:7" ht="18.75" customHeight="1">
      <c r="B13" s="416"/>
      <c r="C13" s="131"/>
      <c r="D13" s="133"/>
      <c r="E13" s="133"/>
      <c r="F13" s="133"/>
      <c r="G13" s="134">
        <f t="shared" si="0"/>
        <v>0</v>
      </c>
    </row>
    <row r="14" spans="1:7" ht="18.75" customHeight="1">
      <c r="B14" s="416"/>
      <c r="C14" s="131"/>
      <c r="D14" s="133"/>
      <c r="E14" s="133"/>
      <c r="F14" s="133"/>
      <c r="G14" s="134">
        <f t="shared" si="0"/>
        <v>0</v>
      </c>
    </row>
    <row r="15" spans="1:7" ht="18.75" customHeight="1">
      <c r="B15" s="416"/>
      <c r="C15" s="131"/>
      <c r="D15" s="133"/>
      <c r="E15" s="133"/>
      <c r="F15" s="133"/>
      <c r="G15" s="134">
        <f t="shared" si="0"/>
        <v>0</v>
      </c>
    </row>
    <row r="16" spans="1:7" ht="18.75" customHeight="1">
      <c r="B16" s="416"/>
      <c r="C16" s="131"/>
      <c r="D16" s="133"/>
      <c r="E16" s="133"/>
      <c r="F16" s="133"/>
      <c r="G16" s="134">
        <f t="shared" si="0"/>
        <v>0</v>
      </c>
    </row>
    <row r="17" spans="2:8" ht="18.75" customHeight="1">
      <c r="B17" s="416"/>
      <c r="C17" s="131"/>
      <c r="D17" s="133"/>
      <c r="E17" s="133"/>
      <c r="F17" s="133"/>
      <c r="G17" s="134">
        <f t="shared" si="0"/>
        <v>0</v>
      </c>
    </row>
    <row r="18" spans="2:8" ht="18.75" customHeight="1">
      <c r="B18" s="416"/>
      <c r="C18" s="131"/>
      <c r="D18" s="133"/>
      <c r="E18" s="133"/>
      <c r="F18" s="133"/>
      <c r="G18" s="134">
        <f t="shared" si="0"/>
        <v>0</v>
      </c>
    </row>
    <row r="19" spans="2:8" ht="18.75" customHeight="1">
      <c r="B19" s="416"/>
      <c r="C19" s="131"/>
      <c r="D19" s="133"/>
      <c r="E19" s="133"/>
      <c r="F19" s="133"/>
      <c r="G19" s="134">
        <f t="shared" si="0"/>
        <v>0</v>
      </c>
    </row>
    <row r="20" spans="2:8" ht="18.75" customHeight="1">
      <c r="B20" s="416"/>
      <c r="C20" s="131"/>
      <c r="D20" s="133"/>
      <c r="E20" s="133"/>
      <c r="F20" s="133"/>
      <c r="G20" s="134">
        <f t="shared" si="0"/>
        <v>0</v>
      </c>
    </row>
    <row r="21" spans="2:8" ht="18.75" customHeight="1">
      <c r="B21" s="416"/>
      <c r="C21" s="131"/>
      <c r="D21" s="133"/>
      <c r="E21" s="133"/>
      <c r="F21" s="133"/>
      <c r="G21" s="134">
        <f t="shared" si="0"/>
        <v>0</v>
      </c>
    </row>
    <row r="22" spans="2:8" ht="18.75" customHeight="1">
      <c r="B22" s="416"/>
      <c r="C22" s="131"/>
      <c r="D22" s="133"/>
      <c r="E22" s="133"/>
      <c r="F22" s="133"/>
      <c r="G22" s="134">
        <f t="shared" si="0"/>
        <v>0</v>
      </c>
    </row>
    <row r="23" spans="2:8" ht="18.75" customHeight="1">
      <c r="B23" s="416"/>
      <c r="C23" s="131"/>
      <c r="D23" s="133"/>
      <c r="E23" s="133"/>
      <c r="F23" s="133"/>
      <c r="G23" s="134">
        <f t="shared" si="0"/>
        <v>0</v>
      </c>
    </row>
    <row r="24" spans="2:8" ht="18.75" customHeight="1">
      <c r="B24" s="416"/>
      <c r="C24" s="131"/>
      <c r="D24" s="133"/>
      <c r="E24" s="133"/>
      <c r="F24" s="133"/>
      <c r="G24" s="134">
        <f t="shared" si="0"/>
        <v>0</v>
      </c>
    </row>
    <row r="25" spans="2:8" ht="18.75" customHeight="1">
      <c r="B25" s="416"/>
      <c r="C25" s="131"/>
      <c r="D25" s="133"/>
      <c r="E25" s="133"/>
      <c r="F25" s="133"/>
      <c r="G25" s="134">
        <f t="shared" si="0"/>
        <v>0</v>
      </c>
    </row>
    <row r="26" spans="2:8" ht="18.75" customHeight="1">
      <c r="B26" s="416"/>
      <c r="C26" s="131"/>
      <c r="D26" s="133"/>
      <c r="E26" s="133"/>
      <c r="F26" s="133"/>
      <c r="G26" s="134">
        <f t="shared" si="0"/>
        <v>0</v>
      </c>
    </row>
    <row r="27" spans="2:8" ht="18.75" customHeight="1">
      <c r="B27" s="416"/>
      <c r="C27" s="131"/>
      <c r="D27" s="133"/>
      <c r="E27" s="133"/>
      <c r="F27" s="133"/>
      <c r="G27" s="134">
        <f t="shared" si="0"/>
        <v>0</v>
      </c>
    </row>
    <row r="28" spans="2:8" ht="18.75" customHeight="1">
      <c r="B28" s="416"/>
      <c r="C28" s="131"/>
      <c r="D28" s="133"/>
      <c r="E28" s="133"/>
      <c r="F28" s="133"/>
      <c r="G28" s="134">
        <f t="shared" si="0"/>
        <v>0</v>
      </c>
    </row>
    <row r="29" spans="2:8" ht="18.75" customHeight="1">
      <c r="B29" s="416"/>
      <c r="C29" s="131"/>
      <c r="D29" s="133"/>
      <c r="E29" s="133"/>
      <c r="F29" s="133"/>
      <c r="G29" s="134">
        <f t="shared" si="0"/>
        <v>0</v>
      </c>
    </row>
    <row r="30" spans="2:8" ht="18.75" customHeight="1" thickBot="1">
      <c r="B30" s="416"/>
      <c r="C30" s="136"/>
      <c r="D30" s="137"/>
      <c r="E30" s="137"/>
      <c r="F30" s="137"/>
      <c r="G30" s="134">
        <f t="shared" si="0"/>
        <v>0</v>
      </c>
    </row>
    <row r="31" spans="2:8" ht="24.9" customHeight="1" thickBot="1">
      <c r="B31" s="417"/>
      <c r="C31" s="141" t="s">
        <v>152</v>
      </c>
      <c r="D31" s="142">
        <f>SUM(D6:D30)</f>
        <v>0</v>
      </c>
      <c r="E31" s="142">
        <f>SUM(E6:E30)</f>
        <v>0</v>
      </c>
      <c r="F31" s="142">
        <f>SUM(F6:F30)</f>
        <v>0</v>
      </c>
      <c r="G31" s="143">
        <f>SUM(D31:F31)</f>
        <v>0</v>
      </c>
      <c r="H31" s="41"/>
    </row>
    <row r="32" spans="2:8" ht="18.75" customHeight="1">
      <c r="B32" s="415" t="s">
        <v>151</v>
      </c>
      <c r="C32" s="138"/>
      <c r="D32" s="154"/>
      <c r="E32" s="154"/>
      <c r="F32" s="139"/>
      <c r="G32" s="140">
        <f t="shared" ref="G32:G36" si="1">SUM(D32:F32)</f>
        <v>0</v>
      </c>
    </row>
    <row r="33" spans="2:8" ht="18.75" customHeight="1">
      <c r="B33" s="416"/>
      <c r="C33" s="131"/>
      <c r="D33" s="133"/>
      <c r="E33" s="133"/>
      <c r="F33" s="133"/>
      <c r="G33" s="140">
        <f t="shared" si="1"/>
        <v>0</v>
      </c>
    </row>
    <row r="34" spans="2:8" ht="18.75" customHeight="1">
      <c r="B34" s="416"/>
      <c r="C34" s="131"/>
      <c r="D34" s="133"/>
      <c r="E34" s="133"/>
      <c r="F34" s="133"/>
      <c r="G34" s="140">
        <f t="shared" si="1"/>
        <v>0</v>
      </c>
    </row>
    <row r="35" spans="2:8" ht="18.75" customHeight="1">
      <c r="B35" s="416"/>
      <c r="C35" s="131"/>
      <c r="D35" s="133"/>
      <c r="E35" s="133"/>
      <c r="F35" s="133"/>
      <c r="G35" s="140">
        <f t="shared" si="1"/>
        <v>0</v>
      </c>
    </row>
    <row r="36" spans="2:8" ht="18.75" customHeight="1" thickBot="1">
      <c r="B36" s="416"/>
      <c r="C36" s="136"/>
      <c r="D36" s="153"/>
      <c r="E36" s="153"/>
      <c r="F36" s="137"/>
      <c r="G36" s="140">
        <f t="shared" si="1"/>
        <v>0</v>
      </c>
    </row>
    <row r="37" spans="2:8" ht="24.9" customHeight="1" thickBot="1">
      <c r="B37" s="418"/>
      <c r="C37" s="144" t="s">
        <v>153</v>
      </c>
      <c r="D37" s="156"/>
      <c r="E37" s="156"/>
      <c r="F37" s="142">
        <f>SUM(F32:F36)</f>
        <v>0</v>
      </c>
      <c r="G37" s="143">
        <f>SUM(D37:F37)</f>
        <v>0</v>
      </c>
    </row>
    <row r="38" spans="2:8" ht="33.75" customHeight="1" thickBot="1">
      <c r="B38" s="411" t="s">
        <v>154</v>
      </c>
      <c r="C38" s="412"/>
      <c r="D38" s="142">
        <f>D31+D37</f>
        <v>0</v>
      </c>
      <c r="E38" s="142">
        <f>E31+E37</f>
        <v>0</v>
      </c>
      <c r="F38" s="142">
        <f>F31+F37</f>
        <v>0</v>
      </c>
      <c r="G38" s="143">
        <f>SUM(D38:F38)</f>
        <v>0</v>
      </c>
      <c r="H38" s="41"/>
    </row>
    <row r="39" spans="2:8" ht="6" customHeight="1">
      <c r="G39" s="132"/>
    </row>
    <row r="40" spans="2:8" ht="18.75" customHeight="1">
      <c r="B40" s="413"/>
      <c r="C40" s="413"/>
      <c r="D40" s="413"/>
      <c r="E40" s="413"/>
      <c r="F40" s="413"/>
      <c r="G40" s="413"/>
    </row>
    <row r="41" spans="2:8" ht="18.75" customHeight="1">
      <c r="B41" s="413"/>
      <c r="C41" s="413"/>
      <c r="D41" s="413"/>
      <c r="E41" s="413"/>
      <c r="F41" s="413"/>
      <c r="G41" s="413"/>
    </row>
  </sheetData>
  <mergeCells count="10">
    <mergeCell ref="B32:B37"/>
    <mergeCell ref="B38:C38"/>
    <mergeCell ref="B40:G41"/>
    <mergeCell ref="B6:B31"/>
    <mergeCell ref="B2:G2"/>
    <mergeCell ref="B3:B5"/>
    <mergeCell ref="C3:C5"/>
    <mergeCell ref="F4:F5"/>
    <mergeCell ref="G4:G5"/>
    <mergeCell ref="D4:E4"/>
  </mergeCells>
  <phoneticPr fontId="4"/>
  <printOptions horizontalCentered="1"/>
  <pageMargins left="0.78740157480314965" right="0.59055118110236227" top="0.78740157480314965" bottom="0" header="0" footer="0"/>
  <pageSetup paperSize="9" scale="87" fitToHeight="0" orientation="portrait" cellComments="asDisplayed"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41"/>
  <sheetViews>
    <sheetView view="pageBreakPreview" zoomScaleNormal="100" zoomScaleSheetLayoutView="100" workbookViewId="0">
      <selection activeCell="I1" sqref="I1"/>
    </sheetView>
  </sheetViews>
  <sheetFormatPr defaultColWidth="9" defaultRowHeight="18.75" customHeight="1"/>
  <cols>
    <col min="1" max="1" width="6.44140625" style="129" customWidth="1"/>
    <col min="2" max="2" width="4.6640625" style="129" customWidth="1"/>
    <col min="3" max="3" width="26.77734375" style="129" customWidth="1"/>
    <col min="4" max="6" width="15.109375" style="129" customWidth="1"/>
    <col min="7" max="7" width="15.6640625" style="129" customWidth="1"/>
    <col min="8" max="8" width="3.6640625" style="129" customWidth="1"/>
    <col min="9" max="16384" width="9" style="129"/>
  </cols>
  <sheetData>
    <row r="1" spans="1:7" ht="18.75" customHeight="1">
      <c r="A1" s="129" t="s">
        <v>265</v>
      </c>
    </row>
    <row r="2" spans="1:7" ht="48" customHeight="1">
      <c r="B2" s="414" t="s">
        <v>266</v>
      </c>
      <c r="C2" s="414"/>
      <c r="D2" s="414"/>
      <c r="E2" s="414"/>
      <c r="F2" s="414"/>
      <c r="G2" s="414"/>
    </row>
    <row r="3" spans="1:7" ht="18.75" customHeight="1">
      <c r="B3" s="422"/>
      <c r="C3" s="419" t="s">
        <v>145</v>
      </c>
      <c r="D3" s="130" t="s">
        <v>146</v>
      </c>
      <c r="E3" s="130"/>
      <c r="F3" s="130"/>
      <c r="G3" s="130"/>
    </row>
    <row r="4" spans="1:7" ht="18.75" customHeight="1">
      <c r="B4" s="423"/>
      <c r="C4" s="420"/>
      <c r="D4" s="425" t="s">
        <v>143</v>
      </c>
      <c r="E4" s="426"/>
      <c r="F4" s="419" t="s">
        <v>142</v>
      </c>
      <c r="G4" s="419" t="s">
        <v>144</v>
      </c>
    </row>
    <row r="5" spans="1:7" ht="39.6">
      <c r="B5" s="424"/>
      <c r="C5" s="421"/>
      <c r="D5" s="163" t="s">
        <v>207</v>
      </c>
      <c r="E5" s="135" t="s">
        <v>149</v>
      </c>
      <c r="F5" s="421"/>
      <c r="G5" s="421"/>
    </row>
    <row r="6" spans="1:7" ht="18.75" customHeight="1">
      <c r="B6" s="415" t="s">
        <v>150</v>
      </c>
      <c r="C6" s="131"/>
      <c r="D6" s="133"/>
      <c r="E6" s="133"/>
      <c r="F6" s="133"/>
      <c r="G6" s="134">
        <f t="shared" ref="G6:G36" si="0">SUM(D6:F6)</f>
        <v>0</v>
      </c>
    </row>
    <row r="7" spans="1:7" ht="18.75" customHeight="1">
      <c r="B7" s="416"/>
      <c r="C7" s="131"/>
      <c r="D7" s="133"/>
      <c r="E7" s="133"/>
      <c r="F7" s="133"/>
      <c r="G7" s="134">
        <f t="shared" si="0"/>
        <v>0</v>
      </c>
    </row>
    <row r="8" spans="1:7" ht="18.75" customHeight="1">
      <c r="B8" s="416"/>
      <c r="C8" s="131"/>
      <c r="D8" s="133"/>
      <c r="E8" s="133"/>
      <c r="F8" s="133"/>
      <c r="G8" s="134">
        <f t="shared" si="0"/>
        <v>0</v>
      </c>
    </row>
    <row r="9" spans="1:7" ht="18.75" customHeight="1">
      <c r="B9" s="416"/>
      <c r="C9" s="131"/>
      <c r="D9" s="133"/>
      <c r="E9" s="133"/>
      <c r="F9" s="133"/>
      <c r="G9" s="134">
        <f t="shared" si="0"/>
        <v>0</v>
      </c>
    </row>
    <row r="10" spans="1:7" ht="18.75" customHeight="1">
      <c r="B10" s="416"/>
      <c r="C10" s="131"/>
      <c r="D10" s="133"/>
      <c r="E10" s="133"/>
      <c r="F10" s="133"/>
      <c r="G10" s="134">
        <f t="shared" si="0"/>
        <v>0</v>
      </c>
    </row>
    <row r="11" spans="1:7" ht="18.75" customHeight="1">
      <c r="B11" s="416"/>
      <c r="C11" s="131"/>
      <c r="D11" s="133"/>
      <c r="E11" s="133"/>
      <c r="F11" s="133"/>
      <c r="G11" s="134">
        <f t="shared" si="0"/>
        <v>0</v>
      </c>
    </row>
    <row r="12" spans="1:7" ht="18.75" customHeight="1">
      <c r="B12" s="416"/>
      <c r="C12" s="131"/>
      <c r="D12" s="133"/>
      <c r="E12" s="133"/>
      <c r="F12" s="133"/>
      <c r="G12" s="134">
        <f t="shared" si="0"/>
        <v>0</v>
      </c>
    </row>
    <row r="13" spans="1:7" ht="18.75" customHeight="1">
      <c r="B13" s="416"/>
      <c r="C13" s="131"/>
      <c r="D13" s="133"/>
      <c r="E13" s="133"/>
      <c r="F13" s="133"/>
      <c r="G13" s="134">
        <f t="shared" si="0"/>
        <v>0</v>
      </c>
    </row>
    <row r="14" spans="1:7" ht="18.75" customHeight="1">
      <c r="B14" s="416"/>
      <c r="C14" s="131"/>
      <c r="D14" s="133"/>
      <c r="E14" s="133"/>
      <c r="F14" s="133"/>
      <c r="G14" s="134">
        <f t="shared" si="0"/>
        <v>0</v>
      </c>
    </row>
    <row r="15" spans="1:7" ht="18.75" customHeight="1">
      <c r="B15" s="416"/>
      <c r="C15" s="131"/>
      <c r="D15" s="133"/>
      <c r="E15" s="133"/>
      <c r="F15" s="133"/>
      <c r="G15" s="134">
        <f t="shared" si="0"/>
        <v>0</v>
      </c>
    </row>
    <row r="16" spans="1:7" ht="18.75" customHeight="1">
      <c r="B16" s="416"/>
      <c r="C16" s="131"/>
      <c r="D16" s="133"/>
      <c r="E16" s="133"/>
      <c r="F16" s="133"/>
      <c r="G16" s="134">
        <f t="shared" si="0"/>
        <v>0</v>
      </c>
    </row>
    <row r="17" spans="2:8" ht="18.75" customHeight="1">
      <c r="B17" s="416"/>
      <c r="C17" s="131"/>
      <c r="D17" s="133"/>
      <c r="E17" s="133"/>
      <c r="F17" s="133"/>
      <c r="G17" s="134">
        <f t="shared" si="0"/>
        <v>0</v>
      </c>
    </row>
    <row r="18" spans="2:8" ht="18.75" customHeight="1">
      <c r="B18" s="416"/>
      <c r="C18" s="131"/>
      <c r="D18" s="133"/>
      <c r="E18" s="133"/>
      <c r="F18" s="133"/>
      <c r="G18" s="134">
        <f t="shared" si="0"/>
        <v>0</v>
      </c>
    </row>
    <row r="19" spans="2:8" ht="18.75" customHeight="1">
      <c r="B19" s="416"/>
      <c r="C19" s="131"/>
      <c r="D19" s="133"/>
      <c r="E19" s="133"/>
      <c r="F19" s="133"/>
      <c r="G19" s="134">
        <f t="shared" si="0"/>
        <v>0</v>
      </c>
    </row>
    <row r="20" spans="2:8" ht="18.75" customHeight="1">
      <c r="B20" s="416"/>
      <c r="C20" s="131"/>
      <c r="D20" s="133"/>
      <c r="E20" s="133"/>
      <c r="F20" s="133"/>
      <c r="G20" s="134">
        <f t="shared" si="0"/>
        <v>0</v>
      </c>
    </row>
    <row r="21" spans="2:8" ht="18.75" customHeight="1">
      <c r="B21" s="416"/>
      <c r="C21" s="131"/>
      <c r="D21" s="133"/>
      <c r="E21" s="133"/>
      <c r="F21" s="133"/>
      <c r="G21" s="134">
        <f t="shared" si="0"/>
        <v>0</v>
      </c>
    </row>
    <row r="22" spans="2:8" ht="18.75" customHeight="1">
      <c r="B22" s="416"/>
      <c r="C22" s="131"/>
      <c r="D22" s="133"/>
      <c r="E22" s="133"/>
      <c r="F22" s="133"/>
      <c r="G22" s="134">
        <f t="shared" si="0"/>
        <v>0</v>
      </c>
    </row>
    <row r="23" spans="2:8" ht="18.75" customHeight="1">
      <c r="B23" s="416"/>
      <c r="C23" s="131"/>
      <c r="D23" s="133"/>
      <c r="E23" s="133"/>
      <c r="F23" s="133"/>
      <c r="G23" s="134">
        <f t="shared" si="0"/>
        <v>0</v>
      </c>
    </row>
    <row r="24" spans="2:8" ht="18.75" customHeight="1">
      <c r="B24" s="416"/>
      <c r="C24" s="131"/>
      <c r="D24" s="133"/>
      <c r="E24" s="133"/>
      <c r="F24" s="133"/>
      <c r="G24" s="134">
        <f t="shared" si="0"/>
        <v>0</v>
      </c>
    </row>
    <row r="25" spans="2:8" ht="18.75" customHeight="1">
      <c r="B25" s="416"/>
      <c r="C25" s="131"/>
      <c r="D25" s="133"/>
      <c r="E25" s="133"/>
      <c r="F25" s="133"/>
      <c r="G25" s="134">
        <f t="shared" si="0"/>
        <v>0</v>
      </c>
    </row>
    <row r="26" spans="2:8" ht="18.75" customHeight="1">
      <c r="B26" s="416"/>
      <c r="C26" s="131"/>
      <c r="D26" s="133"/>
      <c r="E26" s="133"/>
      <c r="F26" s="133"/>
      <c r="G26" s="134">
        <f t="shared" si="0"/>
        <v>0</v>
      </c>
    </row>
    <row r="27" spans="2:8" ht="18.75" customHeight="1">
      <c r="B27" s="416"/>
      <c r="C27" s="131"/>
      <c r="D27" s="133"/>
      <c r="E27" s="133"/>
      <c r="F27" s="133"/>
      <c r="G27" s="134">
        <f t="shared" si="0"/>
        <v>0</v>
      </c>
    </row>
    <row r="28" spans="2:8" ht="18.75" customHeight="1">
      <c r="B28" s="416"/>
      <c r="C28" s="131"/>
      <c r="D28" s="133"/>
      <c r="E28" s="133"/>
      <c r="F28" s="133"/>
      <c r="G28" s="134">
        <f t="shared" si="0"/>
        <v>0</v>
      </c>
    </row>
    <row r="29" spans="2:8" ht="18.75" customHeight="1">
      <c r="B29" s="416"/>
      <c r="C29" s="131"/>
      <c r="D29" s="133"/>
      <c r="E29" s="133"/>
      <c r="F29" s="133"/>
      <c r="G29" s="134">
        <f t="shared" si="0"/>
        <v>0</v>
      </c>
    </row>
    <row r="30" spans="2:8" ht="18.75" customHeight="1" thickBot="1">
      <c r="B30" s="416"/>
      <c r="C30" s="136"/>
      <c r="D30" s="137"/>
      <c r="E30" s="137"/>
      <c r="F30" s="137"/>
      <c r="G30" s="134">
        <f t="shared" si="0"/>
        <v>0</v>
      </c>
    </row>
    <row r="31" spans="2:8" ht="24.9" customHeight="1" thickBot="1">
      <c r="B31" s="417"/>
      <c r="C31" s="141" t="s">
        <v>152</v>
      </c>
      <c r="D31" s="142">
        <f>SUM(D6:D30)</f>
        <v>0</v>
      </c>
      <c r="E31" s="142">
        <f>SUM(E6:E30)</f>
        <v>0</v>
      </c>
      <c r="F31" s="142">
        <f>SUM(F6:F30)</f>
        <v>0</v>
      </c>
      <c r="G31" s="143">
        <f>SUM(D31:F31)</f>
        <v>0</v>
      </c>
      <c r="H31" s="41"/>
    </row>
    <row r="32" spans="2:8" ht="18.75" customHeight="1">
      <c r="B32" s="415" t="s">
        <v>151</v>
      </c>
      <c r="C32" s="138"/>
      <c r="D32" s="154"/>
      <c r="E32" s="154"/>
      <c r="F32" s="139"/>
      <c r="G32" s="140">
        <f t="shared" si="0"/>
        <v>0</v>
      </c>
    </row>
    <row r="33" spans="2:8" ht="18.75" customHeight="1">
      <c r="B33" s="416"/>
      <c r="C33" s="131"/>
      <c r="D33" s="133"/>
      <c r="E33" s="133"/>
      <c r="F33" s="133"/>
      <c r="G33" s="140">
        <f t="shared" si="0"/>
        <v>0</v>
      </c>
    </row>
    <row r="34" spans="2:8" ht="18.75" customHeight="1">
      <c r="B34" s="416"/>
      <c r="C34" s="131"/>
      <c r="D34" s="133"/>
      <c r="E34" s="133"/>
      <c r="F34" s="133"/>
      <c r="G34" s="140">
        <f t="shared" si="0"/>
        <v>0</v>
      </c>
    </row>
    <row r="35" spans="2:8" ht="18.75" customHeight="1">
      <c r="B35" s="416"/>
      <c r="C35" s="131"/>
      <c r="D35" s="133"/>
      <c r="E35" s="133"/>
      <c r="F35" s="133"/>
      <c r="G35" s="140">
        <f t="shared" si="0"/>
        <v>0</v>
      </c>
    </row>
    <row r="36" spans="2:8" ht="18.75" customHeight="1" thickBot="1">
      <c r="B36" s="416"/>
      <c r="C36" s="136"/>
      <c r="D36" s="153"/>
      <c r="E36" s="153"/>
      <c r="F36" s="137"/>
      <c r="G36" s="140">
        <f t="shared" si="0"/>
        <v>0</v>
      </c>
    </row>
    <row r="37" spans="2:8" ht="24.9" customHeight="1" thickBot="1">
      <c r="B37" s="418"/>
      <c r="C37" s="144" t="s">
        <v>153</v>
      </c>
      <c r="D37" s="156"/>
      <c r="E37" s="156"/>
      <c r="F37" s="142">
        <f>SUM(F32:F36)</f>
        <v>0</v>
      </c>
      <c r="G37" s="143">
        <f>SUM(D37:F37)</f>
        <v>0</v>
      </c>
    </row>
    <row r="38" spans="2:8" ht="33.75" customHeight="1" thickBot="1">
      <c r="B38" s="411" t="s">
        <v>154</v>
      </c>
      <c r="C38" s="412"/>
      <c r="D38" s="142">
        <f>D31+D37</f>
        <v>0</v>
      </c>
      <c r="E38" s="142">
        <f>E31+E37</f>
        <v>0</v>
      </c>
      <c r="F38" s="142">
        <f>F31+F37</f>
        <v>0</v>
      </c>
      <c r="G38" s="143">
        <f>SUM(D38:F38)</f>
        <v>0</v>
      </c>
      <c r="H38" s="41"/>
    </row>
    <row r="39" spans="2:8" ht="6" customHeight="1">
      <c r="G39" s="132"/>
    </row>
    <row r="40" spans="2:8" ht="18.75" customHeight="1">
      <c r="B40" s="413"/>
      <c r="C40" s="413"/>
      <c r="D40" s="413"/>
      <c r="E40" s="413"/>
      <c r="F40" s="413"/>
      <c r="G40" s="413"/>
    </row>
    <row r="41" spans="2:8" ht="18.75" customHeight="1">
      <c r="B41" s="413"/>
      <c r="C41" s="413"/>
      <c r="D41" s="413"/>
      <c r="E41" s="413"/>
      <c r="F41" s="413"/>
      <c r="G41" s="413"/>
    </row>
  </sheetData>
  <mergeCells count="10">
    <mergeCell ref="B32:B37"/>
    <mergeCell ref="B38:C38"/>
    <mergeCell ref="B40:G41"/>
    <mergeCell ref="B6:B31"/>
    <mergeCell ref="B2:G2"/>
    <mergeCell ref="B3:B5"/>
    <mergeCell ref="C3:C5"/>
    <mergeCell ref="F4:F5"/>
    <mergeCell ref="G4:G5"/>
    <mergeCell ref="D4:E4"/>
  </mergeCells>
  <phoneticPr fontId="4"/>
  <printOptions horizontalCentered="1"/>
  <pageMargins left="0.78740157480314965" right="0.59055118110236227" top="0.78740157480314965" bottom="0" header="0" footer="0"/>
  <pageSetup paperSize="9" scale="87" fitToHeight="0" orientation="portrait" cellComments="asDisplayed"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D29"/>
  <sheetViews>
    <sheetView tabSelected="1" zoomScaleNormal="100" workbookViewId="0">
      <selection activeCell="G5" sqref="G5"/>
    </sheetView>
  </sheetViews>
  <sheetFormatPr defaultColWidth="8.88671875" defaultRowHeight="13.2"/>
  <cols>
    <col min="1" max="1" width="9.33203125" style="164" customWidth="1"/>
    <col min="2" max="2" width="8.88671875" style="164"/>
    <col min="3" max="3" width="40.77734375" style="164" customWidth="1"/>
    <col min="4" max="4" width="70.109375" style="164" customWidth="1"/>
    <col min="5" max="16384" width="8.88671875" style="164"/>
  </cols>
  <sheetData>
    <row r="1" spans="1:4" ht="29.25" customHeight="1" thickBot="1">
      <c r="A1" s="427" t="s">
        <v>254</v>
      </c>
      <c r="B1" s="427"/>
      <c r="C1" s="427"/>
      <c r="D1" s="427"/>
    </row>
    <row r="2" spans="1:4" ht="15" thickBot="1">
      <c r="A2" s="165" t="s">
        <v>166</v>
      </c>
      <c r="B2" s="166" t="s">
        <v>9</v>
      </c>
      <c r="C2" s="166" t="s">
        <v>167</v>
      </c>
      <c r="D2" s="166" t="s">
        <v>168</v>
      </c>
    </row>
    <row r="3" spans="1:4" ht="69.900000000000006" customHeight="1" thickBot="1">
      <c r="A3" s="433" t="s">
        <v>169</v>
      </c>
      <c r="B3" s="167">
        <v>1</v>
      </c>
      <c r="C3" s="168" t="s">
        <v>174</v>
      </c>
      <c r="D3" s="168" t="s">
        <v>235</v>
      </c>
    </row>
    <row r="4" spans="1:4" ht="61.5" customHeight="1" thickBot="1">
      <c r="A4" s="434"/>
      <c r="B4" s="167">
        <v>2</v>
      </c>
      <c r="C4" s="168" t="s">
        <v>175</v>
      </c>
      <c r="D4" s="168" t="s">
        <v>176</v>
      </c>
    </row>
    <row r="5" spans="1:4" ht="138" customHeight="1" thickBot="1">
      <c r="A5" s="434"/>
      <c r="B5" s="167">
        <v>3</v>
      </c>
      <c r="C5" s="168" t="s">
        <v>222</v>
      </c>
      <c r="D5" s="168" t="s">
        <v>236</v>
      </c>
    </row>
    <row r="6" spans="1:4" ht="150" customHeight="1" thickBot="1">
      <c r="A6" s="434"/>
      <c r="B6" s="167">
        <v>4</v>
      </c>
      <c r="C6" s="168" t="s">
        <v>177</v>
      </c>
      <c r="D6" s="168" t="s">
        <v>237</v>
      </c>
    </row>
    <row r="7" spans="1:4" ht="228.75" customHeight="1" thickBot="1">
      <c r="A7" s="434"/>
      <c r="B7" s="167">
        <v>5</v>
      </c>
      <c r="C7" s="168" t="s">
        <v>223</v>
      </c>
      <c r="D7" s="168" t="s">
        <v>233</v>
      </c>
    </row>
    <row r="8" spans="1:4" ht="69.900000000000006" customHeight="1" thickBot="1">
      <c r="A8" s="434"/>
      <c r="B8" s="167">
        <v>6</v>
      </c>
      <c r="C8" s="168" t="s">
        <v>178</v>
      </c>
      <c r="D8" s="168" t="s">
        <v>179</v>
      </c>
    </row>
    <row r="9" spans="1:4" ht="59.25" customHeight="1" thickBot="1">
      <c r="A9" s="434"/>
      <c r="B9" s="167">
        <v>7</v>
      </c>
      <c r="C9" s="168" t="s">
        <v>224</v>
      </c>
      <c r="D9" s="168" t="s">
        <v>225</v>
      </c>
    </row>
    <row r="10" spans="1:4" ht="56.25" customHeight="1" thickBot="1">
      <c r="A10" s="434"/>
      <c r="B10" s="167">
        <v>8</v>
      </c>
      <c r="C10" s="168" t="s">
        <v>180</v>
      </c>
      <c r="D10" s="168" t="s">
        <v>181</v>
      </c>
    </row>
    <row r="11" spans="1:4" ht="50.1" customHeight="1" thickBot="1">
      <c r="A11" s="434"/>
      <c r="B11" s="167">
        <v>9</v>
      </c>
      <c r="C11" s="168" t="s">
        <v>182</v>
      </c>
      <c r="D11" s="168" t="s">
        <v>183</v>
      </c>
    </row>
    <row r="12" spans="1:4" ht="94.5" customHeight="1" thickBot="1">
      <c r="A12" s="434"/>
      <c r="B12" s="167">
        <v>10</v>
      </c>
      <c r="C12" s="168" t="s">
        <v>184</v>
      </c>
      <c r="D12" s="168" t="s">
        <v>185</v>
      </c>
    </row>
    <row r="13" spans="1:4" ht="69" customHeight="1" thickBot="1">
      <c r="A13" s="434"/>
      <c r="B13" s="167">
        <v>11</v>
      </c>
      <c r="C13" s="168" t="s">
        <v>186</v>
      </c>
      <c r="D13" s="168" t="s">
        <v>187</v>
      </c>
    </row>
    <row r="14" spans="1:4" ht="50.1" customHeight="1" thickBot="1">
      <c r="A14" s="434"/>
      <c r="B14" s="167">
        <v>12</v>
      </c>
      <c r="C14" s="168" t="s">
        <v>188</v>
      </c>
      <c r="D14" s="168" t="s">
        <v>189</v>
      </c>
    </row>
    <row r="15" spans="1:4" ht="123.75" customHeight="1" thickBot="1">
      <c r="A15" s="434"/>
      <c r="B15" s="167">
        <v>13</v>
      </c>
      <c r="C15" s="168" t="s">
        <v>220</v>
      </c>
      <c r="D15" s="168" t="s">
        <v>221</v>
      </c>
    </row>
    <row r="16" spans="1:4" ht="207" customHeight="1" thickBot="1">
      <c r="A16" s="434"/>
      <c r="B16" s="435">
        <v>14</v>
      </c>
      <c r="C16" s="436" t="s">
        <v>240</v>
      </c>
      <c r="D16" s="436" t="s">
        <v>241</v>
      </c>
    </row>
    <row r="17" spans="1:4" ht="72.599999999999994" thickBot="1">
      <c r="A17" s="434"/>
      <c r="B17" s="435">
        <v>15</v>
      </c>
      <c r="C17" s="436" t="s">
        <v>242</v>
      </c>
      <c r="D17" s="436" t="s">
        <v>253</v>
      </c>
    </row>
    <row r="18" spans="1:4" ht="54" customHeight="1" thickBot="1">
      <c r="A18" s="431" t="s">
        <v>170</v>
      </c>
      <c r="B18" s="167">
        <v>16</v>
      </c>
      <c r="C18" s="168" t="s">
        <v>190</v>
      </c>
      <c r="D18" s="168" t="s">
        <v>218</v>
      </c>
    </row>
    <row r="19" spans="1:4" ht="54" customHeight="1" thickBot="1">
      <c r="A19" s="432"/>
      <c r="B19" s="167">
        <v>17</v>
      </c>
      <c r="C19" s="168" t="s">
        <v>191</v>
      </c>
      <c r="D19" s="168" t="s">
        <v>171</v>
      </c>
    </row>
    <row r="20" spans="1:4" ht="54" customHeight="1" thickBot="1">
      <c r="A20" s="432"/>
      <c r="B20" s="167">
        <v>18</v>
      </c>
      <c r="C20" s="168" t="s">
        <v>192</v>
      </c>
      <c r="D20" s="168" t="s">
        <v>193</v>
      </c>
    </row>
    <row r="21" spans="1:4" ht="55.5" customHeight="1" thickBot="1">
      <c r="A21" s="432"/>
      <c r="B21" s="167">
        <v>19</v>
      </c>
      <c r="C21" s="168" t="s">
        <v>194</v>
      </c>
      <c r="D21" s="168" t="s">
        <v>232</v>
      </c>
    </row>
    <row r="22" spans="1:4" ht="65.25" customHeight="1" thickBot="1">
      <c r="A22" s="432"/>
      <c r="B22" s="167">
        <v>20</v>
      </c>
      <c r="C22" s="168" t="s">
        <v>226</v>
      </c>
      <c r="D22" s="168" t="s">
        <v>227</v>
      </c>
    </row>
    <row r="23" spans="1:4" ht="42.75" customHeight="1" thickBot="1">
      <c r="A23" s="432"/>
      <c r="B23" s="167">
        <v>21</v>
      </c>
      <c r="C23" s="168" t="s">
        <v>228</v>
      </c>
      <c r="D23" s="168" t="s">
        <v>229</v>
      </c>
    </row>
    <row r="24" spans="1:4" ht="87.75" customHeight="1" thickBot="1">
      <c r="A24" s="432"/>
      <c r="B24" s="167">
        <v>22</v>
      </c>
      <c r="C24" s="168" t="s">
        <v>230</v>
      </c>
      <c r="D24" s="168" t="s">
        <v>231</v>
      </c>
    </row>
    <row r="25" spans="1:4" ht="64.5" customHeight="1" thickBot="1">
      <c r="A25" s="432"/>
      <c r="B25" s="167">
        <v>23</v>
      </c>
      <c r="C25" s="168" t="s">
        <v>195</v>
      </c>
      <c r="D25" s="168" t="s">
        <v>196</v>
      </c>
    </row>
    <row r="26" spans="1:4" ht="114" customHeight="1" thickBot="1">
      <c r="A26" s="432"/>
      <c r="B26" s="167">
        <v>24</v>
      </c>
      <c r="C26" s="168" t="s">
        <v>197</v>
      </c>
      <c r="D26" s="168" t="s">
        <v>238</v>
      </c>
    </row>
    <row r="27" spans="1:4" ht="39.9" customHeight="1" thickBot="1">
      <c r="A27" s="428" t="s">
        <v>172</v>
      </c>
      <c r="B27" s="167">
        <v>25</v>
      </c>
      <c r="C27" s="168" t="s">
        <v>198</v>
      </c>
      <c r="D27" s="168" t="s">
        <v>173</v>
      </c>
    </row>
    <row r="28" spans="1:4" ht="84" customHeight="1" thickBot="1">
      <c r="A28" s="429"/>
      <c r="B28" s="167">
        <v>26</v>
      </c>
      <c r="C28" s="168" t="s">
        <v>199</v>
      </c>
      <c r="D28" s="168" t="s">
        <v>234</v>
      </c>
    </row>
    <row r="29" spans="1:4" ht="69.900000000000006" customHeight="1" thickBot="1">
      <c r="A29" s="430"/>
      <c r="B29" s="167">
        <v>27</v>
      </c>
      <c r="C29" s="169" t="s">
        <v>239</v>
      </c>
      <c r="D29" s="169" t="s">
        <v>200</v>
      </c>
    </row>
  </sheetData>
  <mergeCells count="4">
    <mergeCell ref="A1:D1"/>
    <mergeCell ref="A27:A29"/>
    <mergeCell ref="A18:A26"/>
    <mergeCell ref="A3:A17"/>
  </mergeCells>
  <phoneticPr fontId="4"/>
  <printOptions horizontalCentered="1"/>
  <pageMargins left="0.78740157480314965" right="0.78740157480314965" top="0.59055118110236227" bottom="0.59055118110236227" header="0" footer="0"/>
  <pageSetup paperSize="9" scale="6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0" ma:contentTypeDescription="新しいドキュメントを作成します。" ma:contentTypeScope="" ma:versionID="51c5eeaf674f138b1c26e9ac194f3242">
  <xsd:schema xmlns:xsd="http://www.w3.org/2001/XMLSchema" xmlns:xs="http://www.w3.org/2001/XMLSchema" xmlns:p="http://schemas.microsoft.com/office/2006/metadata/properties" targetNamespace="http://schemas.microsoft.com/office/2006/metadata/properties" ma:root="true" ma:fieldsID="dea3611c84d8560a9a14a230e5b4174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CF3944F-7C94-4DEE-8595-4945D1C76D8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F5199CA-292D-4507-8E7B-2F8F70B02ED4}">
  <ds:schemaRefs>
    <ds:schemaRef ds:uri="http://schemas.microsoft.com/sharepoint/v3/contenttype/forms"/>
  </ds:schemaRefs>
</ds:datastoreItem>
</file>

<file path=customXml/itemProps3.xml><?xml version="1.0" encoding="utf-8"?>
<ds:datastoreItem xmlns:ds="http://schemas.openxmlformats.org/officeDocument/2006/customXml" ds:itemID="{071CC875-3E88-479C-AE08-94E4D5D641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(様式1) 総括表</vt:lpstr>
      <vt:lpstr>(様式2(個表)) 事業計画書</vt:lpstr>
      <vt:lpstr>(様式2) 事業費内訳書</vt:lpstr>
      <vt:lpstr>施設面積内訳(1)</vt:lpstr>
      <vt:lpstr>施設面積内訳(2)</vt:lpstr>
      <vt:lpstr>施設面積内訳(3)</vt:lpstr>
      <vt:lpstr>Q＆A集</vt:lpstr>
      <vt:lpstr>'(様式1) 総括表'!Print_Area</vt:lpstr>
      <vt:lpstr>'(様式2(個表)) 事業計画書'!Print_Area</vt:lpstr>
      <vt:lpstr>'(様式2) 事業費内訳書'!Print_Area</vt:lpstr>
      <vt:lpstr>'施設面積内訳(1)'!Print_Area</vt:lpstr>
      <vt:lpstr>'施設面積内訳(2)'!Print_Area</vt:lpstr>
      <vt:lpstr>'施設面積内訳(3)'!Print_Area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user</cp:lastModifiedBy>
  <cp:lastPrinted>2020-02-12T00:59:29Z</cp:lastPrinted>
  <dcterms:created xsi:type="dcterms:W3CDTF">2000-07-04T04:40:42Z</dcterms:created>
  <dcterms:modified xsi:type="dcterms:W3CDTF">2024-10-09T08:41:41Z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