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17座間市\"/>
    </mc:Choice>
  </mc:AlternateContent>
  <bookViews>
    <workbookView xWindow="-15" yWindow="6120" windowWidth="19230" windowHeight="6165" tabRatio="9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DG102" i="11" l="1"/>
  <c r="AU63" i="11" l="1"/>
  <c r="AP63" i="11"/>
  <c r="CW102" i="11" l="1"/>
  <c r="CR102" i="11"/>
  <c r="AF88" i="11"/>
  <c r="AP88" i="11"/>
  <c r="AU88" i="11"/>
  <c r="AP23" i="11"/>
  <c r="AA23"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CO34" i="9" l="1"/>
  <c r="CO35" i="9" s="1"/>
</calcChain>
</file>

<file path=xl/sharedStrings.xml><?xml version="1.0" encoding="utf-8"?>
<sst xmlns="http://schemas.openxmlformats.org/spreadsheetml/2006/main" count="1026" uniqueCount="552">
  <si>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</si>
  <si>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</si>
  <si>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</si>
  <si>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</si>
  <si>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</si>
  <si>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</si>
  <si>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</si>
  <si>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</si>
  <si>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</si>
  <si>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</si>
  <si>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</si>
  <si>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</si>
  <si>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</si>
  <si>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</si>
  <si>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</si>
  <si>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</si>
  <si>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</si>
  <si>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</si>
  <si>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</si>
  <si>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</si>
  <si>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</si>
  <si>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</si>
  <si>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</si>
  <si>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</si>
  <si>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</si>
  <si>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</si>
  <si>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</si>
  <si>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</si>
  <si>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</si>
  <si>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</si>
  <si>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</si>
  <si>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</si>
  <si>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</si>
  <si>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</si>
  <si>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</si>
  <si>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</si>
  <si>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</si>
  <si>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</si>
  <si>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</si>
  <si>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</si>
  <si>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</si>
  <si>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</si>
  <si>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</si>
  <si>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</si>
  <si>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</si>
  <si>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</si>
  <si>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</si>
  <si>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</si>
  <si>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</si>
  <si>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</si>
  <si>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</si>
  <si>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</si>
  <si>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</si>
  <si>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</si>
  <si>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</si>
  <si>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</si>
  <si>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</si>
  <si>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</si>
  <si>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</si>
  <si>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</si>
  <si>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</si>
  <si>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</si>
  <si>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</si>
  <si>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</si>
  <si>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</si>
  <si>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</si>
  <si>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</si>
  <si>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</si>
  <si>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</si>
  <si>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</si>
  <si>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</si>
  <si>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</si>
  <si>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</si>
  <si>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</si>
  <si>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</si>
  <si>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</si>
  <si>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</si>
  <si>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</si>
  <si>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</si>
  <si>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</si>
  <si>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</si>
  <si>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</si>
  <si>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座間市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</si>
  <si>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</si>
  <si>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</si>
  <si>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</si>
  <si>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</si>
  <si>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</si>
  <si>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</si>
  <si>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</si>
  <si>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</si>
  <si>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</si>
  <si>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</si>
  <si>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</si>
  <si>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</si>
  <si>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</si>
  <si>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</si>
  <si>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</si>
  <si>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</si>
  <si>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</si>
  <si>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</si>
  <si>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</si>
  <si>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</si>
  <si>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</si>
  <si>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</si>
  <si>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</si>
  <si>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</si>
  <si>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</si>
  <si>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</si>
  <si>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</si>
  <si>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</si>
  <si>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</si>
  <si>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</si>
  <si>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</si>
  <si>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</si>
  <si>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</si>
  <si>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</si>
  <si>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</si>
  <si>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</si>
  <si>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</si>
  <si>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</si>
  <si>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</si>
  <si>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</si>
  <si>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</si>
  <si>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</si>
  <si>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</si>
  <si>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</si>
  <si>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</si>
  <si>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</si>
  <si>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</si>
  <si>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</si>
  <si>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</si>
  <si>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</si>
  <si>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</si>
  <si>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</si>
  <si>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</si>
  <si>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</si>
  <si>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</si>
  <si>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</si>
  <si>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</si>
  <si>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</si>
  <si>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</si>
  <si>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</si>
  <si>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</si>
  <si>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</si>
  <si>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</si>
  <si>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</si>
  <si>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</si>
  <si>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</si>
  <si>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</si>
  <si>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</si>
  <si>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</si>
  <si>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</si>
  <si>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</si>
  <si>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</si>
  <si>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</si>
  <si>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</si>
  <si>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</si>
  <si>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</si>
  <si>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</si>
  <si>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</si>
  <si>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</si>
  <si>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</si>
  <si>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</si>
  <si>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</si>
  <si>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</si>
  <si>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</si>
  <si>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</si>
  <si>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</si>
  <si>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</si>
  <si>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</si>
  <si>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</si>
  <si>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</si>
  <si>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</si>
  <si>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</si>
  <si>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</si>
  <si>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</si>
  <si>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</si>
  <si>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</si>
  <si>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</si>
  <si>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</si>
  <si>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</si>
  <si>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</si>
  <si>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</si>
  <si>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</si>
  <si>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</si>
  <si>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</si>
  <si>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</si>
  <si>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</si>
  <si>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</si>
  <si>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</si>
  <si>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</si>
  <si>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</si>
  <si>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</si>
  <si>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神奈川県座間市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</si>
  <si>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</si>
  <si>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</si>
  <si>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</si>
  <si>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</si>
  <si>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</si>
  <si>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</si>
  <si>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</si>
  <si>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</si>
  <si>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</si>
  <si>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</si>
  <si>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</si>
  <si>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</si>
  <si>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</si>
  <si>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</si>
  <si>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</si>
  <si>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</si>
  <si>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</si>
  <si>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</si>
  <si>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</si>
  <si>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</si>
  <si>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</si>
  <si>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</si>
  <si>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</si>
  <si>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</si>
  <si>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</si>
  <si>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</si>
  <si>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</si>
  <si>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</si>
  <si>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</si>
  <si>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</si>
  <si>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</si>
  <si>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</si>
  <si>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</si>
  <si>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</si>
  <si>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</si>
  <si>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</si>
  <si>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</si>
  <si>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</si>
  <si>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</si>
  <si>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</si>
  <si>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</si>
  <si>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</si>
  <si>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</si>
  <si>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</si>
  <si>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</si>
  <si>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</si>
  <si>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</si>
  <si>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</si>
  <si>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</si>
  <si>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</si>
  <si>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</si>
  <si>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</si>
  <si>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</si>
  <si>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</si>
  <si>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</si>
  <si>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</si>
  <si>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</si>
  <si>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</si>
  <si>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</si>
  <si>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</si>
  <si>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</si>
  <si>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</si>
  <si>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</si>
  <si>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</si>
  <si>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</si>
  <si>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</si>
  <si>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</si>
  <si>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</si>
  <si>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</si>
  <si>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</si>
  <si>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</si>
  <si>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</si>
  <si>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</si>
  <si>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</si>
  <si>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</si>
  <si>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</si>
  <si>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</si>
  <si>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</si>
  <si>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</si>
  <si>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</si>
  <si>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</si>
  <si>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</si>
  <si>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</si>
  <si>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</si>
  <si>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</si>
  <si>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</si>
  <si>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</si>
  <si>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</si>
  <si>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</si>
  <si>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</si>
  <si>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</si>
  <si>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</si>
  <si>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</si>
  <si>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</si>
  <si>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</si>
  <si>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</si>
  <si>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</si>
  <si>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</si>
  <si>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</si>
  <si>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</si>
  <si>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</si>
  <si>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</si>
  <si>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</si>
  <si>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</si>
  <si>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</si>
  <si>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</si>
  <si>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</si>
  <si>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</si>
  <si>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</si>
  <si>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</si>
  <si>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</si>
  <si>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</si>
  <si>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</si>
  <si>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</si>
  <si>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</si>
  <si>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</si>
  <si>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</si>
  <si>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</si>
  <si>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</si>
  <si>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</si>
  <si>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</si>
  <si>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</si>
  <si>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</si>
  <si>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</si>
  <si>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</si>
  <si>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</si>
  <si>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</si>
  <si>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</si>
  <si>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</si>
  <si>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</si>
  <si>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</si>
  <si>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</si>
  <si>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</si>
  <si>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</si>
  <si>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</si>
  <si>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</si>
  <si>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</si>
  <si>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</si>
  <si>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</si>
  <si>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</si>
  <si>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</si>
  <si>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</si>
  <si>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</si>
  <si>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</si>
  <si>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</si>
  <si>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</si>
  <si>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</si>
  <si>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</si>
  <si>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神奈川県座間市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</si>
  <si>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</si>
  <si>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</si>
  <si>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</si>
  <si>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</si>
  <si>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</si>
  <si>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</si>
  <si>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</si>
  <si>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</si>
  <si>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</si>
  <si>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</si>
  <si>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</si>
  <si>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</si>
  <si>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</si>
  <si>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</si>
  <si>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</si>
  <si>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</si>
  <si>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</si>
  <si>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</si>
  <si>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</si>
  <si>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</si>
  <si>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</si>
  <si>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</si>
  <si>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</si>
  <si>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</si>
  <si>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</si>
  <si>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</si>
  <si>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</si>
  <si>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</si>
  <si>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</si>
  <si>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</si>
  <si>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</si>
  <si>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</si>
  <si>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</si>
  <si>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</si>
  <si>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</si>
  <si>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</si>
  <si>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</si>
  <si>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</si>
  <si>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</si>
  <si>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</si>
  <si>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</si>
  <si>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</si>
  <si>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</si>
  <si>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</si>
  <si>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</si>
  <si>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</si>
  <si>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</si>
  <si>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</si>
  <si>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</si>
  <si>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</si>
  <si>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</si>
  <si>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</si>
  <si>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</si>
  <si>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</si>
  <si>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</si>
  <si>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</si>
  <si>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</si>
  <si>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</si>
  <si>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</si>
  <si>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</si>
  <si>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</si>
  <si>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</si>
  <si>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</si>
  <si>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</si>
  <si>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</si>
  <si>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</si>
  <si>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</si>
  <si>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</si>
  <si>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</si>
  <si>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</si>
  <si>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</si>
  <si>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</si>
  <si>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</si>
  <si>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</si>
  <si>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</si>
  <si>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</si>
  <si>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</si>
  <si>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</si>
  <si>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</si>
  <si>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</si>
  <si>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</si>
  <si>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</si>
  <si>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</si>
  <si>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</si>
  <si>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</si>
  <si>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</si>
  <si>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</si>
  <si>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</si>
  <si>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</si>
  <si>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</si>
  <si>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</si>
  <si>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</si>
  <si>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</si>
  <si>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</si>
  <si>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</si>
  <si>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</si>
  <si>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</si>
  <si>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</si>
  <si>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</si>
  <si>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</si>
  <si>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</si>
  <si>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</si>
  <si>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</si>
  <si>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</si>
  <si>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</si>
  <si>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</si>
  <si>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</si>
  <si>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</si>
  <si>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</si>
  <si>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</si>
  <si>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</si>
  <si>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</si>
  <si>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</si>
  <si>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</si>
  <si>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</si>
  <si>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</si>
  <si>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</si>
  <si>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</si>
  <si>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</si>
  <si>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</si>
  <si>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</si>
  <si>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</si>
  <si>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</si>
  <si>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</si>
  <si>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</si>
  <si>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</si>
  <si>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</si>
  <si>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</si>
  <si>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</si>
  <si>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</si>
  <si>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</si>
  <si>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</si>
  <si>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</si>
  <si>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</si>
  <si>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</si>
  <si>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</si>
  <si>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</si>
  <si>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</si>
  <si>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</si>
  <si>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</si>
  <si>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</si>
  <si>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</si>
  <si>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</si>
  <si>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</si>
  <si>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</si>
  <si>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</si>
  <si>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</si>
  <si>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</si>
  <si>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</si>
  <si>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</si>
  <si>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</si>
  <si>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</si>
  <si>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</si>
  <si>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</si>
  <si>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</si>
  <si>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</si>
  <si>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</si>
  <si>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</si>
  <si>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</si>
  <si>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</si>
  <si>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</si>
  <si>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</si>
  <si>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</si>
  <si>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</si>
  <si>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</si>
  <si>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</si>
  <si>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</si>
  <si>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</si>
  <si>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</si>
  <si>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</si>
  <si>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</si>
  <si>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</si>
  <si>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</si>
  <si>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</si>
  <si>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</si>
  <si>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</si>
  <si>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</si>
  <si>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</si>
  <si>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</si>
  <si>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3.48</t>
  </si>
  <si>
    <t>水道事業会計</t>
  </si>
  <si>
    <t>一般会計</t>
  </si>
  <si>
    <t>国民健康保険事業特別会計</t>
  </si>
  <si>
    <t>介護保険事業特別会計</t>
  </si>
  <si>
    <t>公共下水道事業会計</t>
  </si>
  <si>
    <t>後期高齢者医療保険事業特別会計</t>
  </si>
  <si>
    <t>その他会計（赤字）</t>
  </si>
  <si>
    <t>その他会計（黒字）</t>
  </si>
  <si>
    <t>広域大和斎場組合</t>
    <rPh sb="0" eb="2">
      <t>コウイキ</t>
    </rPh>
    <rPh sb="2" eb="4">
      <t>ヤマト</t>
    </rPh>
    <rPh sb="4" eb="6">
      <t>サイジョウ</t>
    </rPh>
    <rPh sb="6" eb="8">
      <t>クミアイ</t>
    </rPh>
    <phoneticPr fontId="2"/>
  </si>
  <si>
    <t>高座清掃施設組合</t>
    <rPh sb="0" eb="2">
      <t>コウザ</t>
    </rPh>
    <rPh sb="2" eb="4">
      <t>セイソウ</t>
    </rPh>
    <rPh sb="4" eb="6">
      <t>シセツ</t>
    </rPh>
    <rPh sb="6" eb="8">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</si>
  <si>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</si>
  <si>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</si>
  <si>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座間市土地開発公社</t>
    <rPh sb="0" eb="3">
      <t>ザマシ</t>
    </rPh>
    <rPh sb="3" eb="5">
      <t>トチ</t>
    </rPh>
    <rPh sb="5" eb="7">
      <t>カイハツ</t>
    </rPh>
    <rPh sb="7" eb="9">
      <t>コウシャ</t>
    </rPh>
    <phoneticPr fontId="2"/>
  </si>
  <si>
    <t>座間市スポーツ・文化振興財団</t>
    <rPh sb="0" eb="3">
      <t>ザマシ</t>
    </rPh>
    <rPh sb="8" eb="10">
      <t>ブンカ</t>
    </rPh>
    <rPh sb="10" eb="12">
      <t>シンコウ</t>
    </rPh>
    <rPh sb="12" eb="14">
      <t>ザイダン</t>
    </rPh>
    <phoneticPr fontId="2"/>
  </si>
  <si>
    <t>○</t>
    <phoneticPr fontId="2"/>
  </si>
  <si>
    <t>▲0</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</si>
  <si>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</si>
  <si>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</si>
  <si>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</si>
  <si>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</si>
  <si>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</si>
  <si>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</si>
  <si>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</si>
  <si>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</si>
  <si>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</si>
  <si>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</si>
  <si>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</si>
  <si>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将来負担比率及び実質公債費比率は類似団体と比較して低い水準にあるが、将来負担比率は前年度より6.2ポイント上昇した。
本年度において、将来負担比率が上昇した主な要因としては、新ごみ処理施設の建設に伴い一部事務組合が借り入れた地方債の償還財源に充てる組合への負担金見込額が722百万円増加したことによるものである。次年度以降においても、平成30年度に整備予定の小田急相模原駅前西地区市街地の再開発、旧消防庁舎の総合防災備蓄倉庫への転用等の整備費用の財源として地方債の発行を見込んでいることから、これまで以上に起債額が増加する傾向にあり、将来負担比率を更に悪化させる要因が見込まれる。今後は、既存の公共施設等の老朽化の進行も見据え、平成31年度に策定予定の公共施設再整備計画を着実に実施していくことにより、公共施設等の更新費の縮減を踏まえ、公債費の抑制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</si>
</sst>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6"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8" fontId="26" fillId="5" borderId="151"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8"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9535</c:v>
                </c:pt>
                <c:pt idx="1">
                  <c:v>15143</c:v>
                </c:pt>
                <c:pt idx="2">
                  <c:v>18871</c:v>
                </c:pt>
                <c:pt idx="3">
                  <c:v>26512</c:v>
                </c:pt>
                <c:pt idx="4">
                  <c:v>26216</c:v>
                </c:pt>
              </c:numCache>
            </c:numRef>
          </c:val>
          <c:smooth val="0"/>
        </c:ser>
        <c:dLbls>
          <c:showLegendKey val="0"/>
          <c:showVal val="0"/>
          <c:showCatName val="0"/>
          <c:showSerName val="0"/>
          <c:showPercent val="0"/>
          <c:showBubbleSize val="0"/>
        </c:dLbls>
        <c:marker val="1"/>
        <c:smooth val="0"/>
        <c:axId val="365650096"/>
        <c:axId val="365648136"/>
      </c:lineChart>
      <c:catAx>
        <c:axId val="36565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48136"/>
        <c:crosses val="autoZero"/>
        <c:auto val="1"/>
        <c:lblAlgn val="ctr"/>
        <c:lblOffset val="100"/>
        <c:tickLblSkip val="1"/>
        <c:tickMarkSkip val="1"/>
        <c:noMultiLvlLbl val="0"/>
      </c:catAx>
      <c:valAx>
        <c:axId val="365648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5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2.59</c:v>
                </c:pt>
                <c:pt idx="2">
                  <c:v>2.0499999999999998</c:v>
                </c:pt>
                <c:pt idx="3">
                  <c:v>5.6</c:v>
                </c:pt>
                <c:pt idx="4">
                  <c:v>4.13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3.71</c:v>
                </c:pt>
                <c:pt idx="1">
                  <c:v>6.78</c:v>
                </c:pt>
                <c:pt idx="2">
                  <c:v>7.38</c:v>
                </c:pt>
                <c:pt idx="3">
                  <c:v>6.41</c:v>
                </c:pt>
                <c:pt idx="4">
                  <c:v>4.21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5649704"/>
        <c:axId val="365647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c:v>
                </c:pt>
                <c:pt idx="1">
                  <c:v>1.66</c:v>
                </c:pt>
                <c:pt idx="2">
                  <c:v>0.03</c:v>
                </c:pt>
                <c:pt idx="3">
                  <c:v>2.7</c:v>
                </c:pt>
                <c:pt idx="4">
                  <c:v>-3.48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5649704"/>
        <c:axId val="365647744"/>
      </c:lineChart>
      <c:catAx>
        <c:axId val="36564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647744"/>
        <c:crosses val="autoZero"/>
        <c:auto val="1"/>
        <c:lblAlgn val="ctr"/>
        <c:lblOffset val="100"/>
        <c:tickLblSkip val="1"/>
        <c:tickMarkSkip val="1"/>
        <c:noMultiLvlLbl val="0"/>
      </c:catAx>
      <c:valAx>
        <c:axId val="36564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64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0.31</c:v>
                </c:pt>
                <c:pt idx="2">
                  <c:v>#N/A</c:v>
                </c:pt>
                <c:pt idx="3">
                  <c:v>0.54</c:v>
                </c:pt>
                <c:pt idx="4">
                  <c:v>#N/A</c:v>
                </c:pt>
                <c:pt idx="5">
                  <c:v>0.26</c:v>
                </c:pt>
                <c:pt idx="6">
                  <c:v>#N/A</c:v>
                </c:pt>
                <c:pt idx="7">
                  <c:v>0.66</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0.23</c:v>
                </c:pt>
                <c:pt idx="4">
                  <c:v>#N/A</c:v>
                </c:pt>
                <c:pt idx="5">
                  <c:v>0.26</c:v>
                </c:pt>
                <c:pt idx="6">
                  <c:v>#N/A</c:v>
                </c:pt>
                <c:pt idx="7">
                  <c:v>0.27</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0.66</c:v>
                </c:pt>
                <c:pt idx="4">
                  <c:v>#N/A</c:v>
                </c:pt>
                <c:pt idx="5">
                  <c:v>0.6</c:v>
                </c:pt>
                <c:pt idx="6">
                  <c:v>#N/A</c:v>
                </c:pt>
                <c:pt idx="7">
                  <c:v>0.87</c:v>
                </c:pt>
                <c:pt idx="8">
                  <c:v>#N/A</c:v>
                </c:pt>
                <c:pt idx="9">
                  <c:v>1.08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0.62</c:v>
                </c:pt>
                <c:pt idx="2">
                  <c:v>#N/A</c:v>
                </c:pt>
                <c:pt idx="3">
                  <c:v>0.33</c:v>
                </c:pt>
                <c:pt idx="4">
                  <c:v>#N/A</c:v>
                </c:pt>
                <c:pt idx="5">
                  <c:v>0.49</c:v>
                </c:pt>
                <c:pt idx="6">
                  <c:v>#N/A</c:v>
                </c:pt>
                <c:pt idx="7">
                  <c:v>0.37</c:v>
                </c:pt>
                <c:pt idx="8">
                  <c:v>#N/A</c:v>
                </c:pt>
                <c:pt idx="9">
                  <c:v>1.1299999999999999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4.07</c:v>
                </c:pt>
                <c:pt idx="2">
                  <c:v>#N/A</c:v>
                </c:pt>
                <c:pt idx="3">
                  <c:v>2.58</c:v>
                </c:pt>
                <c:pt idx="4">
                  <c:v>#N/A</c:v>
                </c:pt>
                <c:pt idx="5">
                  <c:v>2.04</c:v>
                </c:pt>
                <c:pt idx="6">
                  <c:v>#N/A</c:v>
                </c:pt>
                <c:pt idx="7">
                  <c:v>5.59</c:v>
                </c:pt>
                <c:pt idx="8">
                  <c:v>#N/A</c:v>
                </c:pt>
                <c:pt idx="9">
                  <c:v>4.13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c:v>
                </c:pt>
                <c:pt idx="2">
                  <c:v>#N/A</c:v>
                </c:pt>
                <c:pt idx="3">
                  <c:v>7.78</c:v>
                </c:pt>
                <c:pt idx="4">
                  <c:v>#N/A</c:v>
                </c:pt>
                <c:pt idx="5">
                  <c:v>6.33</c:v>
                </c:pt>
                <c:pt idx="6">
                  <c:v>#N/A</c:v>
                </c:pt>
                <c:pt idx="7">
                  <c:v>7.45</c:v>
                </c:pt>
                <c:pt idx="8">
                  <c:v>#N/A</c:v>
                </c:pt>
                <c:pt idx="9">
                  <c:v>7.61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84858248"/>
        <c:axId val="784856680"/>
      </c:barChart>
      <c:catAx>
        <c:axId val="78485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4856680"/>
        <c:crosses val="autoZero"/>
        <c:auto val="1"/>
        <c:lblAlgn val="ctr"/>
        <c:lblOffset val="100"/>
        <c:tickLblSkip val="1"/>
        <c:tickMarkSkip val="1"/>
        <c:noMultiLvlLbl val="0"/>
      </c:catAx>
      <c:valAx>
        <c:axId val="78485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858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3432</c:v>
                </c:pt>
                <c:pt idx="5">
                  <c:v>3430</c:v>
                </c:pt>
                <c:pt idx="8">
                  <c:v>3385</c:v>
                </c:pt>
                <c:pt idx="11">
                  <c:v>3239</c:v>
                </c:pt>
                <c:pt idx="14">
                  <c:v>3076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206</c:v>
                </c:pt>
                <c:pt idx="3">
                  <c:v>207</c:v>
                </c:pt>
                <c:pt idx="6">
                  <c:v>179</c:v>
                </c:pt>
                <c:pt idx="9">
                  <c:v>507</c:v>
                </c:pt>
                <c:pt idx="12">
                  <c:v>103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89</c:v>
                </c:pt>
                <c:pt idx="3">
                  <c:v>50</c:v>
                </c:pt>
                <c:pt idx="6">
                  <c:v>47</c:v>
                </c:pt>
                <c:pt idx="9">
                  <c:v>31</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1046</c:v>
                </c:pt>
                <c:pt idx="3">
                  <c:v>707</c:v>
                </c:pt>
                <c:pt idx="6">
                  <c:v>615</c:v>
                </c:pt>
                <c:pt idx="9">
                  <c:v>699</c:v>
                </c:pt>
                <c:pt idx="12">
                  <c:v>569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3543</c:v>
                </c:pt>
                <c:pt idx="3">
                  <c:v>3437</c:v>
                </c:pt>
                <c:pt idx="6">
                  <c:v>2849</c:v>
                </c:pt>
                <c:pt idx="9">
                  <c:v>2481</c:v>
                </c:pt>
                <c:pt idx="12">
                  <c:v>2584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84857464"/>
        <c:axId val="78485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1454</c:v>
                </c:pt>
                <c:pt idx="2">
                  <c:v>#N/A</c:v>
                </c:pt>
                <c:pt idx="3">
                  <c:v>#N/A</c:v>
                </c:pt>
                <c:pt idx="4">
                  <c:v>972</c:v>
                </c:pt>
                <c:pt idx="5">
                  <c:v>#N/A</c:v>
                </c:pt>
                <c:pt idx="6">
                  <c:v>#N/A</c:v>
                </c:pt>
                <c:pt idx="7">
                  <c:v>305</c:v>
                </c:pt>
                <c:pt idx="8">
                  <c:v>#N/A</c:v>
                </c:pt>
                <c:pt idx="9">
                  <c:v>#N/A</c:v>
                </c:pt>
                <c:pt idx="10">
                  <c:v>480</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84857464"/>
        <c:axId val="784857856"/>
      </c:lineChart>
      <c:catAx>
        <c:axId val="78485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4857856"/>
        <c:crosses val="autoZero"/>
        <c:auto val="1"/>
        <c:lblAlgn val="ctr"/>
        <c:lblOffset val="100"/>
        <c:tickLblSkip val="1"/>
        <c:tickMarkSkip val="1"/>
        <c:noMultiLvlLbl val="0"/>
      </c:catAx>
      <c:valAx>
        <c:axId val="78485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85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29197</c:v>
                </c:pt>
                <c:pt idx="5">
                  <c:v>29712</c:v>
                </c:pt>
                <c:pt idx="8">
                  <c:v>29907</c:v>
                </c:pt>
                <c:pt idx="11">
                  <c:v>29330</c:v>
                </c:pt>
                <c:pt idx="14">
                  <c:v>29224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8231</c:v>
                </c:pt>
                <c:pt idx="5">
                  <c:v>8013</c:v>
                </c:pt>
                <c:pt idx="8">
                  <c:v>7624</c:v>
                </c:pt>
                <c:pt idx="11">
                  <c:v>7706</c:v>
                </c:pt>
                <c:pt idx="14">
                  <c:v>7588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1519</c:v>
                </c:pt>
                <c:pt idx="5">
                  <c:v>2285</c:v>
                </c:pt>
                <c:pt idx="8">
                  <c:v>2609</c:v>
                </c:pt>
                <c:pt idx="11">
                  <c:v>2564</c:v>
                </c:pt>
                <c:pt idx="14">
                  <c:v>2168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7299</c:v>
                </c:pt>
                <c:pt idx="3">
                  <c:v>7179</c:v>
                </c:pt>
                <c:pt idx="6">
                  <c:v>6667</c:v>
                </c:pt>
                <c:pt idx="9">
                  <c:v>6057</c:v>
                </c:pt>
                <c:pt idx="12">
                  <c:v>5894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c:v>
                </c:pt>
                <c:pt idx="3">
                  <c:v>196</c:v>
                </c:pt>
                <c:pt idx="6">
                  <c:v>168</c:v>
                </c:pt>
                <c:pt idx="9">
                  <c:v>194</c:v>
                </c:pt>
                <c:pt idx="12">
                  <c:v>917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11004</c:v>
                </c:pt>
                <c:pt idx="3">
                  <c:v>9089</c:v>
                </c:pt>
                <c:pt idx="6">
                  <c:v>7241</c:v>
                </c:pt>
                <c:pt idx="9">
                  <c:v>6682</c:v>
                </c:pt>
                <c:pt idx="12">
                  <c:v>6499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1181</c:v>
                </c:pt>
                <c:pt idx="3">
                  <c:v>976</c:v>
                </c:pt>
                <c:pt idx="6">
                  <c:v>1148</c:v>
                </c:pt>
                <c:pt idx="9">
                  <c:v>800</c:v>
                </c:pt>
                <c:pt idx="12">
                  <c:v>708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25762</c:v>
                </c:pt>
                <c:pt idx="3">
                  <c:v>25599</c:v>
                </c:pt>
                <c:pt idx="6">
                  <c:v>26000</c:v>
                </c:pt>
                <c:pt idx="9">
                  <c:v>26716</c:v>
                </c:pt>
                <c:pt idx="12">
                  <c:v>27118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84858640"/>
        <c:axId val="784855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6468</c:v>
                </c:pt>
                <c:pt idx="2">
                  <c:v>#N/A</c:v>
                </c:pt>
                <c:pt idx="3">
                  <c:v>#N/A</c:v>
                </c:pt>
                <c:pt idx="4">
                  <c:v>3029</c:v>
                </c:pt>
                <c:pt idx="5">
                  <c:v>#N/A</c:v>
                </c:pt>
                <c:pt idx="6">
                  <c:v>#N/A</c:v>
                </c:pt>
                <c:pt idx="7">
                  <c:v>1084</c:v>
                </c:pt>
                <c:pt idx="8">
                  <c:v>#N/A</c:v>
                </c:pt>
                <c:pt idx="9">
                  <c:v>#N/A</c:v>
                </c:pt>
                <c:pt idx="10">
                  <c:v>849</c:v>
                </c:pt>
                <c:pt idx="11">
                  <c:v>#N/A</c:v>
                </c:pt>
                <c:pt idx="12">
                  <c:v>#N/A</c:v>
                </c:pt>
                <c:pt idx="13">
                  <c:v>2157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84858640"/>
        <c:axId val="784855112"/>
      </c:lineChart>
      <c:catAx>
        <c:axId val="78485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4855112"/>
        <c:crosses val="autoZero"/>
        <c:auto val="1"/>
        <c:lblAlgn val="ctr"/>
        <c:lblOffset val="100"/>
        <c:tickLblSkip val="1"/>
        <c:tickMarkSkip val="1"/>
        <c:noMultiLvlLbl val="0"/>
      </c:catAx>
      <c:valAx>
        <c:axId val="784855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85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{2B34D458-56CB-4E8A-B621-1569BAE3A18D}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{666B98B2-6F0E-47F2-8811-12A1C6BCF95B}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{F12FBE5E-93AE-41E7-95F0-268F1D7F21B2}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{321AB7AB-388F-4F4C-8E7C-9B09D5D99D7C}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{F23DA911-AB46-43D8-96DE-DC4428611515}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{5E3E5597-B688-402B-B8C8-9EE96D4BDAC5}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{5270E393-2559-4CBB-9A16-D21BFE57A799}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{BC335D1E-12B2-45D2-9768-99EDC351A745}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{EF7B33F8-01E8-443E-A54D-170CF65906FB}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{76C7C39B-AC90-423F-8A96-7B79D8CA96E9}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5577008"/>
        <c:axId val="365577400"/>
      </c:scatterChart>
      <c:valAx>
        <c:axId val="365577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577400"/>
        <c:crosses val="autoZero"/>
        <c:crossBetween val="midCat"/>
      </c:valAx>
      <c:valAx>
        <c:axId val="365577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577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{914E5E1F-BC15-4CFD-B5DD-209F3C228D16}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{DEAEADEF-1419-425A-8107-062D88DEF32D}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{DC7AD2F7-38B2-4D8B-9DF0-E3C14429D14F}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{8D914A65-E750-4B0D-8826-C812FEF345AF}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{566CDCBA-910D-4099-8A3B-3EA5D2E45170}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6.6</c:v>
                </c:pt>
                <c:pt idx="2">
                  <c:v>4.4000000000000004</c:v>
                </c:pt>
                <c:pt idx="3">
                  <c:v>2.8</c:v>
                </c:pt>
                <c:pt idx="4">
                  <c:v>1.5</c:v>
                </c:pt>
              </c:numCache>
            </c:numRef>
          </c:xVal>
          <c:yVal>
            <c:numRef>
              <c:f>公会計指標分析・財政指標組合せ分析表!$K$73:$O$73</c:f>
              <c:numCache>
                <c:formatCode>#,##0.0;"▲ "#,##0.0</c:formatCode>
                <c:ptCount val="5"/>
                <c:pt idx="0">
                  <c:v>32</c:v>
                </c:pt>
                <c:pt idx="1">
                  <c:v>14.8</c:v>
                </c:pt>
                <c:pt idx="2">
                  <c:v>5.3</c:v>
                </c:pt>
                <c:pt idx="3">
                  <c:v>4</c:v>
                </c:pt>
                <c:pt idx="4">
                  <c:v>10.199999999999999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{C3213E39-2A7E-43B0-89EC-33B4C2BAA795}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{D7E8DE16-8034-47BD-926B-D9F1288984D8}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{CE4EA543-247D-475D-96B9-67FC96C03207}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{67A00590-042E-4075-B2F4-5F426FF48683}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{4F819899-9AA8-4686-82A2-0ADD90900210}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69494864"/>
        <c:axId val="869496432"/>
      </c:scatterChart>
      <c:valAx>
        <c:axId val="869494864"/>
        <c:scaling>
          <c:orientation val="minMax"/>
          <c:max val="9.1"/>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9496432"/>
        <c:crosses val="autoZero"/>
        <c:crossBetween val="midCat"/>
      </c:valAx>
      <c:valAx>
        <c:axId val="869496432"/>
        <c:scaling>
          <c:orientation val="minMax"/>
          <c:max val="5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9494864"/>
        <c:crosses val="autoZero"/>
        <c:crossBetween val="midCat"/>
        <c:majorUnit val="6.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か年平均の実質公債費比率は、前年度に比べ</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ポイント低下し、引き続き減少している。</a:t>
          </a:r>
        </a:p>
        <a:p>
          <a:r>
            <a:rPr kumimoji="1" lang="ja-JP" altLang="en-US" sz="1300">
              <a:latin typeface="ＭＳ ゴシック" pitchFamily="49" charset="-128"/>
              <a:ea typeface="ＭＳ ゴシック" pitchFamily="49" charset="-128"/>
            </a:rPr>
            <a:t>　教育・福祉施設等整備事業債、厚生福祉施設整備事業債及び一般単独事業債等の償還額が減少したが、臨時財政対策債及び退職手当債等の償還額の増加が減少額を上回ったため、元利償還金は前年度比で</a:t>
          </a:r>
          <a:r>
            <a:rPr kumimoji="1" lang="en-US" altLang="ja-JP" sz="1300">
              <a:latin typeface="ＭＳ ゴシック" pitchFamily="49" charset="-128"/>
              <a:ea typeface="ＭＳ ゴシック" pitchFamily="49" charset="-128"/>
            </a:rPr>
            <a:t>103</a:t>
          </a:r>
          <a:r>
            <a:rPr kumimoji="1" lang="ja-JP" altLang="en-US" sz="1300">
              <a:latin typeface="ＭＳ ゴシック" pitchFamily="49" charset="-128"/>
              <a:ea typeface="ＭＳ ゴシック" pitchFamily="49" charset="-128"/>
            </a:rPr>
            <a:t>百万円の増加となったが、公債費に準ずる債務負担行為に基づく支出額の大幅な減少により、準元利償還金は前年度比で</a:t>
          </a:r>
          <a:r>
            <a:rPr kumimoji="1" lang="en-US" altLang="ja-JP" sz="1300">
              <a:latin typeface="ＭＳ ゴシック" pitchFamily="49" charset="-128"/>
              <a:ea typeface="ＭＳ ゴシック" pitchFamily="49" charset="-128"/>
            </a:rPr>
            <a:t>551</a:t>
          </a:r>
          <a:r>
            <a:rPr kumimoji="1" lang="ja-JP" altLang="en-US" sz="1300">
              <a:latin typeface="ＭＳ ゴシック" pitchFamily="49" charset="-128"/>
              <a:ea typeface="ＭＳ ゴシック" pitchFamily="49" charset="-128"/>
            </a:rPr>
            <a:t>百万円の減少となった。</a:t>
          </a:r>
        </a:p>
        <a:p>
          <a:r>
            <a:rPr kumimoji="1" lang="ja-JP" altLang="en-US" sz="1300">
              <a:latin typeface="ＭＳ ゴシック" pitchFamily="49" charset="-128"/>
              <a:ea typeface="ＭＳ ゴシック" pitchFamily="49" charset="-128"/>
            </a:rPr>
            <a:t>　結果、分子全体で</a:t>
          </a:r>
          <a:r>
            <a:rPr kumimoji="1" lang="en-US" altLang="ja-JP" sz="1300">
              <a:latin typeface="ＭＳ ゴシック" pitchFamily="49" charset="-128"/>
              <a:ea typeface="ＭＳ ゴシック" pitchFamily="49" charset="-128"/>
            </a:rPr>
            <a:t>285</a:t>
          </a:r>
          <a:r>
            <a:rPr kumimoji="1" lang="ja-JP" altLang="en-US" sz="1300">
              <a:latin typeface="ＭＳ ゴシック" pitchFamily="49" charset="-128"/>
              <a:ea typeface="ＭＳ ゴシック" pitchFamily="49" charset="-128"/>
            </a:rPr>
            <a:t>百万円の減少となり、分母の要素となる標準財政規模が前年度を</a:t>
          </a:r>
          <a:r>
            <a:rPr kumimoji="1" lang="en-US" altLang="ja-JP" sz="1300">
              <a:latin typeface="ＭＳ ゴシック" pitchFamily="49" charset="-128"/>
              <a:ea typeface="ＭＳ ゴシック" pitchFamily="49" charset="-128"/>
            </a:rPr>
            <a:t>372</a:t>
          </a:r>
          <a:r>
            <a:rPr kumimoji="1" lang="ja-JP" altLang="en-US" sz="1300">
              <a:latin typeface="ＭＳ ゴシック" pitchFamily="49" charset="-128"/>
              <a:ea typeface="ＭＳ ゴシック" pitchFamily="49" charset="-128"/>
            </a:rPr>
            <a:t>百万円上回ったため、実質公債費比率は更に改善された。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将来負担額は、下水道事業債等の元利償還金に充てる一般会計の繰出金の見込額が前年度比で</a:t>
          </a:r>
          <a:r>
            <a:rPr kumimoji="1" lang="en-US" altLang="ja-JP" sz="1300">
              <a:latin typeface="ＭＳ ゴシック" pitchFamily="49" charset="-128"/>
              <a:ea typeface="ＭＳ ゴシック" pitchFamily="49" charset="-128"/>
            </a:rPr>
            <a:t>183</a:t>
          </a:r>
          <a:r>
            <a:rPr kumimoji="1" lang="ja-JP" altLang="en-US" sz="1300">
              <a:latin typeface="ＭＳ ゴシック" pitchFamily="49" charset="-128"/>
              <a:ea typeface="ＭＳ ゴシック" pitchFamily="49" charset="-128"/>
            </a:rPr>
            <a:t>百万円、退職手当支給予定額に対する一般会計の負担見込額が</a:t>
          </a:r>
          <a:r>
            <a:rPr kumimoji="1" lang="en-US" altLang="ja-JP" sz="1300">
              <a:latin typeface="ＭＳ ゴシック" pitchFamily="49" charset="-128"/>
              <a:ea typeface="ＭＳ ゴシック" pitchFamily="49" charset="-128"/>
            </a:rPr>
            <a:t>163</a:t>
          </a:r>
          <a:r>
            <a:rPr kumimoji="1" lang="ja-JP" altLang="en-US" sz="1300">
              <a:latin typeface="ＭＳ ゴシック" pitchFamily="49" charset="-128"/>
              <a:ea typeface="ＭＳ ゴシック" pitchFamily="49" charset="-128"/>
            </a:rPr>
            <a:t>百万円の減少となったが、一般会計の地方債現在高が前年度比で</a:t>
          </a:r>
          <a:r>
            <a:rPr kumimoji="1" lang="en-US" altLang="ja-JP" sz="1300">
              <a:latin typeface="ＭＳ ゴシック" pitchFamily="49" charset="-128"/>
              <a:ea typeface="ＭＳ ゴシック" pitchFamily="49" charset="-128"/>
            </a:rPr>
            <a:t>402</a:t>
          </a:r>
          <a:r>
            <a:rPr kumimoji="1" lang="ja-JP" altLang="en-US" sz="1300">
              <a:latin typeface="ＭＳ ゴシック" pitchFamily="49" charset="-128"/>
              <a:ea typeface="ＭＳ ゴシック" pitchFamily="49" charset="-128"/>
            </a:rPr>
            <a:t>百万円、一部事務組合が借り入れた地方債の償還財源に充てる、組合への負担金見込額が</a:t>
          </a:r>
          <a:r>
            <a:rPr kumimoji="1" lang="en-US" altLang="ja-JP" sz="1300">
              <a:latin typeface="ＭＳ ゴシック" pitchFamily="49" charset="-128"/>
              <a:ea typeface="ＭＳ ゴシック" pitchFamily="49" charset="-128"/>
            </a:rPr>
            <a:t>722</a:t>
          </a:r>
          <a:r>
            <a:rPr kumimoji="1" lang="ja-JP" altLang="en-US" sz="1300">
              <a:latin typeface="ＭＳ ゴシック" pitchFamily="49" charset="-128"/>
              <a:ea typeface="ＭＳ ゴシック" pitchFamily="49" charset="-128"/>
            </a:rPr>
            <a:t>百万円の増加となったことから、全体としては前年比で</a:t>
          </a:r>
          <a:r>
            <a:rPr kumimoji="1" lang="en-US" altLang="ja-JP" sz="1300">
              <a:latin typeface="ＭＳ ゴシック" pitchFamily="49" charset="-128"/>
              <a:ea typeface="ＭＳ ゴシック" pitchFamily="49" charset="-128"/>
            </a:rPr>
            <a:t>687</a:t>
          </a:r>
          <a:r>
            <a:rPr kumimoji="1" lang="ja-JP" altLang="en-US" sz="1300">
              <a:latin typeface="ＭＳ ゴシック" pitchFamily="49" charset="-128"/>
              <a:ea typeface="ＭＳ ゴシック" pitchFamily="49" charset="-128"/>
            </a:rPr>
            <a:t>百万円の増加となった。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は、財政調整基金、公共用地取得基金等の取り崩しによる充当可能基金額の減少、公害防止事業債償還費等の減少により地方債現在高等に係る基準財政需要額算入見込額が減少したため、全体で</a:t>
          </a:r>
          <a:r>
            <a:rPr kumimoji="1" lang="en-US" altLang="ja-JP" sz="1300">
              <a:latin typeface="ＭＳ ゴシック" pitchFamily="49" charset="-128"/>
              <a:ea typeface="ＭＳ ゴシック" pitchFamily="49" charset="-128"/>
            </a:rPr>
            <a:t>621</a:t>
          </a:r>
          <a:r>
            <a:rPr kumimoji="1" lang="ja-JP" altLang="en-US" sz="1300">
              <a:latin typeface="ＭＳ ゴシック" pitchFamily="49" charset="-128"/>
              <a:ea typeface="ＭＳ ゴシック" pitchFamily="49" charset="-128"/>
            </a:rPr>
            <a:t>百万円の減少となったことから、分子全体では</a:t>
          </a:r>
          <a:r>
            <a:rPr kumimoji="1" lang="en-US" altLang="ja-JP" sz="1300">
              <a:latin typeface="ＭＳ ゴシック" pitchFamily="49" charset="-128"/>
              <a:ea typeface="ＭＳ ゴシック" pitchFamily="49" charset="-128"/>
            </a:rPr>
            <a:t>1,308</a:t>
          </a:r>
          <a:r>
            <a:rPr kumimoji="1" lang="ja-JP" altLang="en-US" sz="1300">
              <a:latin typeface="ＭＳ ゴシック" pitchFamily="49" charset="-128"/>
              <a:ea typeface="ＭＳ ゴシック" pitchFamily="49" charset="-128"/>
            </a:rPr>
            <a:t>百万円の増加となった。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一方で分母の要素となる標準財政規模が</a:t>
          </a:r>
          <a:r>
            <a:rPr kumimoji="1" lang="en-US" altLang="ja-JP" sz="1300">
              <a:latin typeface="ＭＳ ゴシック" pitchFamily="49" charset="-128"/>
              <a:ea typeface="ＭＳ ゴシック" pitchFamily="49" charset="-128"/>
            </a:rPr>
            <a:t>372</a:t>
          </a:r>
          <a:r>
            <a:rPr kumimoji="1" lang="ja-JP" altLang="en-US" sz="1300">
              <a:latin typeface="ＭＳ ゴシック" pitchFamily="49" charset="-128"/>
              <a:ea typeface="ＭＳ ゴシック" pitchFamily="49" charset="-128"/>
            </a:rPr>
            <a:t>百万円の増加となったが、分子全体の増加額に及ばなかったため、将来負担比率は対前年比で</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ポイントを上回る結果となった。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３か年平均では、</a:t>
          </a:r>
          <a:r>
            <a:rPr kumimoji="1" lang="en-US" altLang="ja-JP" sz="1300">
              <a:latin typeface="ＭＳ Ｐゴシック"/>
            </a:rPr>
            <a:t>0.89</a:t>
          </a:r>
          <a:r>
            <a:rPr kumimoji="1" lang="ja-JP" altLang="en-US" sz="1300">
              <a:latin typeface="ＭＳ Ｐゴシック"/>
            </a:rPr>
            <a:t>ポイントと前年度を</a:t>
          </a:r>
          <a:r>
            <a:rPr kumimoji="1" lang="en-US" altLang="ja-JP" sz="1300">
              <a:latin typeface="ＭＳ Ｐゴシック"/>
            </a:rPr>
            <a:t>0.01</a:t>
          </a:r>
          <a:r>
            <a:rPr kumimoji="1" lang="ja-JP" altLang="en-US" sz="1300">
              <a:latin typeface="ＭＳ Ｐゴシック"/>
            </a:rPr>
            <a:t>ポイント上回り、類似団体平均を</a:t>
          </a:r>
          <a:r>
            <a:rPr kumimoji="1" lang="en-US" altLang="ja-JP" sz="1300">
              <a:latin typeface="ＭＳ Ｐゴシック"/>
            </a:rPr>
            <a:t>0.11</a:t>
          </a:r>
          <a:r>
            <a:rPr kumimoji="1" lang="ja-JP" altLang="en-US" sz="1300">
              <a:latin typeface="ＭＳ Ｐゴシック"/>
            </a:rPr>
            <a:t>ポイント上回った。</a:t>
          </a:r>
        </a:p>
        <a:p>
          <a:r>
            <a:rPr kumimoji="1" lang="ja-JP" altLang="en-US" sz="1300">
              <a:latin typeface="ＭＳ Ｐゴシック"/>
            </a:rPr>
            <a:t>　単年度の財政力指数は、前年度比で</a:t>
          </a:r>
          <a:r>
            <a:rPr kumimoji="1" lang="en-US" altLang="ja-JP" sz="1300">
              <a:latin typeface="ＭＳ Ｐゴシック"/>
            </a:rPr>
            <a:t>0.029</a:t>
          </a:r>
          <a:r>
            <a:rPr kumimoji="1" lang="ja-JP" altLang="en-US" sz="1300">
              <a:latin typeface="ＭＳ Ｐゴシック"/>
            </a:rPr>
            <a:t>ポイント上回り</a:t>
          </a:r>
          <a:r>
            <a:rPr kumimoji="1" lang="en-US" altLang="ja-JP" sz="1300">
              <a:latin typeface="ＭＳ Ｐゴシック"/>
            </a:rPr>
            <a:t>0.905</a:t>
          </a:r>
          <a:r>
            <a:rPr kumimoji="1" lang="ja-JP" altLang="en-US" sz="1300">
              <a:latin typeface="ＭＳ Ｐゴシック"/>
            </a:rPr>
            <a:t>であった。高齢者保健福祉費、社会福祉費及び臨時財政対策債償還費等の増加により基準財政需要額は増加したが、市民税所得割、固定資産税の償却資産等が減少したものの、企業業績の好影響により市民税法人税割、地方消費税交付金等が増加したことにより、基準財政収入額の増加が基準財政需要額の増加を上回ったため、前年度に比べ僅かながら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140405</xdr:rowOff>
    </xdr:from>
    <xdr:to>
      <xdr:col>7</xdr:col>
      <xdr:colOff>152400</xdr:colOff>
      <xdr:row>40</xdr:row>
      <xdr:rowOff>153811</xdr:rowOff>
    </xdr:to>
    <xdr:cxnSp macro="">
      <xdr:nvCxnSpPr>
        <xdr:cNvPr id="68" name="直線コネクタ 67"/>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40</xdr:row>
      <xdr:rowOff>167217</xdr:rowOff>
    </xdr:to>
    <xdr:cxnSp macro="">
      <xdr:nvCxnSpPr>
        <xdr:cNvPr id="71" name="直線コネクタ 70"/>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40</xdr:row>
      <xdr:rowOff>167217</xdr:rowOff>
    </xdr:to>
    <xdr:cxnSp macro="">
      <xdr:nvCxnSpPr>
        <xdr:cNvPr id="77" name="直線コネクタ 76"/>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89605</xdr:rowOff>
    </xdr:from>
    <xdr:to>
      <xdr:col>7</xdr:col>
      <xdr:colOff>203200</xdr:colOff>
      <xdr:row>41</xdr:row>
      <xdr:rowOff>19755</xdr:rowOff>
    </xdr:to>
    <xdr:sp macro="" textlink="">
      <xdr:nvSpPr>
        <xdr:cNvPr id="87" name="円/楕円 86"/>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106132</xdr:rowOff>
    </xdr:from>
    <xdr:ext cx="762000" cy="259045"/>
    <xdr:sp macro="" textlink="">
      <xdr:nvSpPr>
        <xdr:cNvPr id="88"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8.5</a:t>
          </a:r>
          <a:r>
            <a:rPr kumimoji="1" lang="ja-JP" altLang="en-US" sz="1300">
              <a:latin typeface="ＭＳ Ｐゴシック"/>
            </a:rPr>
            <a:t>ポイント、類似団体平均を</a:t>
          </a:r>
          <a:r>
            <a:rPr kumimoji="1" lang="en-US" altLang="ja-JP" sz="1300">
              <a:latin typeface="ＭＳ Ｐゴシック"/>
            </a:rPr>
            <a:t>3.2</a:t>
          </a:r>
          <a:r>
            <a:rPr kumimoji="1" lang="ja-JP" altLang="en-US" sz="1300">
              <a:latin typeface="ＭＳ Ｐゴシック"/>
            </a:rPr>
            <a:t>ポイント上回った。</a:t>
          </a:r>
        </a:p>
        <a:p>
          <a:r>
            <a:rPr kumimoji="1" lang="ja-JP" altLang="en-US" sz="1300">
              <a:latin typeface="ＭＳ Ｐゴシック"/>
            </a:rPr>
            <a:t>　前年度と比べ、人件費、物件費の増加を主因として、経常経費充当一般財源が増加し、地方交付税等の減少により経常一般財源収入は減少したため、財政の弾力性は悪化した。地方交付税の減少は、高齢者保健福祉費、社会福祉費及び臨時財政対策債償還費等の増加により、基準財政需要額は増加したものの、市内企業の業績好調を背景に市民税法人税割の増加等による基準財政収入額の増加が基準財政需要額の増加を上回ったため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13208</xdr:rowOff>
    </xdr:from>
    <xdr:to>
      <xdr:col>7</xdr:col>
      <xdr:colOff>152400</xdr:colOff>
      <xdr:row>63</xdr:row>
      <xdr:rowOff>80518</xdr:rowOff>
    </xdr:to>
    <xdr:cxnSp macro="">
      <xdr:nvCxnSpPr>
        <xdr:cNvPr id="129" name="直線コネクタ 128"/>
        <xdr:cNvCxnSpPr/>
      </xdr:nvCxnSpPr>
      <xdr:spPr>
        <a:xfrm>
          <a:off x="4114800" y="10471658"/>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13208</xdr:rowOff>
    </xdr:from>
    <xdr:to>
      <xdr:col>6</xdr:col>
      <xdr:colOff>0</xdr:colOff>
      <xdr:row>62</xdr:row>
      <xdr:rowOff>15494</xdr:rowOff>
    </xdr:to>
    <xdr:cxnSp macro="">
      <xdr:nvCxnSpPr>
        <xdr:cNvPr id="132" name="直線コネクタ 131"/>
        <xdr:cNvCxnSpPr/>
      </xdr:nvCxnSpPr>
      <xdr:spPr>
        <a:xfrm flipV="1">
          <a:off x="3225800" y="1047165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15494</xdr:rowOff>
    </xdr:to>
    <xdr:cxnSp macro="">
      <xdr:nvCxnSpPr>
        <xdr:cNvPr id="135" name="直線コネクタ 134"/>
        <xdr:cNvCxnSpPr/>
      </xdr:nvCxnSpPr>
      <xdr:spPr>
        <a:xfrm>
          <a:off x="2336800" y="1063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29972</xdr:rowOff>
    </xdr:to>
    <xdr:cxnSp macro="">
      <xdr:nvCxnSpPr>
        <xdr:cNvPr id="138" name="直線コネクタ 137"/>
        <xdr:cNvCxnSpPr/>
      </xdr:nvCxnSpPr>
      <xdr:spPr>
        <a:xfrm flipV="1">
          <a:off x="1447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9"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133858</xdr:rowOff>
    </xdr:from>
    <xdr:to>
      <xdr:col>6</xdr:col>
      <xdr:colOff>50800</xdr:colOff>
      <xdr:row>61</xdr:row>
      <xdr:rowOff>64008</xdr:rowOff>
    </xdr:to>
    <xdr:sp macro="" textlink="">
      <xdr:nvSpPr>
        <xdr:cNvPr id="150" name="円/楕円 149"/>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51" name="テキスト ボックス 150"/>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2" name="円/楕円 151"/>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3" name="テキスト ボックス 152"/>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4" name="円/楕円 153"/>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36593</xdr:rowOff>
    </xdr:from>
    <xdr:ext cx="762000" cy="259045"/>
    <xdr:sp macro="" textlink="">
      <xdr:nvSpPr>
        <xdr:cNvPr id="155" name="テキスト ボックス 154"/>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6" name="円/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7" name="テキスト ボックス 156"/>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システムの新規導入・更新経費等により物件費が増加したことで、人件費・物件費等は前年度と比べ増加したが、類似団体、全国及び神奈川県の平均をいずれも下回っている。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80070</xdr:rowOff>
    </xdr:from>
    <xdr:to>
      <xdr:col>7</xdr:col>
      <xdr:colOff>152400</xdr:colOff>
      <xdr:row>82</xdr:row>
      <xdr:rowOff>84232</xdr:rowOff>
    </xdr:to>
    <xdr:cxnSp macro="">
      <xdr:nvCxnSpPr>
        <xdr:cNvPr id="192" name="直線コネクタ 191"/>
        <xdr:cNvCxnSpPr/>
      </xdr:nvCxnSpPr>
      <xdr:spPr>
        <a:xfrm>
          <a:off x="4114800" y="14138970"/>
          <a:ext cx="8382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131834</xdr:rowOff>
    </xdr:from>
    <xdr:to>
      <xdr:col>6</xdr:col>
      <xdr:colOff>0</xdr:colOff>
      <xdr:row>82</xdr:row>
      <xdr:rowOff>80070</xdr:rowOff>
    </xdr:to>
    <xdr:cxnSp macro="">
      <xdr:nvCxnSpPr>
        <xdr:cNvPr id="195" name="直線コネクタ 194"/>
        <xdr:cNvCxnSpPr/>
      </xdr:nvCxnSpPr>
      <xdr:spPr>
        <a:xfrm>
          <a:off x="3225800" y="14019284"/>
          <a:ext cx="889000" cy="1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5434</xdr:rowOff>
    </xdr:from>
    <xdr:to>
      <xdr:col>4</xdr:col>
      <xdr:colOff>482600</xdr:colOff>
      <xdr:row>81</xdr:row>
      <xdr:rowOff>131834</xdr:rowOff>
    </xdr:to>
    <xdr:cxnSp macro="">
      <xdr:nvCxnSpPr>
        <xdr:cNvPr id="198" name="直線コネクタ 197"/>
        <xdr:cNvCxnSpPr/>
      </xdr:nvCxnSpPr>
      <xdr:spPr>
        <a:xfrm>
          <a:off x="2336800" y="13892884"/>
          <a:ext cx="889000" cy="1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5434</xdr:rowOff>
    </xdr:from>
    <xdr:to>
      <xdr:col>3</xdr:col>
      <xdr:colOff>279400</xdr:colOff>
      <xdr:row>81</xdr:row>
      <xdr:rowOff>5876</xdr:rowOff>
    </xdr:to>
    <xdr:cxnSp macro="">
      <xdr:nvCxnSpPr>
        <xdr:cNvPr id="201" name="直線コネクタ 200"/>
        <xdr:cNvCxnSpPr/>
      </xdr:nvCxnSpPr>
      <xdr:spPr>
        <a:xfrm flipV="1">
          <a:off x="1447800" y="13892884"/>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33432</xdr:rowOff>
    </xdr:from>
    <xdr:to>
      <xdr:col>7</xdr:col>
      <xdr:colOff>203200</xdr:colOff>
      <xdr:row>82</xdr:row>
      <xdr:rowOff>135032</xdr:rowOff>
    </xdr:to>
    <xdr:sp macro="" textlink="">
      <xdr:nvSpPr>
        <xdr:cNvPr id="211" name="円/楕円 210"/>
        <xdr:cNvSpPr/>
      </xdr:nvSpPr>
      <xdr:spPr>
        <a:xfrm>
          <a:off x="4902200" y="140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49959</xdr:rowOff>
    </xdr:from>
    <xdr:ext cx="762000" cy="259045"/>
    <xdr:sp macro="" textlink="">
      <xdr:nvSpPr>
        <xdr:cNvPr id="212" name="人件費・物件費等の状況該当値テキスト"/>
        <xdr:cNvSpPr txBox="1"/>
      </xdr:nvSpPr>
      <xdr:spPr>
        <a:xfrm>
          <a:off x="5041900" y="1393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29270</xdr:rowOff>
    </xdr:from>
    <xdr:to>
      <xdr:col>6</xdr:col>
      <xdr:colOff>50800</xdr:colOff>
      <xdr:row>82</xdr:row>
      <xdr:rowOff>130870</xdr:rowOff>
    </xdr:to>
    <xdr:sp macro="" textlink="">
      <xdr:nvSpPr>
        <xdr:cNvPr id="213" name="円/楕円 212"/>
        <xdr:cNvSpPr/>
      </xdr:nvSpPr>
      <xdr:spPr>
        <a:xfrm>
          <a:off x="4064000" y="140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141047</xdr:rowOff>
    </xdr:from>
    <xdr:ext cx="736600" cy="259045"/>
    <xdr:sp macro="" textlink="">
      <xdr:nvSpPr>
        <xdr:cNvPr id="214" name="テキスト ボックス 213"/>
        <xdr:cNvSpPr txBox="1"/>
      </xdr:nvSpPr>
      <xdr:spPr>
        <a:xfrm>
          <a:off x="3733800" y="1385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81034</xdr:rowOff>
    </xdr:from>
    <xdr:to>
      <xdr:col>4</xdr:col>
      <xdr:colOff>533400</xdr:colOff>
      <xdr:row>82</xdr:row>
      <xdr:rowOff>11184</xdr:rowOff>
    </xdr:to>
    <xdr:sp macro="" textlink="">
      <xdr:nvSpPr>
        <xdr:cNvPr id="215" name="円/楕円 214"/>
        <xdr:cNvSpPr/>
      </xdr:nvSpPr>
      <xdr:spPr>
        <a:xfrm>
          <a:off x="3175000" y="139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21361</xdr:rowOff>
    </xdr:from>
    <xdr:ext cx="762000" cy="259045"/>
    <xdr:sp macro="" textlink="">
      <xdr:nvSpPr>
        <xdr:cNvPr id="216" name="テキスト ボックス 215"/>
        <xdr:cNvSpPr txBox="1"/>
      </xdr:nvSpPr>
      <xdr:spPr>
        <a:xfrm>
          <a:off x="2844800" y="13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126084</xdr:rowOff>
    </xdr:from>
    <xdr:to>
      <xdr:col>3</xdr:col>
      <xdr:colOff>330200</xdr:colOff>
      <xdr:row>81</xdr:row>
      <xdr:rowOff>56234</xdr:rowOff>
    </xdr:to>
    <xdr:sp macro="" textlink="">
      <xdr:nvSpPr>
        <xdr:cNvPr id="217" name="円/楕円 216"/>
        <xdr:cNvSpPr/>
      </xdr:nvSpPr>
      <xdr:spPr>
        <a:xfrm>
          <a:off x="2286000" y="138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66411</xdr:rowOff>
    </xdr:from>
    <xdr:ext cx="762000" cy="259045"/>
    <xdr:sp macro="" textlink="">
      <xdr:nvSpPr>
        <xdr:cNvPr id="218" name="テキスト ボックス 217"/>
        <xdr:cNvSpPr txBox="1"/>
      </xdr:nvSpPr>
      <xdr:spPr>
        <a:xfrm>
          <a:off x="1955800" y="1361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126526</xdr:rowOff>
    </xdr:from>
    <xdr:to>
      <xdr:col>2</xdr:col>
      <xdr:colOff>127000</xdr:colOff>
      <xdr:row>81</xdr:row>
      <xdr:rowOff>56676</xdr:rowOff>
    </xdr:to>
    <xdr:sp macro="" textlink="">
      <xdr:nvSpPr>
        <xdr:cNvPr id="219" name="円/楕円 218"/>
        <xdr:cNvSpPr/>
      </xdr:nvSpPr>
      <xdr:spPr>
        <a:xfrm>
          <a:off x="1397000" y="138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66853</xdr:rowOff>
    </xdr:from>
    <xdr:ext cx="762000" cy="259045"/>
    <xdr:sp macro="" textlink="">
      <xdr:nvSpPr>
        <xdr:cNvPr id="220" name="テキスト ボックス 219"/>
        <xdr:cNvSpPr txBox="1"/>
      </xdr:nvSpPr>
      <xdr:spPr>
        <a:xfrm>
          <a:off x="1066800" y="136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0.1</a:t>
          </a:r>
          <a:r>
            <a:rPr kumimoji="1" lang="ja-JP" altLang="en-US" sz="1300">
              <a:latin typeface="ＭＳ Ｐゴシック"/>
            </a:rPr>
            <a:t>ポイント上回り、類似団体及び全国市の平均を上回った。</a:t>
          </a:r>
        </a:p>
        <a:p>
          <a:r>
            <a:rPr kumimoji="1" lang="ja-JP" altLang="en-US" sz="1300">
              <a:latin typeface="ＭＳ Ｐゴシック"/>
            </a:rPr>
            <a:t>　国家公務員の給与水準とほぼ同水準だが、初任給基準や給料表が国と異なるため高くなっている。今後、採用及び退職により変動が見込まれるが、より一層の給与適正化に努める。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21166</xdr:rowOff>
    </xdr:to>
    <xdr:cxnSp macro="">
      <xdr:nvCxnSpPr>
        <xdr:cNvPr id="254" name="直線コネクタ 253"/>
        <xdr:cNvCxnSpPr/>
      </xdr:nvCxnSpPr>
      <xdr:spPr>
        <a:xfrm>
          <a:off x="16179800" y="147578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13123</xdr:rowOff>
    </xdr:to>
    <xdr:cxnSp macro="">
      <xdr:nvCxnSpPr>
        <xdr:cNvPr id="257" name="直線コネクタ 256"/>
        <xdr:cNvCxnSpPr/>
      </xdr:nvCxnSpPr>
      <xdr:spPr>
        <a:xfrm>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85</xdr:row>
      <xdr:rowOff>168487</xdr:rowOff>
    </xdr:to>
    <xdr:cxnSp macro="">
      <xdr:nvCxnSpPr>
        <xdr:cNvPr id="260" name="直線コネクタ 259"/>
        <xdr:cNvCxnSpPr/>
      </xdr:nvCxnSpPr>
      <xdr:spPr>
        <a:xfrm>
          <a:off x="14401800" y="1470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89</xdr:row>
      <xdr:rowOff>69850</xdr:rowOff>
    </xdr:to>
    <xdr:cxnSp macro="">
      <xdr:nvCxnSpPr>
        <xdr:cNvPr id="263" name="直線コネクタ 262"/>
        <xdr:cNvCxnSpPr/>
      </xdr:nvCxnSpPr>
      <xdr:spPr>
        <a:xfrm flipV="1">
          <a:off x="13512800" y="1470956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3" name="円/楕円 272"/>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4"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5" name="円/楕円 274"/>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6" name="テキスト ボックス 275"/>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7" name="円/楕円 276"/>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78" name="テキスト ボックス 277"/>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79" name="円/楕円 278"/>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0" name="テキスト ボックス 27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0.04</a:t>
          </a:r>
          <a:r>
            <a:rPr kumimoji="1" lang="ja-JP" altLang="en-US" sz="1300">
              <a:latin typeface="ＭＳ Ｐゴシック"/>
            </a:rPr>
            <a:t>人上回ったが、類似団体、全国及び神奈川県の平均をいずれも下回った。</a:t>
          </a:r>
        </a:p>
        <a:p>
          <a:r>
            <a:rPr kumimoji="1" lang="ja-JP" altLang="en-US" sz="1300">
              <a:latin typeface="ＭＳ Ｐゴシック"/>
            </a:rPr>
            <a:t>　今後も事務事業の見直し等により定員管理の適正化に努める。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74613</xdr:rowOff>
    </xdr:from>
    <xdr:to>
      <xdr:col>24</xdr:col>
      <xdr:colOff>558800</xdr:colOff>
      <xdr:row>62</xdr:row>
      <xdr:rowOff>82656</xdr:rowOff>
    </xdr:to>
    <xdr:cxnSp macro="">
      <xdr:nvCxnSpPr>
        <xdr:cNvPr id="317" name="直線コネクタ 316"/>
        <xdr:cNvCxnSpPr/>
      </xdr:nvCxnSpPr>
      <xdr:spPr>
        <a:xfrm>
          <a:off x="16179800" y="107045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74613</xdr:rowOff>
    </xdr:from>
    <xdr:to>
      <xdr:col>23</xdr:col>
      <xdr:colOff>406400</xdr:colOff>
      <xdr:row>62</xdr:row>
      <xdr:rowOff>82656</xdr:rowOff>
    </xdr:to>
    <xdr:cxnSp macro="">
      <xdr:nvCxnSpPr>
        <xdr:cNvPr id="320" name="直線コネクタ 319"/>
        <xdr:cNvCxnSpPr/>
      </xdr:nvCxnSpPr>
      <xdr:spPr>
        <a:xfrm flipV="1">
          <a:off x="15290800" y="10704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82656</xdr:rowOff>
    </xdr:from>
    <xdr:to>
      <xdr:col>22</xdr:col>
      <xdr:colOff>203200</xdr:colOff>
      <xdr:row>62</xdr:row>
      <xdr:rowOff>86678</xdr:rowOff>
    </xdr:to>
    <xdr:cxnSp macro="">
      <xdr:nvCxnSpPr>
        <xdr:cNvPr id="323" name="直線コネクタ 322"/>
        <xdr:cNvCxnSpPr/>
      </xdr:nvCxnSpPr>
      <xdr:spPr>
        <a:xfrm flipV="1">
          <a:off x="14401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82656</xdr:rowOff>
    </xdr:from>
    <xdr:to>
      <xdr:col>21</xdr:col>
      <xdr:colOff>0</xdr:colOff>
      <xdr:row>62</xdr:row>
      <xdr:rowOff>86678</xdr:rowOff>
    </xdr:to>
    <xdr:cxnSp macro="">
      <xdr:nvCxnSpPr>
        <xdr:cNvPr id="326" name="直線コネクタ 325"/>
        <xdr:cNvCxnSpPr/>
      </xdr:nvCxnSpPr>
      <xdr:spPr>
        <a:xfrm>
          <a:off x="13512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31856</xdr:rowOff>
    </xdr:from>
    <xdr:to>
      <xdr:col>24</xdr:col>
      <xdr:colOff>609600</xdr:colOff>
      <xdr:row>62</xdr:row>
      <xdr:rowOff>133456</xdr:rowOff>
    </xdr:to>
    <xdr:sp macro="" textlink="">
      <xdr:nvSpPr>
        <xdr:cNvPr id="336" name="円/楕円 335"/>
        <xdr:cNvSpPr/>
      </xdr:nvSpPr>
      <xdr:spPr>
        <a:xfrm>
          <a:off x="169672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48383</xdr:rowOff>
    </xdr:from>
    <xdr:ext cx="762000" cy="259045"/>
    <xdr:sp macro="" textlink="">
      <xdr:nvSpPr>
        <xdr:cNvPr id="337" name="定員管理の状況該当値テキスト"/>
        <xdr:cNvSpPr txBox="1"/>
      </xdr:nvSpPr>
      <xdr:spPr>
        <a:xfrm>
          <a:off x="171069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23813</xdr:rowOff>
    </xdr:from>
    <xdr:to>
      <xdr:col>23</xdr:col>
      <xdr:colOff>457200</xdr:colOff>
      <xdr:row>62</xdr:row>
      <xdr:rowOff>125413</xdr:rowOff>
    </xdr:to>
    <xdr:sp macro="" textlink="">
      <xdr:nvSpPr>
        <xdr:cNvPr id="338" name="円/楕円 337"/>
        <xdr:cNvSpPr/>
      </xdr:nvSpPr>
      <xdr:spPr>
        <a:xfrm>
          <a:off x="16129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135590</xdr:rowOff>
    </xdr:from>
    <xdr:ext cx="736600" cy="259045"/>
    <xdr:sp macro="" textlink="">
      <xdr:nvSpPr>
        <xdr:cNvPr id="339" name="テキスト ボックス 338"/>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31856</xdr:rowOff>
    </xdr:from>
    <xdr:to>
      <xdr:col>22</xdr:col>
      <xdr:colOff>254000</xdr:colOff>
      <xdr:row>62</xdr:row>
      <xdr:rowOff>133456</xdr:rowOff>
    </xdr:to>
    <xdr:sp macro="" textlink="">
      <xdr:nvSpPr>
        <xdr:cNvPr id="340" name="円/楕円 339"/>
        <xdr:cNvSpPr/>
      </xdr:nvSpPr>
      <xdr:spPr>
        <a:xfrm>
          <a:off x="15240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143633</xdr:rowOff>
    </xdr:from>
    <xdr:ext cx="762000" cy="259045"/>
    <xdr:sp macro="" textlink="">
      <xdr:nvSpPr>
        <xdr:cNvPr id="341" name="テキスト ボックス 340"/>
        <xdr:cNvSpPr txBox="1"/>
      </xdr:nvSpPr>
      <xdr:spPr>
        <a:xfrm>
          <a:off x="14909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35878</xdr:rowOff>
    </xdr:from>
    <xdr:to>
      <xdr:col>21</xdr:col>
      <xdr:colOff>50800</xdr:colOff>
      <xdr:row>62</xdr:row>
      <xdr:rowOff>137478</xdr:rowOff>
    </xdr:to>
    <xdr:sp macro="" textlink="">
      <xdr:nvSpPr>
        <xdr:cNvPr id="342" name="円/楕円 341"/>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147655</xdr:rowOff>
    </xdr:from>
    <xdr:ext cx="762000" cy="259045"/>
    <xdr:sp macro="" textlink="">
      <xdr:nvSpPr>
        <xdr:cNvPr id="343" name="テキスト ボックス 342"/>
        <xdr:cNvSpPr txBox="1"/>
      </xdr:nvSpPr>
      <xdr:spPr>
        <a:xfrm>
          <a:off x="14020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31856</xdr:rowOff>
    </xdr:from>
    <xdr:to>
      <xdr:col>19</xdr:col>
      <xdr:colOff>533400</xdr:colOff>
      <xdr:row>62</xdr:row>
      <xdr:rowOff>133456</xdr:rowOff>
    </xdr:to>
    <xdr:sp macro="" textlink="">
      <xdr:nvSpPr>
        <xdr:cNvPr id="344" name="円/楕円 343"/>
        <xdr:cNvSpPr/>
      </xdr:nvSpPr>
      <xdr:spPr>
        <a:xfrm>
          <a:off x="13462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143633</xdr:rowOff>
    </xdr:from>
    <xdr:ext cx="762000" cy="259045"/>
    <xdr:sp macro="" textlink="">
      <xdr:nvSpPr>
        <xdr:cNvPr id="345" name="テキスト ボックス 344"/>
        <xdr:cNvSpPr txBox="1"/>
      </xdr:nvSpPr>
      <xdr:spPr>
        <a:xfrm>
          <a:off x="13131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臨時財政対策債及び退職手当債等の償還額が増加したことにより元利償還金は増加したが、公債費に準ずる債務負担行為に基づく支出額の大幅な減少により準元利償還金が前年度を下回り、標準財政規模が前年度を上回ったことで、当年度の実質公債費比率は前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ポイント下回り、類似団体、全国及び神奈川県の平均をいずれも下回る結果となった。</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128588</xdr:rowOff>
    </xdr:from>
    <xdr:to>
      <xdr:col>24</xdr:col>
      <xdr:colOff>558800</xdr:colOff>
      <xdr:row>38</xdr:row>
      <xdr:rowOff>35560</xdr:rowOff>
    </xdr:to>
    <xdr:cxnSp macro="">
      <xdr:nvCxnSpPr>
        <xdr:cNvPr id="375" name="直線コネクタ 374"/>
        <xdr:cNvCxnSpPr/>
      </xdr:nvCxnSpPr>
      <xdr:spPr>
        <a:xfrm flipV="1">
          <a:off x="16179800" y="647223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132080</xdr:rowOff>
    </xdr:to>
    <xdr:cxnSp macro="">
      <xdr:nvCxnSpPr>
        <xdr:cNvPr id="378" name="直線コネクタ 377"/>
        <xdr:cNvCxnSpPr/>
      </xdr:nvCxnSpPr>
      <xdr:spPr>
        <a:xfrm flipV="1">
          <a:off x="15290800" y="655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93345</xdr:rowOff>
    </xdr:to>
    <xdr:cxnSp macro="">
      <xdr:nvCxnSpPr>
        <xdr:cNvPr id="381" name="直線コネクタ 380"/>
        <xdr:cNvCxnSpPr/>
      </xdr:nvCxnSpPr>
      <xdr:spPr>
        <a:xfrm flipV="1">
          <a:off x="14401800" y="66471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93345</xdr:rowOff>
    </xdr:from>
    <xdr:to>
      <xdr:col>21</xdr:col>
      <xdr:colOff>0</xdr:colOff>
      <xdr:row>39</xdr:row>
      <xdr:rowOff>159703</xdr:rowOff>
    </xdr:to>
    <xdr:cxnSp macro="">
      <xdr:nvCxnSpPr>
        <xdr:cNvPr id="384" name="直線コネクタ 383"/>
        <xdr:cNvCxnSpPr/>
      </xdr:nvCxnSpPr>
      <xdr:spPr>
        <a:xfrm flipV="1">
          <a:off x="13512800" y="67798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77788</xdr:rowOff>
    </xdr:from>
    <xdr:to>
      <xdr:col>24</xdr:col>
      <xdr:colOff>609600</xdr:colOff>
      <xdr:row>38</xdr:row>
      <xdr:rowOff>7938</xdr:rowOff>
    </xdr:to>
    <xdr:sp macro="" textlink="">
      <xdr:nvSpPr>
        <xdr:cNvPr id="394" name="円/楕円 393"/>
        <xdr:cNvSpPr/>
      </xdr:nvSpPr>
      <xdr:spPr>
        <a:xfrm>
          <a:off x="169672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94315</xdr:rowOff>
    </xdr:from>
    <xdr:ext cx="762000" cy="259045"/>
    <xdr:sp macro="" textlink="">
      <xdr:nvSpPr>
        <xdr:cNvPr id="395" name="公債費負担の状況該当値テキスト"/>
        <xdr:cNvSpPr txBox="1"/>
      </xdr:nvSpPr>
      <xdr:spPr>
        <a:xfrm>
          <a:off x="17106900" y="626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396" name="円/楕円 395"/>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97" name="テキスト ボックス 396"/>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398" name="円/楕円 39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99" name="テキスト ボックス 39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42545</xdr:rowOff>
    </xdr:from>
    <xdr:to>
      <xdr:col>21</xdr:col>
      <xdr:colOff>50800</xdr:colOff>
      <xdr:row>39</xdr:row>
      <xdr:rowOff>144145</xdr:rowOff>
    </xdr:to>
    <xdr:sp macro="" textlink="">
      <xdr:nvSpPr>
        <xdr:cNvPr id="400" name="円/楕円 399"/>
        <xdr:cNvSpPr/>
      </xdr:nvSpPr>
      <xdr:spPr>
        <a:xfrm>
          <a:off x="14351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154322</xdr:rowOff>
    </xdr:from>
    <xdr:ext cx="762000" cy="259045"/>
    <xdr:sp macro="" textlink="">
      <xdr:nvSpPr>
        <xdr:cNvPr id="401" name="テキスト ボックス 400"/>
        <xdr:cNvSpPr txBox="1"/>
      </xdr:nvSpPr>
      <xdr:spPr>
        <a:xfrm>
          <a:off x="14020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108903</xdr:rowOff>
    </xdr:from>
    <xdr:to>
      <xdr:col>19</xdr:col>
      <xdr:colOff>533400</xdr:colOff>
      <xdr:row>40</xdr:row>
      <xdr:rowOff>39053</xdr:rowOff>
    </xdr:to>
    <xdr:sp macro="" textlink="">
      <xdr:nvSpPr>
        <xdr:cNvPr id="402" name="円/楕円 401"/>
        <xdr:cNvSpPr/>
      </xdr:nvSpPr>
      <xdr:spPr>
        <a:xfrm>
          <a:off x="13462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49230</xdr:rowOff>
    </xdr:from>
    <xdr:ext cx="762000" cy="259045"/>
    <xdr:sp macro="" textlink="">
      <xdr:nvSpPr>
        <xdr:cNvPr id="403" name="テキスト ボックス 402"/>
        <xdr:cNvSpPr txBox="1"/>
      </xdr:nvSpPr>
      <xdr:spPr>
        <a:xfrm>
          <a:off x="13131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保健福祉費、社会福祉費及び臨時財政対策債償還費等の増加により基準財政需要額が増加したため、標準財政規模は前年度を上回ったが、ごみ処理施設建設工事の進捗により、一部事務組合が借り入れた地方債の償還財源に充てる、組合への負担金見込額が前年度に比べ増加し、充当可能基金額のうち、財政調整基金が市税の減収対応等の年度間の財源調整により減少したため、当年度の将来負担比率は前年度を</a:t>
          </a:r>
          <a:r>
            <a:rPr kumimoji="1" lang="en-US" altLang="ja-JP" sz="1300">
              <a:latin typeface="ＭＳ Ｐゴシック"/>
            </a:rPr>
            <a:t>6.2</a:t>
          </a:r>
          <a:r>
            <a:rPr kumimoji="1" lang="ja-JP" altLang="en-US" sz="1300">
              <a:latin typeface="ＭＳ Ｐゴシック"/>
            </a:rPr>
            <a:t>ポイント上回ったが、類似団体、全国及び神奈川県の平均との比較では、いずれも下回る結果となった。</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2540</xdr:rowOff>
    </xdr:from>
    <xdr:to>
      <xdr:col>24</xdr:col>
      <xdr:colOff>558800</xdr:colOff>
      <xdr:row>14</xdr:row>
      <xdr:rowOff>52409</xdr:rowOff>
    </xdr:to>
    <xdr:cxnSp macro="">
      <xdr:nvCxnSpPr>
        <xdr:cNvPr id="437" name="直線コネクタ 436"/>
        <xdr:cNvCxnSpPr/>
      </xdr:nvCxnSpPr>
      <xdr:spPr>
        <a:xfrm>
          <a:off x="16179800" y="2402840"/>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37186</xdr:rowOff>
    </xdr:from>
    <xdr:ext cx="762000" cy="259045"/>
    <xdr:sp macro="" textlink="">
      <xdr:nvSpPr>
        <xdr:cNvPr id="438" name="将来負担の状況平均値テキスト"/>
        <xdr:cNvSpPr txBox="1"/>
      </xdr:nvSpPr>
      <xdr:spPr>
        <a:xfrm>
          <a:off x="17106900" y="2437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2540</xdr:rowOff>
    </xdr:from>
    <xdr:to>
      <xdr:col>23</xdr:col>
      <xdr:colOff>406400</xdr:colOff>
      <xdr:row>14</xdr:row>
      <xdr:rowOff>12996</xdr:rowOff>
    </xdr:to>
    <xdr:cxnSp macro="">
      <xdr:nvCxnSpPr>
        <xdr:cNvPr id="440" name="直線コネクタ 439"/>
        <xdr:cNvCxnSpPr/>
      </xdr:nvCxnSpPr>
      <xdr:spPr>
        <a:xfrm flipV="1">
          <a:off x="15290800" y="240284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2" name="テキスト ボックス 441"/>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12996</xdr:rowOff>
    </xdr:from>
    <xdr:to>
      <xdr:col>22</xdr:col>
      <xdr:colOff>203200</xdr:colOff>
      <xdr:row>14</xdr:row>
      <xdr:rowOff>89408</xdr:rowOff>
    </xdr:to>
    <xdr:cxnSp macro="">
      <xdr:nvCxnSpPr>
        <xdr:cNvPr id="443" name="直線コネクタ 442"/>
        <xdr:cNvCxnSpPr/>
      </xdr:nvCxnSpPr>
      <xdr:spPr>
        <a:xfrm flipV="1">
          <a:off x="14401800" y="2413296"/>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89408</xdr:rowOff>
    </xdr:from>
    <xdr:to>
      <xdr:col>21</xdr:col>
      <xdr:colOff>0</xdr:colOff>
      <xdr:row>15</xdr:row>
      <xdr:rowOff>56303</xdr:rowOff>
    </xdr:to>
    <xdr:cxnSp macro="">
      <xdr:nvCxnSpPr>
        <xdr:cNvPr id="446" name="直線コネクタ 445"/>
        <xdr:cNvCxnSpPr/>
      </xdr:nvCxnSpPr>
      <xdr:spPr>
        <a:xfrm flipV="1">
          <a:off x="13512800" y="2489708"/>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8" name="テキスト ボックス 447"/>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1609</xdr:rowOff>
    </xdr:from>
    <xdr:to>
      <xdr:col>24</xdr:col>
      <xdr:colOff>609600</xdr:colOff>
      <xdr:row>14</xdr:row>
      <xdr:rowOff>103209</xdr:rowOff>
    </xdr:to>
    <xdr:sp macro="" textlink="">
      <xdr:nvSpPr>
        <xdr:cNvPr id="456" name="円/楕円 455"/>
        <xdr:cNvSpPr/>
      </xdr:nvSpPr>
      <xdr:spPr>
        <a:xfrm>
          <a:off x="169672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94336</xdr:rowOff>
    </xdr:from>
    <xdr:ext cx="762000" cy="259045"/>
    <xdr:sp macro="" textlink="">
      <xdr:nvSpPr>
        <xdr:cNvPr id="457" name="将来負担の状況該当値テキスト"/>
        <xdr:cNvSpPr txBox="1"/>
      </xdr:nvSpPr>
      <xdr:spPr>
        <a:xfrm>
          <a:off x="17106900" y="23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123190</xdr:rowOff>
    </xdr:from>
    <xdr:to>
      <xdr:col>23</xdr:col>
      <xdr:colOff>457200</xdr:colOff>
      <xdr:row>14</xdr:row>
      <xdr:rowOff>53340</xdr:rowOff>
    </xdr:to>
    <xdr:sp macro="" textlink="">
      <xdr:nvSpPr>
        <xdr:cNvPr id="458" name="円/楕円 457"/>
        <xdr:cNvSpPr/>
      </xdr:nvSpPr>
      <xdr:spPr>
        <a:xfrm>
          <a:off x="16129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63517</xdr:rowOff>
    </xdr:from>
    <xdr:ext cx="736600" cy="259045"/>
    <xdr:sp macro="" textlink="">
      <xdr:nvSpPr>
        <xdr:cNvPr id="459" name="テキスト ボックス 458"/>
        <xdr:cNvSpPr txBox="1"/>
      </xdr:nvSpPr>
      <xdr:spPr>
        <a:xfrm>
          <a:off x="15798800" y="212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133646</xdr:rowOff>
    </xdr:from>
    <xdr:to>
      <xdr:col>22</xdr:col>
      <xdr:colOff>254000</xdr:colOff>
      <xdr:row>14</xdr:row>
      <xdr:rowOff>63796</xdr:rowOff>
    </xdr:to>
    <xdr:sp macro="" textlink="">
      <xdr:nvSpPr>
        <xdr:cNvPr id="460" name="円/楕円 459"/>
        <xdr:cNvSpPr/>
      </xdr:nvSpPr>
      <xdr:spPr>
        <a:xfrm>
          <a:off x="15240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73973</xdr:rowOff>
    </xdr:from>
    <xdr:ext cx="762000" cy="259045"/>
    <xdr:sp macro="" textlink="">
      <xdr:nvSpPr>
        <xdr:cNvPr id="461" name="テキスト ボックス 460"/>
        <xdr:cNvSpPr txBox="1"/>
      </xdr:nvSpPr>
      <xdr:spPr>
        <a:xfrm>
          <a:off x="14909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38608</xdr:rowOff>
    </xdr:from>
    <xdr:to>
      <xdr:col>21</xdr:col>
      <xdr:colOff>50800</xdr:colOff>
      <xdr:row>14</xdr:row>
      <xdr:rowOff>140208</xdr:rowOff>
    </xdr:to>
    <xdr:sp macro="" textlink="">
      <xdr:nvSpPr>
        <xdr:cNvPr id="462" name="円/楕円 461"/>
        <xdr:cNvSpPr/>
      </xdr:nvSpPr>
      <xdr:spPr>
        <a:xfrm>
          <a:off x="14351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150385</xdr:rowOff>
    </xdr:from>
    <xdr:ext cx="762000" cy="259045"/>
    <xdr:sp macro="" textlink="">
      <xdr:nvSpPr>
        <xdr:cNvPr id="463" name="テキスト ボックス 462"/>
        <xdr:cNvSpPr txBox="1"/>
      </xdr:nvSpPr>
      <xdr:spPr>
        <a:xfrm>
          <a:off x="14020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5503</xdr:rowOff>
    </xdr:from>
    <xdr:to>
      <xdr:col>19</xdr:col>
      <xdr:colOff>533400</xdr:colOff>
      <xdr:row>15</xdr:row>
      <xdr:rowOff>107103</xdr:rowOff>
    </xdr:to>
    <xdr:sp macro="" textlink="">
      <xdr:nvSpPr>
        <xdr:cNvPr id="464" name="円/楕円 463"/>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117280</xdr:rowOff>
    </xdr:from>
    <xdr:ext cx="762000" cy="259045"/>
    <xdr:sp macro="" textlink="">
      <xdr:nvSpPr>
        <xdr:cNvPr id="465" name="テキスト ボックス 464"/>
        <xdr:cNvSpPr txBox="1"/>
      </xdr:nvSpPr>
      <xdr:spPr>
        <a:xfrm>
          <a:off x="13131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前年度を</a:t>
          </a:r>
          <a:r>
            <a:rPr kumimoji="1" lang="en-US" altLang="ja-JP" sz="1300">
              <a:latin typeface="ＭＳ Ｐゴシック"/>
            </a:rPr>
            <a:t>2.6</a:t>
          </a:r>
          <a:r>
            <a:rPr kumimoji="1" lang="ja-JP" altLang="en-US" sz="1300">
              <a:latin typeface="ＭＳ Ｐゴシック"/>
            </a:rPr>
            <a:t>ポイント上回り、類似団体、全国及び神奈川県の平均をいずれも上回っている。</a:t>
          </a:r>
        </a:p>
        <a:p>
          <a:r>
            <a:rPr kumimoji="1" lang="ja-JP" altLang="en-US" sz="1300">
              <a:latin typeface="ＭＳ Ｐゴシック"/>
            </a:rPr>
            <a:t>　国の人事院勧告に伴う給与改定等により、経常経費充当一般財源が増加し、経常一般財源収入が減少したため、前年度より悪化した。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39</xdr:row>
      <xdr:rowOff>46990</xdr:rowOff>
    </xdr:to>
    <xdr:cxnSp macro="">
      <xdr:nvCxnSpPr>
        <xdr:cNvPr id="66" name="直線コネクタ 65"/>
        <xdr:cNvCxnSpPr/>
      </xdr:nvCxnSpPr>
      <xdr:spPr>
        <a:xfrm>
          <a:off x="3987800" y="65354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35560</xdr:rowOff>
    </xdr:to>
    <xdr:cxnSp macro="">
      <xdr:nvCxnSpPr>
        <xdr:cNvPr id="69" name="直線コネクタ 68"/>
        <xdr:cNvCxnSpPr/>
      </xdr:nvCxnSpPr>
      <xdr:spPr>
        <a:xfrm flipV="1">
          <a:off x="3098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35560</xdr:rowOff>
    </xdr:to>
    <xdr:cxnSp macro="">
      <xdr:nvCxnSpPr>
        <xdr:cNvPr id="72" name="直線コネクタ 71"/>
        <xdr:cNvCxnSpPr/>
      </xdr:nvCxnSpPr>
      <xdr:spPr>
        <a:xfrm>
          <a:off x="2209800" y="647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38</xdr:row>
      <xdr:rowOff>5080</xdr:rowOff>
    </xdr:to>
    <xdr:cxnSp macro="">
      <xdr:nvCxnSpPr>
        <xdr:cNvPr id="75" name="直線コネクタ 74"/>
        <xdr:cNvCxnSpPr/>
      </xdr:nvCxnSpPr>
      <xdr:spPr>
        <a:xfrm flipV="1">
          <a:off x="1320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5" name="円/楕円 84"/>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6"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前年度を</a:t>
          </a:r>
          <a:r>
            <a:rPr kumimoji="1" lang="en-US" altLang="ja-JP" sz="1200">
              <a:latin typeface="ＭＳ Ｐゴシック"/>
            </a:rPr>
            <a:t>2.5</a:t>
          </a:r>
          <a:r>
            <a:rPr kumimoji="1" lang="ja-JP" altLang="en-US" sz="1200">
              <a:latin typeface="ＭＳ Ｐゴシック"/>
            </a:rPr>
            <a:t>ポイント上回り、類似団体、全国、神奈川県の平均をいずれも上回った。</a:t>
          </a:r>
        </a:p>
        <a:p>
          <a:r>
            <a:rPr kumimoji="1" lang="ja-JP" altLang="en-US" sz="1200">
              <a:latin typeface="ＭＳ Ｐゴシック"/>
            </a:rPr>
            <a:t>　市民文化会館管理運営経費等の公共施設等管理経費の増加により、経常経費充当一般財源が増加し、経常一般財源収入が減少したため、前年度より悪化した。</a:t>
          </a:r>
          <a:endParaRPr kumimoji="1" lang="en-US" altLang="ja-JP" sz="1200">
            <a:latin typeface="ＭＳ Ｐゴシック"/>
          </a:endParaRPr>
        </a:p>
        <a:p>
          <a:r>
            <a:rPr kumimoji="1" lang="ja-JP" altLang="en-US" sz="1200">
              <a:latin typeface="ＭＳ Ｐゴシック"/>
            </a:rPr>
            <a:t>　今後は、</a:t>
          </a:r>
          <a:r>
            <a:rPr kumimoji="1" lang="en-US" altLang="ja-JP" sz="1200">
              <a:latin typeface="ＭＳ Ｐゴシック"/>
            </a:rPr>
            <a:t>H31</a:t>
          </a:r>
          <a:r>
            <a:rPr kumimoji="1" lang="ja-JP" altLang="en-US" sz="1200">
              <a:latin typeface="ＭＳ Ｐゴシック"/>
            </a:rPr>
            <a:t>年度に策定予定の公共施設再整備計画の実施が進捗することにより、公共施設等管理経費の縮減が将来的に見込まれる。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85852</xdr:rowOff>
    </xdr:from>
    <xdr:to>
      <xdr:col>24</xdr:col>
      <xdr:colOff>31750</xdr:colOff>
      <xdr:row>17</xdr:row>
      <xdr:rowOff>143002</xdr:rowOff>
    </xdr:to>
    <xdr:cxnSp macro="">
      <xdr:nvCxnSpPr>
        <xdr:cNvPr id="125" name="直線コネクタ 124"/>
        <xdr:cNvCxnSpPr/>
      </xdr:nvCxnSpPr>
      <xdr:spPr>
        <a:xfrm>
          <a:off x="15671800" y="282905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131572</xdr:rowOff>
    </xdr:to>
    <xdr:cxnSp macro="">
      <xdr:nvCxnSpPr>
        <xdr:cNvPr id="128" name="直線コネクタ 127"/>
        <xdr:cNvCxnSpPr/>
      </xdr:nvCxnSpPr>
      <xdr:spPr>
        <a:xfrm flipV="1">
          <a:off x="14782800" y="2829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131572</xdr:rowOff>
    </xdr:to>
    <xdr:cxnSp macro="">
      <xdr:nvCxnSpPr>
        <xdr:cNvPr id="131" name="直線コネクタ 130"/>
        <xdr:cNvCxnSpPr/>
      </xdr:nvCxnSpPr>
      <xdr:spPr>
        <a:xfrm>
          <a:off x="13893800" y="2783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40132</xdr:rowOff>
    </xdr:from>
    <xdr:to>
      <xdr:col>20</xdr:col>
      <xdr:colOff>158750</xdr:colOff>
      <xdr:row>16</xdr:row>
      <xdr:rowOff>49276</xdr:rowOff>
    </xdr:to>
    <xdr:cxnSp macro="">
      <xdr:nvCxnSpPr>
        <xdr:cNvPr id="134" name="直線コネクタ 133"/>
        <xdr:cNvCxnSpPr/>
      </xdr:nvCxnSpPr>
      <xdr:spPr>
        <a:xfrm flipV="1">
          <a:off x="13004800" y="2783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4" name="円/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35052</xdr:rowOff>
    </xdr:from>
    <xdr:to>
      <xdr:col>22</xdr:col>
      <xdr:colOff>615950</xdr:colOff>
      <xdr:row>16</xdr:row>
      <xdr:rowOff>136652</xdr:rowOff>
    </xdr:to>
    <xdr:sp macro="" textlink="">
      <xdr:nvSpPr>
        <xdr:cNvPr id="146" name="円/楕円 145"/>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146829</xdr:rowOff>
    </xdr:from>
    <xdr:ext cx="736600" cy="259045"/>
    <xdr:sp macro="" textlink="">
      <xdr:nvSpPr>
        <xdr:cNvPr id="147" name="テキスト ボックス 146"/>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8" name="円/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50" name="円/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75709</xdr:rowOff>
    </xdr:from>
    <xdr:ext cx="762000" cy="259045"/>
    <xdr:sp macro="" textlink="">
      <xdr:nvSpPr>
        <xdr:cNvPr id="151" name="テキスト ボックス 150"/>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52" name="円/楕円 151"/>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53" name="テキスト ボックス 152"/>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0.7</a:t>
          </a:r>
          <a:r>
            <a:rPr kumimoji="1" lang="ja-JP" altLang="en-US" sz="1300">
              <a:latin typeface="ＭＳ Ｐゴシック"/>
            </a:rPr>
            <a:t>ポイント上回り、類似団体平均を</a:t>
          </a:r>
          <a:r>
            <a:rPr kumimoji="1" lang="en-US" altLang="ja-JP" sz="1300">
              <a:latin typeface="ＭＳ Ｐゴシック"/>
            </a:rPr>
            <a:t>1.7</a:t>
          </a:r>
          <a:r>
            <a:rPr kumimoji="1" lang="ja-JP" altLang="en-US" sz="1300">
              <a:latin typeface="ＭＳ Ｐゴシック"/>
            </a:rPr>
            <a:t>ポイント、全国平均を</a:t>
          </a:r>
          <a:r>
            <a:rPr kumimoji="1" lang="en-US" altLang="ja-JP" sz="1300">
              <a:latin typeface="ＭＳ Ｐゴシック"/>
            </a:rPr>
            <a:t>2.6</a:t>
          </a:r>
          <a:r>
            <a:rPr kumimoji="1" lang="ja-JP" altLang="en-US" sz="1300">
              <a:latin typeface="ＭＳ Ｐゴシック"/>
            </a:rPr>
            <a:t>ポイント上回っているが、神奈川県平均より</a:t>
          </a:r>
          <a:r>
            <a:rPr kumimoji="1" lang="en-US" altLang="ja-JP" sz="1300">
              <a:latin typeface="ＭＳ Ｐゴシック"/>
            </a:rPr>
            <a:t>2.6</a:t>
          </a:r>
          <a:r>
            <a:rPr kumimoji="1" lang="ja-JP" altLang="en-US" sz="1300">
              <a:latin typeface="ＭＳ Ｐゴシック"/>
            </a:rPr>
            <a:t>ポイント下回っている。</a:t>
          </a:r>
        </a:p>
        <a:p>
          <a:r>
            <a:rPr kumimoji="1" lang="ja-JP" altLang="en-US" sz="1300">
              <a:latin typeface="ＭＳ Ｐゴシック"/>
            </a:rPr>
            <a:t>　児童手当、児童扶養手当等の子育て支援関係経費の一部の減少により、経常経費充当一般財源は減少したが、経常一般財源収入の減少が経常経費充当一般財源の減少を上回ったため、前年度より悪化した。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69850</xdr:rowOff>
    </xdr:to>
    <xdr:cxnSp macro="">
      <xdr:nvCxnSpPr>
        <xdr:cNvPr id="186" name="直線コネクタ 185"/>
        <xdr:cNvCxnSpPr/>
      </xdr:nvCxnSpPr>
      <xdr:spPr>
        <a:xfrm>
          <a:off x="3987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82550</xdr:rowOff>
    </xdr:to>
    <xdr:cxnSp macro="">
      <xdr:nvCxnSpPr>
        <xdr:cNvPr id="189" name="直線コネクタ 188"/>
        <xdr:cNvCxnSpPr/>
      </xdr:nvCxnSpPr>
      <xdr:spPr>
        <a:xfrm flipV="1">
          <a:off x="3098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82550</xdr:rowOff>
    </xdr:to>
    <xdr:cxnSp macro="">
      <xdr:nvCxnSpPr>
        <xdr:cNvPr id="192" name="直線コネクタ 191"/>
        <xdr:cNvCxnSpPr/>
      </xdr:nvCxnSpPr>
      <xdr:spPr>
        <a:xfrm>
          <a:off x="2209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56</xdr:row>
      <xdr:rowOff>152400</xdr:rowOff>
    </xdr:to>
    <xdr:cxnSp macro="">
      <xdr:nvCxnSpPr>
        <xdr:cNvPr id="195" name="直線コネクタ 194"/>
        <xdr:cNvCxnSpPr/>
      </xdr:nvCxnSpPr>
      <xdr:spPr>
        <a:xfrm>
          <a:off x="1320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09" name="円/楕円 208"/>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0" name="テキスト ボックス 209"/>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3" name="円/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0.7</a:t>
          </a:r>
          <a:r>
            <a:rPr kumimoji="1" lang="ja-JP" altLang="en-US" sz="1300">
              <a:latin typeface="ＭＳ Ｐゴシック"/>
            </a:rPr>
            <a:t>ポイント下回り、類似団体の平均を下回ったものの、全国及び神奈川県の平均をいずれも上回った。</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から、公共下水道事業が地方公営企業法の財規規定を適用し、公営企業会計へ移行したことで、負担すべき費用が繰出金から補助費による支出に移管したことにより、経常経費充当一般財源の減少が経常一般財源収入の減少を上回ったため、前年度より改善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152400</xdr:rowOff>
    </xdr:from>
    <xdr:to>
      <xdr:col>24</xdr:col>
      <xdr:colOff>31750</xdr:colOff>
      <xdr:row>57</xdr:row>
      <xdr:rowOff>69850</xdr:rowOff>
    </xdr:to>
    <xdr:cxnSp macro="">
      <xdr:nvCxnSpPr>
        <xdr:cNvPr id="247" name="直線コネクタ 246"/>
        <xdr:cNvCxnSpPr/>
      </xdr:nvCxnSpPr>
      <xdr:spPr>
        <a:xfrm flipV="1">
          <a:off x="15671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76200</xdr:rowOff>
    </xdr:from>
    <xdr:to>
      <xdr:col>22</xdr:col>
      <xdr:colOff>565150</xdr:colOff>
      <xdr:row>57</xdr:row>
      <xdr:rowOff>69850</xdr:rowOff>
    </xdr:to>
    <xdr:cxnSp macro="">
      <xdr:nvCxnSpPr>
        <xdr:cNvPr id="250" name="直線コネクタ 249"/>
        <xdr:cNvCxnSpPr/>
      </xdr:nvCxnSpPr>
      <xdr:spPr>
        <a:xfrm>
          <a:off x="14782800" y="9677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76200</xdr:rowOff>
    </xdr:to>
    <xdr:cxnSp macro="">
      <xdr:nvCxnSpPr>
        <xdr:cNvPr id="253" name="直線コネクタ 252"/>
        <xdr:cNvCxnSpPr/>
      </xdr:nvCxnSpPr>
      <xdr:spPr>
        <a:xfrm>
          <a:off x="13893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50800</xdr:rowOff>
    </xdr:to>
    <xdr:cxnSp macro="">
      <xdr:nvCxnSpPr>
        <xdr:cNvPr id="256" name="直線コネクタ 255"/>
        <xdr:cNvCxnSpPr/>
      </xdr:nvCxnSpPr>
      <xdr:spPr>
        <a:xfrm>
          <a:off x="13004800" y="956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66" name="円/楕円 265"/>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118127</xdr:rowOff>
    </xdr:from>
    <xdr:ext cx="762000" cy="259045"/>
    <xdr:sp macro="" textlink="">
      <xdr:nvSpPr>
        <xdr:cNvPr id="267"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25400</xdr:rowOff>
    </xdr:from>
    <xdr:to>
      <xdr:col>21</xdr:col>
      <xdr:colOff>412750</xdr:colOff>
      <xdr:row>56</xdr:row>
      <xdr:rowOff>127000</xdr:rowOff>
    </xdr:to>
    <xdr:sp macro="" textlink="">
      <xdr:nvSpPr>
        <xdr:cNvPr id="270" name="円/楕円 269"/>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71" name="テキスト ボックス 27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2" name="円/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3" name="テキスト ボックス 27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74" name="円/楕円 273"/>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75" name="テキスト ボックス 274"/>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2.3</a:t>
          </a:r>
          <a:r>
            <a:rPr kumimoji="1" lang="ja-JP" altLang="en-US" sz="1300">
              <a:latin typeface="ＭＳ Ｐゴシック"/>
            </a:rPr>
            <a:t>ポイント上回ったが、類似団体、全国及び神奈川県の平均をいずれも下回っている。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から、公共下水道事業が一層の経営の効率化・健全化を図るため、地方公営企業法の財規規定を適用し、公営企業会計へ移行したことで、負担すべき費用が繰出金から補助費による支出に移管したことにより、経常経費充当一般財源が増加し、経常一般財源収入が減少したため、前年度より悪化し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37</xdr:row>
      <xdr:rowOff>57150</xdr:rowOff>
    </xdr:to>
    <xdr:cxnSp macro="">
      <xdr:nvCxnSpPr>
        <xdr:cNvPr id="308" name="直線コネクタ 307"/>
        <xdr:cNvCxnSpPr/>
      </xdr:nvCxnSpPr>
      <xdr:spPr>
        <a:xfrm>
          <a:off x="15671800" y="61087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36</xdr:row>
      <xdr:rowOff>88900</xdr:rowOff>
    </xdr:to>
    <xdr:cxnSp macro="">
      <xdr:nvCxnSpPr>
        <xdr:cNvPr id="311" name="直線コネクタ 310"/>
        <xdr:cNvCxnSpPr/>
      </xdr:nvCxnSpPr>
      <xdr:spPr>
        <a:xfrm flipV="1">
          <a:off x="14782800" y="610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88900</xdr:rowOff>
    </xdr:to>
    <xdr:cxnSp macro="">
      <xdr:nvCxnSpPr>
        <xdr:cNvPr id="314" name="直線コネクタ 313"/>
        <xdr:cNvCxnSpPr/>
      </xdr:nvCxnSpPr>
      <xdr:spPr>
        <a:xfrm>
          <a:off x="13893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101600</xdr:rowOff>
    </xdr:to>
    <xdr:cxnSp macro="">
      <xdr:nvCxnSpPr>
        <xdr:cNvPr id="317" name="直線コネクタ 316"/>
        <xdr:cNvCxnSpPr/>
      </xdr:nvCxnSpPr>
      <xdr:spPr>
        <a:xfrm flipV="1">
          <a:off x="13004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27" name="円/楕円 326"/>
        <xdr:cNvSpPr/>
      </xdr:nvSpPr>
      <xdr:spPr>
        <a:xfrm>
          <a:off x="16459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22877</xdr:rowOff>
    </xdr:from>
    <xdr:ext cx="762000" cy="259045"/>
    <xdr:sp macro="" textlink="">
      <xdr:nvSpPr>
        <xdr:cNvPr id="328" name="補助費等該当値テキスト"/>
        <xdr:cNvSpPr txBox="1"/>
      </xdr:nvSpPr>
      <xdr:spPr>
        <a:xfrm>
          <a:off x="16598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29" name="円/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1" name="円/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2" name="テキスト ボックス 33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3" name="円/楕円 332"/>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4" name="テキスト ボックス 333"/>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50800</xdr:rowOff>
    </xdr:from>
    <xdr:to>
      <xdr:col>19</xdr:col>
      <xdr:colOff>6350</xdr:colOff>
      <xdr:row>36</xdr:row>
      <xdr:rowOff>152400</xdr:rowOff>
    </xdr:to>
    <xdr:sp macro="" textlink="">
      <xdr:nvSpPr>
        <xdr:cNvPr id="335" name="円/楕円 334"/>
        <xdr:cNvSpPr/>
      </xdr:nvSpPr>
      <xdr:spPr>
        <a:xfrm>
          <a:off x="12954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36" name="テキスト ボックス 335"/>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1.1</a:t>
          </a:r>
          <a:r>
            <a:rPr kumimoji="1" lang="ja-JP" altLang="en-US" sz="1300">
              <a:latin typeface="ＭＳ Ｐゴシック"/>
            </a:rPr>
            <a:t>ポイント上回ったが、類似団体、全国及び神奈川県の平均をいずれも下回っている。</a:t>
          </a:r>
        </a:p>
        <a:p>
          <a:r>
            <a:rPr kumimoji="1" lang="ja-JP" altLang="en-US" sz="1300">
              <a:latin typeface="ＭＳ Ｐゴシック"/>
            </a:rPr>
            <a:t>教育・福祉施設等整備事業債、厚生福祉施設整備事業債及び一般単独事業債等の償還額が減少したが、臨時財政対策債及び退職手当債等の償還額の増加が減少額を上回ったため、経常経費充当一般財源は増加し、経常一般財源収入が減少したため、前年度より悪化した。</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62992</xdr:rowOff>
    </xdr:to>
    <xdr:cxnSp macro="">
      <xdr:nvCxnSpPr>
        <xdr:cNvPr id="366" name="直線コネクタ 365"/>
        <xdr:cNvCxnSpPr/>
      </xdr:nvCxnSpPr>
      <xdr:spPr>
        <a:xfrm>
          <a:off x="3987800" y="13042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113285</xdr:rowOff>
    </xdr:to>
    <xdr:cxnSp macro="">
      <xdr:nvCxnSpPr>
        <xdr:cNvPr id="369" name="直線コネクタ 368"/>
        <xdr:cNvCxnSpPr/>
      </xdr:nvCxnSpPr>
      <xdr:spPr>
        <a:xfrm flipV="1">
          <a:off x="3098800" y="130429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77</xdr:row>
      <xdr:rowOff>65278</xdr:rowOff>
    </xdr:to>
    <xdr:cxnSp macro="">
      <xdr:nvCxnSpPr>
        <xdr:cNvPr id="372" name="直線コネクタ 371"/>
        <xdr:cNvCxnSpPr/>
      </xdr:nvCxnSpPr>
      <xdr:spPr>
        <a:xfrm flipV="1">
          <a:off x="2209800" y="131434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92711</xdr:rowOff>
    </xdr:to>
    <xdr:cxnSp macro="">
      <xdr:nvCxnSpPr>
        <xdr:cNvPr id="375" name="直線コネクタ 374"/>
        <xdr:cNvCxnSpPr/>
      </xdr:nvCxnSpPr>
      <xdr:spPr>
        <a:xfrm flipV="1">
          <a:off x="1320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5" name="円/楕円 384"/>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6"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7" name="円/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9" name="円/楕円 388"/>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0" name="テキスト ボックス 389"/>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1" name="円/楕円 390"/>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2" name="テキスト ボックス 391"/>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3" name="円/楕円 39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4" name="テキスト ボックス 39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前年度を</a:t>
          </a:r>
          <a:r>
            <a:rPr kumimoji="1" lang="en-US" altLang="ja-JP" sz="1300">
              <a:latin typeface="ＭＳ Ｐゴシック"/>
            </a:rPr>
            <a:t>7.4</a:t>
          </a:r>
          <a:r>
            <a:rPr kumimoji="1" lang="ja-JP" altLang="en-US" sz="1300">
              <a:latin typeface="ＭＳ Ｐゴシック"/>
            </a:rPr>
            <a:t>ポイント上回り、類似団体、神奈川県、全国の平均をいずれも上回った。</a:t>
          </a:r>
        </a:p>
        <a:p>
          <a:r>
            <a:rPr kumimoji="1" lang="ja-JP" altLang="en-US" sz="1300">
              <a:latin typeface="ＭＳ Ｐゴシック"/>
            </a:rPr>
            <a:t>　国の人事院勧告に伴う給与改定等による人件費の増加、臨時財政対策債等の公債費の増加により経常経費充当一般財源は増加し、経常一般財源収入が減少したため、前年度より悪化した。</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80</xdr:row>
      <xdr:rowOff>44704</xdr:rowOff>
    </xdr:to>
    <xdr:cxnSp macro="">
      <xdr:nvCxnSpPr>
        <xdr:cNvPr id="425" name="直線コネクタ 424"/>
        <xdr:cNvCxnSpPr/>
      </xdr:nvCxnSpPr>
      <xdr:spPr>
        <a:xfrm>
          <a:off x="15671800" y="13422376"/>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113285</xdr:rowOff>
    </xdr:to>
    <xdr:cxnSp macro="">
      <xdr:nvCxnSpPr>
        <xdr:cNvPr id="428" name="直線コネクタ 427"/>
        <xdr:cNvCxnSpPr/>
      </xdr:nvCxnSpPr>
      <xdr:spPr>
        <a:xfrm flipV="1">
          <a:off x="14782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113285</xdr:rowOff>
    </xdr:to>
    <xdr:cxnSp macro="">
      <xdr:nvCxnSpPr>
        <xdr:cNvPr id="431" name="直線コネクタ 430"/>
        <xdr:cNvCxnSpPr/>
      </xdr:nvCxnSpPr>
      <xdr:spPr>
        <a:xfrm>
          <a:off x="13893800" y="133492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77</xdr:row>
      <xdr:rowOff>147574</xdr:rowOff>
    </xdr:to>
    <xdr:cxnSp macro="">
      <xdr:nvCxnSpPr>
        <xdr:cNvPr id="434" name="直線コネクタ 433"/>
        <xdr:cNvCxnSpPr/>
      </xdr:nvCxnSpPr>
      <xdr:spPr>
        <a:xfrm>
          <a:off x="13004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165354</xdr:rowOff>
    </xdr:from>
    <xdr:to>
      <xdr:col>24</xdr:col>
      <xdr:colOff>82550</xdr:colOff>
      <xdr:row>80</xdr:row>
      <xdr:rowOff>95504</xdr:rowOff>
    </xdr:to>
    <xdr:sp macro="" textlink="">
      <xdr:nvSpPr>
        <xdr:cNvPr id="444" name="円/楕円 443"/>
        <xdr:cNvSpPr/>
      </xdr:nvSpPr>
      <xdr:spPr>
        <a:xfrm>
          <a:off x="164592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137431</xdr:rowOff>
    </xdr:from>
    <xdr:ext cx="762000" cy="259045"/>
    <xdr:sp macro="" textlink="">
      <xdr:nvSpPr>
        <xdr:cNvPr id="445" name="公債費以外該当値テキスト"/>
        <xdr:cNvSpPr txBox="1"/>
      </xdr:nvSpPr>
      <xdr:spPr>
        <a:xfrm>
          <a:off x="165989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169926</xdr:rowOff>
    </xdr:from>
    <xdr:to>
      <xdr:col>22</xdr:col>
      <xdr:colOff>615950</xdr:colOff>
      <xdr:row>78</xdr:row>
      <xdr:rowOff>100076</xdr:rowOff>
    </xdr:to>
    <xdr:sp macro="" textlink="">
      <xdr:nvSpPr>
        <xdr:cNvPr id="446" name="円/楕円 445"/>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84853</xdr:rowOff>
    </xdr:from>
    <xdr:ext cx="736600" cy="259045"/>
    <xdr:sp macro="" textlink="">
      <xdr:nvSpPr>
        <xdr:cNvPr id="447" name="テキスト ボックス 446"/>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62485</xdr:rowOff>
    </xdr:from>
    <xdr:to>
      <xdr:col>21</xdr:col>
      <xdr:colOff>412750</xdr:colOff>
      <xdr:row>78</xdr:row>
      <xdr:rowOff>164085</xdr:rowOff>
    </xdr:to>
    <xdr:sp macro="" textlink="">
      <xdr:nvSpPr>
        <xdr:cNvPr id="448" name="円/楕円 447"/>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148862</xdr:rowOff>
    </xdr:from>
    <xdr:ext cx="762000" cy="259045"/>
    <xdr:sp macro="" textlink="">
      <xdr:nvSpPr>
        <xdr:cNvPr id="449" name="テキスト ボックス 448"/>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0" name="円/楕円 449"/>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1" name="テキスト ボックス 45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2" name="円/楕円 451"/>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53" name="テキスト ボックス 452"/>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神奈川県座間市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32599</xdr:rowOff>
    </xdr:from>
    <xdr:to>
      <xdr:col>4</xdr:col>
      <xdr:colOff>1117600</xdr:colOff>
      <xdr:row>17</xdr:row>
      <xdr:rowOff>63493</xdr:rowOff>
    </xdr:to>
    <xdr:cxnSp macro="">
      <xdr:nvCxnSpPr>
        <xdr:cNvPr id="52" name="直線コネクタ 51"/>
        <xdr:cNvCxnSpPr/>
      </xdr:nvCxnSpPr>
      <xdr:spPr bwMode="auto">
        <a:xfrm flipV="1">
          <a:off x="5003800" y="2994874"/>
          <a:ext cx="647700" cy="3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63493</xdr:rowOff>
    </xdr:from>
    <xdr:to>
      <xdr:col>4</xdr:col>
      <xdr:colOff>469900</xdr:colOff>
      <xdr:row>17</xdr:row>
      <xdr:rowOff>134751</xdr:rowOff>
    </xdr:to>
    <xdr:cxnSp macro="">
      <xdr:nvCxnSpPr>
        <xdr:cNvPr id="55" name="直線コネクタ 54"/>
        <xdr:cNvCxnSpPr/>
      </xdr:nvCxnSpPr>
      <xdr:spPr bwMode="auto">
        <a:xfrm flipV="1">
          <a:off x="4305300" y="3025768"/>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134751</xdr:rowOff>
    </xdr:from>
    <xdr:to>
      <xdr:col>3</xdr:col>
      <xdr:colOff>904875</xdr:colOff>
      <xdr:row>18</xdr:row>
      <xdr:rowOff>47099</xdr:rowOff>
    </xdr:to>
    <xdr:cxnSp macro="">
      <xdr:nvCxnSpPr>
        <xdr:cNvPr id="58" name="直線コネクタ 57"/>
        <xdr:cNvCxnSpPr/>
      </xdr:nvCxnSpPr>
      <xdr:spPr bwMode="auto">
        <a:xfrm flipV="1">
          <a:off x="3606800" y="3097026"/>
          <a:ext cx="698500" cy="8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29170</xdr:rowOff>
    </xdr:from>
    <xdr:to>
      <xdr:col>3</xdr:col>
      <xdr:colOff>206375</xdr:colOff>
      <xdr:row>18</xdr:row>
      <xdr:rowOff>47099</xdr:rowOff>
    </xdr:to>
    <xdr:cxnSp macro="">
      <xdr:nvCxnSpPr>
        <xdr:cNvPr id="61" name="直線コネクタ 60"/>
        <xdr:cNvCxnSpPr/>
      </xdr:nvCxnSpPr>
      <xdr:spPr bwMode="auto">
        <a:xfrm>
          <a:off x="2908300" y="3162895"/>
          <a:ext cx="698500" cy="1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153249</xdr:rowOff>
    </xdr:from>
    <xdr:to>
      <xdr:col>5</xdr:col>
      <xdr:colOff>34925</xdr:colOff>
      <xdr:row>17</xdr:row>
      <xdr:rowOff>83399</xdr:rowOff>
    </xdr:to>
    <xdr:sp macro="" textlink="">
      <xdr:nvSpPr>
        <xdr:cNvPr id="71" name="円/楕円 70"/>
        <xdr:cNvSpPr/>
      </xdr:nvSpPr>
      <xdr:spPr bwMode="auto">
        <a:xfrm>
          <a:off x="5600700" y="294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125326</xdr:rowOff>
    </xdr:from>
    <xdr:ext cx="762000" cy="259045"/>
    <xdr:sp macro="" textlink="">
      <xdr:nvSpPr>
        <xdr:cNvPr id="72" name="人口1人当たり決算額の推移該当値テキスト130"/>
        <xdr:cNvSpPr txBox="1"/>
      </xdr:nvSpPr>
      <xdr:spPr>
        <a:xfrm>
          <a:off x="5740400" y="291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12693</xdr:rowOff>
    </xdr:from>
    <xdr:to>
      <xdr:col>4</xdr:col>
      <xdr:colOff>520700</xdr:colOff>
      <xdr:row>17</xdr:row>
      <xdr:rowOff>114293</xdr:rowOff>
    </xdr:to>
    <xdr:sp macro="" textlink="">
      <xdr:nvSpPr>
        <xdr:cNvPr id="73" name="円/楕円 72"/>
        <xdr:cNvSpPr/>
      </xdr:nvSpPr>
      <xdr:spPr bwMode="auto">
        <a:xfrm>
          <a:off x="4953000" y="297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99070</xdr:rowOff>
    </xdr:from>
    <xdr:ext cx="736600" cy="259045"/>
    <xdr:sp macro="" textlink="">
      <xdr:nvSpPr>
        <xdr:cNvPr id="74" name="テキスト ボックス 73"/>
        <xdr:cNvSpPr txBox="1"/>
      </xdr:nvSpPr>
      <xdr:spPr>
        <a:xfrm>
          <a:off x="4622800" y="306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57,903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83951</xdr:rowOff>
    </xdr:from>
    <xdr:to>
      <xdr:col>3</xdr:col>
      <xdr:colOff>955675</xdr:colOff>
      <xdr:row>18</xdr:row>
      <xdr:rowOff>14101</xdr:rowOff>
    </xdr:to>
    <xdr:sp macro="" textlink="">
      <xdr:nvSpPr>
        <xdr:cNvPr id="75" name="円/楕円 74"/>
        <xdr:cNvSpPr/>
      </xdr:nvSpPr>
      <xdr:spPr bwMode="auto">
        <a:xfrm>
          <a:off x="4254500" y="30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170328</xdr:rowOff>
    </xdr:from>
    <xdr:ext cx="762000" cy="259045"/>
    <xdr:sp macro="" textlink="">
      <xdr:nvSpPr>
        <xdr:cNvPr id="76" name="テキスト ボックス 75"/>
        <xdr:cNvSpPr txBox="1"/>
      </xdr:nvSpPr>
      <xdr:spPr>
        <a:xfrm>
          <a:off x="3924300" y="313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167749</xdr:rowOff>
    </xdr:from>
    <xdr:to>
      <xdr:col>3</xdr:col>
      <xdr:colOff>257175</xdr:colOff>
      <xdr:row>18</xdr:row>
      <xdr:rowOff>97899</xdr:rowOff>
    </xdr:to>
    <xdr:sp macro="" textlink="">
      <xdr:nvSpPr>
        <xdr:cNvPr id="77" name="円/楕円 76"/>
        <xdr:cNvSpPr/>
      </xdr:nvSpPr>
      <xdr:spPr bwMode="auto">
        <a:xfrm>
          <a:off x="3556000" y="313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82676</xdr:rowOff>
    </xdr:from>
    <xdr:ext cx="762000" cy="259045"/>
    <xdr:sp macro="" textlink="">
      <xdr:nvSpPr>
        <xdr:cNvPr id="78" name="テキスト ボックス 77"/>
        <xdr:cNvSpPr txBox="1"/>
      </xdr:nvSpPr>
      <xdr:spPr>
        <a:xfrm>
          <a:off x="3225800" y="32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149820</xdr:rowOff>
    </xdr:from>
    <xdr:to>
      <xdr:col>2</xdr:col>
      <xdr:colOff>692150</xdr:colOff>
      <xdr:row>18</xdr:row>
      <xdr:rowOff>79970</xdr:rowOff>
    </xdr:to>
    <xdr:sp macro="" textlink="">
      <xdr:nvSpPr>
        <xdr:cNvPr id="79" name="円/楕円 78"/>
        <xdr:cNvSpPr/>
      </xdr:nvSpPr>
      <xdr:spPr bwMode="auto">
        <a:xfrm>
          <a:off x="2857500" y="311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64747</xdr:rowOff>
    </xdr:from>
    <xdr:ext cx="762000" cy="259045"/>
    <xdr:sp macro="" textlink="">
      <xdr:nvSpPr>
        <xdr:cNvPr id="80" name="テキスト ボックス 79"/>
        <xdr:cNvSpPr txBox="1"/>
      </xdr:nvSpPr>
      <xdr:spPr>
        <a:xfrm>
          <a:off x="2527300" y="319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39119</xdr:rowOff>
    </xdr:from>
    <xdr:to>
      <xdr:col>4</xdr:col>
      <xdr:colOff>1117600</xdr:colOff>
      <xdr:row>37</xdr:row>
      <xdr:rowOff>111096</xdr:rowOff>
    </xdr:to>
    <xdr:cxnSp macro="">
      <xdr:nvCxnSpPr>
        <xdr:cNvPr id="115" name="直線コネクタ 114"/>
        <xdr:cNvCxnSpPr/>
      </xdr:nvCxnSpPr>
      <xdr:spPr bwMode="auto">
        <a:xfrm>
          <a:off x="5003800" y="7163819"/>
          <a:ext cx="647700" cy="71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39119</xdr:rowOff>
    </xdr:from>
    <xdr:to>
      <xdr:col>4</xdr:col>
      <xdr:colOff>469900</xdr:colOff>
      <xdr:row>37</xdr:row>
      <xdr:rowOff>82749</xdr:rowOff>
    </xdr:to>
    <xdr:cxnSp macro="">
      <xdr:nvCxnSpPr>
        <xdr:cNvPr id="118" name="直線コネクタ 117"/>
        <xdr:cNvCxnSpPr/>
      </xdr:nvCxnSpPr>
      <xdr:spPr bwMode="auto">
        <a:xfrm flipV="1">
          <a:off x="4305300" y="7163819"/>
          <a:ext cx="698500" cy="4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88007</xdr:rowOff>
    </xdr:from>
    <xdr:to>
      <xdr:col>3</xdr:col>
      <xdr:colOff>904875</xdr:colOff>
      <xdr:row>37</xdr:row>
      <xdr:rowOff>82749</xdr:rowOff>
    </xdr:to>
    <xdr:cxnSp macro="">
      <xdr:nvCxnSpPr>
        <xdr:cNvPr id="121" name="直線コネクタ 120"/>
        <xdr:cNvCxnSpPr/>
      </xdr:nvCxnSpPr>
      <xdr:spPr bwMode="auto">
        <a:xfrm>
          <a:off x="3606800" y="7041257"/>
          <a:ext cx="698500" cy="16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310697</xdr:rowOff>
    </xdr:from>
    <xdr:to>
      <xdr:col>3</xdr:col>
      <xdr:colOff>206375</xdr:colOff>
      <xdr:row>36</xdr:row>
      <xdr:rowOff>88007</xdr:rowOff>
    </xdr:to>
    <xdr:cxnSp macro="">
      <xdr:nvCxnSpPr>
        <xdr:cNvPr id="124" name="直線コネクタ 123"/>
        <xdr:cNvCxnSpPr/>
      </xdr:nvCxnSpPr>
      <xdr:spPr bwMode="auto">
        <a:xfrm>
          <a:off x="2908300" y="6921047"/>
          <a:ext cx="698500" cy="12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60296</xdr:rowOff>
    </xdr:from>
    <xdr:to>
      <xdr:col>5</xdr:col>
      <xdr:colOff>34925</xdr:colOff>
      <xdr:row>37</xdr:row>
      <xdr:rowOff>161896</xdr:rowOff>
    </xdr:to>
    <xdr:sp macro="" textlink="">
      <xdr:nvSpPr>
        <xdr:cNvPr id="134" name="円/楕円 133"/>
        <xdr:cNvSpPr/>
      </xdr:nvSpPr>
      <xdr:spPr bwMode="auto">
        <a:xfrm>
          <a:off x="5600700" y="718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32373</xdr:rowOff>
    </xdr:from>
    <xdr:ext cx="762000" cy="259045"/>
    <xdr:sp macro="" textlink="">
      <xdr:nvSpPr>
        <xdr:cNvPr id="135" name="人口1人当たり決算額の推移該当値テキスト445"/>
        <xdr:cNvSpPr txBox="1"/>
      </xdr:nvSpPr>
      <xdr:spPr>
        <a:xfrm>
          <a:off x="5740400" y="71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159769</xdr:rowOff>
    </xdr:from>
    <xdr:to>
      <xdr:col>4</xdr:col>
      <xdr:colOff>520700</xdr:colOff>
      <xdr:row>37</xdr:row>
      <xdr:rowOff>89919</xdr:rowOff>
    </xdr:to>
    <xdr:sp macro="" textlink="">
      <xdr:nvSpPr>
        <xdr:cNvPr id="136" name="円/楕円 135"/>
        <xdr:cNvSpPr/>
      </xdr:nvSpPr>
      <xdr:spPr bwMode="auto">
        <a:xfrm>
          <a:off x="4953000" y="711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74696</xdr:rowOff>
    </xdr:from>
    <xdr:ext cx="736600" cy="259045"/>
    <xdr:sp macro="" textlink="">
      <xdr:nvSpPr>
        <xdr:cNvPr id="137" name="テキスト ボックス 136"/>
        <xdr:cNvSpPr txBox="1"/>
      </xdr:nvSpPr>
      <xdr:spPr>
        <a:xfrm>
          <a:off x="4622800" y="7199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31949</xdr:rowOff>
    </xdr:from>
    <xdr:to>
      <xdr:col>3</xdr:col>
      <xdr:colOff>955675</xdr:colOff>
      <xdr:row>37</xdr:row>
      <xdr:rowOff>133549</xdr:rowOff>
    </xdr:to>
    <xdr:sp macro="" textlink="">
      <xdr:nvSpPr>
        <xdr:cNvPr id="138" name="円/楕円 137"/>
        <xdr:cNvSpPr/>
      </xdr:nvSpPr>
      <xdr:spPr bwMode="auto">
        <a:xfrm>
          <a:off x="4254500" y="715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118326</xdr:rowOff>
    </xdr:from>
    <xdr:ext cx="762000" cy="259045"/>
    <xdr:sp macro="" textlink="">
      <xdr:nvSpPr>
        <xdr:cNvPr id="139" name="テキスト ボックス 138"/>
        <xdr:cNvSpPr txBox="1"/>
      </xdr:nvSpPr>
      <xdr:spPr>
        <a:xfrm>
          <a:off x="3924300" y="724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37207</xdr:rowOff>
    </xdr:from>
    <xdr:to>
      <xdr:col>3</xdr:col>
      <xdr:colOff>257175</xdr:colOff>
      <xdr:row>36</xdr:row>
      <xdr:rowOff>138807</xdr:rowOff>
    </xdr:to>
    <xdr:sp macro="" textlink="">
      <xdr:nvSpPr>
        <xdr:cNvPr id="140" name="円/楕円 139"/>
        <xdr:cNvSpPr/>
      </xdr:nvSpPr>
      <xdr:spPr bwMode="auto">
        <a:xfrm>
          <a:off x="3556000" y="699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123584</xdr:rowOff>
    </xdr:from>
    <xdr:ext cx="762000" cy="259045"/>
    <xdr:sp macro="" textlink="">
      <xdr:nvSpPr>
        <xdr:cNvPr id="141" name="テキスト ボックス 140"/>
        <xdr:cNvSpPr txBox="1"/>
      </xdr:nvSpPr>
      <xdr:spPr>
        <a:xfrm>
          <a:off x="3225800" y="70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259897</xdr:rowOff>
    </xdr:from>
    <xdr:to>
      <xdr:col>2</xdr:col>
      <xdr:colOff>692150</xdr:colOff>
      <xdr:row>36</xdr:row>
      <xdr:rowOff>18597</xdr:rowOff>
    </xdr:to>
    <xdr:sp macro="" textlink="">
      <xdr:nvSpPr>
        <xdr:cNvPr id="142" name="円/楕円 141"/>
        <xdr:cNvSpPr/>
      </xdr:nvSpPr>
      <xdr:spPr bwMode="auto">
        <a:xfrm>
          <a:off x="2857500" y="687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3374</xdr:rowOff>
    </xdr:from>
    <xdr:ext cx="762000" cy="259045"/>
    <xdr:sp macro="" textlink="">
      <xdr:nvSpPr>
        <xdr:cNvPr id="143" name="テキスト ボックス 142"/>
        <xdr:cNvSpPr txBox="1"/>
      </xdr:nvSpPr>
      <xdr:spPr>
        <a:xfrm>
          <a:off x="2527300" y="695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91204</xdr:rowOff>
    </xdr:from>
    <xdr:to>
      <xdr:col>6</xdr:col>
      <xdr:colOff>511175</xdr:colOff>
      <xdr:row>34</xdr:row>
      <xdr:rowOff>140549</xdr:rowOff>
    </xdr:to>
    <xdr:cxnSp macro="">
      <xdr:nvCxnSpPr>
        <xdr:cNvPr id="63" name="直線コネクタ 62"/>
        <xdr:cNvCxnSpPr/>
      </xdr:nvCxnSpPr>
      <xdr:spPr>
        <a:xfrm>
          <a:off x="3797300" y="5920504"/>
          <a:ext cx="8382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91204</xdr:rowOff>
    </xdr:from>
    <xdr:to>
      <xdr:col>5</xdr:col>
      <xdr:colOff>358775</xdr:colOff>
      <xdr:row>35</xdr:row>
      <xdr:rowOff>51362</xdr:rowOff>
    </xdr:to>
    <xdr:cxnSp macro="">
      <xdr:nvCxnSpPr>
        <xdr:cNvPr id="66" name="直線コネクタ 65"/>
        <xdr:cNvCxnSpPr/>
      </xdr:nvCxnSpPr>
      <xdr:spPr>
        <a:xfrm flipV="1">
          <a:off x="2908300" y="5920504"/>
          <a:ext cx="889000" cy="1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51362</xdr:rowOff>
    </xdr:from>
    <xdr:to>
      <xdr:col>4</xdr:col>
      <xdr:colOff>155575</xdr:colOff>
      <xdr:row>35</xdr:row>
      <xdr:rowOff>151881</xdr:rowOff>
    </xdr:to>
    <xdr:cxnSp macro="">
      <xdr:nvCxnSpPr>
        <xdr:cNvPr id="69" name="直線コネクタ 68"/>
        <xdr:cNvCxnSpPr/>
      </xdr:nvCxnSpPr>
      <xdr:spPr>
        <a:xfrm flipV="1">
          <a:off x="2019300" y="6052112"/>
          <a:ext cx="889000" cy="10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123077</xdr:rowOff>
    </xdr:from>
    <xdr:to>
      <xdr:col>2</xdr:col>
      <xdr:colOff>638175</xdr:colOff>
      <xdr:row>35</xdr:row>
      <xdr:rowOff>151881</xdr:rowOff>
    </xdr:to>
    <xdr:cxnSp macro="">
      <xdr:nvCxnSpPr>
        <xdr:cNvPr id="72" name="直線コネクタ 71"/>
        <xdr:cNvCxnSpPr/>
      </xdr:nvCxnSpPr>
      <xdr:spPr>
        <a:xfrm>
          <a:off x="1130300" y="6123827"/>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89749</xdr:rowOff>
    </xdr:from>
    <xdr:to>
      <xdr:col>6</xdr:col>
      <xdr:colOff>561975</xdr:colOff>
      <xdr:row>35</xdr:row>
      <xdr:rowOff>19899</xdr:rowOff>
    </xdr:to>
    <xdr:sp macro="" textlink="">
      <xdr:nvSpPr>
        <xdr:cNvPr id="82" name="円/楕円 81"/>
        <xdr:cNvSpPr/>
      </xdr:nvSpPr>
      <xdr:spPr>
        <a:xfrm>
          <a:off x="4584700" y="59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68176</xdr:rowOff>
    </xdr:from>
    <xdr:ext cx="534377" cy="259045"/>
    <xdr:sp macro="" textlink="">
      <xdr:nvSpPr>
        <xdr:cNvPr id="83" name="人件費該当値テキスト"/>
        <xdr:cNvSpPr txBox="1"/>
      </xdr:nvSpPr>
      <xdr:spPr>
        <a:xfrm>
          <a:off x="4686300" y="5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40404</xdr:rowOff>
    </xdr:from>
    <xdr:to>
      <xdr:col>5</xdr:col>
      <xdr:colOff>409575</xdr:colOff>
      <xdr:row>34</xdr:row>
      <xdr:rowOff>142004</xdr:rowOff>
    </xdr:to>
    <xdr:sp macro="" textlink="">
      <xdr:nvSpPr>
        <xdr:cNvPr id="84" name="円/楕円 83"/>
        <xdr:cNvSpPr/>
      </xdr:nvSpPr>
      <xdr:spPr>
        <a:xfrm>
          <a:off x="3746500" y="58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133131</xdr:rowOff>
    </xdr:from>
    <xdr:ext cx="534377" cy="259045"/>
    <xdr:sp macro="" textlink="">
      <xdr:nvSpPr>
        <xdr:cNvPr id="85" name="テキスト ボックス 84"/>
        <xdr:cNvSpPr txBox="1"/>
      </xdr:nvSpPr>
      <xdr:spPr>
        <a:xfrm>
          <a:off x="3530111" y="59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562</xdr:rowOff>
    </xdr:from>
    <xdr:to>
      <xdr:col>4</xdr:col>
      <xdr:colOff>206375</xdr:colOff>
      <xdr:row>35</xdr:row>
      <xdr:rowOff>102162</xdr:rowOff>
    </xdr:to>
    <xdr:sp macro="" textlink="">
      <xdr:nvSpPr>
        <xdr:cNvPr id="86" name="円/楕円 85"/>
        <xdr:cNvSpPr/>
      </xdr:nvSpPr>
      <xdr:spPr>
        <a:xfrm>
          <a:off x="2857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93289</xdr:rowOff>
    </xdr:from>
    <xdr:ext cx="534377" cy="259045"/>
    <xdr:sp macro="" textlink="">
      <xdr:nvSpPr>
        <xdr:cNvPr id="87" name="テキスト ボックス 86"/>
        <xdr:cNvSpPr txBox="1"/>
      </xdr:nvSpPr>
      <xdr:spPr>
        <a:xfrm>
          <a:off x="2641111" y="60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101081</xdr:rowOff>
    </xdr:from>
    <xdr:to>
      <xdr:col>3</xdr:col>
      <xdr:colOff>3175</xdr:colOff>
      <xdr:row>36</xdr:row>
      <xdr:rowOff>31231</xdr:rowOff>
    </xdr:to>
    <xdr:sp macro="" textlink="">
      <xdr:nvSpPr>
        <xdr:cNvPr id="88" name="円/楕円 87"/>
        <xdr:cNvSpPr/>
      </xdr:nvSpPr>
      <xdr:spPr>
        <a:xfrm>
          <a:off x="1968500" y="61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22358</xdr:rowOff>
    </xdr:from>
    <xdr:ext cx="534377" cy="259045"/>
    <xdr:sp macro="" textlink="">
      <xdr:nvSpPr>
        <xdr:cNvPr id="89" name="テキスト ボックス 88"/>
        <xdr:cNvSpPr txBox="1"/>
      </xdr:nvSpPr>
      <xdr:spPr>
        <a:xfrm>
          <a:off x="1752111" y="61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72277</xdr:rowOff>
    </xdr:from>
    <xdr:to>
      <xdr:col>1</xdr:col>
      <xdr:colOff>485775</xdr:colOff>
      <xdr:row>36</xdr:row>
      <xdr:rowOff>2427</xdr:rowOff>
    </xdr:to>
    <xdr:sp macro="" textlink="">
      <xdr:nvSpPr>
        <xdr:cNvPr id="90" name="円/楕円 89"/>
        <xdr:cNvSpPr/>
      </xdr:nvSpPr>
      <xdr:spPr>
        <a:xfrm>
          <a:off x="1079500" y="60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165004</xdr:rowOff>
    </xdr:from>
    <xdr:ext cx="534377" cy="259045"/>
    <xdr:sp macro="" textlink="">
      <xdr:nvSpPr>
        <xdr:cNvPr id="91" name="テキスト ボックス 90"/>
        <xdr:cNvSpPr txBox="1"/>
      </xdr:nvSpPr>
      <xdr:spPr>
        <a:xfrm>
          <a:off x="863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152197</xdr:rowOff>
    </xdr:from>
    <xdr:to>
      <xdr:col>6</xdr:col>
      <xdr:colOff>510540</xdr:colOff>
      <xdr:row>57</xdr:row>
      <xdr:rowOff>82512</xdr:rowOff>
    </xdr:to>
    <xdr:cxnSp macro="">
      <xdr:nvCxnSpPr>
        <xdr:cNvPr id="116" name="直線コネクタ 115"/>
        <xdr:cNvCxnSpPr/>
      </xdr:nvCxnSpPr>
      <xdr:spPr>
        <a:xfrm flipV="1">
          <a:off x="4633595" y="8724697"/>
          <a:ext cx="1270" cy="113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86339</xdr:rowOff>
    </xdr:from>
    <xdr:ext cx="534377" cy="259045"/>
    <xdr:sp macro="" textlink="">
      <xdr:nvSpPr>
        <xdr:cNvPr id="117" name="物件費最小値テキスト"/>
        <xdr:cNvSpPr txBox="1"/>
      </xdr:nvSpPr>
      <xdr:spPr>
        <a:xfrm>
          <a:off x="4686300" y="98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57</xdr:row>
      <xdr:rowOff>82512</xdr:rowOff>
    </xdr:from>
    <xdr:to>
      <xdr:col>6</xdr:col>
      <xdr:colOff>600075</xdr:colOff>
      <xdr:row>57</xdr:row>
      <xdr:rowOff>82512</xdr:rowOff>
    </xdr:to>
    <xdr:cxnSp macro="">
      <xdr:nvCxnSpPr>
        <xdr:cNvPr id="118" name="直線コネクタ 117"/>
        <xdr:cNvCxnSpPr/>
      </xdr:nvCxnSpPr>
      <xdr:spPr>
        <a:xfrm>
          <a:off x="4546600" y="985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98874</xdr:rowOff>
    </xdr:from>
    <xdr:ext cx="534377" cy="259045"/>
    <xdr:sp macro="" textlink="">
      <xdr:nvSpPr>
        <xdr:cNvPr id="119" name="物件費最大値テキスト"/>
        <xdr:cNvSpPr txBox="1"/>
      </xdr:nvSpPr>
      <xdr:spPr>
        <a:xfrm>
          <a:off x="4686300" y="84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50</xdr:row>
      <xdr:rowOff>152197</xdr:rowOff>
    </xdr:from>
    <xdr:to>
      <xdr:col>6</xdr:col>
      <xdr:colOff>600075</xdr:colOff>
      <xdr:row>50</xdr:row>
      <xdr:rowOff>152197</xdr:rowOff>
    </xdr:to>
    <xdr:cxnSp macro="">
      <xdr:nvCxnSpPr>
        <xdr:cNvPr id="120" name="直線コネクタ 119"/>
        <xdr:cNvCxnSpPr/>
      </xdr:nvCxnSpPr>
      <xdr:spPr>
        <a:xfrm>
          <a:off x="4546600" y="8724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166084</xdr:rowOff>
    </xdr:from>
    <xdr:to>
      <xdr:col>6</xdr:col>
      <xdr:colOff>511175</xdr:colOff>
      <xdr:row>57</xdr:row>
      <xdr:rowOff>13398</xdr:rowOff>
    </xdr:to>
    <xdr:cxnSp macro="">
      <xdr:nvCxnSpPr>
        <xdr:cNvPr id="121" name="直線コネクタ 120"/>
        <xdr:cNvCxnSpPr/>
      </xdr:nvCxnSpPr>
      <xdr:spPr>
        <a:xfrm flipV="1">
          <a:off x="3797300" y="9767284"/>
          <a:ext cx="8382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106767</xdr:rowOff>
    </xdr:from>
    <xdr:ext cx="534377" cy="259045"/>
    <xdr:sp macro="" textlink="">
      <xdr:nvSpPr>
        <xdr:cNvPr id="122" name="物件費平均値テキスト"/>
        <xdr:cNvSpPr txBox="1"/>
      </xdr:nvSpPr>
      <xdr:spPr>
        <a:xfrm>
          <a:off x="4686300" y="9365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83890</xdr:rowOff>
    </xdr:from>
    <xdr:to>
      <xdr:col>6</xdr:col>
      <xdr:colOff>561975</xdr:colOff>
      <xdr:row>56</xdr:row>
      <xdr:rowOff>14040</xdr:rowOff>
    </xdr:to>
    <xdr:sp macro="" textlink="">
      <xdr:nvSpPr>
        <xdr:cNvPr id="123" name="フローチャート : 判断 122"/>
        <xdr:cNvSpPr/>
      </xdr:nvSpPr>
      <xdr:spPr>
        <a:xfrm>
          <a:off x="45847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13398</xdr:rowOff>
    </xdr:from>
    <xdr:to>
      <xdr:col>5</xdr:col>
      <xdr:colOff>358775</xdr:colOff>
      <xdr:row>57</xdr:row>
      <xdr:rowOff>72987</xdr:rowOff>
    </xdr:to>
    <xdr:cxnSp macro="">
      <xdr:nvCxnSpPr>
        <xdr:cNvPr id="124" name="直線コネクタ 123"/>
        <xdr:cNvCxnSpPr/>
      </xdr:nvCxnSpPr>
      <xdr:spPr>
        <a:xfrm flipV="1">
          <a:off x="2908300" y="9786048"/>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111531</xdr:rowOff>
    </xdr:from>
    <xdr:to>
      <xdr:col>5</xdr:col>
      <xdr:colOff>409575</xdr:colOff>
      <xdr:row>56</xdr:row>
      <xdr:rowOff>41681</xdr:rowOff>
    </xdr:to>
    <xdr:sp macro="" textlink="">
      <xdr:nvSpPr>
        <xdr:cNvPr id="125" name="フローチャート : 判断 124"/>
        <xdr:cNvSpPr/>
      </xdr:nvSpPr>
      <xdr:spPr>
        <a:xfrm>
          <a:off x="3746500" y="95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58208</xdr:rowOff>
    </xdr:from>
    <xdr:ext cx="534377" cy="259045"/>
    <xdr:sp macro="" textlink="">
      <xdr:nvSpPr>
        <xdr:cNvPr id="126" name="テキスト ボックス 125"/>
        <xdr:cNvSpPr txBox="1"/>
      </xdr:nvSpPr>
      <xdr:spPr>
        <a:xfrm>
          <a:off x="3530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72987</xdr:rowOff>
    </xdr:from>
    <xdr:to>
      <xdr:col>4</xdr:col>
      <xdr:colOff>155575</xdr:colOff>
      <xdr:row>57</xdr:row>
      <xdr:rowOff>122460</xdr:rowOff>
    </xdr:to>
    <xdr:cxnSp macro="">
      <xdr:nvCxnSpPr>
        <xdr:cNvPr id="127" name="直線コネクタ 126"/>
        <xdr:cNvCxnSpPr/>
      </xdr:nvCxnSpPr>
      <xdr:spPr>
        <a:xfrm flipV="1">
          <a:off x="2019300" y="9845637"/>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103416</xdr:rowOff>
    </xdr:from>
    <xdr:to>
      <xdr:col>4</xdr:col>
      <xdr:colOff>206375</xdr:colOff>
      <xdr:row>56</xdr:row>
      <xdr:rowOff>33566</xdr:rowOff>
    </xdr:to>
    <xdr:sp macro="" textlink="">
      <xdr:nvSpPr>
        <xdr:cNvPr id="128" name="フローチャート : 判断 127"/>
        <xdr:cNvSpPr/>
      </xdr:nvSpPr>
      <xdr:spPr>
        <a:xfrm>
          <a:off x="2857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50093</xdr:rowOff>
    </xdr:from>
    <xdr:ext cx="534377" cy="259045"/>
    <xdr:sp macro="" textlink="">
      <xdr:nvSpPr>
        <xdr:cNvPr id="129" name="テキスト ボックス 128"/>
        <xdr:cNvSpPr txBox="1"/>
      </xdr:nvSpPr>
      <xdr:spPr>
        <a:xfrm>
          <a:off x="2641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122460</xdr:rowOff>
    </xdr:from>
    <xdr:to>
      <xdr:col>2</xdr:col>
      <xdr:colOff>638175</xdr:colOff>
      <xdr:row>57</xdr:row>
      <xdr:rowOff>126079</xdr:rowOff>
    </xdr:to>
    <xdr:cxnSp macro="">
      <xdr:nvCxnSpPr>
        <xdr:cNvPr id="130" name="直線コネクタ 129"/>
        <xdr:cNvCxnSpPr/>
      </xdr:nvCxnSpPr>
      <xdr:spPr>
        <a:xfrm flipV="1">
          <a:off x="1130300" y="989511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152946</xdr:rowOff>
    </xdr:from>
    <xdr:to>
      <xdr:col>3</xdr:col>
      <xdr:colOff>3175</xdr:colOff>
      <xdr:row>56</xdr:row>
      <xdr:rowOff>83096</xdr:rowOff>
    </xdr:to>
    <xdr:sp macro="" textlink="">
      <xdr:nvSpPr>
        <xdr:cNvPr id="131" name="フローチャート : 判断 130"/>
        <xdr:cNvSpPr/>
      </xdr:nvSpPr>
      <xdr:spPr>
        <a:xfrm>
          <a:off x="1968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99623</xdr:rowOff>
    </xdr:from>
    <xdr:ext cx="534377" cy="259045"/>
    <xdr:sp macro="" textlink="">
      <xdr:nvSpPr>
        <xdr:cNvPr id="132" name="テキスト ボックス 131"/>
        <xdr:cNvSpPr txBox="1"/>
      </xdr:nvSpPr>
      <xdr:spPr>
        <a:xfrm>
          <a:off x="1752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165976</xdr:rowOff>
    </xdr:from>
    <xdr:to>
      <xdr:col>1</xdr:col>
      <xdr:colOff>485775</xdr:colOff>
      <xdr:row>56</xdr:row>
      <xdr:rowOff>96126</xdr:rowOff>
    </xdr:to>
    <xdr:sp macro="" textlink="">
      <xdr:nvSpPr>
        <xdr:cNvPr id="133" name="フローチャート : 判断 132"/>
        <xdr:cNvSpPr/>
      </xdr:nvSpPr>
      <xdr:spPr>
        <a:xfrm>
          <a:off x="1079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112653</xdr:rowOff>
    </xdr:from>
    <xdr:ext cx="534377" cy="259045"/>
    <xdr:sp macro="" textlink="">
      <xdr:nvSpPr>
        <xdr:cNvPr id="134" name="テキスト ボックス 133"/>
        <xdr:cNvSpPr txBox="1"/>
      </xdr:nvSpPr>
      <xdr:spPr>
        <a:xfrm>
          <a:off x="863111" y="93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115284</xdr:rowOff>
    </xdr:from>
    <xdr:to>
      <xdr:col>6</xdr:col>
      <xdr:colOff>561975</xdr:colOff>
      <xdr:row>57</xdr:row>
      <xdr:rowOff>45434</xdr:rowOff>
    </xdr:to>
    <xdr:sp macro="" textlink="">
      <xdr:nvSpPr>
        <xdr:cNvPr id="140" name="円/楕円 139"/>
        <xdr:cNvSpPr/>
      </xdr:nvSpPr>
      <xdr:spPr>
        <a:xfrm>
          <a:off x="4584700" y="97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30211</xdr:rowOff>
    </xdr:from>
    <xdr:ext cx="534377" cy="259045"/>
    <xdr:sp macro="" textlink="">
      <xdr:nvSpPr>
        <xdr:cNvPr id="141" name="物件費該当値テキスト"/>
        <xdr:cNvSpPr txBox="1"/>
      </xdr:nvSpPr>
      <xdr:spPr>
        <a:xfrm>
          <a:off x="4686300" y="96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134048</xdr:rowOff>
    </xdr:from>
    <xdr:to>
      <xdr:col>5</xdr:col>
      <xdr:colOff>409575</xdr:colOff>
      <xdr:row>57</xdr:row>
      <xdr:rowOff>64198</xdr:rowOff>
    </xdr:to>
    <xdr:sp macro="" textlink="">
      <xdr:nvSpPr>
        <xdr:cNvPr id="142" name="円/楕円 141"/>
        <xdr:cNvSpPr/>
      </xdr:nvSpPr>
      <xdr:spPr>
        <a:xfrm>
          <a:off x="3746500" y="9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55325</xdr:rowOff>
    </xdr:from>
    <xdr:ext cx="534377" cy="259045"/>
    <xdr:sp macro="" textlink="">
      <xdr:nvSpPr>
        <xdr:cNvPr id="143" name="テキスト ボックス 142"/>
        <xdr:cNvSpPr txBox="1"/>
      </xdr:nvSpPr>
      <xdr:spPr>
        <a:xfrm>
          <a:off x="3530111"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22187</xdr:rowOff>
    </xdr:from>
    <xdr:to>
      <xdr:col>4</xdr:col>
      <xdr:colOff>206375</xdr:colOff>
      <xdr:row>57</xdr:row>
      <xdr:rowOff>123787</xdr:rowOff>
    </xdr:to>
    <xdr:sp macro="" textlink="">
      <xdr:nvSpPr>
        <xdr:cNvPr id="144" name="円/楕円 143"/>
        <xdr:cNvSpPr/>
      </xdr:nvSpPr>
      <xdr:spPr>
        <a:xfrm>
          <a:off x="2857500" y="9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114914</xdr:rowOff>
    </xdr:from>
    <xdr:ext cx="534377" cy="259045"/>
    <xdr:sp macro="" textlink="">
      <xdr:nvSpPr>
        <xdr:cNvPr id="145" name="テキスト ボックス 144"/>
        <xdr:cNvSpPr txBox="1"/>
      </xdr:nvSpPr>
      <xdr:spPr>
        <a:xfrm>
          <a:off x="2641111" y="98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71660</xdr:rowOff>
    </xdr:from>
    <xdr:to>
      <xdr:col>3</xdr:col>
      <xdr:colOff>3175</xdr:colOff>
      <xdr:row>58</xdr:row>
      <xdr:rowOff>1810</xdr:rowOff>
    </xdr:to>
    <xdr:sp macro="" textlink="">
      <xdr:nvSpPr>
        <xdr:cNvPr id="146" name="円/楕円 145"/>
        <xdr:cNvSpPr/>
      </xdr:nvSpPr>
      <xdr:spPr>
        <a:xfrm>
          <a:off x="1968500" y="98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164387</xdr:rowOff>
    </xdr:from>
    <xdr:ext cx="534377" cy="259045"/>
    <xdr:sp macro="" textlink="">
      <xdr:nvSpPr>
        <xdr:cNvPr id="147" name="テキスト ボックス 146"/>
        <xdr:cNvSpPr txBox="1"/>
      </xdr:nvSpPr>
      <xdr:spPr>
        <a:xfrm>
          <a:off x="1752111" y="99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75279</xdr:rowOff>
    </xdr:from>
    <xdr:to>
      <xdr:col>1</xdr:col>
      <xdr:colOff>485775</xdr:colOff>
      <xdr:row>58</xdr:row>
      <xdr:rowOff>5429</xdr:rowOff>
    </xdr:to>
    <xdr:sp macro="" textlink="">
      <xdr:nvSpPr>
        <xdr:cNvPr id="148" name="円/楕円 147"/>
        <xdr:cNvSpPr/>
      </xdr:nvSpPr>
      <xdr:spPr>
        <a:xfrm>
          <a:off x="1079500" y="98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168006</xdr:rowOff>
    </xdr:from>
    <xdr:ext cx="534377" cy="259045"/>
    <xdr:sp macro="" textlink="">
      <xdr:nvSpPr>
        <xdr:cNvPr id="149" name="テキスト ボックス 148"/>
        <xdr:cNvSpPr txBox="1"/>
      </xdr:nvSpPr>
      <xdr:spPr>
        <a:xfrm>
          <a:off x="863111" y="99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3" name="直線コネクタ 172"/>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4"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5" name="直線コネクタ 174"/>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6"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7" name="直線コネクタ 176"/>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31623</xdr:rowOff>
    </xdr:from>
    <xdr:to>
      <xdr:col>6</xdr:col>
      <xdr:colOff>511175</xdr:colOff>
      <xdr:row>74</xdr:row>
      <xdr:rowOff>156210</xdr:rowOff>
    </xdr:to>
    <xdr:cxnSp macro="">
      <xdr:nvCxnSpPr>
        <xdr:cNvPr id="178" name="直線コネクタ 177"/>
        <xdr:cNvCxnSpPr/>
      </xdr:nvCxnSpPr>
      <xdr:spPr>
        <a:xfrm>
          <a:off x="3797300" y="12718923"/>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9"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80" name="フローチャート : 判断 179"/>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31623</xdr:rowOff>
    </xdr:from>
    <xdr:to>
      <xdr:col>5</xdr:col>
      <xdr:colOff>358775</xdr:colOff>
      <xdr:row>74</xdr:row>
      <xdr:rowOff>148463</xdr:rowOff>
    </xdr:to>
    <xdr:cxnSp macro="">
      <xdr:nvCxnSpPr>
        <xdr:cNvPr id="181" name="直線コネクタ 180"/>
        <xdr:cNvCxnSpPr/>
      </xdr:nvCxnSpPr>
      <xdr:spPr>
        <a:xfrm flipV="1">
          <a:off x="2908300" y="12718923"/>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2" name="フローチャート : 判断 181"/>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3" name="テキスト ボックス 182"/>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148463</xdr:rowOff>
    </xdr:from>
    <xdr:to>
      <xdr:col>4</xdr:col>
      <xdr:colOff>155575</xdr:colOff>
      <xdr:row>75</xdr:row>
      <xdr:rowOff>115062</xdr:rowOff>
    </xdr:to>
    <xdr:cxnSp macro="">
      <xdr:nvCxnSpPr>
        <xdr:cNvPr id="184" name="直線コネクタ 183"/>
        <xdr:cNvCxnSpPr/>
      </xdr:nvCxnSpPr>
      <xdr:spPr>
        <a:xfrm flipV="1">
          <a:off x="2019300" y="12835763"/>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5" name="フローチャート : 判断 184"/>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6" name="テキスト ボックス 185"/>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115062</xdr:rowOff>
    </xdr:from>
    <xdr:to>
      <xdr:col>2</xdr:col>
      <xdr:colOff>638175</xdr:colOff>
      <xdr:row>75</xdr:row>
      <xdr:rowOff>118999</xdr:rowOff>
    </xdr:to>
    <xdr:cxnSp macro="">
      <xdr:nvCxnSpPr>
        <xdr:cNvPr id="187" name="直線コネクタ 186"/>
        <xdr:cNvCxnSpPr/>
      </xdr:nvCxnSpPr>
      <xdr:spPr>
        <a:xfrm flipV="1">
          <a:off x="1130300" y="12973812"/>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8" name="フローチャート : 判断 187"/>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9" name="テキスト ボックス 188"/>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90" name="フローチャート : 判断 189"/>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91" name="テキスト ボックス 190"/>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105410</xdr:rowOff>
    </xdr:from>
    <xdr:to>
      <xdr:col>6</xdr:col>
      <xdr:colOff>561975</xdr:colOff>
      <xdr:row>75</xdr:row>
      <xdr:rowOff>35560</xdr:rowOff>
    </xdr:to>
    <xdr:sp macro="" textlink="">
      <xdr:nvSpPr>
        <xdr:cNvPr id="197" name="円/楕円 196"/>
        <xdr:cNvSpPr/>
      </xdr:nvSpPr>
      <xdr:spPr>
        <a:xfrm>
          <a:off x="45847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128287</xdr:rowOff>
    </xdr:from>
    <xdr:ext cx="469744" cy="259045"/>
    <xdr:sp macro="" textlink="">
      <xdr:nvSpPr>
        <xdr:cNvPr id="198" name="維持補修費該当値テキスト"/>
        <xdr:cNvSpPr txBox="1"/>
      </xdr:nvSpPr>
      <xdr:spPr>
        <a:xfrm>
          <a:off x="4686300" y="126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152273</xdr:rowOff>
    </xdr:from>
    <xdr:to>
      <xdr:col>5</xdr:col>
      <xdr:colOff>409575</xdr:colOff>
      <xdr:row>74</xdr:row>
      <xdr:rowOff>82423</xdr:rowOff>
    </xdr:to>
    <xdr:sp macro="" textlink="">
      <xdr:nvSpPr>
        <xdr:cNvPr id="199" name="円/楕円 198"/>
        <xdr:cNvSpPr/>
      </xdr:nvSpPr>
      <xdr:spPr>
        <a:xfrm>
          <a:off x="3746500" y="126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98950</xdr:rowOff>
    </xdr:from>
    <xdr:ext cx="469744" cy="259045"/>
    <xdr:sp macro="" textlink="">
      <xdr:nvSpPr>
        <xdr:cNvPr id="200" name="テキスト ボックス 199"/>
        <xdr:cNvSpPr txBox="1"/>
      </xdr:nvSpPr>
      <xdr:spPr>
        <a:xfrm>
          <a:off x="3562427" y="124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97663</xdr:rowOff>
    </xdr:from>
    <xdr:to>
      <xdr:col>4</xdr:col>
      <xdr:colOff>206375</xdr:colOff>
      <xdr:row>75</xdr:row>
      <xdr:rowOff>27813</xdr:rowOff>
    </xdr:to>
    <xdr:sp macro="" textlink="">
      <xdr:nvSpPr>
        <xdr:cNvPr id="201" name="円/楕円 200"/>
        <xdr:cNvSpPr/>
      </xdr:nvSpPr>
      <xdr:spPr>
        <a:xfrm>
          <a:off x="2857500" y="127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44340</xdr:rowOff>
    </xdr:from>
    <xdr:ext cx="469744" cy="259045"/>
    <xdr:sp macro="" textlink="">
      <xdr:nvSpPr>
        <xdr:cNvPr id="202" name="テキスト ボックス 201"/>
        <xdr:cNvSpPr txBox="1"/>
      </xdr:nvSpPr>
      <xdr:spPr>
        <a:xfrm>
          <a:off x="2673427" y="125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64262</xdr:rowOff>
    </xdr:from>
    <xdr:to>
      <xdr:col>3</xdr:col>
      <xdr:colOff>3175</xdr:colOff>
      <xdr:row>75</xdr:row>
      <xdr:rowOff>165863</xdr:rowOff>
    </xdr:to>
    <xdr:sp macro="" textlink="">
      <xdr:nvSpPr>
        <xdr:cNvPr id="203" name="円/楕円 202"/>
        <xdr:cNvSpPr/>
      </xdr:nvSpPr>
      <xdr:spPr>
        <a:xfrm>
          <a:off x="1968500" y="1292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10939</xdr:rowOff>
    </xdr:from>
    <xdr:ext cx="469744" cy="259045"/>
    <xdr:sp macro="" textlink="">
      <xdr:nvSpPr>
        <xdr:cNvPr id="204" name="テキスト ボックス 203"/>
        <xdr:cNvSpPr txBox="1"/>
      </xdr:nvSpPr>
      <xdr:spPr>
        <a:xfrm>
          <a:off x="1784427" y="126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68199</xdr:rowOff>
    </xdr:from>
    <xdr:to>
      <xdr:col>1</xdr:col>
      <xdr:colOff>485775</xdr:colOff>
      <xdr:row>75</xdr:row>
      <xdr:rowOff>169799</xdr:rowOff>
    </xdr:to>
    <xdr:sp macro="" textlink="">
      <xdr:nvSpPr>
        <xdr:cNvPr id="205" name="円/楕円 204"/>
        <xdr:cNvSpPr/>
      </xdr:nvSpPr>
      <xdr:spPr>
        <a:xfrm>
          <a:off x="1079500" y="12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14876</xdr:rowOff>
    </xdr:from>
    <xdr:ext cx="469744" cy="259045"/>
    <xdr:sp macro="" textlink="">
      <xdr:nvSpPr>
        <xdr:cNvPr id="206" name="テキスト ボックス 205"/>
        <xdr:cNvSpPr txBox="1"/>
      </xdr:nvSpPr>
      <xdr:spPr>
        <a:xfrm>
          <a:off x="895427" y="127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31" name="直線コネクタ 230"/>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2"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3" name="直線コネクタ 232"/>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4"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5" name="直線コネクタ 234"/>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151688</xdr:rowOff>
    </xdr:from>
    <xdr:to>
      <xdr:col>6</xdr:col>
      <xdr:colOff>511175</xdr:colOff>
      <xdr:row>97</xdr:row>
      <xdr:rowOff>23279</xdr:rowOff>
    </xdr:to>
    <xdr:cxnSp macro="">
      <xdr:nvCxnSpPr>
        <xdr:cNvPr id="236" name="直線コネクタ 235"/>
        <xdr:cNvCxnSpPr/>
      </xdr:nvCxnSpPr>
      <xdr:spPr>
        <a:xfrm flipV="1">
          <a:off x="3797300" y="16610888"/>
          <a:ext cx="8382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7"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8" name="フローチャート : 判断 237"/>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23279</xdr:rowOff>
    </xdr:from>
    <xdr:to>
      <xdr:col>5</xdr:col>
      <xdr:colOff>358775</xdr:colOff>
      <xdr:row>97</xdr:row>
      <xdr:rowOff>52412</xdr:rowOff>
    </xdr:to>
    <xdr:cxnSp macro="">
      <xdr:nvCxnSpPr>
        <xdr:cNvPr id="239" name="直線コネクタ 238"/>
        <xdr:cNvCxnSpPr/>
      </xdr:nvCxnSpPr>
      <xdr:spPr>
        <a:xfrm flipV="1">
          <a:off x="2908300" y="16653929"/>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40" name="フローチャート : 判断 239"/>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41" name="テキスト ボックス 240"/>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52412</xdr:rowOff>
    </xdr:from>
    <xdr:to>
      <xdr:col>4</xdr:col>
      <xdr:colOff>155575</xdr:colOff>
      <xdr:row>97</xdr:row>
      <xdr:rowOff>113436</xdr:rowOff>
    </xdr:to>
    <xdr:cxnSp macro="">
      <xdr:nvCxnSpPr>
        <xdr:cNvPr id="242" name="直線コネクタ 241"/>
        <xdr:cNvCxnSpPr/>
      </xdr:nvCxnSpPr>
      <xdr:spPr>
        <a:xfrm flipV="1">
          <a:off x="2019300" y="16683062"/>
          <a:ext cx="889000" cy="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3" name="フローチャート : 判断 242"/>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4" name="テキスト ボックス 243"/>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108572</xdr:rowOff>
    </xdr:from>
    <xdr:to>
      <xdr:col>2</xdr:col>
      <xdr:colOff>638175</xdr:colOff>
      <xdr:row>97</xdr:row>
      <xdr:rowOff>113436</xdr:rowOff>
    </xdr:to>
    <xdr:cxnSp macro="">
      <xdr:nvCxnSpPr>
        <xdr:cNvPr id="245" name="直線コネクタ 244"/>
        <xdr:cNvCxnSpPr/>
      </xdr:nvCxnSpPr>
      <xdr:spPr>
        <a:xfrm>
          <a:off x="1130300" y="16739222"/>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6" name="フローチャート : 判断 245"/>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7" name="テキスト ボックス 246"/>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8" name="フローチャート : 判断 247"/>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9" name="テキスト ボックス 248"/>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100888</xdr:rowOff>
    </xdr:from>
    <xdr:to>
      <xdr:col>6</xdr:col>
      <xdr:colOff>561975</xdr:colOff>
      <xdr:row>97</xdr:row>
      <xdr:rowOff>31038</xdr:rowOff>
    </xdr:to>
    <xdr:sp macro="" textlink="">
      <xdr:nvSpPr>
        <xdr:cNvPr id="255" name="円/楕円 254"/>
        <xdr:cNvSpPr/>
      </xdr:nvSpPr>
      <xdr:spPr>
        <a:xfrm>
          <a:off x="4584700" y="165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79315</xdr:rowOff>
    </xdr:from>
    <xdr:ext cx="534377" cy="259045"/>
    <xdr:sp macro="" textlink="">
      <xdr:nvSpPr>
        <xdr:cNvPr id="256" name="扶助費該当値テキスト"/>
        <xdr:cNvSpPr txBox="1"/>
      </xdr:nvSpPr>
      <xdr:spPr>
        <a:xfrm>
          <a:off x="4686300" y="1653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143929</xdr:rowOff>
    </xdr:from>
    <xdr:to>
      <xdr:col>5</xdr:col>
      <xdr:colOff>409575</xdr:colOff>
      <xdr:row>97</xdr:row>
      <xdr:rowOff>74079</xdr:rowOff>
    </xdr:to>
    <xdr:sp macro="" textlink="">
      <xdr:nvSpPr>
        <xdr:cNvPr id="257" name="円/楕円 256"/>
        <xdr:cNvSpPr/>
      </xdr:nvSpPr>
      <xdr:spPr>
        <a:xfrm>
          <a:off x="3746500" y="166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65206</xdr:rowOff>
    </xdr:from>
    <xdr:ext cx="534377" cy="259045"/>
    <xdr:sp macro="" textlink="">
      <xdr:nvSpPr>
        <xdr:cNvPr id="258" name="テキスト ボックス 257"/>
        <xdr:cNvSpPr txBox="1"/>
      </xdr:nvSpPr>
      <xdr:spPr>
        <a:xfrm>
          <a:off x="3530111" y="166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1612</xdr:rowOff>
    </xdr:from>
    <xdr:to>
      <xdr:col>4</xdr:col>
      <xdr:colOff>206375</xdr:colOff>
      <xdr:row>97</xdr:row>
      <xdr:rowOff>103212</xdr:rowOff>
    </xdr:to>
    <xdr:sp macro="" textlink="">
      <xdr:nvSpPr>
        <xdr:cNvPr id="259" name="円/楕円 258"/>
        <xdr:cNvSpPr/>
      </xdr:nvSpPr>
      <xdr:spPr>
        <a:xfrm>
          <a:off x="2857500" y="166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119739</xdr:rowOff>
    </xdr:from>
    <xdr:ext cx="534377" cy="259045"/>
    <xdr:sp macro="" textlink="">
      <xdr:nvSpPr>
        <xdr:cNvPr id="260" name="テキスト ボックス 259"/>
        <xdr:cNvSpPr txBox="1"/>
      </xdr:nvSpPr>
      <xdr:spPr>
        <a:xfrm>
          <a:off x="2641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62636</xdr:rowOff>
    </xdr:from>
    <xdr:to>
      <xdr:col>3</xdr:col>
      <xdr:colOff>3175</xdr:colOff>
      <xdr:row>97</xdr:row>
      <xdr:rowOff>164236</xdr:rowOff>
    </xdr:to>
    <xdr:sp macro="" textlink="">
      <xdr:nvSpPr>
        <xdr:cNvPr id="261" name="円/楕円 260"/>
        <xdr:cNvSpPr/>
      </xdr:nvSpPr>
      <xdr:spPr>
        <a:xfrm>
          <a:off x="1968500" y="166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9313</xdr:rowOff>
    </xdr:from>
    <xdr:ext cx="534377" cy="259045"/>
    <xdr:sp macro="" textlink="">
      <xdr:nvSpPr>
        <xdr:cNvPr id="262" name="テキスト ボックス 261"/>
        <xdr:cNvSpPr txBox="1"/>
      </xdr:nvSpPr>
      <xdr:spPr>
        <a:xfrm>
          <a:off x="1752111" y="164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57772</xdr:rowOff>
    </xdr:from>
    <xdr:to>
      <xdr:col>1</xdr:col>
      <xdr:colOff>485775</xdr:colOff>
      <xdr:row>97</xdr:row>
      <xdr:rowOff>159372</xdr:rowOff>
    </xdr:to>
    <xdr:sp macro="" textlink="">
      <xdr:nvSpPr>
        <xdr:cNvPr id="263" name="円/楕円 262"/>
        <xdr:cNvSpPr/>
      </xdr:nvSpPr>
      <xdr:spPr>
        <a:xfrm>
          <a:off x="1079500" y="16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4449</xdr:rowOff>
    </xdr:from>
    <xdr:ext cx="534377" cy="259045"/>
    <xdr:sp macro="" textlink="">
      <xdr:nvSpPr>
        <xdr:cNvPr id="264" name="テキスト ボックス 263"/>
        <xdr:cNvSpPr txBox="1"/>
      </xdr:nvSpPr>
      <xdr:spPr>
        <a:xfrm>
          <a:off x="863111" y="164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6" name="直線コネクタ 285"/>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7"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8" name="直線コネクタ 287"/>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9"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90" name="直線コネクタ 289"/>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108542</xdr:rowOff>
    </xdr:from>
    <xdr:to>
      <xdr:col>15</xdr:col>
      <xdr:colOff>180975</xdr:colOff>
      <xdr:row>36</xdr:row>
      <xdr:rowOff>101158</xdr:rowOff>
    </xdr:to>
    <xdr:cxnSp macro="">
      <xdr:nvCxnSpPr>
        <xdr:cNvPr id="291" name="直線コネクタ 290"/>
        <xdr:cNvCxnSpPr/>
      </xdr:nvCxnSpPr>
      <xdr:spPr>
        <a:xfrm flipV="1">
          <a:off x="9639300" y="6109292"/>
          <a:ext cx="838200" cy="1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2"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3" name="フローチャート : 判断 292"/>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89294</xdr:rowOff>
    </xdr:from>
    <xdr:to>
      <xdr:col>14</xdr:col>
      <xdr:colOff>28575</xdr:colOff>
      <xdr:row>36</xdr:row>
      <xdr:rowOff>101158</xdr:rowOff>
    </xdr:to>
    <xdr:cxnSp macro="">
      <xdr:nvCxnSpPr>
        <xdr:cNvPr id="294" name="直線コネクタ 293"/>
        <xdr:cNvCxnSpPr/>
      </xdr:nvCxnSpPr>
      <xdr:spPr>
        <a:xfrm>
          <a:off x="8750300" y="626149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5" name="フローチャート : 判断 294"/>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6" name="テキスト ボックス 295"/>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66662</xdr:rowOff>
    </xdr:from>
    <xdr:to>
      <xdr:col>12</xdr:col>
      <xdr:colOff>511175</xdr:colOff>
      <xdr:row>36</xdr:row>
      <xdr:rowOff>89294</xdr:rowOff>
    </xdr:to>
    <xdr:cxnSp macro="">
      <xdr:nvCxnSpPr>
        <xdr:cNvPr id="297" name="直線コネクタ 296"/>
        <xdr:cNvCxnSpPr/>
      </xdr:nvCxnSpPr>
      <xdr:spPr>
        <a:xfrm>
          <a:off x="7861300" y="6238862"/>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8" name="フローチャート : 判断 297"/>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9" name="テキスト ボックス 298"/>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66662</xdr:rowOff>
    </xdr:from>
    <xdr:to>
      <xdr:col>11</xdr:col>
      <xdr:colOff>307975</xdr:colOff>
      <xdr:row>36</xdr:row>
      <xdr:rowOff>75555</xdr:rowOff>
    </xdr:to>
    <xdr:cxnSp macro="">
      <xdr:nvCxnSpPr>
        <xdr:cNvPr id="300" name="直線コネクタ 299"/>
        <xdr:cNvCxnSpPr/>
      </xdr:nvCxnSpPr>
      <xdr:spPr>
        <a:xfrm flipV="1">
          <a:off x="6972300" y="6238862"/>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301" name="フローチャート : 判断 300"/>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2" name="テキスト ボックス 301"/>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3" name="フローチャート : 判断 302"/>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4" name="テキスト ボックス 303"/>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57742</xdr:rowOff>
    </xdr:from>
    <xdr:to>
      <xdr:col>15</xdr:col>
      <xdr:colOff>231775</xdr:colOff>
      <xdr:row>35</xdr:row>
      <xdr:rowOff>159342</xdr:rowOff>
    </xdr:to>
    <xdr:sp macro="" textlink="">
      <xdr:nvSpPr>
        <xdr:cNvPr id="310" name="円/楕円 309"/>
        <xdr:cNvSpPr/>
      </xdr:nvSpPr>
      <xdr:spPr>
        <a:xfrm>
          <a:off x="10426700" y="60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36169</xdr:rowOff>
    </xdr:from>
    <xdr:ext cx="534377" cy="259045"/>
    <xdr:sp macro="" textlink="">
      <xdr:nvSpPr>
        <xdr:cNvPr id="311" name="補助費等該当値テキスト"/>
        <xdr:cNvSpPr txBox="1"/>
      </xdr:nvSpPr>
      <xdr:spPr>
        <a:xfrm>
          <a:off x="10528300" y="60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50358</xdr:rowOff>
    </xdr:from>
    <xdr:to>
      <xdr:col>14</xdr:col>
      <xdr:colOff>79375</xdr:colOff>
      <xdr:row>36</xdr:row>
      <xdr:rowOff>151958</xdr:rowOff>
    </xdr:to>
    <xdr:sp macro="" textlink="">
      <xdr:nvSpPr>
        <xdr:cNvPr id="312" name="円/楕円 311"/>
        <xdr:cNvSpPr/>
      </xdr:nvSpPr>
      <xdr:spPr>
        <a:xfrm>
          <a:off x="9588500" y="62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143085</xdr:rowOff>
    </xdr:from>
    <xdr:ext cx="534377" cy="259045"/>
    <xdr:sp macro="" textlink="">
      <xdr:nvSpPr>
        <xdr:cNvPr id="313" name="テキスト ボックス 312"/>
        <xdr:cNvSpPr txBox="1"/>
      </xdr:nvSpPr>
      <xdr:spPr>
        <a:xfrm>
          <a:off x="9372111" y="63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38494</xdr:rowOff>
    </xdr:from>
    <xdr:to>
      <xdr:col>12</xdr:col>
      <xdr:colOff>561975</xdr:colOff>
      <xdr:row>36</xdr:row>
      <xdr:rowOff>140094</xdr:rowOff>
    </xdr:to>
    <xdr:sp macro="" textlink="">
      <xdr:nvSpPr>
        <xdr:cNvPr id="314" name="円/楕円 313"/>
        <xdr:cNvSpPr/>
      </xdr:nvSpPr>
      <xdr:spPr>
        <a:xfrm>
          <a:off x="8699500" y="62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131221</xdr:rowOff>
    </xdr:from>
    <xdr:ext cx="534377" cy="259045"/>
    <xdr:sp macro="" textlink="">
      <xdr:nvSpPr>
        <xdr:cNvPr id="315" name="テキスト ボックス 314"/>
        <xdr:cNvSpPr txBox="1"/>
      </xdr:nvSpPr>
      <xdr:spPr>
        <a:xfrm>
          <a:off x="8483111" y="63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15862</xdr:rowOff>
    </xdr:from>
    <xdr:to>
      <xdr:col>11</xdr:col>
      <xdr:colOff>358775</xdr:colOff>
      <xdr:row>36</xdr:row>
      <xdr:rowOff>117462</xdr:rowOff>
    </xdr:to>
    <xdr:sp macro="" textlink="">
      <xdr:nvSpPr>
        <xdr:cNvPr id="316" name="円/楕円 315"/>
        <xdr:cNvSpPr/>
      </xdr:nvSpPr>
      <xdr:spPr>
        <a:xfrm>
          <a:off x="7810500" y="61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108589</xdr:rowOff>
    </xdr:from>
    <xdr:ext cx="534377" cy="259045"/>
    <xdr:sp macro="" textlink="">
      <xdr:nvSpPr>
        <xdr:cNvPr id="317" name="テキスト ボックス 316"/>
        <xdr:cNvSpPr txBox="1"/>
      </xdr:nvSpPr>
      <xdr:spPr>
        <a:xfrm>
          <a:off x="7594111" y="62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24755</xdr:rowOff>
    </xdr:from>
    <xdr:to>
      <xdr:col>10</xdr:col>
      <xdr:colOff>155575</xdr:colOff>
      <xdr:row>36</xdr:row>
      <xdr:rowOff>126355</xdr:rowOff>
    </xdr:to>
    <xdr:sp macro="" textlink="">
      <xdr:nvSpPr>
        <xdr:cNvPr id="318" name="円/楕円 317"/>
        <xdr:cNvSpPr/>
      </xdr:nvSpPr>
      <xdr:spPr>
        <a:xfrm>
          <a:off x="6921500" y="6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117482</xdr:rowOff>
    </xdr:from>
    <xdr:ext cx="534377" cy="259045"/>
    <xdr:sp macro="" textlink="">
      <xdr:nvSpPr>
        <xdr:cNvPr id="319" name="テキスト ボックス 318"/>
        <xdr:cNvSpPr txBox="1"/>
      </xdr:nvSpPr>
      <xdr:spPr>
        <a:xfrm>
          <a:off x="6705111" y="628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5" name="直線コネクタ 344"/>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6"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7" name="直線コネクタ 346"/>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8"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9" name="直線コネクタ 348"/>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153177</xdr:rowOff>
    </xdr:from>
    <xdr:to>
      <xdr:col>15</xdr:col>
      <xdr:colOff>180975</xdr:colOff>
      <xdr:row>57</xdr:row>
      <xdr:rowOff>156399</xdr:rowOff>
    </xdr:to>
    <xdr:cxnSp macro="">
      <xdr:nvCxnSpPr>
        <xdr:cNvPr id="350" name="直線コネクタ 349"/>
        <xdr:cNvCxnSpPr/>
      </xdr:nvCxnSpPr>
      <xdr:spPr>
        <a:xfrm>
          <a:off x="9639300" y="9925827"/>
          <a:ext cx="8382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51"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2" name="フローチャート : 判断 351"/>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153177</xdr:rowOff>
    </xdr:from>
    <xdr:to>
      <xdr:col>14</xdr:col>
      <xdr:colOff>28575</xdr:colOff>
      <xdr:row>58</xdr:row>
      <xdr:rowOff>64905</xdr:rowOff>
    </xdr:to>
    <xdr:cxnSp macro="">
      <xdr:nvCxnSpPr>
        <xdr:cNvPr id="353" name="直線コネクタ 352"/>
        <xdr:cNvCxnSpPr/>
      </xdr:nvCxnSpPr>
      <xdr:spPr>
        <a:xfrm flipV="1">
          <a:off x="8750300" y="9925827"/>
          <a:ext cx="8890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4" name="フローチャート : 判断 353"/>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5" name="テキスト ボックス 354"/>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64905</xdr:rowOff>
    </xdr:from>
    <xdr:to>
      <xdr:col>12</xdr:col>
      <xdr:colOff>511175</xdr:colOff>
      <xdr:row>58</xdr:row>
      <xdr:rowOff>105487</xdr:rowOff>
    </xdr:to>
    <xdr:cxnSp macro="">
      <xdr:nvCxnSpPr>
        <xdr:cNvPr id="356" name="直線コネクタ 355"/>
        <xdr:cNvCxnSpPr/>
      </xdr:nvCxnSpPr>
      <xdr:spPr>
        <a:xfrm flipV="1">
          <a:off x="7861300" y="10009005"/>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7" name="フローチャート : 判断 356"/>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8" name="テキスト ボックス 357"/>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105487</xdr:rowOff>
    </xdr:from>
    <xdr:to>
      <xdr:col>11</xdr:col>
      <xdr:colOff>307975</xdr:colOff>
      <xdr:row>58</xdr:row>
      <xdr:rowOff>166533</xdr:rowOff>
    </xdr:to>
    <xdr:cxnSp macro="">
      <xdr:nvCxnSpPr>
        <xdr:cNvPr id="359" name="直線コネクタ 358"/>
        <xdr:cNvCxnSpPr/>
      </xdr:nvCxnSpPr>
      <xdr:spPr>
        <a:xfrm flipV="1">
          <a:off x="6972300" y="10049587"/>
          <a:ext cx="889000" cy="6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60" name="フローチャート : 判断 359"/>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61" name="テキスト ボックス 360"/>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2" name="フローチャート : 判断 361"/>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3" name="テキスト ボックス 362"/>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105599</xdr:rowOff>
    </xdr:from>
    <xdr:to>
      <xdr:col>15</xdr:col>
      <xdr:colOff>231775</xdr:colOff>
      <xdr:row>58</xdr:row>
      <xdr:rowOff>35749</xdr:rowOff>
    </xdr:to>
    <xdr:sp macro="" textlink="">
      <xdr:nvSpPr>
        <xdr:cNvPr id="369" name="円/楕円 368"/>
        <xdr:cNvSpPr/>
      </xdr:nvSpPr>
      <xdr:spPr>
        <a:xfrm>
          <a:off x="10426700" y="98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84026</xdr:rowOff>
    </xdr:from>
    <xdr:ext cx="534377" cy="259045"/>
    <xdr:sp macro="" textlink="">
      <xdr:nvSpPr>
        <xdr:cNvPr id="370" name="普通建設事業費該当値テキスト"/>
        <xdr:cNvSpPr txBox="1"/>
      </xdr:nvSpPr>
      <xdr:spPr>
        <a:xfrm>
          <a:off x="10528300" y="98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102377</xdr:rowOff>
    </xdr:from>
    <xdr:to>
      <xdr:col>14</xdr:col>
      <xdr:colOff>79375</xdr:colOff>
      <xdr:row>58</xdr:row>
      <xdr:rowOff>32527</xdr:rowOff>
    </xdr:to>
    <xdr:sp macro="" textlink="">
      <xdr:nvSpPr>
        <xdr:cNvPr id="371" name="円/楕円 370"/>
        <xdr:cNvSpPr/>
      </xdr:nvSpPr>
      <xdr:spPr>
        <a:xfrm>
          <a:off x="9588500" y="9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23654</xdr:rowOff>
    </xdr:from>
    <xdr:ext cx="534377" cy="259045"/>
    <xdr:sp macro="" textlink="">
      <xdr:nvSpPr>
        <xdr:cNvPr id="372" name="テキスト ボックス 371"/>
        <xdr:cNvSpPr txBox="1"/>
      </xdr:nvSpPr>
      <xdr:spPr>
        <a:xfrm>
          <a:off x="9372111" y="99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14105</xdr:rowOff>
    </xdr:from>
    <xdr:to>
      <xdr:col>12</xdr:col>
      <xdr:colOff>561975</xdr:colOff>
      <xdr:row>58</xdr:row>
      <xdr:rowOff>115705</xdr:rowOff>
    </xdr:to>
    <xdr:sp macro="" textlink="">
      <xdr:nvSpPr>
        <xdr:cNvPr id="373" name="円/楕円 372"/>
        <xdr:cNvSpPr/>
      </xdr:nvSpPr>
      <xdr:spPr>
        <a:xfrm>
          <a:off x="8699500" y="9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106832</xdr:rowOff>
    </xdr:from>
    <xdr:ext cx="534377" cy="259045"/>
    <xdr:sp macro="" textlink="">
      <xdr:nvSpPr>
        <xdr:cNvPr id="374" name="テキスト ボックス 373"/>
        <xdr:cNvSpPr txBox="1"/>
      </xdr:nvSpPr>
      <xdr:spPr>
        <a:xfrm>
          <a:off x="8483111" y="100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54687</xdr:rowOff>
    </xdr:from>
    <xdr:to>
      <xdr:col>11</xdr:col>
      <xdr:colOff>358775</xdr:colOff>
      <xdr:row>58</xdr:row>
      <xdr:rowOff>156287</xdr:rowOff>
    </xdr:to>
    <xdr:sp macro="" textlink="">
      <xdr:nvSpPr>
        <xdr:cNvPr id="375" name="円/楕円 374"/>
        <xdr:cNvSpPr/>
      </xdr:nvSpPr>
      <xdr:spPr>
        <a:xfrm>
          <a:off x="7810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147414</xdr:rowOff>
    </xdr:from>
    <xdr:ext cx="534377" cy="259045"/>
    <xdr:sp macro="" textlink="">
      <xdr:nvSpPr>
        <xdr:cNvPr id="376" name="テキスト ボックス 375"/>
        <xdr:cNvSpPr txBox="1"/>
      </xdr:nvSpPr>
      <xdr:spPr>
        <a:xfrm>
          <a:off x="7594111" y="100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115733</xdr:rowOff>
    </xdr:from>
    <xdr:to>
      <xdr:col>10</xdr:col>
      <xdr:colOff>155575</xdr:colOff>
      <xdr:row>59</xdr:row>
      <xdr:rowOff>45883</xdr:rowOff>
    </xdr:to>
    <xdr:sp macro="" textlink="">
      <xdr:nvSpPr>
        <xdr:cNvPr id="377" name="円/楕円 376"/>
        <xdr:cNvSpPr/>
      </xdr:nvSpPr>
      <xdr:spPr>
        <a:xfrm>
          <a:off x="6921500" y="100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37010</xdr:rowOff>
    </xdr:from>
    <xdr:ext cx="469744" cy="259045"/>
    <xdr:sp macro="" textlink="">
      <xdr:nvSpPr>
        <xdr:cNvPr id="378" name="テキスト ボックス 377"/>
        <xdr:cNvSpPr txBox="1"/>
      </xdr:nvSpPr>
      <xdr:spPr>
        <a:xfrm>
          <a:off x="6737427" y="1015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2" name="直線コネクタ 401"/>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5"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6" name="直線コネクタ 405"/>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160426</xdr:rowOff>
    </xdr:from>
    <xdr:to>
      <xdr:col>15</xdr:col>
      <xdr:colOff>180975</xdr:colOff>
      <xdr:row>78</xdr:row>
      <xdr:rowOff>4750</xdr:rowOff>
    </xdr:to>
    <xdr:cxnSp macro="">
      <xdr:nvCxnSpPr>
        <xdr:cNvPr id="407" name="直線コネクタ 406"/>
        <xdr:cNvCxnSpPr/>
      </xdr:nvCxnSpPr>
      <xdr:spPr>
        <a:xfrm flipV="1">
          <a:off x="9639300" y="13362076"/>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8"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9" name="フローチャート : 判断 408"/>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76149</xdr:rowOff>
    </xdr:from>
    <xdr:to>
      <xdr:col>14</xdr:col>
      <xdr:colOff>28575</xdr:colOff>
      <xdr:row>78</xdr:row>
      <xdr:rowOff>4750</xdr:rowOff>
    </xdr:to>
    <xdr:cxnSp macro="">
      <xdr:nvCxnSpPr>
        <xdr:cNvPr id="410" name="直線コネクタ 409"/>
        <xdr:cNvCxnSpPr/>
      </xdr:nvCxnSpPr>
      <xdr:spPr>
        <a:xfrm>
          <a:off x="8750300" y="13277799"/>
          <a:ext cx="889000" cy="1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11" name="フローチャート : 判断 410"/>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2" name="テキスト ボックス 411"/>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3" name="フローチャート : 判断 412"/>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4" name="テキスト ボックス 413"/>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109626</xdr:rowOff>
    </xdr:from>
    <xdr:to>
      <xdr:col>15</xdr:col>
      <xdr:colOff>231775</xdr:colOff>
      <xdr:row>78</xdr:row>
      <xdr:rowOff>39776</xdr:rowOff>
    </xdr:to>
    <xdr:sp macro="" textlink="">
      <xdr:nvSpPr>
        <xdr:cNvPr id="420" name="円/楕円 419"/>
        <xdr:cNvSpPr/>
      </xdr:nvSpPr>
      <xdr:spPr>
        <a:xfrm>
          <a:off x="104267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88053</xdr:rowOff>
    </xdr:from>
    <xdr:ext cx="469744" cy="259045"/>
    <xdr:sp macro="" textlink="">
      <xdr:nvSpPr>
        <xdr:cNvPr id="421" name="普通建設事業費 （ うち新規整備　）該当値テキスト"/>
        <xdr:cNvSpPr txBox="1"/>
      </xdr:nvSpPr>
      <xdr:spPr>
        <a:xfrm>
          <a:off x="10528300" y="132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125400</xdr:rowOff>
    </xdr:from>
    <xdr:to>
      <xdr:col>14</xdr:col>
      <xdr:colOff>79375</xdr:colOff>
      <xdr:row>78</xdr:row>
      <xdr:rowOff>55550</xdr:rowOff>
    </xdr:to>
    <xdr:sp macro="" textlink="">
      <xdr:nvSpPr>
        <xdr:cNvPr id="422" name="円/楕円 421"/>
        <xdr:cNvSpPr/>
      </xdr:nvSpPr>
      <xdr:spPr>
        <a:xfrm>
          <a:off x="9588500" y="133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46677</xdr:rowOff>
    </xdr:from>
    <xdr:ext cx="469744" cy="259045"/>
    <xdr:sp macro="" textlink="">
      <xdr:nvSpPr>
        <xdr:cNvPr id="423" name="テキスト ボックス 422"/>
        <xdr:cNvSpPr txBox="1"/>
      </xdr:nvSpPr>
      <xdr:spPr>
        <a:xfrm>
          <a:off x="9404427" y="134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25349</xdr:rowOff>
    </xdr:from>
    <xdr:to>
      <xdr:col>12</xdr:col>
      <xdr:colOff>561975</xdr:colOff>
      <xdr:row>77</xdr:row>
      <xdr:rowOff>126949</xdr:rowOff>
    </xdr:to>
    <xdr:sp macro="" textlink="">
      <xdr:nvSpPr>
        <xdr:cNvPr id="424" name="円/楕円 423"/>
        <xdr:cNvSpPr/>
      </xdr:nvSpPr>
      <xdr:spPr>
        <a:xfrm>
          <a:off x="8699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118076</xdr:rowOff>
    </xdr:from>
    <xdr:ext cx="469744" cy="259045"/>
    <xdr:sp macro="" textlink="">
      <xdr:nvSpPr>
        <xdr:cNvPr id="425" name="テキスト ボックス 424"/>
        <xdr:cNvSpPr txBox="1"/>
      </xdr:nvSpPr>
      <xdr:spPr>
        <a:xfrm>
          <a:off x="8515427" y="1331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56541</xdr:rowOff>
    </xdr:from>
    <xdr:to>
      <xdr:col>15</xdr:col>
      <xdr:colOff>180975</xdr:colOff>
      <xdr:row>98</xdr:row>
      <xdr:rowOff>76543</xdr:rowOff>
    </xdr:to>
    <xdr:cxnSp macro="">
      <xdr:nvCxnSpPr>
        <xdr:cNvPr id="454" name="直線コネクタ 453"/>
        <xdr:cNvCxnSpPr/>
      </xdr:nvCxnSpPr>
      <xdr:spPr>
        <a:xfrm>
          <a:off x="9639300" y="16858641"/>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5"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56541</xdr:rowOff>
    </xdr:from>
    <xdr:to>
      <xdr:col>14</xdr:col>
      <xdr:colOff>28575</xdr:colOff>
      <xdr:row>98</xdr:row>
      <xdr:rowOff>148819</xdr:rowOff>
    </xdr:to>
    <xdr:cxnSp macro="">
      <xdr:nvCxnSpPr>
        <xdr:cNvPr id="457" name="直線コネクタ 456"/>
        <xdr:cNvCxnSpPr/>
      </xdr:nvCxnSpPr>
      <xdr:spPr>
        <a:xfrm flipV="1">
          <a:off x="8750300" y="16858641"/>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1" name="テキスト ボックス 460"/>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25743</xdr:rowOff>
    </xdr:from>
    <xdr:to>
      <xdr:col>15</xdr:col>
      <xdr:colOff>231775</xdr:colOff>
      <xdr:row>98</xdr:row>
      <xdr:rowOff>127343</xdr:rowOff>
    </xdr:to>
    <xdr:sp macro="" textlink="">
      <xdr:nvSpPr>
        <xdr:cNvPr id="467" name="円/楕円 466"/>
        <xdr:cNvSpPr/>
      </xdr:nvSpPr>
      <xdr:spPr>
        <a:xfrm>
          <a:off x="10426700" y="168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112120</xdr:rowOff>
    </xdr:from>
    <xdr:ext cx="534377" cy="259045"/>
    <xdr:sp macro="" textlink="">
      <xdr:nvSpPr>
        <xdr:cNvPr id="468" name="普通建設事業費 （ うち更新整備　）該当値テキスト"/>
        <xdr:cNvSpPr txBox="1"/>
      </xdr:nvSpPr>
      <xdr:spPr>
        <a:xfrm>
          <a:off x="10528300" y="167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5741</xdr:rowOff>
    </xdr:from>
    <xdr:to>
      <xdr:col>14</xdr:col>
      <xdr:colOff>79375</xdr:colOff>
      <xdr:row>98</xdr:row>
      <xdr:rowOff>107341</xdr:rowOff>
    </xdr:to>
    <xdr:sp macro="" textlink="">
      <xdr:nvSpPr>
        <xdr:cNvPr id="469" name="円/楕円 468"/>
        <xdr:cNvSpPr/>
      </xdr:nvSpPr>
      <xdr:spPr>
        <a:xfrm>
          <a:off x="9588500" y="168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98468</xdr:rowOff>
    </xdr:from>
    <xdr:ext cx="534377" cy="259045"/>
    <xdr:sp macro="" textlink="">
      <xdr:nvSpPr>
        <xdr:cNvPr id="470" name="テキスト ボックス 469"/>
        <xdr:cNvSpPr txBox="1"/>
      </xdr:nvSpPr>
      <xdr:spPr>
        <a:xfrm>
          <a:off x="9372111" y="169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98019</xdr:rowOff>
    </xdr:from>
    <xdr:to>
      <xdr:col>12</xdr:col>
      <xdr:colOff>561975</xdr:colOff>
      <xdr:row>99</xdr:row>
      <xdr:rowOff>28169</xdr:rowOff>
    </xdr:to>
    <xdr:sp macro="" textlink="">
      <xdr:nvSpPr>
        <xdr:cNvPr id="471" name="円/楕円 470"/>
        <xdr:cNvSpPr/>
      </xdr:nvSpPr>
      <xdr:spPr>
        <a:xfrm>
          <a:off x="8699500" y="169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19296</xdr:rowOff>
    </xdr:from>
    <xdr:ext cx="469744" cy="259045"/>
    <xdr:sp macro="" textlink="">
      <xdr:nvSpPr>
        <xdr:cNvPr id="472" name="テキスト ボックス 471"/>
        <xdr:cNvSpPr txBox="1"/>
      </xdr:nvSpPr>
      <xdr:spPr>
        <a:xfrm>
          <a:off x="8515427" y="1699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8" name="テキスト ボックス 507"/>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11" name="テキスト ボックス 510"/>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2" name="直線コネクタ 51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0" name="円/楕円 52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1" name="テキスト ボックス 530"/>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64529</xdr:rowOff>
    </xdr:from>
    <xdr:to>
      <xdr:col>23</xdr:col>
      <xdr:colOff>517525</xdr:colOff>
      <xdr:row>78</xdr:row>
      <xdr:rowOff>70092</xdr:rowOff>
    </xdr:to>
    <xdr:cxnSp macro="">
      <xdr:nvCxnSpPr>
        <xdr:cNvPr id="609" name="直線コネクタ 608"/>
        <xdr:cNvCxnSpPr/>
      </xdr:nvCxnSpPr>
      <xdr:spPr>
        <a:xfrm flipV="1">
          <a:off x="15481300" y="13437629"/>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10"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48580</xdr:rowOff>
    </xdr:from>
    <xdr:to>
      <xdr:col>22</xdr:col>
      <xdr:colOff>365125</xdr:colOff>
      <xdr:row>78</xdr:row>
      <xdr:rowOff>70092</xdr:rowOff>
    </xdr:to>
    <xdr:cxnSp macro="">
      <xdr:nvCxnSpPr>
        <xdr:cNvPr id="612" name="直線コネクタ 611"/>
        <xdr:cNvCxnSpPr/>
      </xdr:nvCxnSpPr>
      <xdr:spPr>
        <a:xfrm>
          <a:off x="14592300" y="13421680"/>
          <a:ext cx="8890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4" name="テキスト ボックス 613"/>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14884</xdr:rowOff>
    </xdr:from>
    <xdr:to>
      <xdr:col>21</xdr:col>
      <xdr:colOff>161925</xdr:colOff>
      <xdr:row>78</xdr:row>
      <xdr:rowOff>48580</xdr:rowOff>
    </xdr:to>
    <xdr:cxnSp macro="">
      <xdr:nvCxnSpPr>
        <xdr:cNvPr id="615" name="直線コネクタ 614"/>
        <xdr:cNvCxnSpPr/>
      </xdr:nvCxnSpPr>
      <xdr:spPr>
        <a:xfrm>
          <a:off x="13703300" y="1338798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7" name="テキスト ボックス 616"/>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9079</xdr:rowOff>
    </xdr:from>
    <xdr:to>
      <xdr:col>19</xdr:col>
      <xdr:colOff>644525</xdr:colOff>
      <xdr:row>78</xdr:row>
      <xdr:rowOff>14884</xdr:rowOff>
    </xdr:to>
    <xdr:cxnSp macro="">
      <xdr:nvCxnSpPr>
        <xdr:cNvPr id="618" name="直線コネクタ 617"/>
        <xdr:cNvCxnSpPr/>
      </xdr:nvCxnSpPr>
      <xdr:spPr>
        <a:xfrm>
          <a:off x="12814300" y="13382179"/>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20" name="テキスト ボックス 619"/>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2" name="テキスト ボックス 621"/>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13729</xdr:rowOff>
    </xdr:from>
    <xdr:to>
      <xdr:col>23</xdr:col>
      <xdr:colOff>568325</xdr:colOff>
      <xdr:row>78</xdr:row>
      <xdr:rowOff>115329</xdr:rowOff>
    </xdr:to>
    <xdr:sp macro="" textlink="">
      <xdr:nvSpPr>
        <xdr:cNvPr id="628" name="円/楕円 627"/>
        <xdr:cNvSpPr/>
      </xdr:nvSpPr>
      <xdr:spPr>
        <a:xfrm>
          <a:off x="16268700" y="133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100106</xdr:rowOff>
    </xdr:from>
    <xdr:ext cx="534377" cy="259045"/>
    <xdr:sp macro="" textlink="">
      <xdr:nvSpPr>
        <xdr:cNvPr id="629" name="公債費該当値テキスト"/>
        <xdr:cNvSpPr txBox="1"/>
      </xdr:nvSpPr>
      <xdr:spPr>
        <a:xfrm>
          <a:off x="16370300" y="133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19292</xdr:rowOff>
    </xdr:from>
    <xdr:to>
      <xdr:col>22</xdr:col>
      <xdr:colOff>415925</xdr:colOff>
      <xdr:row>78</xdr:row>
      <xdr:rowOff>120892</xdr:rowOff>
    </xdr:to>
    <xdr:sp macro="" textlink="">
      <xdr:nvSpPr>
        <xdr:cNvPr id="630" name="円/楕円 629"/>
        <xdr:cNvSpPr/>
      </xdr:nvSpPr>
      <xdr:spPr>
        <a:xfrm>
          <a:off x="15430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112019</xdr:rowOff>
    </xdr:from>
    <xdr:ext cx="534377" cy="259045"/>
    <xdr:sp macro="" textlink="">
      <xdr:nvSpPr>
        <xdr:cNvPr id="631" name="テキスト ボックス 630"/>
        <xdr:cNvSpPr txBox="1"/>
      </xdr:nvSpPr>
      <xdr:spPr>
        <a:xfrm>
          <a:off x="15214111" y="13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169230</xdr:rowOff>
    </xdr:from>
    <xdr:to>
      <xdr:col>21</xdr:col>
      <xdr:colOff>212725</xdr:colOff>
      <xdr:row>78</xdr:row>
      <xdr:rowOff>99380</xdr:rowOff>
    </xdr:to>
    <xdr:sp macro="" textlink="">
      <xdr:nvSpPr>
        <xdr:cNvPr id="632" name="円/楕円 631"/>
        <xdr:cNvSpPr/>
      </xdr:nvSpPr>
      <xdr:spPr>
        <a:xfrm>
          <a:off x="14541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90507</xdr:rowOff>
    </xdr:from>
    <xdr:ext cx="534377" cy="259045"/>
    <xdr:sp macro="" textlink="">
      <xdr:nvSpPr>
        <xdr:cNvPr id="633" name="テキスト ボックス 632"/>
        <xdr:cNvSpPr txBox="1"/>
      </xdr:nvSpPr>
      <xdr:spPr>
        <a:xfrm>
          <a:off x="14325111" y="13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135534</xdr:rowOff>
    </xdr:from>
    <xdr:to>
      <xdr:col>20</xdr:col>
      <xdr:colOff>9525</xdr:colOff>
      <xdr:row>78</xdr:row>
      <xdr:rowOff>65684</xdr:rowOff>
    </xdr:to>
    <xdr:sp macro="" textlink="">
      <xdr:nvSpPr>
        <xdr:cNvPr id="634" name="円/楕円 633"/>
        <xdr:cNvSpPr/>
      </xdr:nvSpPr>
      <xdr:spPr>
        <a:xfrm>
          <a:off x="13652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56811</xdr:rowOff>
    </xdr:from>
    <xdr:ext cx="534377" cy="259045"/>
    <xdr:sp macro="" textlink="">
      <xdr:nvSpPr>
        <xdr:cNvPr id="635" name="テキスト ボックス 634"/>
        <xdr:cNvSpPr txBox="1"/>
      </xdr:nvSpPr>
      <xdr:spPr>
        <a:xfrm>
          <a:off x="13436111" y="134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129729</xdr:rowOff>
    </xdr:from>
    <xdr:to>
      <xdr:col>18</xdr:col>
      <xdr:colOff>492125</xdr:colOff>
      <xdr:row>78</xdr:row>
      <xdr:rowOff>59879</xdr:rowOff>
    </xdr:to>
    <xdr:sp macro="" textlink="">
      <xdr:nvSpPr>
        <xdr:cNvPr id="636" name="円/楕円 635"/>
        <xdr:cNvSpPr/>
      </xdr:nvSpPr>
      <xdr:spPr>
        <a:xfrm>
          <a:off x="12763500" y="133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51006</xdr:rowOff>
    </xdr:from>
    <xdr:ext cx="534377" cy="259045"/>
    <xdr:sp macro="" textlink="">
      <xdr:nvSpPr>
        <xdr:cNvPr id="637" name="テキスト ボックス 636"/>
        <xdr:cNvSpPr txBox="1"/>
      </xdr:nvSpPr>
      <xdr:spPr>
        <a:xfrm>
          <a:off x="12547111" y="1342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101600</xdr:rowOff>
    </xdr:from>
    <xdr:to>
      <xdr:col>23</xdr:col>
      <xdr:colOff>517525</xdr:colOff>
      <xdr:row>96</xdr:row>
      <xdr:rowOff>110058</xdr:rowOff>
    </xdr:to>
    <xdr:cxnSp macro="">
      <xdr:nvCxnSpPr>
        <xdr:cNvPr id="666" name="直線コネクタ 665"/>
        <xdr:cNvCxnSpPr/>
      </xdr:nvCxnSpPr>
      <xdr:spPr>
        <a:xfrm flipV="1">
          <a:off x="15481300" y="16560800"/>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7"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110058</xdr:rowOff>
    </xdr:from>
    <xdr:to>
      <xdr:col>22</xdr:col>
      <xdr:colOff>365125</xdr:colOff>
      <xdr:row>97</xdr:row>
      <xdr:rowOff>55232</xdr:rowOff>
    </xdr:to>
    <xdr:cxnSp macro="">
      <xdr:nvCxnSpPr>
        <xdr:cNvPr id="669" name="直線コネクタ 668"/>
        <xdr:cNvCxnSpPr/>
      </xdr:nvCxnSpPr>
      <xdr:spPr>
        <a:xfrm flipV="1">
          <a:off x="14592300" y="16569258"/>
          <a:ext cx="889000" cy="1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71" name="テキスト ボックス 670"/>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163285</xdr:rowOff>
    </xdr:from>
    <xdr:to>
      <xdr:col>21</xdr:col>
      <xdr:colOff>161925</xdr:colOff>
      <xdr:row>97</xdr:row>
      <xdr:rowOff>55232</xdr:rowOff>
    </xdr:to>
    <xdr:cxnSp macro="">
      <xdr:nvCxnSpPr>
        <xdr:cNvPr id="672" name="直線コネクタ 671"/>
        <xdr:cNvCxnSpPr/>
      </xdr:nvCxnSpPr>
      <xdr:spPr>
        <a:xfrm>
          <a:off x="13703300" y="16622485"/>
          <a:ext cx="889000" cy="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4" name="テキスト ボックス 673"/>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163285</xdr:rowOff>
    </xdr:from>
    <xdr:to>
      <xdr:col>19</xdr:col>
      <xdr:colOff>644525</xdr:colOff>
      <xdr:row>97</xdr:row>
      <xdr:rowOff>7035</xdr:rowOff>
    </xdr:to>
    <xdr:cxnSp macro="">
      <xdr:nvCxnSpPr>
        <xdr:cNvPr id="675" name="直線コネクタ 674"/>
        <xdr:cNvCxnSpPr/>
      </xdr:nvCxnSpPr>
      <xdr:spPr>
        <a:xfrm flipV="1">
          <a:off x="12814300" y="16622485"/>
          <a:ext cx="8890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7" name="テキスト ボックス 676"/>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9" name="テキスト ボックス 678"/>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50800</xdr:rowOff>
    </xdr:from>
    <xdr:to>
      <xdr:col>23</xdr:col>
      <xdr:colOff>568325</xdr:colOff>
      <xdr:row>96</xdr:row>
      <xdr:rowOff>152400</xdr:rowOff>
    </xdr:to>
    <xdr:sp macro="" textlink="">
      <xdr:nvSpPr>
        <xdr:cNvPr id="685" name="円/楕円 684"/>
        <xdr:cNvSpPr/>
      </xdr:nvSpPr>
      <xdr:spPr>
        <a:xfrm>
          <a:off x="16268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73677</xdr:rowOff>
    </xdr:from>
    <xdr:ext cx="534377" cy="259045"/>
    <xdr:sp macro="" textlink="">
      <xdr:nvSpPr>
        <xdr:cNvPr id="686" name="積立金該当値テキスト"/>
        <xdr:cNvSpPr txBox="1"/>
      </xdr:nvSpPr>
      <xdr:spPr>
        <a:xfrm>
          <a:off x="16370300" y="163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59258</xdr:rowOff>
    </xdr:from>
    <xdr:to>
      <xdr:col>22</xdr:col>
      <xdr:colOff>415925</xdr:colOff>
      <xdr:row>96</xdr:row>
      <xdr:rowOff>160858</xdr:rowOff>
    </xdr:to>
    <xdr:sp macro="" textlink="">
      <xdr:nvSpPr>
        <xdr:cNvPr id="687" name="円/楕円 686"/>
        <xdr:cNvSpPr/>
      </xdr:nvSpPr>
      <xdr:spPr>
        <a:xfrm>
          <a:off x="15430500" y="165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5935</xdr:rowOff>
    </xdr:from>
    <xdr:ext cx="534377" cy="259045"/>
    <xdr:sp macro="" textlink="">
      <xdr:nvSpPr>
        <xdr:cNvPr id="688" name="テキスト ボックス 687"/>
        <xdr:cNvSpPr txBox="1"/>
      </xdr:nvSpPr>
      <xdr:spPr>
        <a:xfrm>
          <a:off x="15214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4432</xdr:rowOff>
    </xdr:from>
    <xdr:to>
      <xdr:col>21</xdr:col>
      <xdr:colOff>212725</xdr:colOff>
      <xdr:row>97</xdr:row>
      <xdr:rowOff>106032</xdr:rowOff>
    </xdr:to>
    <xdr:sp macro="" textlink="">
      <xdr:nvSpPr>
        <xdr:cNvPr id="689" name="円/楕円 688"/>
        <xdr:cNvSpPr/>
      </xdr:nvSpPr>
      <xdr:spPr>
        <a:xfrm>
          <a:off x="14541500" y="166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97159</xdr:rowOff>
    </xdr:from>
    <xdr:ext cx="469744" cy="259045"/>
    <xdr:sp macro="" textlink="">
      <xdr:nvSpPr>
        <xdr:cNvPr id="690" name="テキスト ボックス 689"/>
        <xdr:cNvSpPr txBox="1"/>
      </xdr:nvSpPr>
      <xdr:spPr>
        <a:xfrm>
          <a:off x="14357427" y="167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112485</xdr:rowOff>
    </xdr:from>
    <xdr:to>
      <xdr:col>20</xdr:col>
      <xdr:colOff>9525</xdr:colOff>
      <xdr:row>97</xdr:row>
      <xdr:rowOff>42635</xdr:rowOff>
    </xdr:to>
    <xdr:sp macro="" textlink="">
      <xdr:nvSpPr>
        <xdr:cNvPr id="691" name="円/楕円 690"/>
        <xdr:cNvSpPr/>
      </xdr:nvSpPr>
      <xdr:spPr>
        <a:xfrm>
          <a:off x="13652500" y="165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33762</xdr:rowOff>
    </xdr:from>
    <xdr:ext cx="534377" cy="259045"/>
    <xdr:sp macro="" textlink="">
      <xdr:nvSpPr>
        <xdr:cNvPr id="692" name="テキスト ボックス 691"/>
        <xdr:cNvSpPr txBox="1"/>
      </xdr:nvSpPr>
      <xdr:spPr>
        <a:xfrm>
          <a:off x="13436111" y="166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127685</xdr:rowOff>
    </xdr:from>
    <xdr:to>
      <xdr:col>18</xdr:col>
      <xdr:colOff>492125</xdr:colOff>
      <xdr:row>97</xdr:row>
      <xdr:rowOff>57835</xdr:rowOff>
    </xdr:to>
    <xdr:sp macro="" textlink="">
      <xdr:nvSpPr>
        <xdr:cNvPr id="693" name="円/楕円 692"/>
        <xdr:cNvSpPr/>
      </xdr:nvSpPr>
      <xdr:spPr>
        <a:xfrm>
          <a:off x="12763500" y="165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74362</xdr:rowOff>
    </xdr:from>
    <xdr:ext cx="469744" cy="259045"/>
    <xdr:sp macro="" textlink="">
      <xdr:nvSpPr>
        <xdr:cNvPr id="694" name="テキスト ボックス 693"/>
        <xdr:cNvSpPr txBox="1"/>
      </xdr:nvSpPr>
      <xdr:spPr>
        <a:xfrm>
          <a:off x="12579427" y="1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4" name="テキスト ボックス 733"/>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81734</xdr:rowOff>
    </xdr:from>
    <xdr:to>
      <xdr:col>32</xdr:col>
      <xdr:colOff>187325</xdr:colOff>
      <xdr:row>59</xdr:row>
      <xdr:rowOff>81734</xdr:rowOff>
    </xdr:to>
    <xdr:cxnSp macro="">
      <xdr:nvCxnSpPr>
        <xdr:cNvPr id="780" name="直線コネクタ 779"/>
        <xdr:cNvCxnSpPr/>
      </xdr:nvCxnSpPr>
      <xdr:spPr>
        <a:xfrm>
          <a:off x="21323300" y="10197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81734</xdr:rowOff>
    </xdr:from>
    <xdr:to>
      <xdr:col>31</xdr:col>
      <xdr:colOff>34925</xdr:colOff>
      <xdr:row>59</xdr:row>
      <xdr:rowOff>82060</xdr:rowOff>
    </xdr:to>
    <xdr:cxnSp macro="">
      <xdr:nvCxnSpPr>
        <xdr:cNvPr id="783" name="直線コネクタ 782"/>
        <xdr:cNvCxnSpPr/>
      </xdr:nvCxnSpPr>
      <xdr:spPr>
        <a:xfrm flipV="1">
          <a:off x="20434300" y="1019728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82060</xdr:rowOff>
    </xdr:from>
    <xdr:to>
      <xdr:col>29</xdr:col>
      <xdr:colOff>517525</xdr:colOff>
      <xdr:row>59</xdr:row>
      <xdr:rowOff>82452</xdr:rowOff>
    </xdr:to>
    <xdr:cxnSp macro="">
      <xdr:nvCxnSpPr>
        <xdr:cNvPr id="786" name="直線コネクタ 785"/>
        <xdr:cNvCxnSpPr/>
      </xdr:nvCxnSpPr>
      <xdr:spPr>
        <a:xfrm flipV="1">
          <a:off x="19545300" y="1019761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82452</xdr:rowOff>
    </xdr:from>
    <xdr:to>
      <xdr:col>28</xdr:col>
      <xdr:colOff>314325</xdr:colOff>
      <xdr:row>59</xdr:row>
      <xdr:rowOff>82583</xdr:rowOff>
    </xdr:to>
    <xdr:cxnSp macro="">
      <xdr:nvCxnSpPr>
        <xdr:cNvPr id="789" name="直線コネクタ 788"/>
        <xdr:cNvCxnSpPr/>
      </xdr:nvCxnSpPr>
      <xdr:spPr>
        <a:xfrm flipV="1">
          <a:off x="18656300" y="10198002"/>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30934</xdr:rowOff>
    </xdr:from>
    <xdr:to>
      <xdr:col>32</xdr:col>
      <xdr:colOff>238125</xdr:colOff>
      <xdr:row>59</xdr:row>
      <xdr:rowOff>132534</xdr:rowOff>
    </xdr:to>
    <xdr:sp macro="" textlink="">
      <xdr:nvSpPr>
        <xdr:cNvPr id="799" name="円/楕円 798"/>
        <xdr:cNvSpPr/>
      </xdr:nvSpPr>
      <xdr:spPr>
        <a:xfrm>
          <a:off x="221107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117311</xdr:rowOff>
    </xdr:from>
    <xdr:ext cx="378565" cy="259045"/>
    <xdr:sp macro="" textlink="">
      <xdr:nvSpPr>
        <xdr:cNvPr id="800" name="貸付金該当値テキスト"/>
        <xdr:cNvSpPr txBox="1"/>
      </xdr:nvSpPr>
      <xdr:spPr>
        <a:xfrm>
          <a:off x="22212300" y="1006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30934</xdr:rowOff>
    </xdr:from>
    <xdr:to>
      <xdr:col>31</xdr:col>
      <xdr:colOff>85725</xdr:colOff>
      <xdr:row>59</xdr:row>
      <xdr:rowOff>132534</xdr:rowOff>
    </xdr:to>
    <xdr:sp macro="" textlink="">
      <xdr:nvSpPr>
        <xdr:cNvPr id="801" name="円/楕円 800"/>
        <xdr:cNvSpPr/>
      </xdr:nvSpPr>
      <xdr:spPr>
        <a:xfrm>
          <a:off x="212725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123661</xdr:rowOff>
    </xdr:from>
    <xdr:ext cx="378565" cy="259045"/>
    <xdr:sp macro="" textlink="">
      <xdr:nvSpPr>
        <xdr:cNvPr id="802" name="テキスト ボックス 801"/>
        <xdr:cNvSpPr txBox="1"/>
      </xdr:nvSpPr>
      <xdr:spPr>
        <a:xfrm>
          <a:off x="21134017" y="102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31260</xdr:rowOff>
    </xdr:from>
    <xdr:to>
      <xdr:col>29</xdr:col>
      <xdr:colOff>568325</xdr:colOff>
      <xdr:row>59</xdr:row>
      <xdr:rowOff>132860</xdr:rowOff>
    </xdr:to>
    <xdr:sp macro="" textlink="">
      <xdr:nvSpPr>
        <xdr:cNvPr id="803" name="円/楕円 802"/>
        <xdr:cNvSpPr/>
      </xdr:nvSpPr>
      <xdr:spPr>
        <a:xfrm>
          <a:off x="20383500" y="101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123987</xdr:rowOff>
    </xdr:from>
    <xdr:ext cx="378565" cy="259045"/>
    <xdr:sp macro="" textlink="">
      <xdr:nvSpPr>
        <xdr:cNvPr id="804" name="テキスト ボックス 803"/>
        <xdr:cNvSpPr txBox="1"/>
      </xdr:nvSpPr>
      <xdr:spPr>
        <a:xfrm>
          <a:off x="20245017" y="1023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31652</xdr:rowOff>
    </xdr:from>
    <xdr:to>
      <xdr:col>28</xdr:col>
      <xdr:colOff>365125</xdr:colOff>
      <xdr:row>59</xdr:row>
      <xdr:rowOff>133252</xdr:rowOff>
    </xdr:to>
    <xdr:sp macro="" textlink="">
      <xdr:nvSpPr>
        <xdr:cNvPr id="805" name="円/楕円 804"/>
        <xdr:cNvSpPr/>
      </xdr:nvSpPr>
      <xdr:spPr>
        <a:xfrm>
          <a:off x="194945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124379</xdr:rowOff>
    </xdr:from>
    <xdr:ext cx="378565" cy="259045"/>
    <xdr:sp macro="" textlink="">
      <xdr:nvSpPr>
        <xdr:cNvPr id="806" name="テキスト ボックス 805"/>
        <xdr:cNvSpPr txBox="1"/>
      </xdr:nvSpPr>
      <xdr:spPr>
        <a:xfrm>
          <a:off x="19356017" y="1023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31783</xdr:rowOff>
    </xdr:from>
    <xdr:to>
      <xdr:col>27</xdr:col>
      <xdr:colOff>161925</xdr:colOff>
      <xdr:row>59</xdr:row>
      <xdr:rowOff>133383</xdr:rowOff>
    </xdr:to>
    <xdr:sp macro="" textlink="">
      <xdr:nvSpPr>
        <xdr:cNvPr id="807" name="円/楕円 806"/>
        <xdr:cNvSpPr/>
      </xdr:nvSpPr>
      <xdr:spPr>
        <a:xfrm>
          <a:off x="18605500" y="101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124510</xdr:rowOff>
    </xdr:from>
    <xdr:ext cx="378565" cy="259045"/>
    <xdr:sp macro="" textlink="">
      <xdr:nvSpPr>
        <xdr:cNvPr id="808" name="テキスト ボックス 807"/>
        <xdr:cNvSpPr txBox="1"/>
      </xdr:nvSpPr>
      <xdr:spPr>
        <a:xfrm>
          <a:off x="18467017" y="10240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45647</xdr:rowOff>
    </xdr:from>
    <xdr:to>
      <xdr:col>32</xdr:col>
      <xdr:colOff>187325</xdr:colOff>
      <xdr:row>77</xdr:row>
      <xdr:rowOff>7210</xdr:rowOff>
    </xdr:to>
    <xdr:cxnSp macro="">
      <xdr:nvCxnSpPr>
        <xdr:cNvPr id="840" name="直線コネクタ 839"/>
        <xdr:cNvCxnSpPr/>
      </xdr:nvCxnSpPr>
      <xdr:spPr>
        <a:xfrm>
          <a:off x="21323300" y="13075847"/>
          <a:ext cx="838200" cy="1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41"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45647</xdr:rowOff>
    </xdr:from>
    <xdr:to>
      <xdr:col>31</xdr:col>
      <xdr:colOff>34925</xdr:colOff>
      <xdr:row>76</xdr:row>
      <xdr:rowOff>121053</xdr:rowOff>
    </xdr:to>
    <xdr:cxnSp macro="">
      <xdr:nvCxnSpPr>
        <xdr:cNvPr id="843" name="直線コネクタ 842"/>
        <xdr:cNvCxnSpPr/>
      </xdr:nvCxnSpPr>
      <xdr:spPr>
        <a:xfrm flipV="1">
          <a:off x="20434300" y="13075847"/>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5" name="テキスト ボックス 844"/>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121053</xdr:rowOff>
    </xdr:from>
    <xdr:to>
      <xdr:col>29</xdr:col>
      <xdr:colOff>517525</xdr:colOff>
      <xdr:row>76</xdr:row>
      <xdr:rowOff>135389</xdr:rowOff>
    </xdr:to>
    <xdr:cxnSp macro="">
      <xdr:nvCxnSpPr>
        <xdr:cNvPr id="846" name="直線コネクタ 845"/>
        <xdr:cNvCxnSpPr/>
      </xdr:nvCxnSpPr>
      <xdr:spPr>
        <a:xfrm flipV="1">
          <a:off x="19545300" y="13151253"/>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8" name="テキスト ボックス 847"/>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85227</xdr:rowOff>
    </xdr:from>
    <xdr:to>
      <xdr:col>28</xdr:col>
      <xdr:colOff>314325</xdr:colOff>
      <xdr:row>76</xdr:row>
      <xdr:rowOff>135389</xdr:rowOff>
    </xdr:to>
    <xdr:cxnSp macro="">
      <xdr:nvCxnSpPr>
        <xdr:cNvPr id="849" name="直線コネクタ 848"/>
        <xdr:cNvCxnSpPr/>
      </xdr:nvCxnSpPr>
      <xdr:spPr>
        <a:xfrm>
          <a:off x="18656300" y="13115427"/>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51" name="テキスト ボックス 850"/>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3" name="テキスト ボックス 852"/>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127860</xdr:rowOff>
    </xdr:from>
    <xdr:to>
      <xdr:col>32</xdr:col>
      <xdr:colOff>238125</xdr:colOff>
      <xdr:row>77</xdr:row>
      <xdr:rowOff>58010</xdr:rowOff>
    </xdr:to>
    <xdr:sp macro="" textlink="">
      <xdr:nvSpPr>
        <xdr:cNvPr id="859" name="円/楕円 858"/>
        <xdr:cNvSpPr/>
      </xdr:nvSpPr>
      <xdr:spPr>
        <a:xfrm>
          <a:off x="22110700" y="131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106287</xdr:rowOff>
    </xdr:from>
    <xdr:ext cx="534377" cy="259045"/>
    <xdr:sp macro="" textlink="">
      <xdr:nvSpPr>
        <xdr:cNvPr id="860" name="繰出金該当値テキスト"/>
        <xdr:cNvSpPr txBox="1"/>
      </xdr:nvSpPr>
      <xdr:spPr>
        <a:xfrm>
          <a:off x="22212300" y="131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166297</xdr:rowOff>
    </xdr:from>
    <xdr:to>
      <xdr:col>31</xdr:col>
      <xdr:colOff>85725</xdr:colOff>
      <xdr:row>76</xdr:row>
      <xdr:rowOff>96447</xdr:rowOff>
    </xdr:to>
    <xdr:sp macro="" textlink="">
      <xdr:nvSpPr>
        <xdr:cNvPr id="861" name="円/楕円 860"/>
        <xdr:cNvSpPr/>
      </xdr:nvSpPr>
      <xdr:spPr>
        <a:xfrm>
          <a:off x="21272500" y="130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87574</xdr:rowOff>
    </xdr:from>
    <xdr:ext cx="534377" cy="259045"/>
    <xdr:sp macro="" textlink="">
      <xdr:nvSpPr>
        <xdr:cNvPr id="862" name="テキスト ボックス 861"/>
        <xdr:cNvSpPr txBox="1"/>
      </xdr:nvSpPr>
      <xdr:spPr>
        <a:xfrm>
          <a:off x="21056111" y="131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70253</xdr:rowOff>
    </xdr:from>
    <xdr:to>
      <xdr:col>29</xdr:col>
      <xdr:colOff>568325</xdr:colOff>
      <xdr:row>77</xdr:row>
      <xdr:rowOff>403</xdr:rowOff>
    </xdr:to>
    <xdr:sp macro="" textlink="">
      <xdr:nvSpPr>
        <xdr:cNvPr id="863" name="円/楕円 862"/>
        <xdr:cNvSpPr/>
      </xdr:nvSpPr>
      <xdr:spPr>
        <a:xfrm>
          <a:off x="20383500" y="131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162980</xdr:rowOff>
    </xdr:from>
    <xdr:ext cx="534377" cy="259045"/>
    <xdr:sp macro="" textlink="">
      <xdr:nvSpPr>
        <xdr:cNvPr id="864" name="テキスト ボックス 863"/>
        <xdr:cNvSpPr txBox="1"/>
      </xdr:nvSpPr>
      <xdr:spPr>
        <a:xfrm>
          <a:off x="20167111" y="131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84589</xdr:rowOff>
    </xdr:from>
    <xdr:to>
      <xdr:col>28</xdr:col>
      <xdr:colOff>365125</xdr:colOff>
      <xdr:row>77</xdr:row>
      <xdr:rowOff>14739</xdr:rowOff>
    </xdr:to>
    <xdr:sp macro="" textlink="">
      <xdr:nvSpPr>
        <xdr:cNvPr id="865" name="円/楕円 864"/>
        <xdr:cNvSpPr/>
      </xdr:nvSpPr>
      <xdr:spPr>
        <a:xfrm>
          <a:off x="194945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5866</xdr:rowOff>
    </xdr:from>
    <xdr:ext cx="534377" cy="259045"/>
    <xdr:sp macro="" textlink="">
      <xdr:nvSpPr>
        <xdr:cNvPr id="866" name="テキスト ボックス 865"/>
        <xdr:cNvSpPr txBox="1"/>
      </xdr:nvSpPr>
      <xdr:spPr>
        <a:xfrm>
          <a:off x="19278111" y="132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34427</xdr:rowOff>
    </xdr:from>
    <xdr:to>
      <xdr:col>27</xdr:col>
      <xdr:colOff>161925</xdr:colOff>
      <xdr:row>76</xdr:row>
      <xdr:rowOff>136027</xdr:rowOff>
    </xdr:to>
    <xdr:sp macro="" textlink="">
      <xdr:nvSpPr>
        <xdr:cNvPr id="867" name="円/楕円 866"/>
        <xdr:cNvSpPr/>
      </xdr:nvSpPr>
      <xdr:spPr>
        <a:xfrm>
          <a:off x="18605500" y="13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127154</xdr:rowOff>
    </xdr:from>
    <xdr:ext cx="534377" cy="259045"/>
    <xdr:sp macro="" textlink="">
      <xdr:nvSpPr>
        <xdr:cNvPr id="868" name="テキスト ボックス 867"/>
        <xdr:cNvSpPr txBox="1"/>
      </xdr:nvSpPr>
      <xdr:spPr>
        <a:xfrm>
          <a:off x="183891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歳出全体としては、過去</a:t>
          </a:r>
          <a:r>
            <a:rPr kumimoji="1" lang="en-US" altLang="ja-JP" sz="1300">
              <a:latin typeface="+mn-ea"/>
              <a:ea typeface="+mn-ea"/>
            </a:rPr>
            <a:t>5</a:t>
          </a:r>
          <a:r>
            <a:rPr kumimoji="1" lang="ja-JP" altLang="en-US" sz="1300">
              <a:latin typeface="+mn-ea"/>
              <a:ea typeface="+mn-ea"/>
            </a:rPr>
            <a:t>年間で最高の決算額となり、住民一人当たりでは、前年度比</a:t>
          </a:r>
          <a:r>
            <a:rPr kumimoji="1" lang="en-US" altLang="ja-JP" sz="1300">
              <a:latin typeface="+mn-ea"/>
              <a:ea typeface="+mn-ea"/>
            </a:rPr>
            <a:t>5,644</a:t>
          </a:r>
          <a:r>
            <a:rPr kumimoji="1" lang="ja-JP" altLang="en-US" sz="1300">
              <a:latin typeface="+mn-ea"/>
              <a:ea typeface="+mn-ea"/>
            </a:rPr>
            <a:t>円の増加の</a:t>
          </a:r>
          <a:r>
            <a:rPr kumimoji="1" lang="en-US" altLang="ja-JP" sz="1300">
              <a:latin typeface="+mn-ea"/>
              <a:ea typeface="+mn-ea"/>
            </a:rPr>
            <a:t>309,291</a:t>
          </a:r>
          <a:r>
            <a:rPr kumimoji="1" lang="ja-JP" altLang="en-US" sz="1300">
              <a:latin typeface="+mn-ea"/>
              <a:ea typeface="+mn-ea"/>
            </a:rPr>
            <a:t>円となった。</a:t>
          </a:r>
        </a:p>
        <a:p>
          <a:r>
            <a:rPr kumimoji="1" lang="ja-JP" altLang="en-US" sz="1300">
              <a:latin typeface="ＭＳ Ｐゴシック"/>
            </a:rPr>
            <a:t>全体の構成比の中で最も大きな割合を占める義務的経費は、前年度比で住民一人当たり</a:t>
          </a:r>
          <a:r>
            <a:rPr kumimoji="1" lang="en-US" altLang="ja-JP" sz="1300">
              <a:latin typeface="ＭＳ Ｐゴシック"/>
            </a:rPr>
            <a:t>2,608</a:t>
          </a:r>
          <a:r>
            <a:rPr kumimoji="1" lang="ja-JP" altLang="en-US" sz="1300">
              <a:latin typeface="ＭＳ Ｐゴシック"/>
            </a:rPr>
            <a:t>円増加の</a:t>
          </a:r>
          <a:r>
            <a:rPr kumimoji="1" lang="en-US" altLang="ja-JP" sz="1300">
              <a:latin typeface="ＭＳ Ｐゴシック"/>
            </a:rPr>
            <a:t>166,895</a:t>
          </a:r>
          <a:r>
            <a:rPr kumimoji="1" lang="ja-JP" altLang="en-US" sz="1300">
              <a:latin typeface="ＭＳ Ｐゴシック"/>
            </a:rPr>
            <a:t>円となった。主な増加要因としては、臨時福祉給付金等給付費、保育所運営費負担経費、法改正等による障がい者福祉費、臨時財政対策債等の増加が挙げられる。</a:t>
          </a:r>
        </a:p>
        <a:p>
          <a:r>
            <a:rPr kumimoji="1" lang="ja-JP" altLang="ja-JP" sz="1300" b="0" i="0" baseline="0">
              <a:solidFill>
                <a:schemeClr val="dk1"/>
              </a:solidFill>
              <a:effectLst/>
              <a:latin typeface="+mn-lt"/>
              <a:ea typeface="+mn-ea"/>
              <a:cs typeface="+mn-cs"/>
            </a:rPr>
            <a:t>投資的経費である普通建設事業費は、前年度</a:t>
          </a:r>
          <a:r>
            <a:rPr kumimoji="1" lang="ja-JP" altLang="en-US" sz="1300" b="0" i="0" baseline="0">
              <a:solidFill>
                <a:schemeClr val="dk1"/>
              </a:solidFill>
              <a:effectLst/>
              <a:latin typeface="+mn-lt"/>
              <a:ea typeface="+mn-ea"/>
              <a:cs typeface="+mn-cs"/>
            </a:rPr>
            <a:t>とほぼ横ばいであり</a:t>
          </a:r>
          <a:r>
            <a:rPr kumimoji="1" lang="ja-JP" altLang="ja-JP" sz="1300" b="0" i="0" baseline="0">
              <a:solidFill>
                <a:schemeClr val="dk1"/>
              </a:solidFill>
              <a:effectLst/>
              <a:latin typeface="+mn-lt"/>
              <a:ea typeface="+mn-ea"/>
              <a:cs typeface="+mn-cs"/>
            </a:rPr>
            <a:t>、神奈川県平均を下回っている。主な執行事業は、</a:t>
          </a:r>
          <a:r>
            <a:rPr kumimoji="1" lang="ja-JP" altLang="en-US" sz="1300" b="0" i="0" baseline="0">
              <a:solidFill>
                <a:schemeClr val="dk1"/>
              </a:solidFill>
              <a:effectLst/>
              <a:latin typeface="+mn-lt"/>
              <a:ea typeface="+mn-ea"/>
              <a:cs typeface="+mn-cs"/>
            </a:rPr>
            <a:t>新消防庁舎建設の着工、小田急相模原駅前西地区市街地の再開発</a:t>
          </a:r>
          <a:r>
            <a:rPr kumimoji="1" lang="ja-JP" altLang="ja-JP" sz="1300" b="0" i="0" baseline="0">
              <a:solidFill>
                <a:schemeClr val="dk1"/>
              </a:solidFill>
              <a:effectLst/>
              <a:latin typeface="+mn-lt"/>
              <a:ea typeface="+mn-ea"/>
              <a:cs typeface="+mn-cs"/>
            </a:rPr>
            <a:t>である</a:t>
          </a:r>
          <a:r>
            <a:rPr kumimoji="1" lang="ja-JP" altLang="en-US"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年度より着工した新消防庁舎の建設が</a:t>
          </a:r>
          <a:r>
            <a:rPr kumimoji="1" lang="en-US" altLang="ja-JP" sz="1300" b="0" i="0" baseline="0">
              <a:solidFill>
                <a:schemeClr val="dk1"/>
              </a:solidFill>
              <a:effectLst/>
              <a:latin typeface="+mn-lt"/>
              <a:ea typeface="+mn-ea"/>
              <a:cs typeface="+mn-cs"/>
            </a:rPr>
            <a:t>H29</a:t>
          </a:r>
          <a:r>
            <a:rPr kumimoji="1" lang="ja-JP" altLang="en-US" sz="1300" b="0" i="0" baseline="0">
              <a:solidFill>
                <a:schemeClr val="dk1"/>
              </a:solidFill>
              <a:effectLst/>
              <a:latin typeface="+mn-lt"/>
              <a:ea typeface="+mn-ea"/>
              <a:cs typeface="+mn-cs"/>
            </a:rPr>
            <a:t>年度に完了するものの、旧消防庁の転用による総合防災備蓄倉庫への改修事業、小田急相模原駅前西地区市街地再開発事業の継続等を予定しているため、次年度以降も概ね同水準を基調に推移していくものと見込む。喫緊の課題である公共施設等の老朽化対策を踏まえ、今後の対応としては、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年度に策定した座間市公共施設再整備計画基本方針に基づき、公共施設等の適切な維持管理を徹底していくことで、事業費の適正な抑制に努めていく。</a:t>
          </a:r>
          <a:endParaRPr kumimoji="1" lang="en-US" altLang="ja-JP" sz="1300" b="0" i="0" baseline="0">
            <a:solidFill>
              <a:schemeClr val="dk1"/>
            </a:solidFill>
            <a:effectLst/>
            <a:latin typeface="+mn-lt"/>
            <a:ea typeface="+mn-ea"/>
            <a:cs typeface="+mn-cs"/>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神奈川県座間市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130,088
127,601
17.57
41,323,118
40,235,055
972,151
23,521,903
27,118,363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10.2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29972</xdr:rowOff>
    </xdr:from>
    <xdr:to>
      <xdr:col>6</xdr:col>
      <xdr:colOff>511175</xdr:colOff>
      <xdr:row>39</xdr:row>
      <xdr:rowOff>2540</xdr:rowOff>
    </xdr:to>
    <xdr:cxnSp macro="">
      <xdr:nvCxnSpPr>
        <xdr:cNvPr id="61" name="直線コネクタ 60"/>
        <xdr:cNvCxnSpPr/>
      </xdr:nvCxnSpPr>
      <xdr:spPr>
        <a:xfrm>
          <a:off x="3797300" y="6545072"/>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156464</xdr:rowOff>
    </xdr:from>
    <xdr:to>
      <xdr:col>5</xdr:col>
      <xdr:colOff>358775</xdr:colOff>
      <xdr:row>38</xdr:row>
      <xdr:rowOff>29972</xdr:rowOff>
    </xdr:to>
    <xdr:cxnSp macro="">
      <xdr:nvCxnSpPr>
        <xdr:cNvPr id="64" name="直線コネクタ 63"/>
        <xdr:cNvCxnSpPr/>
      </xdr:nvCxnSpPr>
      <xdr:spPr>
        <a:xfrm>
          <a:off x="2908300" y="6328664"/>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156464</xdr:rowOff>
    </xdr:from>
    <xdr:to>
      <xdr:col>4</xdr:col>
      <xdr:colOff>155575</xdr:colOff>
      <xdr:row>38</xdr:row>
      <xdr:rowOff>52832</xdr:rowOff>
    </xdr:to>
    <xdr:cxnSp macro="">
      <xdr:nvCxnSpPr>
        <xdr:cNvPr id="67" name="直線コネクタ 66"/>
        <xdr:cNvCxnSpPr/>
      </xdr:nvCxnSpPr>
      <xdr:spPr>
        <a:xfrm flipV="1">
          <a:off x="2019300" y="6328664"/>
          <a:ext cx="889000" cy="2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44450</xdr:rowOff>
    </xdr:from>
    <xdr:to>
      <xdr:col>2</xdr:col>
      <xdr:colOff>638175</xdr:colOff>
      <xdr:row>38</xdr:row>
      <xdr:rowOff>52832</xdr:rowOff>
    </xdr:to>
    <xdr:cxnSp macro="">
      <xdr:nvCxnSpPr>
        <xdr:cNvPr id="70" name="直線コネクタ 69"/>
        <xdr:cNvCxnSpPr/>
      </xdr:nvCxnSpPr>
      <xdr:spPr>
        <a:xfrm>
          <a:off x="1130300" y="655955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123190</xdr:rowOff>
    </xdr:from>
    <xdr:to>
      <xdr:col>6</xdr:col>
      <xdr:colOff>561975</xdr:colOff>
      <xdr:row>39</xdr:row>
      <xdr:rowOff>53340</xdr:rowOff>
    </xdr:to>
    <xdr:sp macro="" textlink="">
      <xdr:nvSpPr>
        <xdr:cNvPr id="80" name="円/楕円 79"/>
        <xdr:cNvSpPr/>
      </xdr:nvSpPr>
      <xdr:spPr>
        <a:xfrm>
          <a:off x="4584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101617</xdr:rowOff>
    </xdr:from>
    <xdr:ext cx="469744" cy="259045"/>
    <xdr:sp macro="" textlink="">
      <xdr:nvSpPr>
        <xdr:cNvPr id="81" name="議会費該当値テキスト"/>
        <xdr:cNvSpPr txBox="1"/>
      </xdr:nvSpPr>
      <xdr:spPr>
        <a:xfrm>
          <a:off x="4686300"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150622</xdr:rowOff>
    </xdr:from>
    <xdr:to>
      <xdr:col>5</xdr:col>
      <xdr:colOff>409575</xdr:colOff>
      <xdr:row>38</xdr:row>
      <xdr:rowOff>80772</xdr:rowOff>
    </xdr:to>
    <xdr:sp macro="" textlink="">
      <xdr:nvSpPr>
        <xdr:cNvPr id="82" name="円/楕円 81"/>
        <xdr:cNvSpPr/>
      </xdr:nvSpPr>
      <xdr:spPr>
        <a:xfrm>
          <a:off x="3746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71899</xdr:rowOff>
    </xdr:from>
    <xdr:ext cx="469744" cy="259045"/>
    <xdr:sp macro="" textlink="">
      <xdr:nvSpPr>
        <xdr:cNvPr id="83" name="テキスト ボックス 82"/>
        <xdr:cNvSpPr txBox="1"/>
      </xdr:nvSpPr>
      <xdr:spPr>
        <a:xfrm>
          <a:off x="3562427"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105664</xdr:rowOff>
    </xdr:from>
    <xdr:to>
      <xdr:col>4</xdr:col>
      <xdr:colOff>206375</xdr:colOff>
      <xdr:row>37</xdr:row>
      <xdr:rowOff>35814</xdr:rowOff>
    </xdr:to>
    <xdr:sp macro="" textlink="">
      <xdr:nvSpPr>
        <xdr:cNvPr id="84" name="円/楕円 83"/>
        <xdr:cNvSpPr/>
      </xdr:nvSpPr>
      <xdr:spPr>
        <a:xfrm>
          <a:off x="2857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26941</xdr:rowOff>
    </xdr:from>
    <xdr:ext cx="469744" cy="259045"/>
    <xdr:sp macro="" textlink="">
      <xdr:nvSpPr>
        <xdr:cNvPr id="85" name="テキスト ボックス 84"/>
        <xdr:cNvSpPr txBox="1"/>
      </xdr:nvSpPr>
      <xdr:spPr>
        <a:xfrm>
          <a:off x="2673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2032</xdr:rowOff>
    </xdr:from>
    <xdr:to>
      <xdr:col>3</xdr:col>
      <xdr:colOff>3175</xdr:colOff>
      <xdr:row>38</xdr:row>
      <xdr:rowOff>103632</xdr:rowOff>
    </xdr:to>
    <xdr:sp macro="" textlink="">
      <xdr:nvSpPr>
        <xdr:cNvPr id="86" name="円/楕円 85"/>
        <xdr:cNvSpPr/>
      </xdr:nvSpPr>
      <xdr:spPr>
        <a:xfrm>
          <a:off x="196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94759</xdr:rowOff>
    </xdr:from>
    <xdr:ext cx="469744" cy="259045"/>
    <xdr:sp macro="" textlink="">
      <xdr:nvSpPr>
        <xdr:cNvPr id="87" name="テキスト ボックス 86"/>
        <xdr:cNvSpPr txBox="1"/>
      </xdr:nvSpPr>
      <xdr:spPr>
        <a:xfrm>
          <a:off x="1784427" y="66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165100</xdr:rowOff>
    </xdr:from>
    <xdr:to>
      <xdr:col>1</xdr:col>
      <xdr:colOff>485775</xdr:colOff>
      <xdr:row>38</xdr:row>
      <xdr:rowOff>95250</xdr:rowOff>
    </xdr:to>
    <xdr:sp macro="" textlink="">
      <xdr:nvSpPr>
        <xdr:cNvPr id="88" name="円/楕円 87"/>
        <xdr:cNvSpPr/>
      </xdr:nvSpPr>
      <xdr:spPr>
        <a:xfrm>
          <a:off x="1079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86377</xdr:rowOff>
    </xdr:from>
    <xdr:ext cx="469744" cy="259045"/>
    <xdr:sp macro="" textlink="">
      <xdr:nvSpPr>
        <xdr:cNvPr id="89" name="テキスト ボックス 88"/>
        <xdr:cNvSpPr txBox="1"/>
      </xdr:nvSpPr>
      <xdr:spPr>
        <a:xfrm>
          <a:off x="89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93370</xdr:rowOff>
    </xdr:from>
    <xdr:to>
      <xdr:col>6</xdr:col>
      <xdr:colOff>511175</xdr:colOff>
      <xdr:row>56</xdr:row>
      <xdr:rowOff>136366</xdr:rowOff>
    </xdr:to>
    <xdr:cxnSp macro="">
      <xdr:nvCxnSpPr>
        <xdr:cNvPr id="119" name="直線コネクタ 118"/>
        <xdr:cNvCxnSpPr/>
      </xdr:nvCxnSpPr>
      <xdr:spPr>
        <a:xfrm flipV="1">
          <a:off x="3797300" y="9694570"/>
          <a:ext cx="8382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136366</xdr:rowOff>
    </xdr:from>
    <xdr:to>
      <xdr:col>5</xdr:col>
      <xdr:colOff>358775</xdr:colOff>
      <xdr:row>57</xdr:row>
      <xdr:rowOff>79216</xdr:rowOff>
    </xdr:to>
    <xdr:cxnSp macro="">
      <xdr:nvCxnSpPr>
        <xdr:cNvPr id="122" name="直線コネクタ 121"/>
        <xdr:cNvCxnSpPr/>
      </xdr:nvCxnSpPr>
      <xdr:spPr>
        <a:xfrm flipV="1">
          <a:off x="2908300" y="97375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61843</xdr:rowOff>
    </xdr:from>
    <xdr:to>
      <xdr:col>4</xdr:col>
      <xdr:colOff>155575</xdr:colOff>
      <xdr:row>57</xdr:row>
      <xdr:rowOff>79216</xdr:rowOff>
    </xdr:to>
    <xdr:cxnSp macro="">
      <xdr:nvCxnSpPr>
        <xdr:cNvPr id="125" name="直線コネクタ 124"/>
        <xdr:cNvCxnSpPr/>
      </xdr:nvCxnSpPr>
      <xdr:spPr>
        <a:xfrm>
          <a:off x="2019300" y="983449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44831</xdr:rowOff>
    </xdr:from>
    <xdr:to>
      <xdr:col>2</xdr:col>
      <xdr:colOff>638175</xdr:colOff>
      <xdr:row>57</xdr:row>
      <xdr:rowOff>61843</xdr:rowOff>
    </xdr:to>
    <xdr:cxnSp macro="">
      <xdr:nvCxnSpPr>
        <xdr:cNvPr id="128" name="直線コネクタ 127"/>
        <xdr:cNvCxnSpPr/>
      </xdr:nvCxnSpPr>
      <xdr:spPr>
        <a:xfrm>
          <a:off x="1130300" y="9817481"/>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42570</xdr:rowOff>
    </xdr:from>
    <xdr:to>
      <xdr:col>6</xdr:col>
      <xdr:colOff>561975</xdr:colOff>
      <xdr:row>56</xdr:row>
      <xdr:rowOff>144170</xdr:rowOff>
    </xdr:to>
    <xdr:sp macro="" textlink="">
      <xdr:nvSpPr>
        <xdr:cNvPr id="138" name="円/楕円 137"/>
        <xdr:cNvSpPr/>
      </xdr:nvSpPr>
      <xdr:spPr>
        <a:xfrm>
          <a:off x="4584700" y="96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20997</xdr:rowOff>
    </xdr:from>
    <xdr:ext cx="534377" cy="259045"/>
    <xdr:sp macro="" textlink="">
      <xdr:nvSpPr>
        <xdr:cNvPr id="139" name="総務費該当値テキスト"/>
        <xdr:cNvSpPr txBox="1"/>
      </xdr:nvSpPr>
      <xdr:spPr>
        <a:xfrm>
          <a:off x="4686300" y="96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85566</xdr:rowOff>
    </xdr:from>
    <xdr:to>
      <xdr:col>5</xdr:col>
      <xdr:colOff>409575</xdr:colOff>
      <xdr:row>57</xdr:row>
      <xdr:rowOff>15716</xdr:rowOff>
    </xdr:to>
    <xdr:sp macro="" textlink="">
      <xdr:nvSpPr>
        <xdr:cNvPr id="140" name="円/楕円 139"/>
        <xdr:cNvSpPr/>
      </xdr:nvSpPr>
      <xdr:spPr>
        <a:xfrm>
          <a:off x="3746500" y="96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6843</xdr:rowOff>
    </xdr:from>
    <xdr:ext cx="534377" cy="259045"/>
    <xdr:sp macro="" textlink="">
      <xdr:nvSpPr>
        <xdr:cNvPr id="141" name="テキスト ボックス 140"/>
        <xdr:cNvSpPr txBox="1"/>
      </xdr:nvSpPr>
      <xdr:spPr>
        <a:xfrm>
          <a:off x="3530111" y="97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28416</xdr:rowOff>
    </xdr:from>
    <xdr:to>
      <xdr:col>4</xdr:col>
      <xdr:colOff>206375</xdr:colOff>
      <xdr:row>57</xdr:row>
      <xdr:rowOff>130016</xdr:rowOff>
    </xdr:to>
    <xdr:sp macro="" textlink="">
      <xdr:nvSpPr>
        <xdr:cNvPr id="142" name="円/楕円 141"/>
        <xdr:cNvSpPr/>
      </xdr:nvSpPr>
      <xdr:spPr>
        <a:xfrm>
          <a:off x="2857500" y="98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121143</xdr:rowOff>
    </xdr:from>
    <xdr:ext cx="534377" cy="259045"/>
    <xdr:sp macro="" textlink="">
      <xdr:nvSpPr>
        <xdr:cNvPr id="143" name="テキスト ボックス 142"/>
        <xdr:cNvSpPr txBox="1"/>
      </xdr:nvSpPr>
      <xdr:spPr>
        <a:xfrm>
          <a:off x="2641111" y="98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11043</xdr:rowOff>
    </xdr:from>
    <xdr:to>
      <xdr:col>3</xdr:col>
      <xdr:colOff>3175</xdr:colOff>
      <xdr:row>57</xdr:row>
      <xdr:rowOff>112643</xdr:rowOff>
    </xdr:to>
    <xdr:sp macro="" textlink="">
      <xdr:nvSpPr>
        <xdr:cNvPr id="144" name="円/楕円 143"/>
        <xdr:cNvSpPr/>
      </xdr:nvSpPr>
      <xdr:spPr>
        <a:xfrm>
          <a:off x="1968500" y="97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103770</xdr:rowOff>
    </xdr:from>
    <xdr:ext cx="534377" cy="259045"/>
    <xdr:sp macro="" textlink="">
      <xdr:nvSpPr>
        <xdr:cNvPr id="145" name="テキスト ボックス 144"/>
        <xdr:cNvSpPr txBox="1"/>
      </xdr:nvSpPr>
      <xdr:spPr>
        <a:xfrm>
          <a:off x="1752111" y="98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165481</xdr:rowOff>
    </xdr:from>
    <xdr:to>
      <xdr:col>1</xdr:col>
      <xdr:colOff>485775</xdr:colOff>
      <xdr:row>57</xdr:row>
      <xdr:rowOff>95631</xdr:rowOff>
    </xdr:to>
    <xdr:sp macro="" textlink="">
      <xdr:nvSpPr>
        <xdr:cNvPr id="146" name="円/楕円 145"/>
        <xdr:cNvSpPr/>
      </xdr:nvSpPr>
      <xdr:spPr>
        <a:xfrm>
          <a:off x="1079500" y="97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86758</xdr:rowOff>
    </xdr:from>
    <xdr:ext cx="534377" cy="259045"/>
    <xdr:sp macro="" textlink="">
      <xdr:nvSpPr>
        <xdr:cNvPr id="147" name="テキスト ボックス 146"/>
        <xdr:cNvSpPr txBox="1"/>
      </xdr:nvSpPr>
      <xdr:spPr>
        <a:xfrm>
          <a:off x="863111" y="98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28829</xdr:rowOff>
    </xdr:from>
    <xdr:to>
      <xdr:col>6</xdr:col>
      <xdr:colOff>511175</xdr:colOff>
      <xdr:row>76</xdr:row>
      <xdr:rowOff>85292</xdr:rowOff>
    </xdr:to>
    <xdr:cxnSp macro="">
      <xdr:nvCxnSpPr>
        <xdr:cNvPr id="179" name="直線コネクタ 178"/>
        <xdr:cNvCxnSpPr/>
      </xdr:nvCxnSpPr>
      <xdr:spPr>
        <a:xfrm flipV="1">
          <a:off x="3797300" y="13059029"/>
          <a:ext cx="8382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85292</xdr:rowOff>
    </xdr:from>
    <xdr:to>
      <xdr:col>5</xdr:col>
      <xdr:colOff>358775</xdr:colOff>
      <xdr:row>76</xdr:row>
      <xdr:rowOff>140092</xdr:rowOff>
    </xdr:to>
    <xdr:cxnSp macro="">
      <xdr:nvCxnSpPr>
        <xdr:cNvPr id="182" name="直線コネクタ 181"/>
        <xdr:cNvCxnSpPr/>
      </xdr:nvCxnSpPr>
      <xdr:spPr>
        <a:xfrm flipV="1">
          <a:off x="2908300" y="13115492"/>
          <a:ext cx="8890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140092</xdr:rowOff>
    </xdr:from>
    <xdr:to>
      <xdr:col>4</xdr:col>
      <xdr:colOff>155575</xdr:colOff>
      <xdr:row>77</xdr:row>
      <xdr:rowOff>56609</xdr:rowOff>
    </xdr:to>
    <xdr:cxnSp macro="">
      <xdr:nvCxnSpPr>
        <xdr:cNvPr id="185" name="直線コネクタ 184"/>
        <xdr:cNvCxnSpPr/>
      </xdr:nvCxnSpPr>
      <xdr:spPr>
        <a:xfrm flipV="1">
          <a:off x="2019300" y="13170292"/>
          <a:ext cx="889000" cy="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56609</xdr:rowOff>
    </xdr:from>
    <xdr:to>
      <xdr:col>2</xdr:col>
      <xdr:colOff>638175</xdr:colOff>
      <xdr:row>77</xdr:row>
      <xdr:rowOff>105639</xdr:rowOff>
    </xdr:to>
    <xdr:cxnSp macro="">
      <xdr:nvCxnSpPr>
        <xdr:cNvPr id="188" name="直線コネクタ 187"/>
        <xdr:cNvCxnSpPr/>
      </xdr:nvCxnSpPr>
      <xdr:spPr>
        <a:xfrm flipV="1">
          <a:off x="1130300" y="13258259"/>
          <a:ext cx="889000" cy="4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149479</xdr:rowOff>
    </xdr:from>
    <xdr:to>
      <xdr:col>6</xdr:col>
      <xdr:colOff>561975</xdr:colOff>
      <xdr:row>76</xdr:row>
      <xdr:rowOff>79629</xdr:rowOff>
    </xdr:to>
    <xdr:sp macro="" textlink="">
      <xdr:nvSpPr>
        <xdr:cNvPr id="198" name="円/楕円 197"/>
        <xdr:cNvSpPr/>
      </xdr:nvSpPr>
      <xdr:spPr>
        <a:xfrm>
          <a:off x="45847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127906</xdr:rowOff>
    </xdr:from>
    <xdr:ext cx="599010" cy="259045"/>
    <xdr:sp macro="" textlink="">
      <xdr:nvSpPr>
        <xdr:cNvPr id="199" name="民生費該当値テキスト"/>
        <xdr:cNvSpPr txBox="1"/>
      </xdr:nvSpPr>
      <xdr:spPr>
        <a:xfrm>
          <a:off x="4686300" y="1298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34492</xdr:rowOff>
    </xdr:from>
    <xdr:to>
      <xdr:col>5</xdr:col>
      <xdr:colOff>409575</xdr:colOff>
      <xdr:row>76</xdr:row>
      <xdr:rowOff>136092</xdr:rowOff>
    </xdr:to>
    <xdr:sp macro="" textlink="">
      <xdr:nvSpPr>
        <xdr:cNvPr id="200" name="円/楕円 199"/>
        <xdr:cNvSpPr/>
      </xdr:nvSpPr>
      <xdr:spPr>
        <a:xfrm>
          <a:off x="3746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127219</xdr:rowOff>
    </xdr:from>
    <xdr:ext cx="599010" cy="259045"/>
    <xdr:sp macro="" textlink="">
      <xdr:nvSpPr>
        <xdr:cNvPr id="201" name="テキスト ボックス 200"/>
        <xdr:cNvSpPr txBox="1"/>
      </xdr:nvSpPr>
      <xdr:spPr>
        <a:xfrm>
          <a:off x="3497794" y="131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89292</xdr:rowOff>
    </xdr:from>
    <xdr:to>
      <xdr:col>4</xdr:col>
      <xdr:colOff>206375</xdr:colOff>
      <xdr:row>77</xdr:row>
      <xdr:rowOff>19442</xdr:rowOff>
    </xdr:to>
    <xdr:sp macro="" textlink="">
      <xdr:nvSpPr>
        <xdr:cNvPr id="202" name="円/楕円 201"/>
        <xdr:cNvSpPr/>
      </xdr:nvSpPr>
      <xdr:spPr>
        <a:xfrm>
          <a:off x="2857500" y="131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10569</xdr:rowOff>
    </xdr:from>
    <xdr:ext cx="599010" cy="259045"/>
    <xdr:sp macro="" textlink="">
      <xdr:nvSpPr>
        <xdr:cNvPr id="203" name="テキスト ボックス 202"/>
        <xdr:cNvSpPr txBox="1"/>
      </xdr:nvSpPr>
      <xdr:spPr>
        <a:xfrm>
          <a:off x="2608794" y="1321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5809</xdr:rowOff>
    </xdr:from>
    <xdr:to>
      <xdr:col>3</xdr:col>
      <xdr:colOff>3175</xdr:colOff>
      <xdr:row>77</xdr:row>
      <xdr:rowOff>107409</xdr:rowOff>
    </xdr:to>
    <xdr:sp macro="" textlink="">
      <xdr:nvSpPr>
        <xdr:cNvPr id="204" name="円/楕円 203"/>
        <xdr:cNvSpPr/>
      </xdr:nvSpPr>
      <xdr:spPr>
        <a:xfrm>
          <a:off x="1968500" y="132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98536</xdr:rowOff>
    </xdr:from>
    <xdr:ext cx="599010" cy="259045"/>
    <xdr:sp macro="" textlink="">
      <xdr:nvSpPr>
        <xdr:cNvPr id="205" name="テキスト ボックス 204"/>
        <xdr:cNvSpPr txBox="1"/>
      </xdr:nvSpPr>
      <xdr:spPr>
        <a:xfrm>
          <a:off x="1719794" y="133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54839</xdr:rowOff>
    </xdr:from>
    <xdr:to>
      <xdr:col>1</xdr:col>
      <xdr:colOff>485775</xdr:colOff>
      <xdr:row>77</xdr:row>
      <xdr:rowOff>156439</xdr:rowOff>
    </xdr:to>
    <xdr:sp macro="" textlink="">
      <xdr:nvSpPr>
        <xdr:cNvPr id="206" name="円/楕円 205"/>
        <xdr:cNvSpPr/>
      </xdr:nvSpPr>
      <xdr:spPr>
        <a:xfrm>
          <a:off x="10795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147566</xdr:rowOff>
    </xdr:from>
    <xdr:ext cx="599010" cy="259045"/>
    <xdr:sp macro="" textlink="">
      <xdr:nvSpPr>
        <xdr:cNvPr id="207" name="テキスト ボックス 206"/>
        <xdr:cNvSpPr txBox="1"/>
      </xdr:nvSpPr>
      <xdr:spPr>
        <a:xfrm>
          <a:off x="830794" y="133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75257</xdr:rowOff>
    </xdr:from>
    <xdr:to>
      <xdr:col>6</xdr:col>
      <xdr:colOff>511175</xdr:colOff>
      <xdr:row>98</xdr:row>
      <xdr:rowOff>82550</xdr:rowOff>
    </xdr:to>
    <xdr:cxnSp macro="">
      <xdr:nvCxnSpPr>
        <xdr:cNvPr id="235" name="直線コネクタ 234"/>
        <xdr:cNvCxnSpPr/>
      </xdr:nvCxnSpPr>
      <xdr:spPr>
        <a:xfrm flipV="1">
          <a:off x="3797300" y="16877357"/>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68948</xdr:rowOff>
    </xdr:from>
    <xdr:to>
      <xdr:col>5</xdr:col>
      <xdr:colOff>358775</xdr:colOff>
      <xdr:row>98</xdr:row>
      <xdr:rowOff>82550</xdr:rowOff>
    </xdr:to>
    <xdr:cxnSp macro="">
      <xdr:nvCxnSpPr>
        <xdr:cNvPr id="238" name="直線コネクタ 237"/>
        <xdr:cNvCxnSpPr/>
      </xdr:nvCxnSpPr>
      <xdr:spPr>
        <a:xfrm>
          <a:off x="2908300" y="1687104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68948</xdr:rowOff>
    </xdr:from>
    <xdr:to>
      <xdr:col>4</xdr:col>
      <xdr:colOff>155575</xdr:colOff>
      <xdr:row>98</xdr:row>
      <xdr:rowOff>79006</xdr:rowOff>
    </xdr:to>
    <xdr:cxnSp macro="">
      <xdr:nvCxnSpPr>
        <xdr:cNvPr id="241" name="直線コネクタ 240"/>
        <xdr:cNvCxnSpPr/>
      </xdr:nvCxnSpPr>
      <xdr:spPr>
        <a:xfrm flipV="1">
          <a:off x="2019300" y="168710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60102</xdr:rowOff>
    </xdr:from>
    <xdr:to>
      <xdr:col>2</xdr:col>
      <xdr:colOff>638175</xdr:colOff>
      <xdr:row>98</xdr:row>
      <xdr:rowOff>79006</xdr:rowOff>
    </xdr:to>
    <xdr:cxnSp macro="">
      <xdr:nvCxnSpPr>
        <xdr:cNvPr id="244" name="直線コネクタ 243"/>
        <xdr:cNvCxnSpPr/>
      </xdr:nvCxnSpPr>
      <xdr:spPr>
        <a:xfrm>
          <a:off x="1130300" y="16862202"/>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24457</xdr:rowOff>
    </xdr:from>
    <xdr:to>
      <xdr:col>6</xdr:col>
      <xdr:colOff>561975</xdr:colOff>
      <xdr:row>98</xdr:row>
      <xdr:rowOff>126057</xdr:rowOff>
    </xdr:to>
    <xdr:sp macro="" textlink="">
      <xdr:nvSpPr>
        <xdr:cNvPr id="254" name="円/楕円 253"/>
        <xdr:cNvSpPr/>
      </xdr:nvSpPr>
      <xdr:spPr>
        <a:xfrm>
          <a:off x="4584700" y="168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110834</xdr:rowOff>
    </xdr:from>
    <xdr:ext cx="534377" cy="259045"/>
    <xdr:sp macro="" textlink="">
      <xdr:nvSpPr>
        <xdr:cNvPr id="255" name="衛生費該当値テキスト"/>
        <xdr:cNvSpPr txBox="1"/>
      </xdr:nvSpPr>
      <xdr:spPr>
        <a:xfrm>
          <a:off x="4686300" y="167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31750</xdr:rowOff>
    </xdr:from>
    <xdr:to>
      <xdr:col>5</xdr:col>
      <xdr:colOff>409575</xdr:colOff>
      <xdr:row>98</xdr:row>
      <xdr:rowOff>133350</xdr:rowOff>
    </xdr:to>
    <xdr:sp macro="" textlink="">
      <xdr:nvSpPr>
        <xdr:cNvPr id="256" name="円/楕円 255"/>
        <xdr:cNvSpPr/>
      </xdr:nvSpPr>
      <xdr:spPr>
        <a:xfrm>
          <a:off x="3746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124477</xdr:rowOff>
    </xdr:from>
    <xdr:ext cx="534377" cy="259045"/>
    <xdr:sp macro="" textlink="">
      <xdr:nvSpPr>
        <xdr:cNvPr id="257" name="テキスト ボックス 256"/>
        <xdr:cNvSpPr txBox="1"/>
      </xdr:nvSpPr>
      <xdr:spPr>
        <a:xfrm>
          <a:off x="3530111" y="16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18148</xdr:rowOff>
    </xdr:from>
    <xdr:to>
      <xdr:col>4</xdr:col>
      <xdr:colOff>206375</xdr:colOff>
      <xdr:row>98</xdr:row>
      <xdr:rowOff>119748</xdr:rowOff>
    </xdr:to>
    <xdr:sp macro="" textlink="">
      <xdr:nvSpPr>
        <xdr:cNvPr id="258" name="円/楕円 257"/>
        <xdr:cNvSpPr/>
      </xdr:nvSpPr>
      <xdr:spPr>
        <a:xfrm>
          <a:off x="2857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110875</xdr:rowOff>
    </xdr:from>
    <xdr:ext cx="534377" cy="259045"/>
    <xdr:sp macro="" textlink="">
      <xdr:nvSpPr>
        <xdr:cNvPr id="259" name="テキスト ボックス 258"/>
        <xdr:cNvSpPr txBox="1"/>
      </xdr:nvSpPr>
      <xdr:spPr>
        <a:xfrm>
          <a:off x="2641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28206</xdr:rowOff>
    </xdr:from>
    <xdr:to>
      <xdr:col>3</xdr:col>
      <xdr:colOff>3175</xdr:colOff>
      <xdr:row>98</xdr:row>
      <xdr:rowOff>129806</xdr:rowOff>
    </xdr:to>
    <xdr:sp macro="" textlink="">
      <xdr:nvSpPr>
        <xdr:cNvPr id="260" name="円/楕円 259"/>
        <xdr:cNvSpPr/>
      </xdr:nvSpPr>
      <xdr:spPr>
        <a:xfrm>
          <a:off x="1968500" y="168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120933</xdr:rowOff>
    </xdr:from>
    <xdr:ext cx="534377" cy="259045"/>
    <xdr:sp macro="" textlink="">
      <xdr:nvSpPr>
        <xdr:cNvPr id="261" name="テキスト ボックス 260"/>
        <xdr:cNvSpPr txBox="1"/>
      </xdr:nvSpPr>
      <xdr:spPr>
        <a:xfrm>
          <a:off x="1752111" y="169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9302</xdr:rowOff>
    </xdr:from>
    <xdr:to>
      <xdr:col>1</xdr:col>
      <xdr:colOff>485775</xdr:colOff>
      <xdr:row>98</xdr:row>
      <xdr:rowOff>110902</xdr:rowOff>
    </xdr:to>
    <xdr:sp macro="" textlink="">
      <xdr:nvSpPr>
        <xdr:cNvPr id="262" name="円/楕円 261"/>
        <xdr:cNvSpPr/>
      </xdr:nvSpPr>
      <xdr:spPr>
        <a:xfrm>
          <a:off x="1079500" y="168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102029</xdr:rowOff>
    </xdr:from>
    <xdr:ext cx="534377" cy="259045"/>
    <xdr:sp macro="" textlink="">
      <xdr:nvSpPr>
        <xdr:cNvPr id="263" name="テキスト ボックス 262"/>
        <xdr:cNvSpPr txBox="1"/>
      </xdr:nvSpPr>
      <xdr:spPr>
        <a:xfrm>
          <a:off x="863111" y="169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103886</xdr:rowOff>
    </xdr:from>
    <xdr:to>
      <xdr:col>15</xdr:col>
      <xdr:colOff>180975</xdr:colOff>
      <xdr:row>37</xdr:row>
      <xdr:rowOff>109601</xdr:rowOff>
    </xdr:to>
    <xdr:cxnSp macro="">
      <xdr:nvCxnSpPr>
        <xdr:cNvPr id="292" name="直線コネクタ 291"/>
        <xdr:cNvCxnSpPr/>
      </xdr:nvCxnSpPr>
      <xdr:spPr>
        <a:xfrm flipV="1">
          <a:off x="9639300" y="644753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105410</xdr:rowOff>
    </xdr:from>
    <xdr:to>
      <xdr:col>14</xdr:col>
      <xdr:colOff>28575</xdr:colOff>
      <xdr:row>37</xdr:row>
      <xdr:rowOff>109601</xdr:rowOff>
    </xdr:to>
    <xdr:cxnSp macro="">
      <xdr:nvCxnSpPr>
        <xdr:cNvPr id="295" name="直線コネクタ 294"/>
        <xdr:cNvCxnSpPr/>
      </xdr:nvCxnSpPr>
      <xdr:spPr>
        <a:xfrm>
          <a:off x="8750300" y="644906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65024</xdr:rowOff>
    </xdr:from>
    <xdr:to>
      <xdr:col>12</xdr:col>
      <xdr:colOff>511175</xdr:colOff>
      <xdr:row>37</xdr:row>
      <xdr:rowOff>105410</xdr:rowOff>
    </xdr:to>
    <xdr:cxnSp macro="">
      <xdr:nvCxnSpPr>
        <xdr:cNvPr id="298" name="直線コネクタ 297"/>
        <xdr:cNvCxnSpPr/>
      </xdr:nvCxnSpPr>
      <xdr:spPr>
        <a:xfrm>
          <a:off x="7861300" y="640867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171323</xdr:rowOff>
    </xdr:from>
    <xdr:to>
      <xdr:col>11</xdr:col>
      <xdr:colOff>307975</xdr:colOff>
      <xdr:row>37</xdr:row>
      <xdr:rowOff>65024</xdr:rowOff>
    </xdr:to>
    <xdr:cxnSp macro="">
      <xdr:nvCxnSpPr>
        <xdr:cNvPr id="301" name="直線コネクタ 300"/>
        <xdr:cNvCxnSpPr/>
      </xdr:nvCxnSpPr>
      <xdr:spPr>
        <a:xfrm>
          <a:off x="6972300" y="634352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53086</xdr:rowOff>
    </xdr:from>
    <xdr:to>
      <xdr:col>15</xdr:col>
      <xdr:colOff>231775</xdr:colOff>
      <xdr:row>37</xdr:row>
      <xdr:rowOff>154686</xdr:rowOff>
    </xdr:to>
    <xdr:sp macro="" textlink="">
      <xdr:nvSpPr>
        <xdr:cNvPr id="311" name="円/楕円 310"/>
        <xdr:cNvSpPr/>
      </xdr:nvSpPr>
      <xdr:spPr>
        <a:xfrm>
          <a:off x="10426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31513</xdr:rowOff>
    </xdr:from>
    <xdr:ext cx="378565" cy="259045"/>
    <xdr:sp macro="" textlink="">
      <xdr:nvSpPr>
        <xdr:cNvPr id="312" name="労働費該当値テキスト"/>
        <xdr:cNvSpPr txBox="1"/>
      </xdr:nvSpPr>
      <xdr:spPr>
        <a:xfrm>
          <a:off x="10528300" y="637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58801</xdr:rowOff>
    </xdr:from>
    <xdr:to>
      <xdr:col>14</xdr:col>
      <xdr:colOff>79375</xdr:colOff>
      <xdr:row>37</xdr:row>
      <xdr:rowOff>160401</xdr:rowOff>
    </xdr:to>
    <xdr:sp macro="" textlink="">
      <xdr:nvSpPr>
        <xdr:cNvPr id="313" name="円/楕円 312"/>
        <xdr:cNvSpPr/>
      </xdr:nvSpPr>
      <xdr:spPr>
        <a:xfrm>
          <a:off x="9588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151528</xdr:rowOff>
    </xdr:from>
    <xdr:ext cx="378565" cy="259045"/>
    <xdr:sp macro="" textlink="">
      <xdr:nvSpPr>
        <xdr:cNvPr id="314" name="テキスト ボックス 313"/>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54610</xdr:rowOff>
    </xdr:from>
    <xdr:to>
      <xdr:col>12</xdr:col>
      <xdr:colOff>561975</xdr:colOff>
      <xdr:row>37</xdr:row>
      <xdr:rowOff>156210</xdr:rowOff>
    </xdr:to>
    <xdr:sp macro="" textlink="">
      <xdr:nvSpPr>
        <xdr:cNvPr id="315" name="円/楕円 314"/>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147337</xdr:rowOff>
    </xdr:from>
    <xdr:ext cx="378565" cy="259045"/>
    <xdr:sp macro="" textlink="">
      <xdr:nvSpPr>
        <xdr:cNvPr id="316" name="テキスト ボックス 315"/>
        <xdr:cNvSpPr txBox="1"/>
      </xdr:nvSpPr>
      <xdr:spPr>
        <a:xfrm>
          <a:off x="8561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14224</xdr:rowOff>
    </xdr:from>
    <xdr:to>
      <xdr:col>11</xdr:col>
      <xdr:colOff>358775</xdr:colOff>
      <xdr:row>37</xdr:row>
      <xdr:rowOff>115824</xdr:rowOff>
    </xdr:to>
    <xdr:sp macro="" textlink="">
      <xdr:nvSpPr>
        <xdr:cNvPr id="317" name="円/楕円 316"/>
        <xdr:cNvSpPr/>
      </xdr:nvSpPr>
      <xdr:spPr>
        <a:xfrm>
          <a:off x="7810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106951</xdr:rowOff>
    </xdr:from>
    <xdr:ext cx="378565" cy="259045"/>
    <xdr:sp macro="" textlink="">
      <xdr:nvSpPr>
        <xdr:cNvPr id="318" name="テキスト ボックス 317"/>
        <xdr:cNvSpPr txBox="1"/>
      </xdr:nvSpPr>
      <xdr:spPr>
        <a:xfrm>
          <a:off x="7672017" y="645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120523</xdr:rowOff>
    </xdr:from>
    <xdr:to>
      <xdr:col>10</xdr:col>
      <xdr:colOff>155575</xdr:colOff>
      <xdr:row>37</xdr:row>
      <xdr:rowOff>50673</xdr:rowOff>
    </xdr:to>
    <xdr:sp macro="" textlink="">
      <xdr:nvSpPr>
        <xdr:cNvPr id="319" name="円/楕円 318"/>
        <xdr:cNvSpPr/>
      </xdr:nvSpPr>
      <xdr:spPr>
        <a:xfrm>
          <a:off x="6921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41800</xdr:rowOff>
    </xdr:from>
    <xdr:ext cx="469744" cy="259045"/>
    <xdr:sp macro="" textlink="">
      <xdr:nvSpPr>
        <xdr:cNvPr id="320" name="テキスト ボックス 319"/>
        <xdr:cNvSpPr txBox="1"/>
      </xdr:nvSpPr>
      <xdr:spPr>
        <a:xfrm>
          <a:off x="6737427"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142557</xdr:rowOff>
    </xdr:from>
    <xdr:to>
      <xdr:col>15</xdr:col>
      <xdr:colOff>180975</xdr:colOff>
      <xdr:row>57</xdr:row>
      <xdr:rowOff>155587</xdr:rowOff>
    </xdr:to>
    <xdr:cxnSp macro="">
      <xdr:nvCxnSpPr>
        <xdr:cNvPr id="345" name="直線コネクタ 344"/>
        <xdr:cNvCxnSpPr/>
      </xdr:nvCxnSpPr>
      <xdr:spPr>
        <a:xfrm>
          <a:off x="9639300" y="9915207"/>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142557</xdr:rowOff>
    </xdr:from>
    <xdr:to>
      <xdr:col>14</xdr:col>
      <xdr:colOff>28575</xdr:colOff>
      <xdr:row>57</xdr:row>
      <xdr:rowOff>149530</xdr:rowOff>
    </xdr:to>
    <xdr:cxnSp macro="">
      <xdr:nvCxnSpPr>
        <xdr:cNvPr id="348" name="直線コネクタ 347"/>
        <xdr:cNvCxnSpPr/>
      </xdr:nvCxnSpPr>
      <xdr:spPr>
        <a:xfrm flipV="1">
          <a:off x="8750300" y="9915207"/>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149530</xdr:rowOff>
    </xdr:from>
    <xdr:to>
      <xdr:col>12</xdr:col>
      <xdr:colOff>511175</xdr:colOff>
      <xdr:row>57</xdr:row>
      <xdr:rowOff>163246</xdr:rowOff>
    </xdr:to>
    <xdr:cxnSp macro="">
      <xdr:nvCxnSpPr>
        <xdr:cNvPr id="351" name="直線コネクタ 350"/>
        <xdr:cNvCxnSpPr/>
      </xdr:nvCxnSpPr>
      <xdr:spPr>
        <a:xfrm flipV="1">
          <a:off x="7861300" y="9922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160389</xdr:rowOff>
    </xdr:from>
    <xdr:to>
      <xdr:col>11</xdr:col>
      <xdr:colOff>307975</xdr:colOff>
      <xdr:row>57</xdr:row>
      <xdr:rowOff>163246</xdr:rowOff>
    </xdr:to>
    <xdr:cxnSp macro="">
      <xdr:nvCxnSpPr>
        <xdr:cNvPr id="354" name="直線コネクタ 353"/>
        <xdr:cNvCxnSpPr/>
      </xdr:nvCxnSpPr>
      <xdr:spPr>
        <a:xfrm>
          <a:off x="6972300" y="993303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104787</xdr:rowOff>
    </xdr:from>
    <xdr:to>
      <xdr:col>15</xdr:col>
      <xdr:colOff>231775</xdr:colOff>
      <xdr:row>58</xdr:row>
      <xdr:rowOff>34937</xdr:rowOff>
    </xdr:to>
    <xdr:sp macro="" textlink="">
      <xdr:nvSpPr>
        <xdr:cNvPr id="364" name="円/楕円 363"/>
        <xdr:cNvSpPr/>
      </xdr:nvSpPr>
      <xdr:spPr>
        <a:xfrm>
          <a:off x="104267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19714</xdr:rowOff>
    </xdr:from>
    <xdr:ext cx="378565" cy="259045"/>
    <xdr:sp macro="" textlink="">
      <xdr:nvSpPr>
        <xdr:cNvPr id="365" name="農林水産業費該当値テキスト"/>
        <xdr:cNvSpPr txBox="1"/>
      </xdr:nvSpPr>
      <xdr:spPr>
        <a:xfrm>
          <a:off x="10528300" y="979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91757</xdr:rowOff>
    </xdr:from>
    <xdr:to>
      <xdr:col>14</xdr:col>
      <xdr:colOff>79375</xdr:colOff>
      <xdr:row>58</xdr:row>
      <xdr:rowOff>21907</xdr:rowOff>
    </xdr:to>
    <xdr:sp macro="" textlink="">
      <xdr:nvSpPr>
        <xdr:cNvPr id="366" name="円/楕円 365"/>
        <xdr:cNvSpPr/>
      </xdr:nvSpPr>
      <xdr:spPr>
        <a:xfrm>
          <a:off x="9588500" y="98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13034</xdr:rowOff>
    </xdr:from>
    <xdr:ext cx="378565" cy="259045"/>
    <xdr:sp macro="" textlink="">
      <xdr:nvSpPr>
        <xdr:cNvPr id="367" name="テキスト ボックス 366"/>
        <xdr:cNvSpPr txBox="1"/>
      </xdr:nvSpPr>
      <xdr:spPr>
        <a:xfrm>
          <a:off x="9450017" y="995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98730</xdr:rowOff>
    </xdr:from>
    <xdr:to>
      <xdr:col>12</xdr:col>
      <xdr:colOff>561975</xdr:colOff>
      <xdr:row>58</xdr:row>
      <xdr:rowOff>28880</xdr:rowOff>
    </xdr:to>
    <xdr:sp macro="" textlink="">
      <xdr:nvSpPr>
        <xdr:cNvPr id="368" name="円/楕円 367"/>
        <xdr:cNvSpPr/>
      </xdr:nvSpPr>
      <xdr:spPr>
        <a:xfrm>
          <a:off x="8699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20007</xdr:rowOff>
    </xdr:from>
    <xdr:ext cx="378565" cy="259045"/>
    <xdr:sp macro="" textlink="">
      <xdr:nvSpPr>
        <xdr:cNvPr id="369" name="テキスト ボックス 368"/>
        <xdr:cNvSpPr txBox="1"/>
      </xdr:nvSpPr>
      <xdr:spPr>
        <a:xfrm>
          <a:off x="8561017" y="9964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112446</xdr:rowOff>
    </xdr:from>
    <xdr:to>
      <xdr:col>11</xdr:col>
      <xdr:colOff>358775</xdr:colOff>
      <xdr:row>58</xdr:row>
      <xdr:rowOff>42596</xdr:rowOff>
    </xdr:to>
    <xdr:sp macro="" textlink="">
      <xdr:nvSpPr>
        <xdr:cNvPr id="370" name="円/楕円 369"/>
        <xdr:cNvSpPr/>
      </xdr:nvSpPr>
      <xdr:spPr>
        <a:xfrm>
          <a:off x="7810500" y="98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33723</xdr:rowOff>
    </xdr:from>
    <xdr:ext cx="378565" cy="259045"/>
    <xdr:sp macro="" textlink="">
      <xdr:nvSpPr>
        <xdr:cNvPr id="371" name="テキスト ボックス 370"/>
        <xdr:cNvSpPr txBox="1"/>
      </xdr:nvSpPr>
      <xdr:spPr>
        <a:xfrm>
          <a:off x="7672017" y="997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109589</xdr:rowOff>
    </xdr:from>
    <xdr:to>
      <xdr:col>10</xdr:col>
      <xdr:colOff>155575</xdr:colOff>
      <xdr:row>58</xdr:row>
      <xdr:rowOff>39739</xdr:rowOff>
    </xdr:to>
    <xdr:sp macro="" textlink="">
      <xdr:nvSpPr>
        <xdr:cNvPr id="372" name="円/楕円 371"/>
        <xdr:cNvSpPr/>
      </xdr:nvSpPr>
      <xdr:spPr>
        <a:xfrm>
          <a:off x="6921500" y="9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30866</xdr:rowOff>
    </xdr:from>
    <xdr:ext cx="378565" cy="259045"/>
    <xdr:sp macro="" textlink="">
      <xdr:nvSpPr>
        <xdr:cNvPr id="373" name="テキスト ボックス 372"/>
        <xdr:cNvSpPr txBox="1"/>
      </xdr:nvSpPr>
      <xdr:spPr>
        <a:xfrm>
          <a:off x="6783017" y="9974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82824</xdr:rowOff>
    </xdr:from>
    <xdr:to>
      <xdr:col>15</xdr:col>
      <xdr:colOff>180975</xdr:colOff>
      <xdr:row>78</xdr:row>
      <xdr:rowOff>108427</xdr:rowOff>
    </xdr:to>
    <xdr:cxnSp macro="">
      <xdr:nvCxnSpPr>
        <xdr:cNvPr id="400" name="直線コネクタ 399"/>
        <xdr:cNvCxnSpPr/>
      </xdr:nvCxnSpPr>
      <xdr:spPr>
        <a:xfrm>
          <a:off x="9639300" y="13455924"/>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82824</xdr:rowOff>
    </xdr:from>
    <xdr:to>
      <xdr:col>14</xdr:col>
      <xdr:colOff>28575</xdr:colOff>
      <xdr:row>78</xdr:row>
      <xdr:rowOff>103422</xdr:rowOff>
    </xdr:to>
    <xdr:cxnSp macro="">
      <xdr:nvCxnSpPr>
        <xdr:cNvPr id="403" name="直線コネクタ 402"/>
        <xdr:cNvCxnSpPr/>
      </xdr:nvCxnSpPr>
      <xdr:spPr>
        <a:xfrm flipV="1">
          <a:off x="8750300" y="13455924"/>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103284</xdr:rowOff>
    </xdr:from>
    <xdr:to>
      <xdr:col>12</xdr:col>
      <xdr:colOff>511175</xdr:colOff>
      <xdr:row>78</xdr:row>
      <xdr:rowOff>103422</xdr:rowOff>
    </xdr:to>
    <xdr:cxnSp macro="">
      <xdr:nvCxnSpPr>
        <xdr:cNvPr id="406" name="直線コネクタ 405"/>
        <xdr:cNvCxnSpPr/>
      </xdr:nvCxnSpPr>
      <xdr:spPr>
        <a:xfrm>
          <a:off x="7861300" y="1347638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100837</xdr:rowOff>
    </xdr:from>
    <xdr:to>
      <xdr:col>11</xdr:col>
      <xdr:colOff>307975</xdr:colOff>
      <xdr:row>78</xdr:row>
      <xdr:rowOff>103284</xdr:rowOff>
    </xdr:to>
    <xdr:cxnSp macro="">
      <xdr:nvCxnSpPr>
        <xdr:cNvPr id="409" name="直線コネクタ 408"/>
        <xdr:cNvCxnSpPr/>
      </xdr:nvCxnSpPr>
      <xdr:spPr>
        <a:xfrm>
          <a:off x="6972300" y="13473937"/>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57627</xdr:rowOff>
    </xdr:from>
    <xdr:to>
      <xdr:col>15</xdr:col>
      <xdr:colOff>231775</xdr:colOff>
      <xdr:row>78</xdr:row>
      <xdr:rowOff>159227</xdr:rowOff>
    </xdr:to>
    <xdr:sp macro="" textlink="">
      <xdr:nvSpPr>
        <xdr:cNvPr id="419" name="円/楕円 418"/>
        <xdr:cNvSpPr/>
      </xdr:nvSpPr>
      <xdr:spPr>
        <a:xfrm>
          <a:off x="104267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144004</xdr:rowOff>
    </xdr:from>
    <xdr:ext cx="469744" cy="259045"/>
    <xdr:sp macro="" textlink="">
      <xdr:nvSpPr>
        <xdr:cNvPr id="420" name="商工費該当値テキスト"/>
        <xdr:cNvSpPr txBox="1"/>
      </xdr:nvSpPr>
      <xdr:spPr>
        <a:xfrm>
          <a:off x="10528300" y="1334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32024</xdr:rowOff>
    </xdr:from>
    <xdr:to>
      <xdr:col>14</xdr:col>
      <xdr:colOff>79375</xdr:colOff>
      <xdr:row>78</xdr:row>
      <xdr:rowOff>133624</xdr:rowOff>
    </xdr:to>
    <xdr:sp macro="" textlink="">
      <xdr:nvSpPr>
        <xdr:cNvPr id="421" name="円/楕円 420"/>
        <xdr:cNvSpPr/>
      </xdr:nvSpPr>
      <xdr:spPr>
        <a:xfrm>
          <a:off x="9588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124751</xdr:rowOff>
    </xdr:from>
    <xdr:ext cx="469744" cy="259045"/>
    <xdr:sp macro="" textlink="">
      <xdr:nvSpPr>
        <xdr:cNvPr id="422" name="テキスト ボックス 421"/>
        <xdr:cNvSpPr txBox="1"/>
      </xdr:nvSpPr>
      <xdr:spPr>
        <a:xfrm>
          <a:off x="9404427" y="134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52622</xdr:rowOff>
    </xdr:from>
    <xdr:to>
      <xdr:col>12</xdr:col>
      <xdr:colOff>561975</xdr:colOff>
      <xdr:row>78</xdr:row>
      <xdr:rowOff>154222</xdr:rowOff>
    </xdr:to>
    <xdr:sp macro="" textlink="">
      <xdr:nvSpPr>
        <xdr:cNvPr id="423" name="円/楕円 422"/>
        <xdr:cNvSpPr/>
      </xdr:nvSpPr>
      <xdr:spPr>
        <a:xfrm>
          <a:off x="8699500" y="134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145349</xdr:rowOff>
    </xdr:from>
    <xdr:ext cx="469744" cy="259045"/>
    <xdr:sp macro="" textlink="">
      <xdr:nvSpPr>
        <xdr:cNvPr id="424" name="テキスト ボックス 423"/>
        <xdr:cNvSpPr txBox="1"/>
      </xdr:nvSpPr>
      <xdr:spPr>
        <a:xfrm>
          <a:off x="8515427" y="135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52484</xdr:rowOff>
    </xdr:from>
    <xdr:to>
      <xdr:col>11</xdr:col>
      <xdr:colOff>358775</xdr:colOff>
      <xdr:row>78</xdr:row>
      <xdr:rowOff>154084</xdr:rowOff>
    </xdr:to>
    <xdr:sp macro="" textlink="">
      <xdr:nvSpPr>
        <xdr:cNvPr id="425" name="円/楕円 424"/>
        <xdr:cNvSpPr/>
      </xdr:nvSpPr>
      <xdr:spPr>
        <a:xfrm>
          <a:off x="7810500" y="134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145211</xdr:rowOff>
    </xdr:from>
    <xdr:ext cx="469744" cy="259045"/>
    <xdr:sp macro="" textlink="">
      <xdr:nvSpPr>
        <xdr:cNvPr id="426" name="テキスト ボックス 425"/>
        <xdr:cNvSpPr txBox="1"/>
      </xdr:nvSpPr>
      <xdr:spPr>
        <a:xfrm>
          <a:off x="7626427" y="135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50037</xdr:rowOff>
    </xdr:from>
    <xdr:to>
      <xdr:col>10</xdr:col>
      <xdr:colOff>155575</xdr:colOff>
      <xdr:row>78</xdr:row>
      <xdr:rowOff>151637</xdr:rowOff>
    </xdr:to>
    <xdr:sp macro="" textlink="">
      <xdr:nvSpPr>
        <xdr:cNvPr id="427" name="円/楕円 426"/>
        <xdr:cNvSpPr/>
      </xdr:nvSpPr>
      <xdr:spPr>
        <a:xfrm>
          <a:off x="6921500" y="134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142764</xdr:rowOff>
    </xdr:from>
    <xdr:ext cx="469744" cy="259045"/>
    <xdr:sp macro="" textlink="">
      <xdr:nvSpPr>
        <xdr:cNvPr id="428" name="テキスト ボックス 427"/>
        <xdr:cNvSpPr txBox="1"/>
      </xdr:nvSpPr>
      <xdr:spPr>
        <a:xfrm>
          <a:off x="6737427" y="135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50051</xdr:rowOff>
    </xdr:from>
    <xdr:to>
      <xdr:col>15</xdr:col>
      <xdr:colOff>180975</xdr:colOff>
      <xdr:row>98</xdr:row>
      <xdr:rowOff>71616</xdr:rowOff>
    </xdr:to>
    <xdr:cxnSp macro="">
      <xdr:nvCxnSpPr>
        <xdr:cNvPr id="458" name="直線コネクタ 457"/>
        <xdr:cNvCxnSpPr/>
      </xdr:nvCxnSpPr>
      <xdr:spPr>
        <a:xfrm>
          <a:off x="9639300" y="16852151"/>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50051</xdr:rowOff>
    </xdr:from>
    <xdr:to>
      <xdr:col>14</xdr:col>
      <xdr:colOff>28575</xdr:colOff>
      <xdr:row>99</xdr:row>
      <xdr:rowOff>25476</xdr:rowOff>
    </xdr:to>
    <xdr:cxnSp macro="">
      <xdr:nvCxnSpPr>
        <xdr:cNvPr id="461" name="直線コネクタ 460"/>
        <xdr:cNvCxnSpPr/>
      </xdr:nvCxnSpPr>
      <xdr:spPr>
        <a:xfrm flipV="1">
          <a:off x="8750300" y="16852151"/>
          <a:ext cx="889000" cy="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17818</xdr:rowOff>
    </xdr:from>
    <xdr:to>
      <xdr:col>12</xdr:col>
      <xdr:colOff>511175</xdr:colOff>
      <xdr:row>99</xdr:row>
      <xdr:rowOff>25476</xdr:rowOff>
    </xdr:to>
    <xdr:cxnSp macro="">
      <xdr:nvCxnSpPr>
        <xdr:cNvPr id="464" name="直線コネクタ 463"/>
        <xdr:cNvCxnSpPr/>
      </xdr:nvCxnSpPr>
      <xdr:spPr>
        <a:xfrm>
          <a:off x="7861300" y="1699136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157665</xdr:rowOff>
    </xdr:from>
    <xdr:to>
      <xdr:col>11</xdr:col>
      <xdr:colOff>307975</xdr:colOff>
      <xdr:row>99</xdr:row>
      <xdr:rowOff>17818</xdr:rowOff>
    </xdr:to>
    <xdr:cxnSp macro="">
      <xdr:nvCxnSpPr>
        <xdr:cNvPr id="467" name="直線コネクタ 466"/>
        <xdr:cNvCxnSpPr/>
      </xdr:nvCxnSpPr>
      <xdr:spPr>
        <a:xfrm>
          <a:off x="6972300" y="16959765"/>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20816</xdr:rowOff>
    </xdr:from>
    <xdr:to>
      <xdr:col>15</xdr:col>
      <xdr:colOff>231775</xdr:colOff>
      <xdr:row>98</xdr:row>
      <xdr:rowOff>122416</xdr:rowOff>
    </xdr:to>
    <xdr:sp macro="" textlink="">
      <xdr:nvSpPr>
        <xdr:cNvPr id="477" name="円/楕円 476"/>
        <xdr:cNvSpPr/>
      </xdr:nvSpPr>
      <xdr:spPr>
        <a:xfrm>
          <a:off x="104267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107193</xdr:rowOff>
    </xdr:from>
    <xdr:ext cx="534377" cy="259045"/>
    <xdr:sp macro="" textlink="">
      <xdr:nvSpPr>
        <xdr:cNvPr id="478" name="土木費該当値テキスト"/>
        <xdr:cNvSpPr txBox="1"/>
      </xdr:nvSpPr>
      <xdr:spPr>
        <a:xfrm>
          <a:off x="10528300" y="167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170701</xdr:rowOff>
    </xdr:from>
    <xdr:to>
      <xdr:col>14</xdr:col>
      <xdr:colOff>79375</xdr:colOff>
      <xdr:row>98</xdr:row>
      <xdr:rowOff>100851</xdr:rowOff>
    </xdr:to>
    <xdr:sp macro="" textlink="">
      <xdr:nvSpPr>
        <xdr:cNvPr id="479" name="円/楕円 478"/>
        <xdr:cNvSpPr/>
      </xdr:nvSpPr>
      <xdr:spPr>
        <a:xfrm>
          <a:off x="9588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91978</xdr:rowOff>
    </xdr:from>
    <xdr:ext cx="534377" cy="259045"/>
    <xdr:sp macro="" textlink="">
      <xdr:nvSpPr>
        <xdr:cNvPr id="480" name="テキスト ボックス 479"/>
        <xdr:cNvSpPr txBox="1"/>
      </xdr:nvSpPr>
      <xdr:spPr>
        <a:xfrm>
          <a:off x="9372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146126</xdr:rowOff>
    </xdr:from>
    <xdr:to>
      <xdr:col>12</xdr:col>
      <xdr:colOff>561975</xdr:colOff>
      <xdr:row>99</xdr:row>
      <xdr:rowOff>76276</xdr:rowOff>
    </xdr:to>
    <xdr:sp macro="" textlink="">
      <xdr:nvSpPr>
        <xdr:cNvPr id="481" name="円/楕円 480"/>
        <xdr:cNvSpPr/>
      </xdr:nvSpPr>
      <xdr:spPr>
        <a:xfrm>
          <a:off x="8699500" y="169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67403</xdr:rowOff>
    </xdr:from>
    <xdr:ext cx="534377" cy="259045"/>
    <xdr:sp macro="" textlink="">
      <xdr:nvSpPr>
        <xdr:cNvPr id="482" name="テキスト ボックス 481"/>
        <xdr:cNvSpPr txBox="1"/>
      </xdr:nvSpPr>
      <xdr:spPr>
        <a:xfrm>
          <a:off x="8483111" y="170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138468</xdr:rowOff>
    </xdr:from>
    <xdr:to>
      <xdr:col>11</xdr:col>
      <xdr:colOff>358775</xdr:colOff>
      <xdr:row>99</xdr:row>
      <xdr:rowOff>68618</xdr:rowOff>
    </xdr:to>
    <xdr:sp macro="" textlink="">
      <xdr:nvSpPr>
        <xdr:cNvPr id="483" name="円/楕円 482"/>
        <xdr:cNvSpPr/>
      </xdr:nvSpPr>
      <xdr:spPr>
        <a:xfrm>
          <a:off x="7810500" y="169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59745</xdr:rowOff>
    </xdr:from>
    <xdr:ext cx="534377" cy="259045"/>
    <xdr:sp macro="" textlink="">
      <xdr:nvSpPr>
        <xdr:cNvPr id="484" name="テキスト ボックス 483"/>
        <xdr:cNvSpPr txBox="1"/>
      </xdr:nvSpPr>
      <xdr:spPr>
        <a:xfrm>
          <a:off x="7594111" y="170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106865</xdr:rowOff>
    </xdr:from>
    <xdr:to>
      <xdr:col>10</xdr:col>
      <xdr:colOff>155575</xdr:colOff>
      <xdr:row>99</xdr:row>
      <xdr:rowOff>37015</xdr:rowOff>
    </xdr:to>
    <xdr:sp macro="" textlink="">
      <xdr:nvSpPr>
        <xdr:cNvPr id="485" name="円/楕円 484"/>
        <xdr:cNvSpPr/>
      </xdr:nvSpPr>
      <xdr:spPr>
        <a:xfrm>
          <a:off x="6921500" y="169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28142</xdr:rowOff>
    </xdr:from>
    <xdr:ext cx="534377" cy="259045"/>
    <xdr:sp macro="" textlink="">
      <xdr:nvSpPr>
        <xdr:cNvPr id="486" name="テキスト ボックス 485"/>
        <xdr:cNvSpPr txBox="1"/>
      </xdr:nvSpPr>
      <xdr:spPr>
        <a:xfrm>
          <a:off x="6705111" y="170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153743</xdr:rowOff>
    </xdr:from>
    <xdr:to>
      <xdr:col>23</xdr:col>
      <xdr:colOff>517525</xdr:colOff>
      <xdr:row>36</xdr:row>
      <xdr:rowOff>59472</xdr:rowOff>
    </xdr:to>
    <xdr:cxnSp macro="">
      <xdr:nvCxnSpPr>
        <xdr:cNvPr id="518" name="直線コネクタ 517"/>
        <xdr:cNvCxnSpPr/>
      </xdr:nvCxnSpPr>
      <xdr:spPr>
        <a:xfrm flipV="1">
          <a:off x="15481300" y="5983043"/>
          <a:ext cx="838200" cy="2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59472</xdr:rowOff>
    </xdr:from>
    <xdr:to>
      <xdr:col>22</xdr:col>
      <xdr:colOff>365125</xdr:colOff>
      <xdr:row>36</xdr:row>
      <xdr:rowOff>74712</xdr:rowOff>
    </xdr:to>
    <xdr:cxnSp macro="">
      <xdr:nvCxnSpPr>
        <xdr:cNvPr id="521" name="直線コネクタ 520"/>
        <xdr:cNvCxnSpPr/>
      </xdr:nvCxnSpPr>
      <xdr:spPr>
        <a:xfrm flipV="1">
          <a:off x="14592300" y="623167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74712</xdr:rowOff>
    </xdr:from>
    <xdr:to>
      <xdr:col>21</xdr:col>
      <xdr:colOff>161925</xdr:colOff>
      <xdr:row>37</xdr:row>
      <xdr:rowOff>77543</xdr:rowOff>
    </xdr:to>
    <xdr:cxnSp macro="">
      <xdr:nvCxnSpPr>
        <xdr:cNvPr id="524" name="直線コネクタ 523"/>
        <xdr:cNvCxnSpPr/>
      </xdr:nvCxnSpPr>
      <xdr:spPr>
        <a:xfrm flipV="1">
          <a:off x="13703300" y="6246912"/>
          <a:ext cx="889000" cy="17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77543</xdr:rowOff>
    </xdr:from>
    <xdr:to>
      <xdr:col>19</xdr:col>
      <xdr:colOff>644525</xdr:colOff>
      <xdr:row>37</xdr:row>
      <xdr:rowOff>166697</xdr:rowOff>
    </xdr:to>
    <xdr:cxnSp macro="">
      <xdr:nvCxnSpPr>
        <xdr:cNvPr id="527" name="直線コネクタ 526"/>
        <xdr:cNvCxnSpPr/>
      </xdr:nvCxnSpPr>
      <xdr:spPr>
        <a:xfrm flipV="1">
          <a:off x="12814300" y="6421193"/>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102943</xdr:rowOff>
    </xdr:from>
    <xdr:to>
      <xdr:col>23</xdr:col>
      <xdr:colOff>568325</xdr:colOff>
      <xdr:row>35</xdr:row>
      <xdr:rowOff>33093</xdr:rowOff>
    </xdr:to>
    <xdr:sp macro="" textlink="">
      <xdr:nvSpPr>
        <xdr:cNvPr id="537" name="円/楕円 536"/>
        <xdr:cNvSpPr/>
      </xdr:nvSpPr>
      <xdr:spPr>
        <a:xfrm>
          <a:off x="16268700" y="59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125820</xdr:rowOff>
    </xdr:from>
    <xdr:ext cx="534377" cy="259045"/>
    <xdr:sp macro="" textlink="">
      <xdr:nvSpPr>
        <xdr:cNvPr id="538" name="消防費該当値テキスト"/>
        <xdr:cNvSpPr txBox="1"/>
      </xdr:nvSpPr>
      <xdr:spPr>
        <a:xfrm>
          <a:off x="16370300" y="57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8672</xdr:rowOff>
    </xdr:from>
    <xdr:to>
      <xdr:col>22</xdr:col>
      <xdr:colOff>415925</xdr:colOff>
      <xdr:row>36</xdr:row>
      <xdr:rowOff>110272</xdr:rowOff>
    </xdr:to>
    <xdr:sp macro="" textlink="">
      <xdr:nvSpPr>
        <xdr:cNvPr id="539" name="円/楕円 538"/>
        <xdr:cNvSpPr/>
      </xdr:nvSpPr>
      <xdr:spPr>
        <a:xfrm>
          <a:off x="15430500" y="61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101399</xdr:rowOff>
    </xdr:from>
    <xdr:ext cx="534377" cy="259045"/>
    <xdr:sp macro="" textlink="">
      <xdr:nvSpPr>
        <xdr:cNvPr id="540" name="テキスト ボックス 539"/>
        <xdr:cNvSpPr txBox="1"/>
      </xdr:nvSpPr>
      <xdr:spPr>
        <a:xfrm>
          <a:off x="15214111" y="627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23912</xdr:rowOff>
    </xdr:from>
    <xdr:to>
      <xdr:col>21</xdr:col>
      <xdr:colOff>212725</xdr:colOff>
      <xdr:row>36</xdr:row>
      <xdr:rowOff>125512</xdr:rowOff>
    </xdr:to>
    <xdr:sp macro="" textlink="">
      <xdr:nvSpPr>
        <xdr:cNvPr id="541" name="円/楕円 540"/>
        <xdr:cNvSpPr/>
      </xdr:nvSpPr>
      <xdr:spPr>
        <a:xfrm>
          <a:off x="14541500" y="6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116639</xdr:rowOff>
    </xdr:from>
    <xdr:ext cx="534377" cy="259045"/>
    <xdr:sp macro="" textlink="">
      <xdr:nvSpPr>
        <xdr:cNvPr id="542" name="テキスト ボックス 541"/>
        <xdr:cNvSpPr txBox="1"/>
      </xdr:nvSpPr>
      <xdr:spPr>
        <a:xfrm>
          <a:off x="14325111" y="62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26743</xdr:rowOff>
    </xdr:from>
    <xdr:to>
      <xdr:col>20</xdr:col>
      <xdr:colOff>9525</xdr:colOff>
      <xdr:row>37</xdr:row>
      <xdr:rowOff>128343</xdr:rowOff>
    </xdr:to>
    <xdr:sp macro="" textlink="">
      <xdr:nvSpPr>
        <xdr:cNvPr id="543" name="円/楕円 542"/>
        <xdr:cNvSpPr/>
      </xdr:nvSpPr>
      <xdr:spPr>
        <a:xfrm>
          <a:off x="13652500" y="63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119470</xdr:rowOff>
    </xdr:from>
    <xdr:ext cx="534377" cy="259045"/>
    <xdr:sp macro="" textlink="">
      <xdr:nvSpPr>
        <xdr:cNvPr id="544" name="テキスト ボックス 543"/>
        <xdr:cNvSpPr txBox="1"/>
      </xdr:nvSpPr>
      <xdr:spPr>
        <a:xfrm>
          <a:off x="13436111" y="646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115896</xdr:rowOff>
    </xdr:from>
    <xdr:to>
      <xdr:col>18</xdr:col>
      <xdr:colOff>492125</xdr:colOff>
      <xdr:row>38</xdr:row>
      <xdr:rowOff>46047</xdr:rowOff>
    </xdr:to>
    <xdr:sp macro="" textlink="">
      <xdr:nvSpPr>
        <xdr:cNvPr id="545" name="円/楕円 544"/>
        <xdr:cNvSpPr/>
      </xdr:nvSpPr>
      <xdr:spPr>
        <a:xfrm>
          <a:off x="12763500" y="645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37174</xdr:rowOff>
    </xdr:from>
    <xdr:ext cx="534377" cy="259045"/>
    <xdr:sp macro="" textlink="">
      <xdr:nvSpPr>
        <xdr:cNvPr id="546" name="テキスト ボックス 545"/>
        <xdr:cNvSpPr txBox="1"/>
      </xdr:nvSpPr>
      <xdr:spPr>
        <a:xfrm>
          <a:off x="12547111" y="65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33744</xdr:rowOff>
    </xdr:from>
    <xdr:to>
      <xdr:col>23</xdr:col>
      <xdr:colOff>517525</xdr:colOff>
      <xdr:row>57</xdr:row>
      <xdr:rowOff>90391</xdr:rowOff>
    </xdr:to>
    <xdr:cxnSp macro="">
      <xdr:nvCxnSpPr>
        <xdr:cNvPr id="574" name="直線コネクタ 573"/>
        <xdr:cNvCxnSpPr/>
      </xdr:nvCxnSpPr>
      <xdr:spPr>
        <a:xfrm>
          <a:off x="15481300" y="9806394"/>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33744</xdr:rowOff>
    </xdr:from>
    <xdr:to>
      <xdr:col>22</xdr:col>
      <xdr:colOff>365125</xdr:colOff>
      <xdr:row>57</xdr:row>
      <xdr:rowOff>121892</xdr:rowOff>
    </xdr:to>
    <xdr:cxnSp macro="">
      <xdr:nvCxnSpPr>
        <xdr:cNvPr id="577" name="直線コネクタ 576"/>
        <xdr:cNvCxnSpPr/>
      </xdr:nvCxnSpPr>
      <xdr:spPr>
        <a:xfrm flipV="1">
          <a:off x="14592300" y="9806394"/>
          <a:ext cx="8890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121892</xdr:rowOff>
    </xdr:from>
    <xdr:to>
      <xdr:col>21</xdr:col>
      <xdr:colOff>161925</xdr:colOff>
      <xdr:row>58</xdr:row>
      <xdr:rowOff>38225</xdr:rowOff>
    </xdr:to>
    <xdr:cxnSp macro="">
      <xdr:nvCxnSpPr>
        <xdr:cNvPr id="580" name="直線コネクタ 579"/>
        <xdr:cNvCxnSpPr/>
      </xdr:nvCxnSpPr>
      <xdr:spPr>
        <a:xfrm flipV="1">
          <a:off x="13703300" y="9894542"/>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38225</xdr:rowOff>
    </xdr:from>
    <xdr:to>
      <xdr:col>19</xdr:col>
      <xdr:colOff>644525</xdr:colOff>
      <xdr:row>58</xdr:row>
      <xdr:rowOff>88836</xdr:rowOff>
    </xdr:to>
    <xdr:cxnSp macro="">
      <xdr:nvCxnSpPr>
        <xdr:cNvPr id="583" name="直線コネクタ 582"/>
        <xdr:cNvCxnSpPr/>
      </xdr:nvCxnSpPr>
      <xdr:spPr>
        <a:xfrm flipV="1">
          <a:off x="12814300" y="9982325"/>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39591</xdr:rowOff>
    </xdr:from>
    <xdr:to>
      <xdr:col>23</xdr:col>
      <xdr:colOff>568325</xdr:colOff>
      <xdr:row>57</xdr:row>
      <xdr:rowOff>141191</xdr:rowOff>
    </xdr:to>
    <xdr:sp macro="" textlink="">
      <xdr:nvSpPr>
        <xdr:cNvPr id="593" name="円/楕円 592"/>
        <xdr:cNvSpPr/>
      </xdr:nvSpPr>
      <xdr:spPr>
        <a:xfrm>
          <a:off x="16268700" y="98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18018</xdr:rowOff>
    </xdr:from>
    <xdr:ext cx="534377" cy="259045"/>
    <xdr:sp macro="" textlink="">
      <xdr:nvSpPr>
        <xdr:cNvPr id="594" name="教育費該当値テキスト"/>
        <xdr:cNvSpPr txBox="1"/>
      </xdr:nvSpPr>
      <xdr:spPr>
        <a:xfrm>
          <a:off x="16370300" y="979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154394</xdr:rowOff>
    </xdr:from>
    <xdr:to>
      <xdr:col>22</xdr:col>
      <xdr:colOff>415925</xdr:colOff>
      <xdr:row>57</xdr:row>
      <xdr:rowOff>84544</xdr:rowOff>
    </xdr:to>
    <xdr:sp macro="" textlink="">
      <xdr:nvSpPr>
        <xdr:cNvPr id="595" name="円/楕円 594"/>
        <xdr:cNvSpPr/>
      </xdr:nvSpPr>
      <xdr:spPr>
        <a:xfrm>
          <a:off x="15430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75671</xdr:rowOff>
    </xdr:from>
    <xdr:ext cx="534377" cy="259045"/>
    <xdr:sp macro="" textlink="">
      <xdr:nvSpPr>
        <xdr:cNvPr id="596" name="テキスト ボックス 595"/>
        <xdr:cNvSpPr txBox="1"/>
      </xdr:nvSpPr>
      <xdr:spPr>
        <a:xfrm>
          <a:off x="15214111" y="98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71092</xdr:rowOff>
    </xdr:from>
    <xdr:to>
      <xdr:col>21</xdr:col>
      <xdr:colOff>212725</xdr:colOff>
      <xdr:row>58</xdr:row>
      <xdr:rowOff>1242</xdr:rowOff>
    </xdr:to>
    <xdr:sp macro="" textlink="">
      <xdr:nvSpPr>
        <xdr:cNvPr id="597" name="円/楕円 596"/>
        <xdr:cNvSpPr/>
      </xdr:nvSpPr>
      <xdr:spPr>
        <a:xfrm>
          <a:off x="14541500" y="98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163819</xdr:rowOff>
    </xdr:from>
    <xdr:ext cx="534377" cy="259045"/>
    <xdr:sp macro="" textlink="">
      <xdr:nvSpPr>
        <xdr:cNvPr id="598" name="テキスト ボックス 597"/>
        <xdr:cNvSpPr txBox="1"/>
      </xdr:nvSpPr>
      <xdr:spPr>
        <a:xfrm>
          <a:off x="14325111" y="99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158875</xdr:rowOff>
    </xdr:from>
    <xdr:to>
      <xdr:col>20</xdr:col>
      <xdr:colOff>9525</xdr:colOff>
      <xdr:row>58</xdr:row>
      <xdr:rowOff>89025</xdr:rowOff>
    </xdr:to>
    <xdr:sp macro="" textlink="">
      <xdr:nvSpPr>
        <xdr:cNvPr id="599" name="円/楕円 598"/>
        <xdr:cNvSpPr/>
      </xdr:nvSpPr>
      <xdr:spPr>
        <a:xfrm>
          <a:off x="13652500" y="9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80152</xdr:rowOff>
    </xdr:from>
    <xdr:ext cx="534377" cy="259045"/>
    <xdr:sp macro="" textlink="">
      <xdr:nvSpPr>
        <xdr:cNvPr id="600" name="テキスト ボックス 599"/>
        <xdr:cNvSpPr txBox="1"/>
      </xdr:nvSpPr>
      <xdr:spPr>
        <a:xfrm>
          <a:off x="13436111" y="100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38036</xdr:rowOff>
    </xdr:from>
    <xdr:to>
      <xdr:col>18</xdr:col>
      <xdr:colOff>492125</xdr:colOff>
      <xdr:row>58</xdr:row>
      <xdr:rowOff>139636</xdr:rowOff>
    </xdr:to>
    <xdr:sp macro="" textlink="">
      <xdr:nvSpPr>
        <xdr:cNvPr id="601" name="円/楕円 600"/>
        <xdr:cNvSpPr/>
      </xdr:nvSpPr>
      <xdr:spPr>
        <a:xfrm>
          <a:off x="12763500" y="99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130763</xdr:rowOff>
    </xdr:from>
    <xdr:ext cx="534377" cy="259045"/>
    <xdr:sp macro="" textlink="">
      <xdr:nvSpPr>
        <xdr:cNvPr id="602" name="テキスト ボックス 601"/>
        <xdr:cNvSpPr txBox="1"/>
      </xdr:nvSpPr>
      <xdr:spPr>
        <a:xfrm>
          <a:off x="12547111" y="10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64529</xdr:rowOff>
    </xdr:from>
    <xdr:to>
      <xdr:col>23</xdr:col>
      <xdr:colOff>517525</xdr:colOff>
      <xdr:row>98</xdr:row>
      <xdr:rowOff>70092</xdr:rowOff>
    </xdr:to>
    <xdr:cxnSp macro="">
      <xdr:nvCxnSpPr>
        <xdr:cNvPr id="690" name="直線コネクタ 689"/>
        <xdr:cNvCxnSpPr/>
      </xdr:nvCxnSpPr>
      <xdr:spPr>
        <a:xfrm flipV="1">
          <a:off x="15481300" y="16866629"/>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48580</xdr:rowOff>
    </xdr:from>
    <xdr:to>
      <xdr:col>22</xdr:col>
      <xdr:colOff>365125</xdr:colOff>
      <xdr:row>98</xdr:row>
      <xdr:rowOff>70092</xdr:rowOff>
    </xdr:to>
    <xdr:cxnSp macro="">
      <xdr:nvCxnSpPr>
        <xdr:cNvPr id="693" name="直線コネクタ 692"/>
        <xdr:cNvCxnSpPr/>
      </xdr:nvCxnSpPr>
      <xdr:spPr>
        <a:xfrm>
          <a:off x="14592300" y="16850680"/>
          <a:ext cx="889000" cy="2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14884</xdr:rowOff>
    </xdr:from>
    <xdr:to>
      <xdr:col>21</xdr:col>
      <xdr:colOff>161925</xdr:colOff>
      <xdr:row>98</xdr:row>
      <xdr:rowOff>48580</xdr:rowOff>
    </xdr:to>
    <xdr:cxnSp macro="">
      <xdr:nvCxnSpPr>
        <xdr:cNvPr id="696" name="直線コネクタ 695"/>
        <xdr:cNvCxnSpPr/>
      </xdr:nvCxnSpPr>
      <xdr:spPr>
        <a:xfrm>
          <a:off x="13703300" y="1681698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9079</xdr:rowOff>
    </xdr:from>
    <xdr:to>
      <xdr:col>19</xdr:col>
      <xdr:colOff>644525</xdr:colOff>
      <xdr:row>98</xdr:row>
      <xdr:rowOff>14884</xdr:rowOff>
    </xdr:to>
    <xdr:cxnSp macro="">
      <xdr:nvCxnSpPr>
        <xdr:cNvPr id="699" name="直線コネクタ 698"/>
        <xdr:cNvCxnSpPr/>
      </xdr:nvCxnSpPr>
      <xdr:spPr>
        <a:xfrm>
          <a:off x="12814300" y="16811179"/>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13729</xdr:rowOff>
    </xdr:from>
    <xdr:to>
      <xdr:col>23</xdr:col>
      <xdr:colOff>568325</xdr:colOff>
      <xdr:row>98</xdr:row>
      <xdr:rowOff>115329</xdr:rowOff>
    </xdr:to>
    <xdr:sp macro="" textlink="">
      <xdr:nvSpPr>
        <xdr:cNvPr id="709" name="円/楕円 708"/>
        <xdr:cNvSpPr/>
      </xdr:nvSpPr>
      <xdr:spPr>
        <a:xfrm>
          <a:off x="16268700" y="168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100106</xdr:rowOff>
    </xdr:from>
    <xdr:ext cx="534377" cy="259045"/>
    <xdr:sp macro="" textlink="">
      <xdr:nvSpPr>
        <xdr:cNvPr id="710" name="公債費該当値テキスト"/>
        <xdr:cNvSpPr txBox="1"/>
      </xdr:nvSpPr>
      <xdr:spPr>
        <a:xfrm>
          <a:off x="16370300" y="167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19292</xdr:rowOff>
    </xdr:from>
    <xdr:to>
      <xdr:col>22</xdr:col>
      <xdr:colOff>415925</xdr:colOff>
      <xdr:row>98</xdr:row>
      <xdr:rowOff>120892</xdr:rowOff>
    </xdr:to>
    <xdr:sp macro="" textlink="">
      <xdr:nvSpPr>
        <xdr:cNvPr id="711" name="円/楕円 710"/>
        <xdr:cNvSpPr/>
      </xdr:nvSpPr>
      <xdr:spPr>
        <a:xfrm>
          <a:off x="15430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112019</xdr:rowOff>
    </xdr:from>
    <xdr:ext cx="534377" cy="259045"/>
    <xdr:sp macro="" textlink="">
      <xdr:nvSpPr>
        <xdr:cNvPr id="712" name="テキスト ボックス 711"/>
        <xdr:cNvSpPr txBox="1"/>
      </xdr:nvSpPr>
      <xdr:spPr>
        <a:xfrm>
          <a:off x="15214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169230</xdr:rowOff>
    </xdr:from>
    <xdr:to>
      <xdr:col>21</xdr:col>
      <xdr:colOff>212725</xdr:colOff>
      <xdr:row>98</xdr:row>
      <xdr:rowOff>99380</xdr:rowOff>
    </xdr:to>
    <xdr:sp macro="" textlink="">
      <xdr:nvSpPr>
        <xdr:cNvPr id="713" name="円/楕円 712"/>
        <xdr:cNvSpPr/>
      </xdr:nvSpPr>
      <xdr:spPr>
        <a:xfrm>
          <a:off x="14541500" y="167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90507</xdr:rowOff>
    </xdr:from>
    <xdr:ext cx="534377" cy="259045"/>
    <xdr:sp macro="" textlink="">
      <xdr:nvSpPr>
        <xdr:cNvPr id="714" name="テキスト ボックス 713"/>
        <xdr:cNvSpPr txBox="1"/>
      </xdr:nvSpPr>
      <xdr:spPr>
        <a:xfrm>
          <a:off x="14325111" y="168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135534</xdr:rowOff>
    </xdr:from>
    <xdr:to>
      <xdr:col>20</xdr:col>
      <xdr:colOff>9525</xdr:colOff>
      <xdr:row>98</xdr:row>
      <xdr:rowOff>65684</xdr:rowOff>
    </xdr:to>
    <xdr:sp macro="" textlink="">
      <xdr:nvSpPr>
        <xdr:cNvPr id="715" name="円/楕円 714"/>
        <xdr:cNvSpPr/>
      </xdr:nvSpPr>
      <xdr:spPr>
        <a:xfrm>
          <a:off x="13652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56811</xdr:rowOff>
    </xdr:from>
    <xdr:ext cx="534377" cy="259045"/>
    <xdr:sp macro="" textlink="">
      <xdr:nvSpPr>
        <xdr:cNvPr id="716" name="テキスト ボックス 715"/>
        <xdr:cNvSpPr txBox="1"/>
      </xdr:nvSpPr>
      <xdr:spPr>
        <a:xfrm>
          <a:off x="13436111" y="168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129729</xdr:rowOff>
    </xdr:from>
    <xdr:to>
      <xdr:col>18</xdr:col>
      <xdr:colOff>492125</xdr:colOff>
      <xdr:row>98</xdr:row>
      <xdr:rowOff>59879</xdr:rowOff>
    </xdr:to>
    <xdr:sp macro="" textlink="">
      <xdr:nvSpPr>
        <xdr:cNvPr id="717" name="円/楕円 716"/>
        <xdr:cNvSpPr/>
      </xdr:nvSpPr>
      <xdr:spPr>
        <a:xfrm>
          <a:off x="12763500" y="167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51006</xdr:rowOff>
    </xdr:from>
    <xdr:ext cx="534377" cy="259045"/>
    <xdr:sp macro="" textlink="">
      <xdr:nvSpPr>
        <xdr:cNvPr id="718" name="テキスト ボックス 717"/>
        <xdr:cNvSpPr txBox="1"/>
      </xdr:nvSpPr>
      <xdr:spPr>
        <a:xfrm>
          <a:off x="12547111" y="168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全体の構成比の中で最も大きな割合を占める民生費は、前年度比で住民一人当たり</a:t>
          </a:r>
          <a:r>
            <a:rPr kumimoji="1" lang="en-US" altLang="ja-JP" sz="1300">
              <a:latin typeface="ＭＳ Ｐゴシック"/>
            </a:rPr>
            <a:t>5,187</a:t>
          </a:r>
          <a:r>
            <a:rPr kumimoji="1" lang="ja-JP" altLang="en-US" sz="1300">
              <a:latin typeface="ＭＳ Ｐゴシック"/>
            </a:rPr>
            <a:t>円の増加の</a:t>
          </a:r>
          <a:r>
            <a:rPr kumimoji="1" lang="en-US" altLang="ja-JP" sz="1300">
              <a:latin typeface="ＭＳ Ｐゴシック"/>
            </a:rPr>
            <a:t>143,685</a:t>
          </a:r>
          <a:r>
            <a:rPr kumimoji="1" lang="ja-JP" altLang="en-US" sz="1300">
              <a:latin typeface="ＭＳ Ｐゴシック"/>
            </a:rPr>
            <a:t>円となった。臨時福祉給付金給付金、幼稚園子ども・子育て支援等の幼稚園関連経費の増加が民生費全体の伸びを牽引した一因となっている。</a:t>
          </a:r>
        </a:p>
        <a:p>
          <a:r>
            <a:rPr kumimoji="1" lang="ja-JP" altLang="en-US" sz="1300">
              <a:latin typeface="ＭＳ Ｐゴシック"/>
            </a:rPr>
            <a:t>生活保護費は、伸び率は緩やかではあるものの年々増加傾向にあり、前年度比</a:t>
          </a:r>
          <a:r>
            <a:rPr kumimoji="1" lang="en-US" altLang="ja-JP" sz="1300">
              <a:latin typeface="ＭＳ Ｐゴシック"/>
            </a:rPr>
            <a:t>0.8%</a:t>
          </a:r>
          <a:r>
            <a:rPr kumimoji="1" lang="ja-JP" altLang="en-US" sz="1300">
              <a:latin typeface="ＭＳ Ｐゴシック"/>
            </a:rPr>
            <a:t>の増加となった。生活扶助費は平成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年度にかけて段階的に実施された生活保護基準の見直しの影響により</a:t>
          </a:r>
          <a:r>
            <a:rPr kumimoji="1" lang="en-US" altLang="ja-JP" sz="1300">
              <a:latin typeface="ＭＳ Ｐゴシック"/>
            </a:rPr>
            <a:t>4</a:t>
          </a:r>
          <a:r>
            <a:rPr kumimoji="1" lang="ja-JP" altLang="en-US" sz="1300">
              <a:latin typeface="ＭＳ Ｐゴシック"/>
            </a:rPr>
            <a:t>年連続で減少しているが、医療扶助費は</a:t>
          </a:r>
          <a:r>
            <a:rPr kumimoji="1" lang="en-US" altLang="ja-JP" sz="1300">
              <a:latin typeface="ＭＳ Ｐゴシック"/>
            </a:rPr>
            <a:t>3</a:t>
          </a:r>
          <a:r>
            <a:rPr kumimoji="1" lang="ja-JP" altLang="en-US" sz="1300">
              <a:latin typeface="ＭＳ Ｐゴシック"/>
            </a:rPr>
            <a:t>年連続で増加している。当年度は、受療頻度が高い高齢者世帯の増加や、</a:t>
          </a:r>
          <a:r>
            <a:rPr kumimoji="1" lang="en-US" altLang="ja-JP" sz="1300">
              <a:latin typeface="ＭＳ Ｐゴシック"/>
            </a:rPr>
            <a:t>C</a:t>
          </a:r>
          <a:r>
            <a:rPr kumimoji="1" lang="ja-JP" altLang="en-US" sz="1300">
              <a:latin typeface="ＭＳ Ｐゴシック"/>
            </a:rPr>
            <a:t>型肝炎の受療者の増加により高額な治療を受けた患者が多かったことが、医療扶助費が増加した要因である。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実質収支比率は、高齢者保健福祉費、社会福祉費及び臨時財政対策債償還費等の増加により基準財政需要額が増加したため、標準財政規模が増加し、実質収支額が減少したことにより、前年度より</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ポイント良化し</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％になった。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一方で、実質単年度収支額は、平成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後は黒字を計上していたが、当年度は赤字に転じた。歳入では、市民税法人税割、地方消費税交付金等が減少したことに対し、歳出では、市債償還元金等の公債費及び市税過誤納金還付金等の補助費等が増加した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年度において、全会計の実質収支額が黒字のため、連結実質赤字額は発生せず、連結実質赤字比率は算定されていない。</a:t>
          </a:r>
        </a:p>
        <a:p>
          <a:r>
            <a:rPr kumimoji="1" lang="ja-JP" altLang="en-US" sz="1400">
              <a:latin typeface="ＭＳ ゴシック" pitchFamily="49" charset="-128"/>
              <a:ea typeface="ＭＳ ゴシック" pitchFamily="49" charset="-128"/>
            </a:rPr>
            <a:t>　前年度から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億円台を計上した一般会計歳入額は、依存財源は減少したものの、自主財源は依存財源の減少額を上回る増加となった。依存財源では、企業業績の好影響により市民税法人税割、地方消費税交付金等が増加したことで地方交付税等が減少したものの、自主財源では繰越金の大幅な増加により、過去最高の決算額となった一般会計歳出額を上回ったが、一般会計歳出額が前年度比で増加となったため、一般会計実質収支額は前年度比で減少した。</a:t>
          </a:r>
        </a:p>
        <a:p>
          <a:r>
            <a:rPr kumimoji="1" lang="ja-JP" altLang="en-US" sz="1400">
              <a:latin typeface="ＭＳ ゴシック" pitchFamily="49" charset="-128"/>
              <a:ea typeface="ＭＳ ゴシック" pitchFamily="49" charset="-128"/>
            </a:rPr>
            <a:t>　公共下水道事業会計では、近年、節水機器等の普及により有収水量が減少し、事業収入の根幹である下水道使用料は減少傾向にあるが、平成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日から下水道使用料の改定を実施するとともに、平成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年度から地方公営企業法を適用したことにより、経営成績や財政状態を明確にすることで、更なる事業経営の健全化を図っている。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41323118</v>
      </c>
      <c r="BO4" s="411"/>
      <c r="BP4" s="411"/>
      <c r="BQ4" s="411"/>
      <c r="BR4" s="411"/>
      <c r="BS4" s="411"/>
      <c r="BT4" s="411"/>
      <c r="BU4" s="412"/>
      <c r="BV4" s="410">
        <v>40819507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40235055</v>
      </c>
      <c r="BO5" s="416"/>
      <c r="BP5" s="416"/>
      <c r="BQ5" s="416"/>
      <c r="BR5" s="416"/>
      <c r="BS5" s="416"/>
      <c r="BT5" s="416"/>
      <c r="BU5" s="417"/>
      <c r="BV5" s="415">
        <v>39383415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96.8</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1088063</v>
      </c>
      <c r="BO6" s="416"/>
      <c r="BP6" s="416"/>
      <c r="BQ6" s="416"/>
      <c r="BR6" s="416"/>
      <c r="BS6" s="416"/>
      <c r="BT6" s="416"/>
      <c r="BU6" s="417"/>
      <c r="BV6" s="415">
        <v>1436092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102.6</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115912</v>
      </c>
      <c r="BO7" s="416"/>
      <c r="BP7" s="416"/>
      <c r="BQ7" s="416"/>
      <c r="BR7" s="416"/>
      <c r="BS7" s="416"/>
      <c r="BT7" s="416"/>
      <c r="BU7" s="417"/>
      <c r="BV7" s="415">
        <v>140611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23521903</v>
      </c>
      <c r="CU7" s="416"/>
      <c r="CV7" s="416"/>
      <c r="CW7" s="416"/>
      <c r="CX7" s="416"/>
      <c r="CY7" s="416"/>
      <c r="CZ7" s="416"/>
      <c r="DA7" s="417"/>
      <c r="DB7" s="415">
        <v>23149911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972151</v>
      </c>
      <c r="BO8" s="416"/>
      <c r="BP8" s="416"/>
      <c r="BQ8" s="416"/>
      <c r="BR8" s="416"/>
      <c r="BS8" s="416"/>
      <c r="BT8" s="416"/>
      <c r="BU8" s="417"/>
      <c r="BV8" s="415">
        <v>1295481</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0.89</v>
      </c>
      <c r="CU8" s="525"/>
      <c r="CV8" s="525"/>
      <c r="CW8" s="525"/>
      <c r="CX8" s="525"/>
      <c r="CY8" s="525"/>
      <c r="CZ8" s="525"/>
      <c r="DA8" s="526"/>
      <c r="DB8" s="524">
        <v>0.88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128737</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-323330</v>
      </c>
      <c r="BO9" s="416"/>
      <c r="BP9" s="416"/>
      <c r="BQ9" s="416"/>
      <c r="BR9" s="416"/>
      <c r="BS9" s="416"/>
      <c r="BT9" s="416"/>
      <c r="BU9" s="417"/>
      <c r="BV9" s="415">
        <v>827721</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9.1</v>
      </c>
      <c r="CU9" s="386"/>
      <c r="CV9" s="386"/>
      <c r="CW9" s="386"/>
      <c r="CX9" s="386"/>
      <c r="CY9" s="386"/>
      <c r="CZ9" s="386"/>
      <c r="DA9" s="387"/>
      <c r="DB9" s="385">
        <v>8.6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129436</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526126</v>
      </c>
      <c r="BO10" s="416"/>
      <c r="BP10" s="416"/>
      <c r="BQ10" s="416"/>
      <c r="BR10" s="416"/>
      <c r="BS10" s="416"/>
      <c r="BT10" s="416"/>
      <c r="BU10" s="417"/>
      <c r="BV10" s="415">
        <v>692766</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130088</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1020853</v>
      </c>
      <c r="BO12" s="416"/>
      <c r="BP12" s="416"/>
      <c r="BQ12" s="416"/>
      <c r="BR12" s="416"/>
      <c r="BS12" s="416"/>
      <c r="BT12" s="416"/>
      <c r="BU12" s="417"/>
      <c r="BV12" s="415">
        <v>895255</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127601</v>
      </c>
      <c r="S13" s="517"/>
      <c r="T13" s="517"/>
      <c r="U13" s="517"/>
      <c r="V13" s="518"/>
      <c r="W13" s="504" t="s">
        <v>122</v>
      </c>
      <c r="X13" s="428"/>
      <c r="Y13" s="428"/>
      <c r="Z13" s="428"/>
      <c r="AA13" s="428"/>
      <c r="AB13" s="429"/>
      <c r="AC13" s="391">
        <v>355</v>
      </c>
      <c r="AD13" s="392"/>
      <c r="AE13" s="392"/>
      <c r="AF13" s="392"/>
      <c r="AG13" s="393"/>
      <c r="AH13" s="391">
        <v>350</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-818057</v>
      </c>
      <c r="BO13" s="416"/>
      <c r="BP13" s="416"/>
      <c r="BQ13" s="416"/>
      <c r="BR13" s="416"/>
      <c r="BS13" s="416"/>
      <c r="BT13" s="416"/>
      <c r="BU13" s="417"/>
      <c r="BV13" s="415">
        <v>625232</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1.5</v>
      </c>
      <c r="CU13" s="386"/>
      <c r="CV13" s="386"/>
      <c r="CW13" s="386"/>
      <c r="CX13" s="386"/>
      <c r="CY13" s="386"/>
      <c r="CZ13" s="386"/>
      <c r="DA13" s="387"/>
      <c r="DB13" s="385">
        <v>2.8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129701</v>
      </c>
      <c r="S14" s="517"/>
      <c r="T14" s="517"/>
      <c r="U14" s="517"/>
      <c r="V14" s="518"/>
      <c r="W14" s="519"/>
      <c r="X14" s="431"/>
      <c r="Y14" s="431"/>
      <c r="Z14" s="431"/>
      <c r="AA14" s="431"/>
      <c r="AB14" s="432"/>
      <c r="AC14" s="509">
        <v>0.7</v>
      </c>
      <c r="AD14" s="510"/>
      <c r="AE14" s="510"/>
      <c r="AF14" s="510"/>
      <c r="AG14" s="511"/>
      <c r="AH14" s="509">
        <v>0.6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10.199999999999999</v>
      </c>
      <c r="CU14" s="488"/>
      <c r="CV14" s="488"/>
      <c r="CW14" s="488"/>
      <c r="CX14" s="488"/>
      <c r="CY14" s="488"/>
      <c r="CZ14" s="488"/>
      <c r="DA14" s="489"/>
      <c r="DB14" s="520">
        <v>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127272</v>
      </c>
      <c r="S15" s="517"/>
      <c r="T15" s="517"/>
      <c r="U15" s="517"/>
      <c r="V15" s="518"/>
      <c r="W15" s="504" t="s">
        <v>129</v>
      </c>
      <c r="X15" s="428"/>
      <c r="Y15" s="428"/>
      <c r="Z15" s="428"/>
      <c r="AA15" s="428"/>
      <c r="AB15" s="429"/>
      <c r="AC15" s="391">
        <v>13406</v>
      </c>
      <c r="AD15" s="392"/>
      <c r="AE15" s="392"/>
      <c r="AF15" s="392"/>
      <c r="AG15" s="393"/>
      <c r="AH15" s="391">
        <v>14212</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16038379</v>
      </c>
      <c r="BO15" s="411"/>
      <c r="BP15" s="411"/>
      <c r="BQ15" s="411"/>
      <c r="BR15" s="411"/>
      <c r="BS15" s="411"/>
      <c r="BT15" s="411"/>
      <c r="BU15" s="412"/>
      <c r="BV15" s="410">
        <v>15075432</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24.6</v>
      </c>
      <c r="AD16" s="510"/>
      <c r="AE16" s="510"/>
      <c r="AF16" s="510"/>
      <c r="AG16" s="511"/>
      <c r="AH16" s="509">
        <v>25.3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17724774</v>
      </c>
      <c r="BO16" s="416"/>
      <c r="BP16" s="416"/>
      <c r="BQ16" s="416"/>
      <c r="BR16" s="416"/>
      <c r="BS16" s="416"/>
      <c r="BT16" s="416"/>
      <c r="BU16" s="417"/>
      <c r="BV16" s="415">
        <v>17208631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40688</v>
      </c>
      <c r="AD17" s="392"/>
      <c r="AE17" s="392"/>
      <c r="AF17" s="392"/>
      <c r="AG17" s="393"/>
      <c r="AH17" s="391">
        <v>41599</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20511325</v>
      </c>
      <c r="BO17" s="416"/>
      <c r="BP17" s="416"/>
      <c r="BQ17" s="416"/>
      <c r="BR17" s="416"/>
      <c r="BS17" s="416"/>
      <c r="BT17" s="416"/>
      <c r="BU17" s="417"/>
      <c r="BV17" s="415">
        <v>19213506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17.57</v>
      </c>
      <c r="M18" s="480"/>
      <c r="N18" s="480"/>
      <c r="O18" s="480"/>
      <c r="P18" s="480"/>
      <c r="Q18" s="480"/>
      <c r="R18" s="481"/>
      <c r="S18" s="481"/>
      <c r="T18" s="481"/>
      <c r="U18" s="481"/>
      <c r="V18" s="482"/>
      <c r="W18" s="496"/>
      <c r="X18" s="497"/>
      <c r="Y18" s="497"/>
      <c r="Z18" s="497"/>
      <c r="AA18" s="497"/>
      <c r="AB18" s="505"/>
      <c r="AC18" s="379">
        <v>74.7</v>
      </c>
      <c r="AD18" s="380"/>
      <c r="AE18" s="380"/>
      <c r="AF18" s="380"/>
      <c r="AG18" s="483"/>
      <c r="AH18" s="379">
        <v>74.099999999999994</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22489307</v>
      </c>
      <c r="BO18" s="416"/>
      <c r="BP18" s="416"/>
      <c r="BQ18" s="416"/>
      <c r="BR18" s="416"/>
      <c r="BS18" s="416"/>
      <c r="BT18" s="416"/>
      <c r="BU18" s="417"/>
      <c r="BV18" s="415">
        <v>21965518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7327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28406012</v>
      </c>
      <c r="BO19" s="416"/>
      <c r="BP19" s="416"/>
      <c r="BQ19" s="416"/>
      <c r="BR19" s="416"/>
      <c r="BS19" s="416"/>
      <c r="BT19" s="416"/>
      <c r="BU19" s="417"/>
      <c r="BV19" s="415">
        <v>28920606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55910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27118363</v>
      </c>
      <c r="BO23" s="416"/>
      <c r="BP23" s="416"/>
      <c r="BQ23" s="416"/>
      <c r="BR23" s="416"/>
      <c r="BS23" s="416"/>
      <c r="BT23" s="416"/>
      <c r="BU23" s="417"/>
      <c r="BV23" s="415">
        <v>26716288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9210</v>
      </c>
      <c r="R24" s="392"/>
      <c r="S24" s="392"/>
      <c r="T24" s="392"/>
      <c r="U24" s="392"/>
      <c r="V24" s="393"/>
      <c r="W24" s="457"/>
      <c r="X24" s="448"/>
      <c r="Y24" s="449"/>
      <c r="Z24" s="388" t="s">
        <v>152</v>
      </c>
      <c r="AA24" s="389"/>
      <c r="AB24" s="389"/>
      <c r="AC24" s="389"/>
      <c r="AD24" s="389"/>
      <c r="AE24" s="389"/>
      <c r="AF24" s="389"/>
      <c r="AG24" s="390"/>
      <c r="AH24" s="391">
        <v>716</v>
      </c>
      <c r="AI24" s="392"/>
      <c r="AJ24" s="392"/>
      <c r="AK24" s="392"/>
      <c r="AL24" s="393"/>
      <c r="AM24" s="391">
        <v>2260412</v>
      </c>
      <c r="AN24" s="392"/>
      <c r="AO24" s="392"/>
      <c r="AP24" s="392"/>
      <c r="AQ24" s="392"/>
      <c r="AR24" s="393"/>
      <c r="AS24" s="391">
        <v>3157</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21378253</v>
      </c>
      <c r="BO24" s="416"/>
      <c r="BP24" s="416"/>
      <c r="BQ24" s="416"/>
      <c r="BR24" s="416"/>
      <c r="BS24" s="416"/>
      <c r="BT24" s="416"/>
      <c r="BU24" s="417"/>
      <c r="BV24" s="415">
        <v>21226360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7440</v>
      </c>
      <c r="R25" s="392"/>
      <c r="S25" s="392"/>
      <c r="T25" s="392"/>
      <c r="U25" s="392"/>
      <c r="V25" s="393"/>
      <c r="W25" s="457"/>
      <c r="X25" s="448"/>
      <c r="Y25" s="449"/>
      <c r="Z25" s="388" t="s">
        <v>155</v>
      </c>
      <c r="AA25" s="389"/>
      <c r="AB25" s="389"/>
      <c r="AC25" s="389"/>
      <c r="AD25" s="389"/>
      <c r="AE25" s="389"/>
      <c r="AF25" s="389"/>
      <c r="AG25" s="390"/>
      <c r="AH25" s="391">
        <v>153</v>
      </c>
      <c r="AI25" s="392"/>
      <c r="AJ25" s="392"/>
      <c r="AK25" s="392"/>
      <c r="AL25" s="393"/>
      <c r="AM25" s="391">
        <v>481644</v>
      </c>
      <c r="AN25" s="392"/>
      <c r="AO25" s="392"/>
      <c r="AP25" s="392"/>
      <c r="AQ25" s="392"/>
      <c r="AR25" s="393"/>
      <c r="AS25" s="391">
        <v>3148</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7316193</v>
      </c>
      <c r="BO25" s="411"/>
      <c r="BP25" s="411"/>
      <c r="BQ25" s="411"/>
      <c r="BR25" s="411"/>
      <c r="BS25" s="411"/>
      <c r="BT25" s="411"/>
      <c r="BU25" s="412"/>
      <c r="BV25" s="410">
        <v>6079046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6960</v>
      </c>
      <c r="R26" s="392"/>
      <c r="S26" s="392"/>
      <c r="T26" s="392"/>
      <c r="U26" s="392"/>
      <c r="V26" s="393"/>
      <c r="W26" s="457"/>
      <c r="X26" s="448"/>
      <c r="Y26" s="449"/>
      <c r="Z26" s="388" t="s">
        <v>158</v>
      </c>
      <c r="AA26" s="470"/>
      <c r="AB26" s="470"/>
      <c r="AC26" s="470"/>
      <c r="AD26" s="470"/>
      <c r="AE26" s="470"/>
      <c r="AF26" s="470"/>
      <c r="AG26" s="471"/>
      <c r="AH26" s="391">
        <v>88</v>
      </c>
      <c r="AI26" s="392"/>
      <c r="AJ26" s="392"/>
      <c r="AK26" s="392"/>
      <c r="AL26" s="393"/>
      <c r="AM26" s="391">
        <v>287496</v>
      </c>
      <c r="AN26" s="392"/>
      <c r="AO26" s="392"/>
      <c r="AP26" s="392"/>
      <c r="AQ26" s="392"/>
      <c r="AR26" s="393"/>
      <c r="AS26" s="391">
        <v>3267</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5410</v>
      </c>
      <c r="R27" s="392"/>
      <c r="S27" s="392"/>
      <c r="T27" s="392"/>
      <c r="U27" s="392"/>
      <c r="V27" s="393"/>
      <c r="W27" s="457"/>
      <c r="X27" s="448"/>
      <c r="Y27" s="449"/>
      <c r="Z27" s="388" t="s">
        <v>161</v>
      </c>
      <c r="AA27" s="389"/>
      <c r="AB27" s="389"/>
      <c r="AC27" s="389"/>
      <c r="AD27" s="389"/>
      <c r="AE27" s="389"/>
      <c r="AF27" s="389"/>
      <c r="AG27" s="390"/>
      <c r="AH27" s="391">
        <v>11</v>
      </c>
      <c r="AI27" s="392"/>
      <c r="AJ27" s="392"/>
      <c r="AK27" s="392"/>
      <c r="AL27" s="393"/>
      <c r="AM27" s="391">
        <v>44374</v>
      </c>
      <c r="AN27" s="392"/>
      <c r="AO27" s="392"/>
      <c r="AP27" s="392"/>
      <c r="AQ27" s="392"/>
      <c r="AR27" s="393"/>
      <c r="AS27" s="391">
        <v>4034</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4500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989265</v>
      </c>
      <c r="BO28" s="411"/>
      <c r="BP28" s="411"/>
      <c r="BQ28" s="411"/>
      <c r="BR28" s="411"/>
      <c r="BS28" s="411"/>
      <c r="BT28" s="411"/>
      <c r="BU28" s="412"/>
      <c r="BV28" s="410">
        <v>1483992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21</v>
      </c>
      <c r="M29" s="392"/>
      <c r="N29" s="392"/>
      <c r="O29" s="392"/>
      <c r="P29" s="393"/>
      <c r="Q29" s="391">
        <v>4190</v>
      </c>
      <c r="R29" s="392"/>
      <c r="S29" s="392"/>
      <c r="T29" s="392"/>
      <c r="U29" s="392"/>
      <c r="V29" s="393"/>
      <c r="W29" s="458"/>
      <c r="X29" s="459"/>
      <c r="Y29" s="460"/>
      <c r="Z29" s="388" t="s">
        <v>168</v>
      </c>
      <c r="AA29" s="389"/>
      <c r="AB29" s="389"/>
      <c r="AC29" s="389"/>
      <c r="AD29" s="389"/>
      <c r="AE29" s="389"/>
      <c r="AF29" s="389"/>
      <c r="AG29" s="390"/>
      <c r="AH29" s="391">
        <v>727</v>
      </c>
      <c r="AI29" s="392"/>
      <c r="AJ29" s="392"/>
      <c r="AK29" s="392"/>
      <c r="AL29" s="393"/>
      <c r="AM29" s="391">
        <v>2304786</v>
      </c>
      <c r="AN29" s="392"/>
      <c r="AO29" s="392"/>
      <c r="AP29" s="392"/>
      <c r="AQ29" s="392"/>
      <c r="AR29" s="393"/>
      <c r="AS29" s="391">
        <v>3170</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1030126</v>
      </c>
      <c r="BO30" s="419"/>
      <c r="BP30" s="419"/>
      <c r="BQ30" s="419"/>
      <c r="BR30" s="419"/>
      <c r="BS30" s="419"/>
      <c r="BT30" s="419"/>
      <c r="BU30" s="420"/>
      <c r="BV30" s="418">
        <v>1027310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広域大和斎場組合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座間市土地開発公社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高座清掃施設組合</v>
      </c>
      <c r="BZ35" s="374"/>
      <c r="CA35" s="374"/>
      <c r="CB35" s="374"/>
      <c r="CC35" s="374"/>
      <c r="CD35" s="374"/>
      <c r="CE35" s="374"/>
      <c r="CF35" s="374"/>
      <c r="CG35" s="374"/>
      <c r="CH35" s="374"/>
      <c r="CI35" s="374"/>
      <c r="CJ35" s="374"/>
      <c r="CK35" s="374"/>
      <c r="CL35" s="374"/>
      <c r="CM35" s="374"/>
      <c r="CN35" s="167"/>
      <c r="CO35" s="375">
        <f t="shared" ref="CO35:CO43" si="3">IF(CQ35="","",CO34+1)</f>
        <v>12</v>
      </c>
      <c r="CP35" s="375"/>
      <c r="CQ35" s="374" t="str">
        <f>IF('各会計、関係団体の財政状況及び健全化判断比率'!BS8="","",'各会計、関係団体の財政状況及び健全化判断比率'!BS8)</f>
        <v>座間市スポーツ・文化振興財団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神奈川県後期高齢者医療広域連合（一般会計）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神奈川県後期高齢者医療広域連合（事業会計）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8.9</v>
      </c>
      <c r="G34" s="33">
        <v>7.78</v>
      </c>
      <c r="H34" s="33">
        <v>6.33</v>
      </c>
      <c r="I34" s="33">
        <v>7.45</v>
      </c>
      <c r="J34" s="34">
        <v>7.61</v>
      </c>
      <c r="K34" s="22"/>
      <c r="L34" s="22"/>
      <c r="M34" s="22"/>
      <c r="N34" s="22"/>
      <c r="O34" s="22"/>
      <c r="P34" s="22"/>
    </row>
    <row r="35" spans="1:16" ht="39" customHeight="1" x14ac:dyDescent="0.15">
      <c r="A35" s="22"/>
      <c r="B35" s="35"/>
      <c r="C35" s="1178" t="s">
        <v>525</v>
      </c>
      <c r="D35" s="1179"/>
      <c r="E35" s="1180"/>
      <c r="F35" s="36">
        <v>4.07</v>
      </c>
      <c r="G35" s="37">
        <v>2.58</v>
      </c>
      <c r="H35" s="37">
        <v>2.04</v>
      </c>
      <c r="I35" s="37">
        <v>5.59</v>
      </c>
      <c r="J35" s="38">
        <v>4.13</v>
      </c>
      <c r="K35" s="22"/>
      <c r="L35" s="22"/>
      <c r="M35" s="22"/>
      <c r="N35" s="22"/>
      <c r="O35" s="22"/>
      <c r="P35" s="22"/>
    </row>
    <row r="36" spans="1:16" ht="39" customHeight="1" x14ac:dyDescent="0.15">
      <c r="A36" s="22"/>
      <c r="B36" s="35"/>
      <c r="C36" s="1178" t="s">
        <v>526</v>
      </c>
      <c r="D36" s="1179"/>
      <c r="E36" s="1180"/>
      <c r="F36" s="36">
        <v>0.62</v>
      </c>
      <c r="G36" s="37">
        <v>0.33</v>
      </c>
      <c r="H36" s="37">
        <v>0.49</v>
      </c>
      <c r="I36" s="37">
        <v>0.37</v>
      </c>
      <c r="J36" s="38">
        <v>1.1299999999999999</v>
      </c>
      <c r="K36" s="22"/>
      <c r="L36" s="22"/>
      <c r="M36" s="22"/>
      <c r="N36" s="22"/>
      <c r="O36" s="22"/>
      <c r="P36" s="22"/>
    </row>
    <row r="37" spans="1:16" ht="39" customHeight="1" x14ac:dyDescent="0.15">
      <c r="A37" s="22"/>
      <c r="B37" s="35"/>
      <c r="C37" s="1178" t="s">
        <v>527</v>
      </c>
      <c r="D37" s="1179"/>
      <c r="E37" s="1180"/>
      <c r="F37" s="36">
        <v>0.46</v>
      </c>
      <c r="G37" s="37">
        <v>0.66</v>
      </c>
      <c r="H37" s="37">
        <v>0.6</v>
      </c>
      <c r="I37" s="37">
        <v>0.87</v>
      </c>
      <c r="J37" s="38">
        <v>1.08</v>
      </c>
      <c r="K37" s="22"/>
      <c r="L37" s="22"/>
      <c r="M37" s="22"/>
      <c r="N37" s="22"/>
      <c r="O37" s="22"/>
      <c r="P37" s="22"/>
    </row>
    <row r="38" spans="1:16" ht="39" customHeight="1" x14ac:dyDescent="0.15">
      <c r="A38" s="22"/>
      <c r="B38" s="35"/>
      <c r="C38" s="1178" t="s">
        <v>528</v>
      </c>
      <c r="D38" s="1179"/>
      <c r="E38" s="1180"/>
      <c r="F38" s="36" t="s">
        <v>479</v>
      </c>
      <c r="G38" s="37" t="s">
        <v>479</v>
      </c>
      <c r="H38" s="37" t="s">
        <v>479</v>
      </c>
      <c r="I38" s="37" t="s">
        <v>479</v>
      </c>
      <c r="J38" s="38">
        <v>0.71</v>
      </c>
      <c r="K38" s="22"/>
      <c r="L38" s="22"/>
      <c r="M38" s="22"/>
      <c r="N38" s="22"/>
      <c r="O38" s="22"/>
      <c r="P38" s="22"/>
    </row>
    <row r="39" spans="1:16" ht="39" customHeight="1" x14ac:dyDescent="0.15">
      <c r="A39" s="22"/>
      <c r="B39" s="35"/>
      <c r="C39" s="1178" t="s">
        <v>529</v>
      </c>
      <c r="D39" s="1179"/>
      <c r="E39" s="1180"/>
      <c r="F39" s="36">
        <v>0.23</v>
      </c>
      <c r="G39" s="37">
        <v>0.23</v>
      </c>
      <c r="H39" s="37">
        <v>0.26</v>
      </c>
      <c r="I39" s="37">
        <v>0.27</v>
      </c>
      <c r="J39" s="38">
        <v>0.28999999999999998</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531</v>
      </c>
      <c r="D43" s="1182"/>
      <c r="E43" s="1183"/>
      <c r="F43" s="41">
        <v>0.31</v>
      </c>
      <c r="G43" s="42">
        <v>0.54</v>
      </c>
      <c r="H43" s="42">
        <v>0.26</v>
      </c>
      <c r="I43" s="42">
        <v>0.66</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3543</v>
      </c>
      <c r="L45" s="60">
        <v>3437</v>
      </c>
      <c r="M45" s="60">
        <v>2849</v>
      </c>
      <c r="N45" s="60">
        <v>2481</v>
      </c>
      <c r="O45" s="61">
        <v>2584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1046</v>
      </c>
      <c r="L48" s="64">
        <v>707</v>
      </c>
      <c r="M48" s="64">
        <v>615</v>
      </c>
      <c r="N48" s="64">
        <v>699</v>
      </c>
      <c r="O48" s="65">
        <v>569</v>
      </c>
      <c r="P48" s="48"/>
      <c r="Q48" s="48"/>
      <c r="R48" s="48"/>
      <c r="S48" s="48"/>
      <c r="T48" s="48"/>
      <c r="U48" s="48"/>
    </row>
    <row r="49" spans="1:21" ht="30.75" customHeight="1" x14ac:dyDescent="0.15">
      <c r="A49" s="48"/>
      <c r="B49" s="1196"/>
      <c r="C49" s="1197"/>
      <c r="D49" s="62"/>
      <c r="E49" s="1188" t="s">
        <v>16</v>
      </c>
      <c r="F49" s="1188"/>
      <c r="G49" s="1188"/>
      <c r="H49" s="1188"/>
      <c r="I49" s="1188"/>
      <c r="J49" s="1189"/>
      <c r="K49" s="63">
        <v>89</v>
      </c>
      <c r="L49" s="64">
        <v>50</v>
      </c>
      <c r="M49" s="64">
        <v>47</v>
      </c>
      <c r="N49" s="64">
        <v>31</v>
      </c>
      <c r="O49" s="65">
        <v>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206</v>
      </c>
      <c r="L50" s="64">
        <v>207</v>
      </c>
      <c r="M50" s="64">
        <v>179</v>
      </c>
      <c r="N50" s="64">
        <v>507</v>
      </c>
      <c r="O50" s="65">
        <v>103</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1</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3432</v>
      </c>
      <c r="L52" s="64">
        <v>3430</v>
      </c>
      <c r="M52" s="64">
        <v>3385</v>
      </c>
      <c r="N52" s="64">
        <v>3239</v>
      </c>
      <c r="O52" s="65">
        <v>3076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1454</v>
      </c>
      <c r="L53" s="69">
        <v>972</v>
      </c>
      <c r="M53" s="69">
        <v>305</v>
      </c>
      <c r="N53" s="69">
        <v>480</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25762</v>
      </c>
      <c r="J41" s="83">
        <v>25599</v>
      </c>
      <c r="K41" s="83">
        <v>26000</v>
      </c>
      <c r="L41" s="83">
        <v>26716</v>
      </c>
      <c r="M41" s="84">
        <v>27118</v>
      </c>
    </row>
    <row r="42" spans="2:13" ht="27.75" customHeight="1" x14ac:dyDescent="0.15">
      <c r="B42" s="1204"/>
      <c r="C42" s="1205"/>
      <c r="D42" s="85"/>
      <c r="E42" s="1208" t="s">
        <v>26</v>
      </c>
      <c r="F42" s="1208"/>
      <c r="G42" s="1208"/>
      <c r="H42" s="1209"/>
      <c r="I42" s="86">
        <v>1181</v>
      </c>
      <c r="J42" s="87">
        <v>976</v>
      </c>
      <c r="K42" s="87">
        <v>1148</v>
      </c>
      <c r="L42" s="87">
        <v>800</v>
      </c>
      <c r="M42" s="88">
        <v>708</v>
      </c>
    </row>
    <row r="43" spans="2:13" ht="27.75" customHeight="1" x14ac:dyDescent="0.15">
      <c r="B43" s="1204"/>
      <c r="C43" s="1205"/>
      <c r="D43" s="85"/>
      <c r="E43" s="1208" t="s">
        <v>27</v>
      </c>
      <c r="F43" s="1208"/>
      <c r="G43" s="1208"/>
      <c r="H43" s="1209"/>
      <c r="I43" s="86">
        <v>11004</v>
      </c>
      <c r="J43" s="87">
        <v>9089</v>
      </c>
      <c r="K43" s="87">
        <v>7241</v>
      </c>
      <c r="L43" s="87">
        <v>6682</v>
      </c>
      <c r="M43" s="88">
        <v>6499</v>
      </c>
    </row>
    <row r="44" spans="2:13" ht="27.75" customHeight="1" x14ac:dyDescent="0.15">
      <c r="B44" s="1204"/>
      <c r="C44" s="1205"/>
      <c r="D44" s="85"/>
      <c r="E44" s="1208" t="s">
        <v>28</v>
      </c>
      <c r="F44" s="1208"/>
      <c r="G44" s="1208"/>
      <c r="H44" s="1209"/>
      <c r="I44" s="86">
        <v>169</v>
      </c>
      <c r="J44" s="87">
        <v>196</v>
      </c>
      <c r="K44" s="87">
        <v>168</v>
      </c>
      <c r="L44" s="87">
        <v>194</v>
      </c>
      <c r="M44" s="88">
        <v>917</v>
      </c>
    </row>
    <row r="45" spans="2:13" ht="27.75" customHeight="1" x14ac:dyDescent="0.15">
      <c r="B45" s="1204"/>
      <c r="C45" s="1205"/>
      <c r="D45" s="85"/>
      <c r="E45" s="1208" t="s">
        <v>29</v>
      </c>
      <c r="F45" s="1208"/>
      <c r="G45" s="1208"/>
      <c r="H45" s="1209"/>
      <c r="I45" s="86">
        <v>7299</v>
      </c>
      <c r="J45" s="87">
        <v>7179</v>
      </c>
      <c r="K45" s="87">
        <v>6667</v>
      </c>
      <c r="L45" s="87">
        <v>6057</v>
      </c>
      <c r="M45" s="88">
        <v>5894</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1519</v>
      </c>
      <c r="J50" s="87">
        <v>2285</v>
      </c>
      <c r="K50" s="87">
        <v>2609</v>
      </c>
      <c r="L50" s="87">
        <v>2564</v>
      </c>
      <c r="M50" s="88">
        <v>2168</v>
      </c>
    </row>
    <row r="51" spans="2:13" ht="27.75" customHeight="1" x14ac:dyDescent="0.15">
      <c r="B51" s="1204"/>
      <c r="C51" s="1205"/>
      <c r="D51" s="85"/>
      <c r="E51" s="1208" t="s">
        <v>36</v>
      </c>
      <c r="F51" s="1208"/>
      <c r="G51" s="1208"/>
      <c r="H51" s="1209"/>
      <c r="I51" s="86">
        <v>8231</v>
      </c>
      <c r="J51" s="87">
        <v>8013</v>
      </c>
      <c r="K51" s="87">
        <v>7624</v>
      </c>
      <c r="L51" s="87">
        <v>7706</v>
      </c>
      <c r="M51" s="88">
        <v>7588</v>
      </c>
    </row>
    <row r="52" spans="2:13" ht="27.75" customHeight="1" x14ac:dyDescent="0.15">
      <c r="B52" s="1206"/>
      <c r="C52" s="1207"/>
      <c r="D52" s="85"/>
      <c r="E52" s="1208" t="s">
        <v>37</v>
      </c>
      <c r="F52" s="1208"/>
      <c r="G52" s="1208"/>
      <c r="H52" s="1209"/>
      <c r="I52" s="86">
        <v>29197</v>
      </c>
      <c r="J52" s="87">
        <v>29712</v>
      </c>
      <c r="K52" s="87">
        <v>29907</v>
      </c>
      <c r="L52" s="87">
        <v>29330</v>
      </c>
      <c r="M52" s="88">
        <v>29224</v>
      </c>
    </row>
    <row r="53" spans="2:13" ht="27.75" customHeight="1" thickBot="1" x14ac:dyDescent="0.2">
      <c r="B53" s="1210" t="s">
        <v>21</v>
      </c>
      <c r="C53" s="1211"/>
      <c r="D53" s="92"/>
      <c r="E53" s="1212" t="s">
        <v>38</v>
      </c>
      <c r="F53" s="1212"/>
      <c r="G53" s="1212"/>
      <c r="H53" s="1213"/>
      <c r="I53" s="93">
        <v>6468</v>
      </c>
      <c r="J53" s="94">
        <v>3029</v>
      </c>
      <c r="K53" s="94">
        <v>1084</v>
      </c>
      <c r="L53" s="94">
        <v>849</v>
      </c>
      <c r="M53" s="95">
        <v>2157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543</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544</v>
      </c>
      <c r="H51" s="1234"/>
      <c r="I51" s="1239" t="s">
        <v>545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546</v>
      </c>
      <c r="H55" s="1245"/>
      <c r="I55" s="1243" t="s">
        <v>545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550</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3" t="s">
        <v>542</v>
      </c>
      <c r="I64" s="354"/>
      <c r="J64" s="354"/>
      <c r="K64" s="354"/>
      <c r="L64" s="246"/>
      <c r="M64" s="246"/>
      <c r="N64" s="246"/>
      <c r="O64" s="246"/>
    </row>
    <row r="65" spans="2:30" x14ac:dyDescent="0.15">
      <c r="B65" s="250"/>
      <c r="C65" s="246"/>
      <c r="D65" s="246"/>
      <c r="E65" s="246"/>
      <c r="F65" s="246"/>
      <c r="G65" s="1221" t="s">
        <v>551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548</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544</v>
      </c>
      <c r="H73" s="1234"/>
      <c r="I73" s="1239" t="s">
        <v>545</v>
      </c>
      <c r="J73" s="1239"/>
      <c r="K73" s="1253">
        <v>32</v>
      </c>
      <c r="L73" s="1253">
        <v>14.8</v>
      </c>
      <c r="M73" s="1242">
        <v>5.3</v>
      </c>
      <c r="N73" s="1242">
        <v>4</v>
      </c>
      <c r="O73" s="1242">
        <v>10.199999999999999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549</v>
      </c>
      <c r="J75" s="1243"/>
      <c r="K75" s="1254">
        <v>7.7</v>
      </c>
      <c r="L75" s="1254">
        <v>6.6</v>
      </c>
      <c r="M75" s="1254">
        <v>4.4000000000000004</v>
      </c>
      <c r="N75" s="1254">
        <v>2.8</v>
      </c>
      <c r="O75" s="1254">
        <v>1.5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546</v>
      </c>
      <c r="H77" s="1245"/>
      <c r="I77" s="1243" t="s">
        <v>545</v>
      </c>
      <c r="J77" s="1243"/>
      <c r="K77" s="1253">
        <v>46.1</v>
      </c>
      <c r="L77" s="1253">
        <v>37.6</v>
      </c>
      <c r="M77" s="1242">
        <v>33.799999999999997</v>
      </c>
      <c r="N77" s="1242">
        <v>17.8</v>
      </c>
      <c r="O77" s="1242">
        <v>15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549</v>
      </c>
      <c r="J79" s="1252"/>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9535</v>
      </c>
      <c r="E3" s="118"/>
      <c r="F3" s="119">
        <v>43493</v>
      </c>
      <c r="G3" s="120"/>
      <c r="H3" s="121"/>
    </row>
    <row r="4" spans="1:8" x14ac:dyDescent="0.15">
      <c r="A4" s="122"/>
      <c r="B4" s="123"/>
      <c r="C4" s="124"/>
      <c r="D4" s="125">
        <v>6359</v>
      </c>
      <c r="E4" s="126"/>
      <c r="F4" s="127">
        <v>23254</v>
      </c>
      <c r="G4" s="128"/>
      <c r="H4" s="129"/>
    </row>
    <row r="5" spans="1:8" x14ac:dyDescent="0.15">
      <c r="A5" s="110" t="s">
        <v>512</v>
      </c>
      <c r="B5" s="115"/>
      <c r="C5" s="116"/>
      <c r="D5" s="117">
        <v>15143</v>
      </c>
      <c r="E5" s="118"/>
      <c r="F5" s="119">
        <v>50840</v>
      </c>
      <c r="G5" s="120"/>
      <c r="H5" s="121"/>
    </row>
    <row r="6" spans="1:8" x14ac:dyDescent="0.15">
      <c r="A6" s="122"/>
      <c r="B6" s="123"/>
      <c r="C6" s="124"/>
      <c r="D6" s="125">
        <v>8937</v>
      </c>
      <c r="E6" s="126"/>
      <c r="F6" s="127">
        <v>25367</v>
      </c>
      <c r="G6" s="128"/>
      <c r="H6" s="129"/>
    </row>
    <row r="7" spans="1:8" x14ac:dyDescent="0.15">
      <c r="A7" s="110" t="s">
        <v>513</v>
      </c>
      <c r="B7" s="115"/>
      <c r="C7" s="116"/>
      <c r="D7" s="117">
        <v>18871</v>
      </c>
      <c r="E7" s="118"/>
      <c r="F7" s="119">
        <v>53605</v>
      </c>
      <c r="G7" s="120"/>
      <c r="H7" s="121"/>
    </row>
    <row r="8" spans="1:8" x14ac:dyDescent="0.15">
      <c r="A8" s="122"/>
      <c r="B8" s="123"/>
      <c r="C8" s="124"/>
      <c r="D8" s="125">
        <v>14203</v>
      </c>
      <c r="E8" s="126"/>
      <c r="F8" s="127">
        <v>28343</v>
      </c>
      <c r="G8" s="128"/>
      <c r="H8" s="129"/>
    </row>
    <row r="9" spans="1:8" x14ac:dyDescent="0.15">
      <c r="A9" s="110" t="s">
        <v>514</v>
      </c>
      <c r="B9" s="115"/>
      <c r="C9" s="116"/>
      <c r="D9" s="117">
        <v>26512</v>
      </c>
      <c r="E9" s="118"/>
      <c r="F9" s="119">
        <v>44267</v>
      </c>
      <c r="G9" s="120"/>
      <c r="H9" s="121"/>
    </row>
    <row r="10" spans="1:8" x14ac:dyDescent="0.15">
      <c r="A10" s="122"/>
      <c r="B10" s="123"/>
      <c r="C10" s="124"/>
      <c r="D10" s="125">
        <v>12555</v>
      </c>
      <c r="E10" s="126"/>
      <c r="F10" s="127">
        <v>26161</v>
      </c>
      <c r="G10" s="128"/>
      <c r="H10" s="129"/>
    </row>
    <row r="11" spans="1:8" x14ac:dyDescent="0.15">
      <c r="A11" s="110" t="s">
        <v>515</v>
      </c>
      <c r="B11" s="115"/>
      <c r="C11" s="116"/>
      <c r="D11" s="117">
        <v>26216</v>
      </c>
      <c r="E11" s="118"/>
      <c r="F11" s="119">
        <v>40879</v>
      </c>
      <c r="G11" s="120"/>
      <c r="H11" s="121"/>
    </row>
    <row r="12" spans="1:8" x14ac:dyDescent="0.15">
      <c r="A12" s="122"/>
      <c r="B12" s="123"/>
      <c r="C12" s="130"/>
      <c r="D12" s="125">
        <v>15191</v>
      </c>
      <c r="E12" s="126"/>
      <c r="F12" s="127">
        <v>24087</v>
      </c>
      <c r="G12" s="128"/>
      <c r="H12" s="129"/>
    </row>
    <row r="13" spans="1:8" x14ac:dyDescent="0.15">
      <c r="A13" s="110"/>
      <c r="B13" s="115"/>
      <c r="C13" s="131"/>
      <c r="D13" s="132">
        <v>19255</v>
      </c>
      <c r="E13" s="133"/>
      <c r="F13" s="134">
        <v>46617</v>
      </c>
      <c r="G13" s="135"/>
      <c r="H13" s="121"/>
    </row>
    <row r="14" spans="1:8" x14ac:dyDescent="0.15">
      <c r="A14" s="122"/>
      <c r="B14" s="123"/>
      <c r="C14" s="124"/>
      <c r="D14" s="125">
        <v>11449</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4.07</v>
      </c>
      <c r="C19" s="136">
        <f>ROUND(VALUE(SUBSTITUTE(実質収支比率等に係る経年分析!G$48,"▲","-")),2)</f>
        <v>2.59</v>
      </c>
      <c r="D19" s="136">
        <f>ROUND(VALUE(SUBSTITUTE(実質収支比率等に係る経年分析!H$48,"▲","-")),2)</f>
        <v>2.0499999999999998</v>
      </c>
      <c r="E19" s="136">
        <f>ROUND(VALUE(SUBSTITUTE(実質収支比率等に係る経年分析!I$48,"▲","-")),2)</f>
        <v>5.6</v>
      </c>
      <c r="F19" s="136">
        <f>ROUND(VALUE(SUBSTITUTE(実質収支比率等に係る経年分析!J$48,"▲","-")),2)</f>
        <v>4.13</v>
      </c>
    </row>
    <row r="20" spans="1:11" x14ac:dyDescent="0.15">
      <c r="A20" s="136" t="s">
        <v>43</v>
      </c>
      <c r="B20" s="136">
        <f>ROUND(VALUE(SUBSTITUTE(実質収支比率等に係る経年分析!F$47,"▲","-")),2)</f>
        <v>3.71</v>
      </c>
      <c r="C20" s="136">
        <f>ROUND(VALUE(SUBSTITUTE(実質収支比率等に係る経年分析!G$47,"▲","-")),2)</f>
        <v>6.78</v>
      </c>
      <c r="D20" s="136">
        <f>ROUND(VALUE(SUBSTITUTE(実質収支比率等に係る経年分析!H$47,"▲","-")),2)</f>
        <v>7.38</v>
      </c>
      <c r="E20" s="136">
        <f>ROUND(VALUE(SUBSTITUTE(実質収支比率等に係る経年分析!I$47,"▲","-")),2)</f>
        <v>6.41</v>
      </c>
      <c r="F20" s="136">
        <f>ROUND(VALUE(SUBSTITUTE(実質収支比率等に係る経年分析!J$47,"▲","-")),2)</f>
        <v>4.21</v>
      </c>
    </row>
    <row r="21" spans="1:11" x14ac:dyDescent="0.15">
      <c r="A21" s="136" t="s">
        <v>44</v>
      </c>
      <c r="B21" s="136">
        <f>IF(ISNUMBER(VALUE(SUBSTITUTE(実質収支比率等に係る経年分析!F$49,"▲","-"))),ROUND(VALUE(SUBSTITUTE(実質収支比率等に係る経年分析!F$49,"▲","-")),2),NA())</f>
        <v>1.28</v>
      </c>
      <c r="C21" s="136">
        <f>IF(ISNUMBER(VALUE(SUBSTITUTE(実質収支比率等に係る経年分析!G$49,"▲","-"))),ROUND(VALUE(SUBSTITUTE(実質収支比率等に係る経年分析!G$49,"▲","-")),2),NA())</f>
        <v>1.66</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2.7</v>
      </c>
      <c r="F21" s="136">
        <f>IF(ISNUMBER(VALUE(SUBSTITUTE(実質収支比率等に係る経年分析!J$49,"▲","-"))),ROUND(VALUE(SUBSTITUTE(実質収支比率等に係る経年分析!J$49,"▲","-")),2),NA())</f>
        <v>-3.48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0.66</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1.1299999999999999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3432</v>
      </c>
      <c r="E42" s="138"/>
      <c r="F42" s="138"/>
      <c r="G42" s="138">
        <f>'実質公債費比率（分子）の構造'!L$52</f>
        <v>3430</v>
      </c>
      <c r="H42" s="138"/>
      <c r="I42" s="138"/>
      <c r="J42" s="138">
        <f>'実質公債費比率（分子）の構造'!M$52</f>
        <v>3385</v>
      </c>
      <c r="K42" s="138"/>
      <c r="L42" s="138"/>
      <c r="M42" s="138">
        <f>'実質公債費比率（分子）の構造'!N$52</f>
        <v>3239</v>
      </c>
      <c r="N42" s="138"/>
      <c r="O42" s="138"/>
      <c r="P42" s="138">
        <f>'実質公債費比率（分子）の構造'!O$52</f>
        <v>3076</v>
      </c>
    </row>
    <row r="43" spans="1:16" x14ac:dyDescent="0.15">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206</v>
      </c>
      <c r="C44" s="138"/>
      <c r="D44" s="138"/>
      <c r="E44" s="138">
        <f>'実質公債費比率（分子）の構造'!L$50</f>
        <v>207</v>
      </c>
      <c r="F44" s="138"/>
      <c r="G44" s="138"/>
      <c r="H44" s="138">
        <f>'実質公債費比率（分子）の構造'!M$50</f>
        <v>179</v>
      </c>
      <c r="I44" s="138"/>
      <c r="J44" s="138"/>
      <c r="K44" s="138">
        <f>'実質公債費比率（分子）の構造'!N$50</f>
        <v>507</v>
      </c>
      <c r="L44" s="138"/>
      <c r="M44" s="138"/>
      <c r="N44" s="138">
        <f>'実質公債費比率（分子）の構造'!O$50</f>
        <v>103</v>
      </c>
      <c r="O44" s="138"/>
      <c r="P44" s="138"/>
    </row>
    <row r="45" spans="1:16" x14ac:dyDescent="0.15">
      <c r="A45" s="138" t="s">
        <v>54</v>
      </c>
      <c r="B45" s="138">
        <f>'実質公債費比率（分子）の構造'!K$49</f>
        <v>89</v>
      </c>
      <c r="C45" s="138"/>
      <c r="D45" s="138"/>
      <c r="E45" s="138">
        <f>'実質公債費比率（分子）の構造'!L$49</f>
        <v>50</v>
      </c>
      <c r="F45" s="138"/>
      <c r="G45" s="138"/>
      <c r="H45" s="138">
        <f>'実質公債費比率（分子）の構造'!M$49</f>
        <v>47</v>
      </c>
      <c r="I45" s="138"/>
      <c r="J45" s="138"/>
      <c r="K45" s="138">
        <f>'実質公債費比率（分子）の構造'!N$49</f>
        <v>31</v>
      </c>
      <c r="L45" s="138"/>
      <c r="M45" s="138"/>
      <c r="N45" s="138">
        <f>'実質公債費比率（分子）の構造'!O$49</f>
        <v>14</v>
      </c>
      <c r="O45" s="138"/>
      <c r="P45" s="138"/>
    </row>
    <row r="46" spans="1:16" x14ac:dyDescent="0.15">
      <c r="A46" s="138" t="s">
        <v>55</v>
      </c>
      <c r="B46" s="138">
        <f>'実質公債費比率（分子）の構造'!K$48</f>
        <v>1046</v>
      </c>
      <c r="C46" s="138"/>
      <c r="D46" s="138"/>
      <c r="E46" s="138">
        <f>'実質公債費比率（分子）の構造'!L$48</f>
        <v>707</v>
      </c>
      <c r="F46" s="138"/>
      <c r="G46" s="138"/>
      <c r="H46" s="138">
        <f>'実質公債費比率（分子）の構造'!M$48</f>
        <v>615</v>
      </c>
      <c r="I46" s="138"/>
      <c r="J46" s="138"/>
      <c r="K46" s="138">
        <f>'実質公債費比率（分子）の構造'!N$48</f>
        <v>699</v>
      </c>
      <c r="L46" s="138"/>
      <c r="M46" s="138"/>
      <c r="N46" s="138">
        <f>'実質公債費比率（分子）の構造'!O$48</f>
        <v>569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3543</v>
      </c>
      <c r="C49" s="138"/>
      <c r="D49" s="138"/>
      <c r="E49" s="138">
        <f>'実質公債費比率（分子）の構造'!L$45</f>
        <v>3437</v>
      </c>
      <c r="F49" s="138"/>
      <c r="G49" s="138"/>
      <c r="H49" s="138">
        <f>'実質公債費比率（分子）の構造'!M$45</f>
        <v>2849</v>
      </c>
      <c r="I49" s="138"/>
      <c r="J49" s="138"/>
      <c r="K49" s="138">
        <f>'実質公債費比率（分子）の構造'!N$45</f>
        <v>2481</v>
      </c>
      <c r="L49" s="138"/>
      <c r="M49" s="138"/>
      <c r="N49" s="138">
        <f>'実質公債費比率（分子）の構造'!O$45</f>
        <v>2584</v>
      </c>
      <c r="O49" s="138"/>
      <c r="P49" s="138"/>
    </row>
    <row r="50" spans="1:16" x14ac:dyDescent="0.15">
      <c r="A50" s="138" t="s">
        <v>59</v>
      </c>
      <c r="B50" s="138" t="e">
        <f>NA()</f>
        <v>#N/A</v>
      </c>
      <c r="C50" s="138">
        <f>IF(ISNUMBER('実質公債費比率（分子）の構造'!K$53),'実質公債費比率（分子）の構造'!K$53,NA())</f>
        <v>1454</v>
      </c>
      <c r="D50" s="138" t="e">
        <f>NA()</f>
        <v>#N/A</v>
      </c>
      <c r="E50" s="138" t="e">
        <f>NA()</f>
        <v>#N/A</v>
      </c>
      <c r="F50" s="138">
        <f>IF(ISNUMBER('実質公債費比率（分子）の構造'!L$53),'実質公債費比率（分子）の構造'!L$53,NA())</f>
        <v>972</v>
      </c>
      <c r="G50" s="138" t="e">
        <f>NA()</f>
        <v>#N/A</v>
      </c>
      <c r="H50" s="138" t="e">
        <f>NA()</f>
        <v>#N/A</v>
      </c>
      <c r="I50" s="138">
        <f>IF(ISNUMBER('実質公債費比率（分子）の構造'!M$53),'実質公債費比率（分子）の構造'!M$53,NA())</f>
        <v>305</v>
      </c>
      <c r="J50" s="138" t="e">
        <f>NA()</f>
        <v>#N/A</v>
      </c>
      <c r="K50" s="138" t="e">
        <f>NA()</f>
        <v>#N/A</v>
      </c>
      <c r="L50" s="138">
        <f>IF(ISNUMBER('実質公債費比率（分子）の構造'!N$53),'実質公債費比率（分子）の構造'!N$53,NA())</f>
        <v>480</v>
      </c>
      <c r="M50" s="138" t="e">
        <f>NA()</f>
        <v>#N/A</v>
      </c>
      <c r="N50" s="138" t="e">
        <f>NA()</f>
        <v>#N/A</v>
      </c>
      <c r="O50" s="138">
        <f>IF(ISNUMBER('実質公債費比率（分子）の構造'!O$53),'実質公債費比率（分子）の構造'!O$53,NA())</f>
        <v>194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29197</v>
      </c>
      <c r="E56" s="137"/>
      <c r="F56" s="137"/>
      <c r="G56" s="137">
        <f>'将来負担比率（分子）の構造'!J$52</f>
        <v>29712</v>
      </c>
      <c r="H56" s="137"/>
      <c r="I56" s="137"/>
      <c r="J56" s="137">
        <f>'将来負担比率（分子）の構造'!K$52</f>
        <v>29907</v>
      </c>
      <c r="K56" s="137"/>
      <c r="L56" s="137"/>
      <c r="M56" s="137">
        <f>'将来負担比率（分子）の構造'!L$52</f>
        <v>29330</v>
      </c>
      <c r="N56" s="137"/>
      <c r="O56" s="137"/>
      <c r="P56" s="137">
        <f>'将来負担比率（分子）の構造'!M$52</f>
        <v>29224</v>
      </c>
    </row>
    <row r="57" spans="1:16" x14ac:dyDescent="0.15">
      <c r="A57" s="137" t="s">
        <v>36</v>
      </c>
      <c r="B57" s="137"/>
      <c r="C57" s="137"/>
      <c r="D57" s="137">
        <f>'将来負担比率（分子）の構造'!I$51</f>
        <v>8231</v>
      </c>
      <c r="E57" s="137"/>
      <c r="F57" s="137"/>
      <c r="G57" s="137">
        <f>'将来負担比率（分子）の構造'!J$51</f>
        <v>8013</v>
      </c>
      <c r="H57" s="137"/>
      <c r="I57" s="137"/>
      <c r="J57" s="137">
        <f>'将来負担比率（分子）の構造'!K$51</f>
        <v>7624</v>
      </c>
      <c r="K57" s="137"/>
      <c r="L57" s="137"/>
      <c r="M57" s="137">
        <f>'将来負担比率（分子）の構造'!L$51</f>
        <v>7706</v>
      </c>
      <c r="N57" s="137"/>
      <c r="O57" s="137"/>
      <c r="P57" s="137">
        <f>'将来負担比率（分子）の構造'!M$51</f>
        <v>7588</v>
      </c>
    </row>
    <row r="58" spans="1:16" x14ac:dyDescent="0.15">
      <c r="A58" s="137" t="s">
        <v>35</v>
      </c>
      <c r="B58" s="137"/>
      <c r="C58" s="137"/>
      <c r="D58" s="137">
        <f>'将来負担比率（分子）の構造'!I$50</f>
        <v>1519</v>
      </c>
      <c r="E58" s="137"/>
      <c r="F58" s="137"/>
      <c r="G58" s="137">
        <f>'将来負担比率（分子）の構造'!J$50</f>
        <v>2285</v>
      </c>
      <c r="H58" s="137"/>
      <c r="I58" s="137"/>
      <c r="J58" s="137">
        <f>'将来負担比率（分子）の構造'!K$50</f>
        <v>2609</v>
      </c>
      <c r="K58" s="137"/>
      <c r="L58" s="137"/>
      <c r="M58" s="137">
        <f>'将来負担比率（分子）の構造'!L$50</f>
        <v>2564</v>
      </c>
      <c r="N58" s="137"/>
      <c r="O58" s="137"/>
      <c r="P58" s="137">
        <f>'将来負担比率（分子）の構造'!M$50</f>
        <v>2168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7299</v>
      </c>
      <c r="C62" s="137"/>
      <c r="D62" s="137"/>
      <c r="E62" s="137">
        <f>'将来負担比率（分子）の構造'!J$45</f>
        <v>7179</v>
      </c>
      <c r="F62" s="137"/>
      <c r="G62" s="137"/>
      <c r="H62" s="137">
        <f>'将来負担比率（分子）の構造'!K$45</f>
        <v>6667</v>
      </c>
      <c r="I62" s="137"/>
      <c r="J62" s="137"/>
      <c r="K62" s="137">
        <f>'将来負担比率（分子）の構造'!L$45</f>
        <v>6057</v>
      </c>
      <c r="L62" s="137"/>
      <c r="M62" s="137"/>
      <c r="N62" s="137">
        <f>'将来負担比率（分子）の構造'!M$45</f>
        <v>5894</v>
      </c>
      <c r="O62" s="137"/>
      <c r="P62" s="137"/>
    </row>
    <row r="63" spans="1:16" x14ac:dyDescent="0.15">
      <c r="A63" s="137" t="s">
        <v>28</v>
      </c>
      <c r="B63" s="137">
        <f>'将来負担比率（分子）の構造'!I$44</f>
        <v>169</v>
      </c>
      <c r="C63" s="137"/>
      <c r="D63" s="137"/>
      <c r="E63" s="137">
        <f>'将来負担比率（分子）の構造'!J$44</f>
        <v>196</v>
      </c>
      <c r="F63" s="137"/>
      <c r="G63" s="137"/>
      <c r="H63" s="137">
        <f>'将来負担比率（分子）の構造'!K$44</f>
        <v>168</v>
      </c>
      <c r="I63" s="137"/>
      <c r="J63" s="137"/>
      <c r="K63" s="137">
        <f>'将来負担比率（分子）の構造'!L$44</f>
        <v>194</v>
      </c>
      <c r="L63" s="137"/>
      <c r="M63" s="137"/>
      <c r="N63" s="137">
        <f>'将来負担比率（分子）の構造'!M$44</f>
        <v>917</v>
      </c>
      <c r="O63" s="137"/>
      <c r="P63" s="137"/>
    </row>
    <row r="64" spans="1:16" x14ac:dyDescent="0.15">
      <c r="A64" s="137" t="s">
        <v>27</v>
      </c>
      <c r="B64" s="137">
        <f>'将来負担比率（分子）の構造'!I$43</f>
        <v>11004</v>
      </c>
      <c r="C64" s="137"/>
      <c r="D64" s="137"/>
      <c r="E64" s="137">
        <f>'将来負担比率（分子）の構造'!J$43</f>
        <v>9089</v>
      </c>
      <c r="F64" s="137"/>
      <c r="G64" s="137"/>
      <c r="H64" s="137">
        <f>'将来負担比率（分子）の構造'!K$43</f>
        <v>7241</v>
      </c>
      <c r="I64" s="137"/>
      <c r="J64" s="137"/>
      <c r="K64" s="137">
        <f>'将来負担比率（分子）の構造'!L$43</f>
        <v>6682</v>
      </c>
      <c r="L64" s="137"/>
      <c r="M64" s="137"/>
      <c r="N64" s="137">
        <f>'将来負担比率（分子）の構造'!M$43</f>
        <v>6499</v>
      </c>
      <c r="O64" s="137"/>
      <c r="P64" s="137"/>
    </row>
    <row r="65" spans="1:16" x14ac:dyDescent="0.15">
      <c r="A65" s="137" t="s">
        <v>26</v>
      </c>
      <c r="B65" s="137">
        <f>'将来負担比率（分子）の構造'!I$42</f>
        <v>1181</v>
      </c>
      <c r="C65" s="137"/>
      <c r="D65" s="137"/>
      <c r="E65" s="137">
        <f>'将来負担比率（分子）の構造'!J$42</f>
        <v>976</v>
      </c>
      <c r="F65" s="137"/>
      <c r="G65" s="137"/>
      <c r="H65" s="137">
        <f>'将来負担比率（分子）の構造'!K$42</f>
        <v>1148</v>
      </c>
      <c r="I65" s="137"/>
      <c r="J65" s="137"/>
      <c r="K65" s="137">
        <f>'将来負担比率（分子）の構造'!L$42</f>
        <v>800</v>
      </c>
      <c r="L65" s="137"/>
      <c r="M65" s="137"/>
      <c r="N65" s="137">
        <f>'将来負担比率（分子）の構造'!M$42</f>
        <v>708</v>
      </c>
      <c r="O65" s="137"/>
      <c r="P65" s="137"/>
    </row>
    <row r="66" spans="1:16" x14ac:dyDescent="0.15">
      <c r="A66" s="137" t="s">
        <v>25</v>
      </c>
      <c r="B66" s="137">
        <f>'将来負担比率（分子）の構造'!I$41</f>
        <v>25762</v>
      </c>
      <c r="C66" s="137"/>
      <c r="D66" s="137"/>
      <c r="E66" s="137">
        <f>'将来負担比率（分子）の構造'!J$41</f>
        <v>25599</v>
      </c>
      <c r="F66" s="137"/>
      <c r="G66" s="137"/>
      <c r="H66" s="137">
        <f>'将来負担比率（分子）の構造'!K$41</f>
        <v>26000</v>
      </c>
      <c r="I66" s="137"/>
      <c r="J66" s="137"/>
      <c r="K66" s="137">
        <f>'将来負担比率（分子）の構造'!L$41</f>
        <v>26716</v>
      </c>
      <c r="L66" s="137"/>
      <c r="M66" s="137"/>
      <c r="N66" s="137">
        <f>'将来負担比率（分子）の構造'!M$41</f>
        <v>27118</v>
      </c>
      <c r="O66" s="137"/>
      <c r="P66" s="137"/>
    </row>
    <row r="67" spans="1:16" x14ac:dyDescent="0.15">
      <c r="A67" s="137" t="s">
        <v>63</v>
      </c>
      <c r="B67" s="137" t="e">
        <f>NA()</f>
        <v>#N/A</v>
      </c>
      <c r="C67" s="137">
        <f>IF(ISNUMBER('将来負担比率（分子）の構造'!I$53), IF('将来負担比率（分子）の構造'!I$53 &lt; 0, 0, '将来負担比率（分子）の構造'!I$53), NA())</f>
        <v>6468</v>
      </c>
      <c r="D67" s="137" t="e">
        <f>NA()</f>
        <v>#N/A</v>
      </c>
      <c r="E67" s="137" t="e">
        <f>NA()</f>
        <v>#N/A</v>
      </c>
      <c r="F67" s="137">
        <f>IF(ISNUMBER('将来負担比率（分子）の構造'!J$53), IF('将来負担比率（分子）の構造'!J$53 &lt; 0, 0, '将来負担比率（分子）の構造'!J$53), NA())</f>
        <v>3029</v>
      </c>
      <c r="G67" s="137" t="e">
        <f>NA()</f>
        <v>#N/A</v>
      </c>
      <c r="H67" s="137" t="e">
        <f>NA()</f>
        <v>#N/A</v>
      </c>
      <c r="I67" s="137">
        <f>IF(ISNUMBER('将来負担比率（分子）の構造'!K$53), IF('将来負担比率（分子）の構造'!K$53 &lt; 0, 0, '将来負担比率（分子）の構造'!K$53), NA())</f>
        <v>1084</v>
      </c>
      <c r="J67" s="137" t="e">
        <f>NA()</f>
        <v>#N/A</v>
      </c>
      <c r="K67" s="137" t="e">
        <f>NA()</f>
        <v>#N/A</v>
      </c>
      <c r="L67" s="137">
        <f>IF(ISNUMBER('将来負担比率（分子）の構造'!L$53), IF('将来負担比率（分子）の構造'!L$53 &lt; 0, 0, '将来負担比率（分子）の構造'!L$53), NA())</f>
        <v>849</v>
      </c>
      <c r="M67" s="137" t="e">
        <f>NA()</f>
        <v>#N/A</v>
      </c>
      <c r="N67" s="137" t="e">
        <f>NA()</f>
        <v>#N/A</v>
      </c>
      <c r="O67" s="137">
        <f>IF(ISNUMBER('将来負担比率（分子）の構造'!M$53), IF('将来負担比率（分子）の構造'!M$53 &lt; 0, 0, '将来負担比率（分子）の構造'!M$53), NA())</f>
        <v>2157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18468925</v>
      </c>
      <c r="S5" s="671"/>
      <c r="T5" s="671"/>
      <c r="U5" s="671"/>
      <c r="V5" s="671"/>
      <c r="W5" s="671"/>
      <c r="X5" s="671"/>
      <c r="Y5" s="718"/>
      <c r="Z5" s="731">
        <v>44.7</v>
      </c>
      <c r="AA5" s="731"/>
      <c r="AB5" s="731"/>
      <c r="AC5" s="731"/>
      <c r="AD5" s="732">
        <v>17322671</v>
      </c>
      <c r="AE5" s="732"/>
      <c r="AF5" s="732"/>
      <c r="AG5" s="732"/>
      <c r="AH5" s="732"/>
      <c r="AI5" s="732"/>
      <c r="AJ5" s="732"/>
      <c r="AK5" s="732"/>
      <c r="AL5" s="719">
        <v>79</v>
      </c>
      <c r="AM5" s="688"/>
      <c r="AN5" s="688"/>
      <c r="AO5" s="720"/>
      <c r="AP5" s="707" t="s">
        <v>207</v>
      </c>
      <c r="AQ5" s="708"/>
      <c r="AR5" s="708"/>
      <c r="AS5" s="708"/>
      <c r="AT5" s="708"/>
      <c r="AU5" s="708"/>
      <c r="AV5" s="708"/>
      <c r="AW5" s="708"/>
      <c r="AX5" s="708"/>
      <c r="AY5" s="708"/>
      <c r="AZ5" s="708"/>
      <c r="BA5" s="708"/>
      <c r="BB5" s="708"/>
      <c r="BC5" s="708"/>
      <c r="BD5" s="708"/>
      <c r="BE5" s="708"/>
      <c r="BF5" s="709"/>
      <c r="BG5" s="620">
        <v>17322671</v>
      </c>
      <c r="BH5" s="621"/>
      <c r="BI5" s="621"/>
      <c r="BJ5" s="621"/>
      <c r="BK5" s="621"/>
      <c r="BL5" s="621"/>
      <c r="BM5" s="621"/>
      <c r="BN5" s="622"/>
      <c r="BO5" s="673">
        <v>93.8</v>
      </c>
      <c r="BP5" s="673"/>
      <c r="BQ5" s="673"/>
      <c r="BR5" s="673"/>
      <c r="BS5" s="674">
        <v>103798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15">
      <c r="B6" s="617" t="s">
        <v>211</v>
      </c>
      <c r="C6" s="618"/>
      <c r="D6" s="618"/>
      <c r="E6" s="618"/>
      <c r="F6" s="618"/>
      <c r="G6" s="618"/>
      <c r="H6" s="618"/>
      <c r="I6" s="618"/>
      <c r="J6" s="618"/>
      <c r="K6" s="618"/>
      <c r="L6" s="618"/>
      <c r="M6" s="618"/>
      <c r="N6" s="618"/>
      <c r="O6" s="618"/>
      <c r="P6" s="618"/>
      <c r="Q6" s="619"/>
      <c r="R6" s="620">
        <v>212416</v>
      </c>
      <c r="S6" s="621"/>
      <c r="T6" s="621"/>
      <c r="U6" s="621"/>
      <c r="V6" s="621"/>
      <c r="W6" s="621"/>
      <c r="X6" s="621"/>
      <c r="Y6" s="622"/>
      <c r="Z6" s="673">
        <v>0.5</v>
      </c>
      <c r="AA6" s="673"/>
      <c r="AB6" s="673"/>
      <c r="AC6" s="673"/>
      <c r="AD6" s="674">
        <v>212416</v>
      </c>
      <c r="AE6" s="674"/>
      <c r="AF6" s="674"/>
      <c r="AG6" s="674"/>
      <c r="AH6" s="674"/>
      <c r="AI6" s="674"/>
      <c r="AJ6" s="674"/>
      <c r="AK6" s="674"/>
      <c r="AL6" s="643">
        <v>1</v>
      </c>
      <c r="AM6" s="675"/>
      <c r="AN6" s="675"/>
      <c r="AO6" s="676"/>
      <c r="AP6" s="617" t="s">
        <v>212</v>
      </c>
      <c r="AQ6" s="618"/>
      <c r="AR6" s="618"/>
      <c r="AS6" s="618"/>
      <c r="AT6" s="618"/>
      <c r="AU6" s="618"/>
      <c r="AV6" s="618"/>
      <c r="AW6" s="618"/>
      <c r="AX6" s="618"/>
      <c r="AY6" s="618"/>
      <c r="AZ6" s="618"/>
      <c r="BA6" s="618"/>
      <c r="BB6" s="618"/>
      <c r="BC6" s="618"/>
      <c r="BD6" s="618"/>
      <c r="BE6" s="618"/>
      <c r="BF6" s="619"/>
      <c r="BG6" s="620">
        <v>17322671</v>
      </c>
      <c r="BH6" s="621"/>
      <c r="BI6" s="621"/>
      <c r="BJ6" s="621"/>
      <c r="BK6" s="621"/>
      <c r="BL6" s="621"/>
      <c r="BM6" s="621"/>
      <c r="BN6" s="622"/>
      <c r="BO6" s="673">
        <v>93.8</v>
      </c>
      <c r="BP6" s="673"/>
      <c r="BQ6" s="673"/>
      <c r="BR6" s="673"/>
      <c r="BS6" s="674">
        <v>103798</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267332</v>
      </c>
      <c r="CS6" s="621"/>
      <c r="CT6" s="621"/>
      <c r="CU6" s="621"/>
      <c r="CV6" s="621"/>
      <c r="CW6" s="621"/>
      <c r="CX6" s="621"/>
      <c r="CY6" s="622"/>
      <c r="CZ6" s="673">
        <v>0.7</v>
      </c>
      <c r="DA6" s="673"/>
      <c r="DB6" s="673"/>
      <c r="DC6" s="673"/>
      <c r="DD6" s="626" t="s">
        <v>214</v>
      </c>
      <c r="DE6" s="621"/>
      <c r="DF6" s="621"/>
      <c r="DG6" s="621"/>
      <c r="DH6" s="621"/>
      <c r="DI6" s="621"/>
      <c r="DJ6" s="621"/>
      <c r="DK6" s="621"/>
      <c r="DL6" s="621"/>
      <c r="DM6" s="621"/>
      <c r="DN6" s="621"/>
      <c r="DO6" s="621"/>
      <c r="DP6" s="622"/>
      <c r="DQ6" s="626">
        <v>267332</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15385</v>
      </c>
      <c r="S7" s="621"/>
      <c r="T7" s="621"/>
      <c r="U7" s="621"/>
      <c r="V7" s="621"/>
      <c r="W7" s="621"/>
      <c r="X7" s="621"/>
      <c r="Y7" s="622"/>
      <c r="Z7" s="673">
        <v>0</v>
      </c>
      <c r="AA7" s="673"/>
      <c r="AB7" s="673"/>
      <c r="AC7" s="673"/>
      <c r="AD7" s="674">
        <v>15385</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8648044</v>
      </c>
      <c r="BH7" s="621"/>
      <c r="BI7" s="621"/>
      <c r="BJ7" s="621"/>
      <c r="BK7" s="621"/>
      <c r="BL7" s="621"/>
      <c r="BM7" s="621"/>
      <c r="BN7" s="622"/>
      <c r="BO7" s="673">
        <v>46.8</v>
      </c>
      <c r="BP7" s="673"/>
      <c r="BQ7" s="673"/>
      <c r="BR7" s="673"/>
      <c r="BS7" s="674">
        <v>103798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5780036</v>
      </c>
      <c r="CS7" s="621"/>
      <c r="CT7" s="621"/>
      <c r="CU7" s="621"/>
      <c r="CV7" s="621"/>
      <c r="CW7" s="621"/>
      <c r="CX7" s="621"/>
      <c r="CY7" s="622"/>
      <c r="CZ7" s="673">
        <v>14.4</v>
      </c>
      <c r="DA7" s="673"/>
      <c r="DB7" s="673"/>
      <c r="DC7" s="673"/>
      <c r="DD7" s="626">
        <v>82746</v>
      </c>
      <c r="DE7" s="621"/>
      <c r="DF7" s="621"/>
      <c r="DG7" s="621"/>
      <c r="DH7" s="621"/>
      <c r="DI7" s="621"/>
      <c r="DJ7" s="621"/>
      <c r="DK7" s="621"/>
      <c r="DL7" s="621"/>
      <c r="DM7" s="621"/>
      <c r="DN7" s="621"/>
      <c r="DO7" s="621"/>
      <c r="DP7" s="622"/>
      <c r="DQ7" s="626">
        <v>4999550</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80048</v>
      </c>
      <c r="S8" s="621"/>
      <c r="T8" s="621"/>
      <c r="U8" s="621"/>
      <c r="V8" s="621"/>
      <c r="W8" s="621"/>
      <c r="X8" s="621"/>
      <c r="Y8" s="622"/>
      <c r="Z8" s="673">
        <v>0.2</v>
      </c>
      <c r="AA8" s="673"/>
      <c r="AB8" s="673"/>
      <c r="AC8" s="673"/>
      <c r="AD8" s="674">
        <v>80048</v>
      </c>
      <c r="AE8" s="674"/>
      <c r="AF8" s="674"/>
      <c r="AG8" s="674"/>
      <c r="AH8" s="674"/>
      <c r="AI8" s="674"/>
      <c r="AJ8" s="674"/>
      <c r="AK8" s="674"/>
      <c r="AL8" s="643">
        <v>0.4</v>
      </c>
      <c r="AM8" s="675"/>
      <c r="AN8" s="675"/>
      <c r="AO8" s="676"/>
      <c r="AP8" s="617" t="s">
        <v>219</v>
      </c>
      <c r="AQ8" s="618"/>
      <c r="AR8" s="618"/>
      <c r="AS8" s="618"/>
      <c r="AT8" s="618"/>
      <c r="AU8" s="618"/>
      <c r="AV8" s="618"/>
      <c r="AW8" s="618"/>
      <c r="AX8" s="618"/>
      <c r="AY8" s="618"/>
      <c r="AZ8" s="618"/>
      <c r="BA8" s="618"/>
      <c r="BB8" s="618"/>
      <c r="BC8" s="618"/>
      <c r="BD8" s="618"/>
      <c r="BE8" s="618"/>
      <c r="BF8" s="619"/>
      <c r="BG8" s="620">
        <v>222524</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18691751</v>
      </c>
      <c r="CS8" s="621"/>
      <c r="CT8" s="621"/>
      <c r="CU8" s="621"/>
      <c r="CV8" s="621"/>
      <c r="CW8" s="621"/>
      <c r="CX8" s="621"/>
      <c r="CY8" s="622"/>
      <c r="CZ8" s="673">
        <v>46.5</v>
      </c>
      <c r="DA8" s="673"/>
      <c r="DB8" s="673"/>
      <c r="DC8" s="673"/>
      <c r="DD8" s="626">
        <v>63203</v>
      </c>
      <c r="DE8" s="621"/>
      <c r="DF8" s="621"/>
      <c r="DG8" s="621"/>
      <c r="DH8" s="621"/>
      <c r="DI8" s="621"/>
      <c r="DJ8" s="621"/>
      <c r="DK8" s="621"/>
      <c r="DL8" s="621"/>
      <c r="DM8" s="621"/>
      <c r="DN8" s="621"/>
      <c r="DO8" s="621"/>
      <c r="DP8" s="622"/>
      <c r="DQ8" s="626">
        <v>9309151</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49407</v>
      </c>
      <c r="S9" s="621"/>
      <c r="T9" s="621"/>
      <c r="U9" s="621"/>
      <c r="V9" s="621"/>
      <c r="W9" s="621"/>
      <c r="X9" s="621"/>
      <c r="Y9" s="622"/>
      <c r="Z9" s="673">
        <v>0.1</v>
      </c>
      <c r="AA9" s="673"/>
      <c r="AB9" s="673"/>
      <c r="AC9" s="673"/>
      <c r="AD9" s="674">
        <v>49407</v>
      </c>
      <c r="AE9" s="674"/>
      <c r="AF9" s="674"/>
      <c r="AG9" s="674"/>
      <c r="AH9" s="674"/>
      <c r="AI9" s="674"/>
      <c r="AJ9" s="674"/>
      <c r="AK9" s="674"/>
      <c r="AL9" s="643">
        <v>0.2</v>
      </c>
      <c r="AM9" s="675"/>
      <c r="AN9" s="675"/>
      <c r="AO9" s="676"/>
      <c r="AP9" s="617" t="s">
        <v>222</v>
      </c>
      <c r="AQ9" s="618"/>
      <c r="AR9" s="618"/>
      <c r="AS9" s="618"/>
      <c r="AT9" s="618"/>
      <c r="AU9" s="618"/>
      <c r="AV9" s="618"/>
      <c r="AW9" s="618"/>
      <c r="AX9" s="618"/>
      <c r="AY9" s="618"/>
      <c r="AZ9" s="618"/>
      <c r="BA9" s="618"/>
      <c r="BB9" s="618"/>
      <c r="BC9" s="618"/>
      <c r="BD9" s="618"/>
      <c r="BE9" s="618"/>
      <c r="BF9" s="619"/>
      <c r="BG9" s="620">
        <v>7443651</v>
      </c>
      <c r="BH9" s="621"/>
      <c r="BI9" s="621"/>
      <c r="BJ9" s="621"/>
      <c r="BK9" s="621"/>
      <c r="BL9" s="621"/>
      <c r="BM9" s="621"/>
      <c r="BN9" s="622"/>
      <c r="BO9" s="673">
        <v>40.299999999999997</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2968425</v>
      </c>
      <c r="CS9" s="621"/>
      <c r="CT9" s="621"/>
      <c r="CU9" s="621"/>
      <c r="CV9" s="621"/>
      <c r="CW9" s="621"/>
      <c r="CX9" s="621"/>
      <c r="CY9" s="622"/>
      <c r="CZ9" s="673">
        <v>7.4</v>
      </c>
      <c r="DA9" s="673"/>
      <c r="DB9" s="673"/>
      <c r="DC9" s="673"/>
      <c r="DD9" s="626">
        <v>315</v>
      </c>
      <c r="DE9" s="621"/>
      <c r="DF9" s="621"/>
      <c r="DG9" s="621"/>
      <c r="DH9" s="621"/>
      <c r="DI9" s="621"/>
      <c r="DJ9" s="621"/>
      <c r="DK9" s="621"/>
      <c r="DL9" s="621"/>
      <c r="DM9" s="621"/>
      <c r="DN9" s="621"/>
      <c r="DO9" s="621"/>
      <c r="DP9" s="622"/>
      <c r="DQ9" s="626">
        <v>2817196</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1933788</v>
      </c>
      <c r="S10" s="621"/>
      <c r="T10" s="621"/>
      <c r="U10" s="621"/>
      <c r="V10" s="621"/>
      <c r="W10" s="621"/>
      <c r="X10" s="621"/>
      <c r="Y10" s="622"/>
      <c r="Z10" s="673">
        <v>4.7</v>
      </c>
      <c r="AA10" s="673"/>
      <c r="AB10" s="673"/>
      <c r="AC10" s="673"/>
      <c r="AD10" s="674">
        <v>1933788</v>
      </c>
      <c r="AE10" s="674"/>
      <c r="AF10" s="674"/>
      <c r="AG10" s="674"/>
      <c r="AH10" s="674"/>
      <c r="AI10" s="674"/>
      <c r="AJ10" s="674"/>
      <c r="AK10" s="674"/>
      <c r="AL10" s="643">
        <v>8.8000000000000007</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289660</v>
      </c>
      <c r="BH10" s="621"/>
      <c r="BI10" s="621"/>
      <c r="BJ10" s="621"/>
      <c r="BK10" s="621"/>
      <c r="BL10" s="621"/>
      <c r="BM10" s="621"/>
      <c r="BN10" s="622"/>
      <c r="BO10" s="673">
        <v>1.6</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96756</v>
      </c>
      <c r="CS10" s="621"/>
      <c r="CT10" s="621"/>
      <c r="CU10" s="621"/>
      <c r="CV10" s="621"/>
      <c r="CW10" s="621"/>
      <c r="CX10" s="621"/>
      <c r="CY10" s="622"/>
      <c r="CZ10" s="673">
        <v>0.2</v>
      </c>
      <c r="DA10" s="673"/>
      <c r="DB10" s="673"/>
      <c r="DC10" s="673"/>
      <c r="DD10" s="626" t="s">
        <v>110</v>
      </c>
      <c r="DE10" s="621"/>
      <c r="DF10" s="621"/>
      <c r="DG10" s="621"/>
      <c r="DH10" s="621"/>
      <c r="DI10" s="621"/>
      <c r="DJ10" s="621"/>
      <c r="DK10" s="621"/>
      <c r="DL10" s="621"/>
      <c r="DM10" s="621"/>
      <c r="DN10" s="621"/>
      <c r="DO10" s="621"/>
      <c r="DP10" s="622"/>
      <c r="DQ10" s="626">
        <v>31110</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692209</v>
      </c>
      <c r="BH11" s="621"/>
      <c r="BI11" s="621"/>
      <c r="BJ11" s="621"/>
      <c r="BK11" s="621"/>
      <c r="BL11" s="621"/>
      <c r="BM11" s="621"/>
      <c r="BN11" s="622"/>
      <c r="BO11" s="673">
        <v>3.7</v>
      </c>
      <c r="BP11" s="673"/>
      <c r="BQ11" s="673"/>
      <c r="BR11" s="673"/>
      <c r="BS11" s="626">
        <v>103798</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93899</v>
      </c>
      <c r="CS11" s="621"/>
      <c r="CT11" s="621"/>
      <c r="CU11" s="621"/>
      <c r="CV11" s="621"/>
      <c r="CW11" s="621"/>
      <c r="CX11" s="621"/>
      <c r="CY11" s="622"/>
      <c r="CZ11" s="673">
        <v>0.2</v>
      </c>
      <c r="DA11" s="673"/>
      <c r="DB11" s="673"/>
      <c r="DC11" s="673"/>
      <c r="DD11" s="626">
        <v>23448</v>
      </c>
      <c r="DE11" s="621"/>
      <c r="DF11" s="621"/>
      <c r="DG11" s="621"/>
      <c r="DH11" s="621"/>
      <c r="DI11" s="621"/>
      <c r="DJ11" s="621"/>
      <c r="DK11" s="621"/>
      <c r="DL11" s="621"/>
      <c r="DM11" s="621"/>
      <c r="DN11" s="621"/>
      <c r="DO11" s="621"/>
      <c r="DP11" s="622"/>
      <c r="DQ11" s="626">
        <v>77222</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7810820</v>
      </c>
      <c r="BH12" s="621"/>
      <c r="BI12" s="621"/>
      <c r="BJ12" s="621"/>
      <c r="BK12" s="621"/>
      <c r="BL12" s="621"/>
      <c r="BM12" s="621"/>
      <c r="BN12" s="622"/>
      <c r="BO12" s="673">
        <v>42.3</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177985</v>
      </c>
      <c r="CS12" s="621"/>
      <c r="CT12" s="621"/>
      <c r="CU12" s="621"/>
      <c r="CV12" s="621"/>
      <c r="CW12" s="621"/>
      <c r="CX12" s="621"/>
      <c r="CY12" s="622"/>
      <c r="CZ12" s="673">
        <v>0.4</v>
      </c>
      <c r="DA12" s="673"/>
      <c r="DB12" s="673"/>
      <c r="DC12" s="673"/>
      <c r="DD12" s="626">
        <v>46882</v>
      </c>
      <c r="DE12" s="621"/>
      <c r="DF12" s="621"/>
      <c r="DG12" s="621"/>
      <c r="DH12" s="621"/>
      <c r="DI12" s="621"/>
      <c r="DJ12" s="621"/>
      <c r="DK12" s="621"/>
      <c r="DL12" s="621"/>
      <c r="DM12" s="621"/>
      <c r="DN12" s="621"/>
      <c r="DO12" s="621"/>
      <c r="DP12" s="622"/>
      <c r="DQ12" s="626">
        <v>176657</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92473</v>
      </c>
      <c r="S13" s="621"/>
      <c r="T13" s="621"/>
      <c r="U13" s="621"/>
      <c r="V13" s="621"/>
      <c r="W13" s="621"/>
      <c r="X13" s="621"/>
      <c r="Y13" s="622"/>
      <c r="Z13" s="673">
        <v>0.2</v>
      </c>
      <c r="AA13" s="673"/>
      <c r="AB13" s="673"/>
      <c r="AC13" s="673"/>
      <c r="AD13" s="674">
        <v>92473</v>
      </c>
      <c r="AE13" s="674"/>
      <c r="AF13" s="674"/>
      <c r="AG13" s="674"/>
      <c r="AH13" s="674"/>
      <c r="AI13" s="674"/>
      <c r="AJ13" s="674"/>
      <c r="AK13" s="674"/>
      <c r="AL13" s="643">
        <v>0.4</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7775034</v>
      </c>
      <c r="BH13" s="621"/>
      <c r="BI13" s="621"/>
      <c r="BJ13" s="621"/>
      <c r="BK13" s="621"/>
      <c r="BL13" s="621"/>
      <c r="BM13" s="621"/>
      <c r="BN13" s="622"/>
      <c r="BO13" s="673">
        <v>42.1</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3587094</v>
      </c>
      <c r="CS13" s="621"/>
      <c r="CT13" s="621"/>
      <c r="CU13" s="621"/>
      <c r="CV13" s="621"/>
      <c r="CW13" s="621"/>
      <c r="CX13" s="621"/>
      <c r="CY13" s="622"/>
      <c r="CZ13" s="673">
        <v>8.9</v>
      </c>
      <c r="DA13" s="673"/>
      <c r="DB13" s="673"/>
      <c r="DC13" s="673"/>
      <c r="DD13" s="626">
        <v>1729061</v>
      </c>
      <c r="DE13" s="621"/>
      <c r="DF13" s="621"/>
      <c r="DG13" s="621"/>
      <c r="DH13" s="621"/>
      <c r="DI13" s="621"/>
      <c r="DJ13" s="621"/>
      <c r="DK13" s="621"/>
      <c r="DL13" s="621"/>
      <c r="DM13" s="621"/>
      <c r="DN13" s="621"/>
      <c r="DO13" s="621"/>
      <c r="DP13" s="622"/>
      <c r="DQ13" s="626">
        <v>2196404</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147574</v>
      </c>
      <c r="BH14" s="621"/>
      <c r="BI14" s="621"/>
      <c r="BJ14" s="621"/>
      <c r="BK14" s="621"/>
      <c r="BL14" s="621"/>
      <c r="BM14" s="621"/>
      <c r="BN14" s="622"/>
      <c r="BO14" s="673">
        <v>0.8</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2129653</v>
      </c>
      <c r="CS14" s="621"/>
      <c r="CT14" s="621"/>
      <c r="CU14" s="621"/>
      <c r="CV14" s="621"/>
      <c r="CW14" s="621"/>
      <c r="CX14" s="621"/>
      <c r="CY14" s="622"/>
      <c r="CZ14" s="673">
        <v>5.3</v>
      </c>
      <c r="DA14" s="673"/>
      <c r="DB14" s="673"/>
      <c r="DC14" s="673"/>
      <c r="DD14" s="626">
        <v>623478</v>
      </c>
      <c r="DE14" s="621"/>
      <c r="DF14" s="621"/>
      <c r="DG14" s="621"/>
      <c r="DH14" s="621"/>
      <c r="DI14" s="621"/>
      <c r="DJ14" s="621"/>
      <c r="DK14" s="621"/>
      <c r="DL14" s="621"/>
      <c r="DM14" s="621"/>
      <c r="DN14" s="621"/>
      <c r="DO14" s="621"/>
      <c r="DP14" s="622"/>
      <c r="DQ14" s="626">
        <v>1644440</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112677</v>
      </c>
      <c r="S15" s="621"/>
      <c r="T15" s="621"/>
      <c r="U15" s="621"/>
      <c r="V15" s="621"/>
      <c r="W15" s="621"/>
      <c r="X15" s="621"/>
      <c r="Y15" s="622"/>
      <c r="Z15" s="673">
        <v>0.3</v>
      </c>
      <c r="AA15" s="673"/>
      <c r="AB15" s="673"/>
      <c r="AC15" s="673"/>
      <c r="AD15" s="674">
        <v>112677</v>
      </c>
      <c r="AE15" s="674"/>
      <c r="AF15" s="674"/>
      <c r="AG15" s="674"/>
      <c r="AH15" s="674"/>
      <c r="AI15" s="674"/>
      <c r="AJ15" s="674"/>
      <c r="AK15" s="674"/>
      <c r="AL15" s="643">
        <v>0.5</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716233</v>
      </c>
      <c r="BH15" s="621"/>
      <c r="BI15" s="621"/>
      <c r="BJ15" s="621"/>
      <c r="BK15" s="621"/>
      <c r="BL15" s="621"/>
      <c r="BM15" s="621"/>
      <c r="BN15" s="622"/>
      <c r="BO15" s="673">
        <v>3.9</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3857974</v>
      </c>
      <c r="CS15" s="621"/>
      <c r="CT15" s="621"/>
      <c r="CU15" s="621"/>
      <c r="CV15" s="621"/>
      <c r="CW15" s="621"/>
      <c r="CX15" s="621"/>
      <c r="CY15" s="622"/>
      <c r="CZ15" s="673">
        <v>9.6</v>
      </c>
      <c r="DA15" s="673"/>
      <c r="DB15" s="673"/>
      <c r="DC15" s="673"/>
      <c r="DD15" s="626">
        <v>841253</v>
      </c>
      <c r="DE15" s="621"/>
      <c r="DF15" s="621"/>
      <c r="DG15" s="621"/>
      <c r="DH15" s="621"/>
      <c r="DI15" s="621"/>
      <c r="DJ15" s="621"/>
      <c r="DK15" s="621"/>
      <c r="DL15" s="621"/>
      <c r="DM15" s="621"/>
      <c r="DN15" s="621"/>
      <c r="DO15" s="621"/>
      <c r="DP15" s="622"/>
      <c r="DQ15" s="626">
        <v>3214737</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1889080</v>
      </c>
      <c r="S16" s="621"/>
      <c r="T16" s="621"/>
      <c r="U16" s="621"/>
      <c r="V16" s="621"/>
      <c r="W16" s="621"/>
      <c r="X16" s="621"/>
      <c r="Y16" s="622"/>
      <c r="Z16" s="673">
        <v>4.5999999999999996</v>
      </c>
      <c r="AA16" s="673"/>
      <c r="AB16" s="673"/>
      <c r="AC16" s="673"/>
      <c r="AD16" s="674">
        <v>1709547</v>
      </c>
      <c r="AE16" s="674"/>
      <c r="AF16" s="674"/>
      <c r="AG16" s="674"/>
      <c r="AH16" s="674"/>
      <c r="AI16" s="674"/>
      <c r="AJ16" s="674"/>
      <c r="AK16" s="674"/>
      <c r="AL16" s="643">
        <v>7.8</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1709547</v>
      </c>
      <c r="S17" s="621"/>
      <c r="T17" s="621"/>
      <c r="U17" s="621"/>
      <c r="V17" s="621"/>
      <c r="W17" s="621"/>
      <c r="X17" s="621"/>
      <c r="Y17" s="622"/>
      <c r="Z17" s="673">
        <v>4.0999999999999996</v>
      </c>
      <c r="AA17" s="673"/>
      <c r="AB17" s="673"/>
      <c r="AC17" s="673"/>
      <c r="AD17" s="674">
        <v>1709547</v>
      </c>
      <c r="AE17" s="674"/>
      <c r="AF17" s="674"/>
      <c r="AG17" s="674"/>
      <c r="AH17" s="674"/>
      <c r="AI17" s="674"/>
      <c r="AJ17" s="674"/>
      <c r="AK17" s="674"/>
      <c r="AL17" s="643">
        <v>7.8</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2584150</v>
      </c>
      <c r="CS17" s="621"/>
      <c r="CT17" s="621"/>
      <c r="CU17" s="621"/>
      <c r="CV17" s="621"/>
      <c r="CW17" s="621"/>
      <c r="CX17" s="621"/>
      <c r="CY17" s="622"/>
      <c r="CZ17" s="673">
        <v>6.4</v>
      </c>
      <c r="DA17" s="673"/>
      <c r="DB17" s="673"/>
      <c r="DC17" s="673"/>
      <c r="DD17" s="626" t="s">
        <v>110</v>
      </c>
      <c r="DE17" s="621"/>
      <c r="DF17" s="621"/>
      <c r="DG17" s="621"/>
      <c r="DH17" s="621"/>
      <c r="DI17" s="621"/>
      <c r="DJ17" s="621"/>
      <c r="DK17" s="621"/>
      <c r="DL17" s="621"/>
      <c r="DM17" s="621"/>
      <c r="DN17" s="621"/>
      <c r="DO17" s="621"/>
      <c r="DP17" s="622"/>
      <c r="DQ17" s="626">
        <v>2584150</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179501</v>
      </c>
      <c r="S18" s="621"/>
      <c r="T18" s="621"/>
      <c r="U18" s="621"/>
      <c r="V18" s="621"/>
      <c r="W18" s="621"/>
      <c r="X18" s="621"/>
      <c r="Y18" s="622"/>
      <c r="Z18" s="673">
        <v>0.4</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v>32</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1146254</v>
      </c>
      <c r="BH19" s="621"/>
      <c r="BI19" s="621"/>
      <c r="BJ19" s="621"/>
      <c r="BK19" s="621"/>
      <c r="BL19" s="621"/>
      <c r="BM19" s="621"/>
      <c r="BN19" s="622"/>
      <c r="BO19" s="673">
        <v>6.2</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22854199</v>
      </c>
      <c r="S20" s="621"/>
      <c r="T20" s="621"/>
      <c r="U20" s="621"/>
      <c r="V20" s="621"/>
      <c r="W20" s="621"/>
      <c r="X20" s="621"/>
      <c r="Y20" s="622"/>
      <c r="Z20" s="673">
        <v>55.3</v>
      </c>
      <c r="AA20" s="673"/>
      <c r="AB20" s="673"/>
      <c r="AC20" s="673"/>
      <c r="AD20" s="674">
        <v>21528412</v>
      </c>
      <c r="AE20" s="674"/>
      <c r="AF20" s="674"/>
      <c r="AG20" s="674"/>
      <c r="AH20" s="674"/>
      <c r="AI20" s="674"/>
      <c r="AJ20" s="674"/>
      <c r="AK20" s="674"/>
      <c r="AL20" s="643">
        <v>98.2</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1146254</v>
      </c>
      <c r="BH20" s="621"/>
      <c r="BI20" s="621"/>
      <c r="BJ20" s="621"/>
      <c r="BK20" s="621"/>
      <c r="BL20" s="621"/>
      <c r="BM20" s="621"/>
      <c r="BN20" s="622"/>
      <c r="BO20" s="673">
        <v>6.2</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40235055</v>
      </c>
      <c r="CS20" s="621"/>
      <c r="CT20" s="621"/>
      <c r="CU20" s="621"/>
      <c r="CV20" s="621"/>
      <c r="CW20" s="621"/>
      <c r="CX20" s="621"/>
      <c r="CY20" s="622"/>
      <c r="CZ20" s="673">
        <v>100</v>
      </c>
      <c r="DA20" s="673"/>
      <c r="DB20" s="673"/>
      <c r="DC20" s="673"/>
      <c r="DD20" s="626">
        <v>3410386</v>
      </c>
      <c r="DE20" s="621"/>
      <c r="DF20" s="621"/>
      <c r="DG20" s="621"/>
      <c r="DH20" s="621"/>
      <c r="DI20" s="621"/>
      <c r="DJ20" s="621"/>
      <c r="DK20" s="621"/>
      <c r="DL20" s="621"/>
      <c r="DM20" s="621"/>
      <c r="DN20" s="621"/>
      <c r="DO20" s="621"/>
      <c r="DP20" s="622"/>
      <c r="DQ20" s="626">
        <v>27317949</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16093</v>
      </c>
      <c r="S21" s="621"/>
      <c r="T21" s="621"/>
      <c r="U21" s="621"/>
      <c r="V21" s="621"/>
      <c r="W21" s="621"/>
      <c r="X21" s="621"/>
      <c r="Y21" s="622"/>
      <c r="Z21" s="673">
        <v>0</v>
      </c>
      <c r="AA21" s="673"/>
      <c r="AB21" s="673"/>
      <c r="AC21" s="673"/>
      <c r="AD21" s="674">
        <v>16093</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234109</v>
      </c>
      <c r="S22" s="621"/>
      <c r="T22" s="621"/>
      <c r="U22" s="621"/>
      <c r="V22" s="621"/>
      <c r="W22" s="621"/>
      <c r="X22" s="621"/>
      <c r="Y22" s="622"/>
      <c r="Z22" s="673">
        <v>0.6</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403724</v>
      </c>
      <c r="S23" s="621"/>
      <c r="T23" s="621"/>
      <c r="U23" s="621"/>
      <c r="V23" s="621"/>
      <c r="W23" s="621"/>
      <c r="X23" s="621"/>
      <c r="Y23" s="622"/>
      <c r="Z23" s="673">
        <v>1</v>
      </c>
      <c r="AA23" s="673"/>
      <c r="AB23" s="673"/>
      <c r="AC23" s="673"/>
      <c r="AD23" s="674">
        <v>117739</v>
      </c>
      <c r="AE23" s="674"/>
      <c r="AF23" s="674"/>
      <c r="AG23" s="674"/>
      <c r="AH23" s="674"/>
      <c r="AI23" s="674"/>
      <c r="AJ23" s="674"/>
      <c r="AK23" s="674"/>
      <c r="AL23" s="643">
        <v>0.5</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1146254</v>
      </c>
      <c r="BH23" s="621"/>
      <c r="BI23" s="621"/>
      <c r="BJ23" s="621"/>
      <c r="BK23" s="621"/>
      <c r="BL23" s="621"/>
      <c r="BM23" s="621"/>
      <c r="BN23" s="622"/>
      <c r="BO23" s="673">
        <v>6.2</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118681</v>
      </c>
      <c r="S24" s="621"/>
      <c r="T24" s="621"/>
      <c r="U24" s="621"/>
      <c r="V24" s="621"/>
      <c r="W24" s="621"/>
      <c r="X24" s="621"/>
      <c r="Y24" s="622"/>
      <c r="Z24" s="673">
        <v>0.3</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21711100</v>
      </c>
      <c r="CS24" s="671"/>
      <c r="CT24" s="671"/>
      <c r="CU24" s="671"/>
      <c r="CV24" s="671"/>
      <c r="CW24" s="671"/>
      <c r="CX24" s="671"/>
      <c r="CY24" s="718"/>
      <c r="CZ24" s="722">
        <v>54</v>
      </c>
      <c r="DA24" s="723"/>
      <c r="DB24" s="723"/>
      <c r="DC24" s="724"/>
      <c r="DD24" s="717">
        <v>12888465</v>
      </c>
      <c r="DE24" s="671"/>
      <c r="DF24" s="671"/>
      <c r="DG24" s="671"/>
      <c r="DH24" s="671"/>
      <c r="DI24" s="671"/>
      <c r="DJ24" s="671"/>
      <c r="DK24" s="718"/>
      <c r="DL24" s="717">
        <v>12850361</v>
      </c>
      <c r="DM24" s="671"/>
      <c r="DN24" s="671"/>
      <c r="DO24" s="671"/>
      <c r="DP24" s="671"/>
      <c r="DQ24" s="671"/>
      <c r="DR24" s="671"/>
      <c r="DS24" s="671"/>
      <c r="DT24" s="671"/>
      <c r="DU24" s="671"/>
      <c r="DV24" s="718"/>
      <c r="DW24" s="719">
        <v>55.3</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8023459</v>
      </c>
      <c r="S25" s="621"/>
      <c r="T25" s="621"/>
      <c r="U25" s="621"/>
      <c r="V25" s="621"/>
      <c r="W25" s="621"/>
      <c r="X25" s="621"/>
      <c r="Y25" s="622"/>
      <c r="Z25" s="673">
        <v>19.399999999999999</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7151514</v>
      </c>
      <c r="CS25" s="639"/>
      <c r="CT25" s="639"/>
      <c r="CU25" s="639"/>
      <c r="CV25" s="639"/>
      <c r="CW25" s="639"/>
      <c r="CX25" s="639"/>
      <c r="CY25" s="640"/>
      <c r="CZ25" s="623">
        <v>17.8</v>
      </c>
      <c r="DA25" s="641"/>
      <c r="DB25" s="641"/>
      <c r="DC25" s="642"/>
      <c r="DD25" s="626">
        <v>6813751</v>
      </c>
      <c r="DE25" s="639"/>
      <c r="DF25" s="639"/>
      <c r="DG25" s="639"/>
      <c r="DH25" s="639"/>
      <c r="DI25" s="639"/>
      <c r="DJ25" s="639"/>
      <c r="DK25" s="640"/>
      <c r="DL25" s="626">
        <v>6777579</v>
      </c>
      <c r="DM25" s="639"/>
      <c r="DN25" s="639"/>
      <c r="DO25" s="639"/>
      <c r="DP25" s="639"/>
      <c r="DQ25" s="639"/>
      <c r="DR25" s="639"/>
      <c r="DS25" s="639"/>
      <c r="DT25" s="639"/>
      <c r="DU25" s="639"/>
      <c r="DV25" s="640"/>
      <c r="DW25" s="643">
        <v>29.2</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v>253527</v>
      </c>
      <c r="S26" s="621"/>
      <c r="T26" s="621"/>
      <c r="U26" s="621"/>
      <c r="V26" s="621"/>
      <c r="W26" s="621"/>
      <c r="X26" s="621"/>
      <c r="Y26" s="622"/>
      <c r="Z26" s="673">
        <v>0.6</v>
      </c>
      <c r="AA26" s="673"/>
      <c r="AB26" s="673"/>
      <c r="AC26" s="673"/>
      <c r="AD26" s="674">
        <v>253527</v>
      </c>
      <c r="AE26" s="674"/>
      <c r="AF26" s="674"/>
      <c r="AG26" s="674"/>
      <c r="AH26" s="674"/>
      <c r="AI26" s="674"/>
      <c r="AJ26" s="674"/>
      <c r="AK26" s="674"/>
      <c r="AL26" s="643">
        <v>1.2</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5054907</v>
      </c>
      <c r="CS26" s="621"/>
      <c r="CT26" s="621"/>
      <c r="CU26" s="621"/>
      <c r="CV26" s="621"/>
      <c r="CW26" s="621"/>
      <c r="CX26" s="621"/>
      <c r="CY26" s="622"/>
      <c r="CZ26" s="623">
        <v>12.6</v>
      </c>
      <c r="DA26" s="641"/>
      <c r="DB26" s="641"/>
      <c r="DC26" s="642"/>
      <c r="DD26" s="626">
        <v>4722486</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2338530</v>
      </c>
      <c r="S27" s="621"/>
      <c r="T27" s="621"/>
      <c r="U27" s="621"/>
      <c r="V27" s="621"/>
      <c r="W27" s="621"/>
      <c r="X27" s="621"/>
      <c r="Y27" s="622"/>
      <c r="Z27" s="673">
        <v>5.7</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18468925</v>
      </c>
      <c r="BH27" s="621"/>
      <c r="BI27" s="621"/>
      <c r="BJ27" s="621"/>
      <c r="BK27" s="621"/>
      <c r="BL27" s="621"/>
      <c r="BM27" s="621"/>
      <c r="BN27" s="622"/>
      <c r="BO27" s="673">
        <v>100</v>
      </c>
      <c r="BP27" s="673"/>
      <c r="BQ27" s="673"/>
      <c r="BR27" s="673"/>
      <c r="BS27" s="626">
        <v>103798</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11975436</v>
      </c>
      <c r="CS27" s="639"/>
      <c r="CT27" s="639"/>
      <c r="CU27" s="639"/>
      <c r="CV27" s="639"/>
      <c r="CW27" s="639"/>
      <c r="CX27" s="639"/>
      <c r="CY27" s="640"/>
      <c r="CZ27" s="623">
        <v>29.8</v>
      </c>
      <c r="DA27" s="641"/>
      <c r="DB27" s="641"/>
      <c r="DC27" s="642"/>
      <c r="DD27" s="626">
        <v>3490564</v>
      </c>
      <c r="DE27" s="639"/>
      <c r="DF27" s="639"/>
      <c r="DG27" s="639"/>
      <c r="DH27" s="639"/>
      <c r="DI27" s="639"/>
      <c r="DJ27" s="639"/>
      <c r="DK27" s="640"/>
      <c r="DL27" s="626">
        <v>3488632</v>
      </c>
      <c r="DM27" s="639"/>
      <c r="DN27" s="639"/>
      <c r="DO27" s="639"/>
      <c r="DP27" s="639"/>
      <c r="DQ27" s="639"/>
      <c r="DR27" s="639"/>
      <c r="DS27" s="639"/>
      <c r="DT27" s="639"/>
      <c r="DU27" s="639"/>
      <c r="DV27" s="640"/>
      <c r="DW27" s="643">
        <v>15</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202171</v>
      </c>
      <c r="S28" s="621"/>
      <c r="T28" s="621"/>
      <c r="U28" s="621"/>
      <c r="V28" s="621"/>
      <c r="W28" s="621"/>
      <c r="X28" s="621"/>
      <c r="Y28" s="622"/>
      <c r="Z28" s="673">
        <v>0.5</v>
      </c>
      <c r="AA28" s="673"/>
      <c r="AB28" s="673"/>
      <c r="AC28" s="673"/>
      <c r="AD28" s="674">
        <v>5839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2584150</v>
      </c>
      <c r="CS28" s="621"/>
      <c r="CT28" s="621"/>
      <c r="CU28" s="621"/>
      <c r="CV28" s="621"/>
      <c r="CW28" s="621"/>
      <c r="CX28" s="621"/>
      <c r="CY28" s="622"/>
      <c r="CZ28" s="623">
        <v>6.4</v>
      </c>
      <c r="DA28" s="641"/>
      <c r="DB28" s="641"/>
      <c r="DC28" s="642"/>
      <c r="DD28" s="626">
        <v>2584150</v>
      </c>
      <c r="DE28" s="621"/>
      <c r="DF28" s="621"/>
      <c r="DG28" s="621"/>
      <c r="DH28" s="621"/>
      <c r="DI28" s="621"/>
      <c r="DJ28" s="621"/>
      <c r="DK28" s="622"/>
      <c r="DL28" s="626">
        <v>2584150</v>
      </c>
      <c r="DM28" s="621"/>
      <c r="DN28" s="621"/>
      <c r="DO28" s="621"/>
      <c r="DP28" s="621"/>
      <c r="DQ28" s="621"/>
      <c r="DR28" s="621"/>
      <c r="DS28" s="621"/>
      <c r="DT28" s="621"/>
      <c r="DU28" s="621"/>
      <c r="DV28" s="622"/>
      <c r="DW28" s="643">
        <v>11.1</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4369</v>
      </c>
      <c r="S29" s="621"/>
      <c r="T29" s="621"/>
      <c r="U29" s="621"/>
      <c r="V29" s="621"/>
      <c r="W29" s="621"/>
      <c r="X29" s="621"/>
      <c r="Y29" s="622"/>
      <c r="Z29" s="673">
        <v>0</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2583670</v>
      </c>
      <c r="CS29" s="639"/>
      <c r="CT29" s="639"/>
      <c r="CU29" s="639"/>
      <c r="CV29" s="639"/>
      <c r="CW29" s="639"/>
      <c r="CX29" s="639"/>
      <c r="CY29" s="640"/>
      <c r="CZ29" s="623">
        <v>6.4</v>
      </c>
      <c r="DA29" s="641"/>
      <c r="DB29" s="641"/>
      <c r="DC29" s="642"/>
      <c r="DD29" s="626">
        <v>2583670</v>
      </c>
      <c r="DE29" s="639"/>
      <c r="DF29" s="639"/>
      <c r="DG29" s="639"/>
      <c r="DH29" s="639"/>
      <c r="DI29" s="639"/>
      <c r="DJ29" s="639"/>
      <c r="DK29" s="640"/>
      <c r="DL29" s="626">
        <v>2583670</v>
      </c>
      <c r="DM29" s="639"/>
      <c r="DN29" s="639"/>
      <c r="DO29" s="639"/>
      <c r="DP29" s="639"/>
      <c r="DQ29" s="639"/>
      <c r="DR29" s="639"/>
      <c r="DS29" s="639"/>
      <c r="DT29" s="639"/>
      <c r="DU29" s="639"/>
      <c r="DV29" s="640"/>
      <c r="DW29" s="643">
        <v>11.1</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2104208</v>
      </c>
      <c r="S30" s="621"/>
      <c r="T30" s="621"/>
      <c r="U30" s="621"/>
      <c r="V30" s="621"/>
      <c r="W30" s="621"/>
      <c r="X30" s="621"/>
      <c r="Y30" s="622"/>
      <c r="Z30" s="673">
        <v>5.0999999999999996</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98.6</v>
      </c>
      <c r="BH30" s="687"/>
      <c r="BI30" s="687"/>
      <c r="BJ30" s="687"/>
      <c r="BK30" s="687"/>
      <c r="BL30" s="687"/>
      <c r="BM30" s="688">
        <v>95</v>
      </c>
      <c r="BN30" s="687"/>
      <c r="BO30" s="687"/>
      <c r="BP30" s="687"/>
      <c r="BQ30" s="689"/>
      <c r="BR30" s="686">
        <v>98.5</v>
      </c>
      <c r="BS30" s="687"/>
      <c r="BT30" s="687"/>
      <c r="BU30" s="687"/>
      <c r="BV30" s="687"/>
      <c r="BW30" s="687"/>
      <c r="BX30" s="688">
        <v>94.4</v>
      </c>
      <c r="BY30" s="687"/>
      <c r="BZ30" s="687"/>
      <c r="CA30" s="687"/>
      <c r="CB30" s="689"/>
      <c r="CD30" s="692"/>
      <c r="CE30" s="693"/>
      <c r="CF30" s="657" t="s">
        <v>290</v>
      </c>
      <c r="CG30" s="654"/>
      <c r="CH30" s="654"/>
      <c r="CI30" s="654"/>
      <c r="CJ30" s="654"/>
      <c r="CK30" s="654"/>
      <c r="CL30" s="654"/>
      <c r="CM30" s="654"/>
      <c r="CN30" s="654"/>
      <c r="CO30" s="654"/>
      <c r="CP30" s="654"/>
      <c r="CQ30" s="655"/>
      <c r="CR30" s="620">
        <v>2321256</v>
      </c>
      <c r="CS30" s="621"/>
      <c r="CT30" s="621"/>
      <c r="CU30" s="621"/>
      <c r="CV30" s="621"/>
      <c r="CW30" s="621"/>
      <c r="CX30" s="621"/>
      <c r="CY30" s="622"/>
      <c r="CZ30" s="623">
        <v>5.8</v>
      </c>
      <c r="DA30" s="641"/>
      <c r="DB30" s="641"/>
      <c r="DC30" s="642"/>
      <c r="DD30" s="626">
        <v>2321256</v>
      </c>
      <c r="DE30" s="621"/>
      <c r="DF30" s="621"/>
      <c r="DG30" s="621"/>
      <c r="DH30" s="621"/>
      <c r="DI30" s="621"/>
      <c r="DJ30" s="621"/>
      <c r="DK30" s="622"/>
      <c r="DL30" s="626">
        <v>2321256</v>
      </c>
      <c r="DM30" s="621"/>
      <c r="DN30" s="621"/>
      <c r="DO30" s="621"/>
      <c r="DP30" s="621"/>
      <c r="DQ30" s="621"/>
      <c r="DR30" s="621"/>
      <c r="DS30" s="621"/>
      <c r="DT30" s="621"/>
      <c r="DU30" s="621"/>
      <c r="DV30" s="622"/>
      <c r="DW30" s="643">
        <v>10</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1436092</v>
      </c>
      <c r="S31" s="621"/>
      <c r="T31" s="621"/>
      <c r="U31" s="621"/>
      <c r="V31" s="621"/>
      <c r="W31" s="621"/>
      <c r="X31" s="621"/>
      <c r="Y31" s="622"/>
      <c r="Z31" s="673">
        <v>3.5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v>
      </c>
      <c r="BH31" s="639"/>
      <c r="BI31" s="639"/>
      <c r="BJ31" s="639"/>
      <c r="BK31" s="639"/>
      <c r="BL31" s="639"/>
      <c r="BM31" s="675">
        <v>92.7</v>
      </c>
      <c r="BN31" s="685"/>
      <c r="BO31" s="685"/>
      <c r="BP31" s="685"/>
      <c r="BQ31" s="649"/>
      <c r="BR31" s="684">
        <v>98</v>
      </c>
      <c r="BS31" s="639"/>
      <c r="BT31" s="639"/>
      <c r="BU31" s="639"/>
      <c r="BV31" s="639"/>
      <c r="BW31" s="639"/>
      <c r="BX31" s="675">
        <v>92.2</v>
      </c>
      <c r="BY31" s="685"/>
      <c r="BZ31" s="685"/>
      <c r="CA31" s="685"/>
      <c r="CB31" s="649"/>
      <c r="CD31" s="692"/>
      <c r="CE31" s="693"/>
      <c r="CF31" s="657" t="s">
        <v>294</v>
      </c>
      <c r="CG31" s="654"/>
      <c r="CH31" s="654"/>
      <c r="CI31" s="654"/>
      <c r="CJ31" s="654"/>
      <c r="CK31" s="654"/>
      <c r="CL31" s="654"/>
      <c r="CM31" s="654"/>
      <c r="CN31" s="654"/>
      <c r="CO31" s="654"/>
      <c r="CP31" s="654"/>
      <c r="CQ31" s="655"/>
      <c r="CR31" s="620">
        <v>262414</v>
      </c>
      <c r="CS31" s="639"/>
      <c r="CT31" s="639"/>
      <c r="CU31" s="639"/>
      <c r="CV31" s="639"/>
      <c r="CW31" s="639"/>
      <c r="CX31" s="639"/>
      <c r="CY31" s="640"/>
      <c r="CZ31" s="623">
        <v>0.7</v>
      </c>
      <c r="DA31" s="641"/>
      <c r="DB31" s="641"/>
      <c r="DC31" s="642"/>
      <c r="DD31" s="626">
        <v>262414</v>
      </c>
      <c r="DE31" s="639"/>
      <c r="DF31" s="639"/>
      <c r="DG31" s="639"/>
      <c r="DH31" s="639"/>
      <c r="DI31" s="639"/>
      <c r="DJ31" s="639"/>
      <c r="DK31" s="640"/>
      <c r="DL31" s="626">
        <v>262414</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610625</v>
      </c>
      <c r="S32" s="621"/>
      <c r="T32" s="621"/>
      <c r="U32" s="621"/>
      <c r="V32" s="621"/>
      <c r="W32" s="621"/>
      <c r="X32" s="621"/>
      <c r="Y32" s="622"/>
      <c r="Z32" s="673">
        <v>1.5</v>
      </c>
      <c r="AA32" s="673"/>
      <c r="AB32" s="673"/>
      <c r="AC32" s="673"/>
      <c r="AD32" s="674">
        <v>2304</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99.1</v>
      </c>
      <c r="BH32" s="605"/>
      <c r="BI32" s="605"/>
      <c r="BJ32" s="605"/>
      <c r="BK32" s="605"/>
      <c r="BL32" s="605"/>
      <c r="BM32" s="668">
        <v>97.1</v>
      </c>
      <c r="BN32" s="605"/>
      <c r="BO32" s="605"/>
      <c r="BP32" s="605"/>
      <c r="BQ32" s="662"/>
      <c r="BR32" s="683">
        <v>98.9</v>
      </c>
      <c r="BS32" s="605"/>
      <c r="BT32" s="605"/>
      <c r="BU32" s="605"/>
      <c r="BV32" s="605"/>
      <c r="BW32" s="605"/>
      <c r="BX32" s="668">
        <v>96.5</v>
      </c>
      <c r="BY32" s="605"/>
      <c r="BZ32" s="605"/>
      <c r="CA32" s="605"/>
      <c r="CB32" s="662"/>
      <c r="CD32" s="694"/>
      <c r="CE32" s="695"/>
      <c r="CF32" s="657" t="s">
        <v>297</v>
      </c>
      <c r="CG32" s="654"/>
      <c r="CH32" s="654"/>
      <c r="CI32" s="654"/>
      <c r="CJ32" s="654"/>
      <c r="CK32" s="654"/>
      <c r="CL32" s="654"/>
      <c r="CM32" s="654"/>
      <c r="CN32" s="654"/>
      <c r="CO32" s="654"/>
      <c r="CP32" s="654"/>
      <c r="CQ32" s="655"/>
      <c r="CR32" s="620">
        <v>480</v>
      </c>
      <c r="CS32" s="621"/>
      <c r="CT32" s="621"/>
      <c r="CU32" s="621"/>
      <c r="CV32" s="621"/>
      <c r="CW32" s="621"/>
      <c r="CX32" s="621"/>
      <c r="CY32" s="622"/>
      <c r="CZ32" s="623">
        <v>0</v>
      </c>
      <c r="DA32" s="641"/>
      <c r="DB32" s="641"/>
      <c r="DC32" s="642"/>
      <c r="DD32" s="626">
        <v>480</v>
      </c>
      <c r="DE32" s="621"/>
      <c r="DF32" s="621"/>
      <c r="DG32" s="621"/>
      <c r="DH32" s="621"/>
      <c r="DI32" s="621"/>
      <c r="DJ32" s="621"/>
      <c r="DK32" s="622"/>
      <c r="DL32" s="626">
        <v>480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2723331</v>
      </c>
      <c r="S33" s="621"/>
      <c r="T33" s="621"/>
      <c r="U33" s="621"/>
      <c r="V33" s="621"/>
      <c r="W33" s="621"/>
      <c r="X33" s="621"/>
      <c r="Y33" s="622"/>
      <c r="Z33" s="673">
        <v>6.6</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15113569</v>
      </c>
      <c r="CS33" s="639"/>
      <c r="CT33" s="639"/>
      <c r="CU33" s="639"/>
      <c r="CV33" s="639"/>
      <c r="CW33" s="639"/>
      <c r="CX33" s="639"/>
      <c r="CY33" s="640"/>
      <c r="CZ33" s="623">
        <v>37.6</v>
      </c>
      <c r="DA33" s="641"/>
      <c r="DB33" s="641"/>
      <c r="DC33" s="642"/>
      <c r="DD33" s="626">
        <v>13326467</v>
      </c>
      <c r="DE33" s="639"/>
      <c r="DF33" s="639"/>
      <c r="DG33" s="639"/>
      <c r="DH33" s="639"/>
      <c r="DI33" s="639"/>
      <c r="DJ33" s="639"/>
      <c r="DK33" s="640"/>
      <c r="DL33" s="626">
        <v>9638946</v>
      </c>
      <c r="DM33" s="639"/>
      <c r="DN33" s="639"/>
      <c r="DO33" s="639"/>
      <c r="DP33" s="639"/>
      <c r="DQ33" s="639"/>
      <c r="DR33" s="639"/>
      <c r="DS33" s="639"/>
      <c r="DT33" s="639"/>
      <c r="DU33" s="639"/>
      <c r="DV33" s="640"/>
      <c r="DW33" s="643">
        <v>41.5</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5283460</v>
      </c>
      <c r="CS34" s="621"/>
      <c r="CT34" s="621"/>
      <c r="CU34" s="621"/>
      <c r="CV34" s="621"/>
      <c r="CW34" s="621"/>
      <c r="CX34" s="621"/>
      <c r="CY34" s="622"/>
      <c r="CZ34" s="623">
        <v>13.1</v>
      </c>
      <c r="DA34" s="641"/>
      <c r="DB34" s="641"/>
      <c r="DC34" s="642"/>
      <c r="DD34" s="626">
        <v>4572217</v>
      </c>
      <c r="DE34" s="621"/>
      <c r="DF34" s="621"/>
      <c r="DG34" s="621"/>
      <c r="DH34" s="621"/>
      <c r="DI34" s="621"/>
      <c r="DJ34" s="621"/>
      <c r="DK34" s="622"/>
      <c r="DL34" s="626">
        <v>4241644</v>
      </c>
      <c r="DM34" s="621"/>
      <c r="DN34" s="621"/>
      <c r="DO34" s="621"/>
      <c r="DP34" s="621"/>
      <c r="DQ34" s="621"/>
      <c r="DR34" s="621"/>
      <c r="DS34" s="621"/>
      <c r="DT34" s="621"/>
      <c r="DU34" s="621"/>
      <c r="DV34" s="622"/>
      <c r="DW34" s="643">
        <v>18.3</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1301031</v>
      </c>
      <c r="S35" s="621"/>
      <c r="T35" s="621"/>
      <c r="U35" s="621"/>
      <c r="V35" s="621"/>
      <c r="W35" s="621"/>
      <c r="X35" s="621"/>
      <c r="Y35" s="622"/>
      <c r="Z35" s="673">
        <v>3.1</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5044927</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266654</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763594</v>
      </c>
      <c r="CS35" s="639"/>
      <c r="CT35" s="639"/>
      <c r="CU35" s="639"/>
      <c r="CV35" s="639"/>
      <c r="CW35" s="639"/>
      <c r="CX35" s="639"/>
      <c r="CY35" s="640"/>
      <c r="CZ35" s="623">
        <v>1.9</v>
      </c>
      <c r="DA35" s="641"/>
      <c r="DB35" s="641"/>
      <c r="DC35" s="642"/>
      <c r="DD35" s="626">
        <v>704724</v>
      </c>
      <c r="DE35" s="639"/>
      <c r="DF35" s="639"/>
      <c r="DG35" s="639"/>
      <c r="DH35" s="639"/>
      <c r="DI35" s="639"/>
      <c r="DJ35" s="639"/>
      <c r="DK35" s="640"/>
      <c r="DL35" s="626">
        <v>704392</v>
      </c>
      <c r="DM35" s="639"/>
      <c r="DN35" s="639"/>
      <c r="DO35" s="639"/>
      <c r="DP35" s="639"/>
      <c r="DQ35" s="639"/>
      <c r="DR35" s="639"/>
      <c r="DS35" s="639"/>
      <c r="DT35" s="639"/>
      <c r="DU35" s="639"/>
      <c r="DV35" s="640"/>
      <c r="DW35" s="643">
        <v>3</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41323118</v>
      </c>
      <c r="S36" s="661"/>
      <c r="T36" s="661"/>
      <c r="U36" s="661"/>
      <c r="V36" s="661"/>
      <c r="W36" s="661"/>
      <c r="X36" s="661"/>
      <c r="Y36" s="664"/>
      <c r="Z36" s="665">
        <v>100</v>
      </c>
      <c r="AA36" s="665"/>
      <c r="AB36" s="665"/>
      <c r="AC36" s="665"/>
      <c r="AD36" s="666">
        <v>21923914</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696108</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-1154098</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3104333</v>
      </c>
      <c r="CS36" s="621"/>
      <c r="CT36" s="621"/>
      <c r="CU36" s="621"/>
      <c r="CV36" s="621"/>
      <c r="CW36" s="621"/>
      <c r="CX36" s="621"/>
      <c r="CY36" s="622"/>
      <c r="CZ36" s="623">
        <v>7.7</v>
      </c>
      <c r="DA36" s="641"/>
      <c r="DB36" s="641"/>
      <c r="DC36" s="642"/>
      <c r="DD36" s="626">
        <v>2935036</v>
      </c>
      <c r="DE36" s="621"/>
      <c r="DF36" s="621"/>
      <c r="DG36" s="621"/>
      <c r="DH36" s="621"/>
      <c r="DI36" s="621"/>
      <c r="DJ36" s="621"/>
      <c r="DK36" s="622"/>
      <c r="DL36" s="626">
        <v>2071714</v>
      </c>
      <c r="DM36" s="621"/>
      <c r="DN36" s="621"/>
      <c r="DO36" s="621"/>
      <c r="DP36" s="621"/>
      <c r="DQ36" s="621"/>
      <c r="DR36" s="621"/>
      <c r="DS36" s="621"/>
      <c r="DT36" s="621"/>
      <c r="DU36" s="621"/>
      <c r="DV36" s="622"/>
      <c r="DW36" s="643">
        <v>8.9</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15998</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20514</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970701</v>
      </c>
      <c r="CS37" s="639"/>
      <c r="CT37" s="639"/>
      <c r="CU37" s="639"/>
      <c r="CV37" s="639"/>
      <c r="CW37" s="639"/>
      <c r="CX37" s="639"/>
      <c r="CY37" s="640"/>
      <c r="CZ37" s="623">
        <v>2.4</v>
      </c>
      <c r="DA37" s="641"/>
      <c r="DB37" s="641"/>
      <c r="DC37" s="642"/>
      <c r="DD37" s="626">
        <v>947353</v>
      </c>
      <c r="DE37" s="639"/>
      <c r="DF37" s="639"/>
      <c r="DG37" s="639"/>
      <c r="DH37" s="639"/>
      <c r="DI37" s="639"/>
      <c r="DJ37" s="639"/>
      <c r="DK37" s="640"/>
      <c r="DL37" s="626">
        <v>947353</v>
      </c>
      <c r="DM37" s="639"/>
      <c r="DN37" s="639"/>
      <c r="DO37" s="639"/>
      <c r="DP37" s="639"/>
      <c r="DQ37" s="639"/>
      <c r="DR37" s="639"/>
      <c r="DS37" s="639"/>
      <c r="DT37" s="639"/>
      <c r="DU37" s="639"/>
      <c r="DV37" s="640"/>
      <c r="DW37" s="643">
        <v>4.0999999999999996</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32583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4332821</v>
      </c>
      <c r="CS38" s="621"/>
      <c r="CT38" s="621"/>
      <c r="CU38" s="621"/>
      <c r="CV38" s="621"/>
      <c r="CW38" s="621"/>
      <c r="CX38" s="621"/>
      <c r="CY38" s="622"/>
      <c r="CZ38" s="623">
        <v>10.8</v>
      </c>
      <c r="DA38" s="641"/>
      <c r="DB38" s="641"/>
      <c r="DC38" s="642"/>
      <c r="DD38" s="626">
        <v>3815353</v>
      </c>
      <c r="DE38" s="621"/>
      <c r="DF38" s="621"/>
      <c r="DG38" s="621"/>
      <c r="DH38" s="621"/>
      <c r="DI38" s="621"/>
      <c r="DJ38" s="621"/>
      <c r="DK38" s="622"/>
      <c r="DL38" s="626">
        <v>2618473</v>
      </c>
      <c r="DM38" s="621"/>
      <c r="DN38" s="621"/>
      <c r="DO38" s="621"/>
      <c r="DP38" s="621"/>
      <c r="DQ38" s="621"/>
      <c r="DR38" s="621"/>
      <c r="DS38" s="621"/>
      <c r="DT38" s="621"/>
      <c r="DU38" s="621"/>
      <c r="DV38" s="622"/>
      <c r="DW38" s="643">
        <v>11.3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1561053</v>
      </c>
      <c r="CS39" s="639"/>
      <c r="CT39" s="639"/>
      <c r="CU39" s="639"/>
      <c r="CV39" s="639"/>
      <c r="CW39" s="639"/>
      <c r="CX39" s="639"/>
      <c r="CY39" s="640"/>
      <c r="CZ39" s="623">
        <v>3.9</v>
      </c>
      <c r="DA39" s="641"/>
      <c r="DB39" s="641"/>
      <c r="DC39" s="642"/>
      <c r="DD39" s="626">
        <v>1296414</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1979033</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88</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68308</v>
      </c>
      <c r="CS40" s="621"/>
      <c r="CT40" s="621"/>
      <c r="CU40" s="621"/>
      <c r="CV40" s="621"/>
      <c r="CW40" s="621"/>
      <c r="CX40" s="621"/>
      <c r="CY40" s="622"/>
      <c r="CZ40" s="623">
        <v>0.2</v>
      </c>
      <c r="DA40" s="641"/>
      <c r="DB40" s="641"/>
      <c r="DC40" s="642"/>
      <c r="DD40" s="626">
        <v>2723</v>
      </c>
      <c r="DE40" s="621"/>
      <c r="DF40" s="621"/>
      <c r="DG40" s="621"/>
      <c r="DH40" s="621"/>
      <c r="DI40" s="621"/>
      <c r="DJ40" s="621"/>
      <c r="DK40" s="622"/>
      <c r="DL40" s="626">
        <v>2723</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2353788</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280</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3410386</v>
      </c>
      <c r="CS42" s="621"/>
      <c r="CT42" s="621"/>
      <c r="CU42" s="621"/>
      <c r="CV42" s="621"/>
      <c r="CW42" s="621"/>
      <c r="CX42" s="621"/>
      <c r="CY42" s="622"/>
      <c r="CZ42" s="623">
        <v>8.5</v>
      </c>
      <c r="DA42" s="624"/>
      <c r="DB42" s="624"/>
      <c r="DC42" s="625"/>
      <c r="DD42" s="626">
        <v>1103017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101297</v>
      </c>
      <c r="CS43" s="639"/>
      <c r="CT43" s="639"/>
      <c r="CU43" s="639"/>
      <c r="CV43" s="639"/>
      <c r="CW43" s="639"/>
      <c r="CX43" s="639"/>
      <c r="CY43" s="640"/>
      <c r="CZ43" s="623">
        <v>0.3</v>
      </c>
      <c r="DA43" s="641"/>
      <c r="DB43" s="641"/>
      <c r="DC43" s="642"/>
      <c r="DD43" s="626">
        <v>65161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3410386</v>
      </c>
      <c r="CS44" s="621"/>
      <c r="CT44" s="621"/>
      <c r="CU44" s="621"/>
      <c r="CV44" s="621"/>
      <c r="CW44" s="621"/>
      <c r="CX44" s="621"/>
      <c r="CY44" s="622"/>
      <c r="CZ44" s="623">
        <v>8.5</v>
      </c>
      <c r="DA44" s="624"/>
      <c r="DB44" s="624"/>
      <c r="DC44" s="625"/>
      <c r="DD44" s="626">
        <v>1103017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1433625</v>
      </c>
      <c r="CS45" s="639"/>
      <c r="CT45" s="639"/>
      <c r="CU45" s="639"/>
      <c r="CV45" s="639"/>
      <c r="CW45" s="639"/>
      <c r="CX45" s="639"/>
      <c r="CY45" s="640"/>
      <c r="CZ45" s="623">
        <v>3.6</v>
      </c>
      <c r="DA45" s="641"/>
      <c r="DB45" s="641"/>
      <c r="DC45" s="642"/>
      <c r="DD45" s="626">
        <v>199776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1976224</v>
      </c>
      <c r="CS46" s="621"/>
      <c r="CT46" s="621"/>
      <c r="CU46" s="621"/>
      <c r="CV46" s="621"/>
      <c r="CW46" s="621"/>
      <c r="CX46" s="621"/>
      <c r="CY46" s="622"/>
      <c r="CZ46" s="623">
        <v>4.9000000000000004</v>
      </c>
      <c r="DA46" s="624"/>
      <c r="DB46" s="624"/>
      <c r="DC46" s="625"/>
      <c r="DD46" s="626">
        <v>902704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40235055</v>
      </c>
      <c r="CS49" s="605"/>
      <c r="CT49" s="605"/>
      <c r="CU49" s="605"/>
      <c r="CV49" s="605"/>
      <c r="CW49" s="605"/>
      <c r="CX49" s="605"/>
      <c r="CY49" s="606"/>
      <c r="CZ49" s="607">
        <v>100</v>
      </c>
      <c r="DA49" s="608"/>
      <c r="DB49" s="608"/>
      <c r="DC49" s="609"/>
      <c r="DD49" s="610">
        <v>27317949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3">
        <v>41378</v>
      </c>
      <c r="R7" s="1134"/>
      <c r="S7" s="1134"/>
      <c r="T7" s="1134"/>
      <c r="U7" s="1134"/>
      <c r="V7" s="1134">
        <v>40290</v>
      </c>
      <c r="W7" s="1134"/>
      <c r="X7" s="1134"/>
      <c r="Y7" s="1134"/>
      <c r="Z7" s="1134"/>
      <c r="AA7" s="1134">
        <v>1088</v>
      </c>
      <c r="AB7" s="1134"/>
      <c r="AC7" s="1134"/>
      <c r="AD7" s="1134"/>
      <c r="AE7" s="1135"/>
      <c r="AF7" s="1136">
        <v>972</v>
      </c>
      <c r="AG7" s="1137"/>
      <c r="AH7" s="1137"/>
      <c r="AI7" s="1137"/>
      <c r="AJ7" s="1138"/>
      <c r="AK7" s="1120">
        <v>2104</v>
      </c>
      <c r="AL7" s="1121"/>
      <c r="AM7" s="1121"/>
      <c r="AN7" s="1121"/>
      <c r="AO7" s="1121"/>
      <c r="AP7" s="1121">
        <v>27118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538</v>
      </c>
      <c r="BS7" s="1124" t="s">
        <v>536</v>
      </c>
      <c r="BT7" s="1125"/>
      <c r="BU7" s="1125"/>
      <c r="BV7" s="1125"/>
      <c r="BW7" s="1125"/>
      <c r="BX7" s="1125"/>
      <c r="BY7" s="1125"/>
      <c r="BZ7" s="1125"/>
      <c r="CA7" s="1125"/>
      <c r="CB7" s="1125"/>
      <c r="CC7" s="1125"/>
      <c r="CD7" s="1125"/>
      <c r="CE7" s="1125"/>
      <c r="CF7" s="1125"/>
      <c r="CG7" s="1126"/>
      <c r="CH7" s="1117" t="s">
        <v>539</v>
      </c>
      <c r="CI7" s="1118"/>
      <c r="CJ7" s="1118"/>
      <c r="CK7" s="1118"/>
      <c r="CL7" s="1119"/>
      <c r="CM7" s="1117">
        <v>9</v>
      </c>
      <c r="CN7" s="1118"/>
      <c r="CO7" s="1118"/>
      <c r="CP7" s="1118"/>
      <c r="CQ7" s="1119"/>
      <c r="CR7" s="1117">
        <v>1</v>
      </c>
      <c r="CS7" s="1118"/>
      <c r="CT7" s="1118"/>
      <c r="CU7" s="1118"/>
      <c r="CV7" s="1119"/>
      <c r="CW7" s="1117">
        <v>4</v>
      </c>
      <c r="CX7" s="1118"/>
      <c r="CY7" s="1118"/>
      <c r="CZ7" s="1118"/>
      <c r="DA7" s="1119"/>
      <c r="DB7" s="1117" t="s">
        <v>479</v>
      </c>
      <c r="DC7" s="1118"/>
      <c r="DD7" s="1118"/>
      <c r="DE7" s="1118"/>
      <c r="DF7" s="1119"/>
      <c r="DG7" s="1117">
        <v>708</v>
      </c>
      <c r="DH7" s="1118"/>
      <c r="DI7" s="1118"/>
      <c r="DJ7" s="1118"/>
      <c r="DK7" s="1119"/>
      <c r="DL7" s="1117" t="s">
        <v>479</v>
      </c>
      <c r="DM7" s="1118"/>
      <c r="DN7" s="1118"/>
      <c r="DO7" s="1118"/>
      <c r="DP7" s="1119"/>
      <c r="DQ7" s="1117" t="s">
        <v>479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537</v>
      </c>
      <c r="BT8" s="1044"/>
      <c r="BU8" s="1044"/>
      <c r="BV8" s="1044"/>
      <c r="BW8" s="1044"/>
      <c r="BX8" s="1044"/>
      <c r="BY8" s="1044"/>
      <c r="BZ8" s="1044"/>
      <c r="CA8" s="1044"/>
      <c r="CB8" s="1044"/>
      <c r="CC8" s="1044"/>
      <c r="CD8" s="1044"/>
      <c r="CE8" s="1044"/>
      <c r="CF8" s="1044"/>
      <c r="CG8" s="1045"/>
      <c r="CH8" s="1018">
        <v>48</v>
      </c>
      <c r="CI8" s="1019"/>
      <c r="CJ8" s="1019"/>
      <c r="CK8" s="1019"/>
      <c r="CL8" s="1020"/>
      <c r="CM8" s="1018">
        <v>275</v>
      </c>
      <c r="CN8" s="1019"/>
      <c r="CO8" s="1019"/>
      <c r="CP8" s="1019"/>
      <c r="CQ8" s="1020"/>
      <c r="CR8" s="1018">
        <v>200</v>
      </c>
      <c r="CS8" s="1019"/>
      <c r="CT8" s="1019"/>
      <c r="CU8" s="1019"/>
      <c r="CV8" s="1020"/>
      <c r="CW8" s="1018">
        <v>35</v>
      </c>
      <c r="CX8" s="1019"/>
      <c r="CY8" s="1019"/>
      <c r="CZ8" s="1019"/>
      <c r="DA8" s="1020"/>
      <c r="DB8" s="1018" t="s">
        <v>479</v>
      </c>
      <c r="DC8" s="1019"/>
      <c r="DD8" s="1019"/>
      <c r="DE8" s="1019"/>
      <c r="DF8" s="1020"/>
      <c r="DG8" s="1018" t="s">
        <v>479</v>
      </c>
      <c r="DH8" s="1019"/>
      <c r="DI8" s="1019"/>
      <c r="DJ8" s="1019"/>
      <c r="DK8" s="1020"/>
      <c r="DL8" s="1018" t="s">
        <v>479</v>
      </c>
      <c r="DM8" s="1019"/>
      <c r="DN8" s="1019"/>
      <c r="DO8" s="1019"/>
      <c r="DP8" s="1020"/>
      <c r="DQ8" s="1018" t="s">
        <v>479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7">
        <v>41323</v>
      </c>
      <c r="R23" s="1098"/>
      <c r="S23" s="1098"/>
      <c r="T23" s="1098"/>
      <c r="U23" s="1098"/>
      <c r="V23" s="1098">
        <v>40235</v>
      </c>
      <c r="W23" s="1098"/>
      <c r="X23" s="1098"/>
      <c r="Y23" s="1098"/>
      <c r="Z23" s="1098"/>
      <c r="AA23" s="1098">
        <f>AA7</f>
        <v>1088</v>
      </c>
      <c r="AB23" s="1098"/>
      <c r="AC23" s="1098"/>
      <c r="AD23" s="1098"/>
      <c r="AE23" s="1099"/>
      <c r="AF23" s="1100">
        <v>972</v>
      </c>
      <c r="AG23" s="1098"/>
      <c r="AH23" s="1098"/>
      <c r="AI23" s="1098"/>
      <c r="AJ23" s="1101"/>
      <c r="AK23" s="1102"/>
      <c r="AL23" s="1103"/>
      <c r="AM23" s="1103"/>
      <c r="AN23" s="1103"/>
      <c r="AO23" s="1103"/>
      <c r="AP23" s="1098">
        <f>AP7</f>
        <v>27118</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377</v>
      </c>
      <c r="C28" s="1080"/>
      <c r="D28" s="1080"/>
      <c r="E28" s="1080"/>
      <c r="F28" s="1080"/>
      <c r="G28" s="1080"/>
      <c r="H28" s="1080"/>
      <c r="I28" s="1080"/>
      <c r="J28" s="1080"/>
      <c r="K28" s="1080"/>
      <c r="L28" s="1080"/>
      <c r="M28" s="1080"/>
      <c r="N28" s="1080"/>
      <c r="O28" s="1080"/>
      <c r="P28" s="1081"/>
      <c r="Q28" s="1082">
        <v>15785</v>
      </c>
      <c r="R28" s="1083"/>
      <c r="S28" s="1083"/>
      <c r="T28" s="1083"/>
      <c r="U28" s="1083"/>
      <c r="V28" s="1083">
        <v>15518</v>
      </c>
      <c r="W28" s="1083"/>
      <c r="X28" s="1083"/>
      <c r="Y28" s="1083"/>
      <c r="Z28" s="1083"/>
      <c r="AA28" s="1083">
        <v>267</v>
      </c>
      <c r="AB28" s="1083"/>
      <c r="AC28" s="1083"/>
      <c r="AD28" s="1083"/>
      <c r="AE28" s="1084"/>
      <c r="AF28" s="1085">
        <v>267</v>
      </c>
      <c r="AG28" s="1083"/>
      <c r="AH28" s="1083"/>
      <c r="AI28" s="1083"/>
      <c r="AJ28" s="1086"/>
      <c r="AK28" s="1087">
        <v>1979</v>
      </c>
      <c r="AL28" s="1075"/>
      <c r="AM28" s="1075"/>
      <c r="AN28" s="1075"/>
      <c r="AO28" s="1075"/>
      <c r="AP28" s="1075" t="s">
        <v>479</v>
      </c>
      <c r="AQ28" s="1075"/>
      <c r="AR28" s="1075"/>
      <c r="AS28" s="1075"/>
      <c r="AT28" s="1075"/>
      <c r="AU28" s="1075" t="s">
        <v>479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2">
        <v>7809</v>
      </c>
      <c r="R29" s="1073"/>
      <c r="S29" s="1073"/>
      <c r="T29" s="1073"/>
      <c r="U29" s="1073"/>
      <c r="V29" s="1073">
        <v>7553</v>
      </c>
      <c r="W29" s="1073"/>
      <c r="X29" s="1073"/>
      <c r="Y29" s="1073"/>
      <c r="Z29" s="1073"/>
      <c r="AA29" s="1073">
        <v>256</v>
      </c>
      <c r="AB29" s="1073"/>
      <c r="AC29" s="1073"/>
      <c r="AD29" s="1073"/>
      <c r="AE29" s="1074"/>
      <c r="AF29" s="1048">
        <v>256</v>
      </c>
      <c r="AG29" s="1049"/>
      <c r="AH29" s="1049"/>
      <c r="AI29" s="1049"/>
      <c r="AJ29" s="1050"/>
      <c r="AK29" s="1009">
        <v>1314</v>
      </c>
      <c r="AL29" s="1000"/>
      <c r="AM29" s="1000"/>
      <c r="AN29" s="1000"/>
      <c r="AO29" s="1000"/>
      <c r="AP29" s="1000" t="s">
        <v>479</v>
      </c>
      <c r="AQ29" s="1000"/>
      <c r="AR29" s="1000"/>
      <c r="AS29" s="1000"/>
      <c r="AT29" s="1000"/>
      <c r="AU29" s="1000" t="s">
        <v>479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2">
        <v>1371</v>
      </c>
      <c r="R30" s="1073"/>
      <c r="S30" s="1073"/>
      <c r="T30" s="1073"/>
      <c r="U30" s="1073"/>
      <c r="V30" s="1073">
        <v>1303</v>
      </c>
      <c r="W30" s="1073"/>
      <c r="X30" s="1073"/>
      <c r="Y30" s="1073"/>
      <c r="Z30" s="1073"/>
      <c r="AA30" s="1073">
        <v>69</v>
      </c>
      <c r="AB30" s="1073"/>
      <c r="AC30" s="1073"/>
      <c r="AD30" s="1073"/>
      <c r="AE30" s="1074"/>
      <c r="AF30" s="1048">
        <v>69</v>
      </c>
      <c r="AG30" s="1049"/>
      <c r="AH30" s="1049"/>
      <c r="AI30" s="1049"/>
      <c r="AJ30" s="1050"/>
      <c r="AK30" s="1009">
        <v>221</v>
      </c>
      <c r="AL30" s="1000"/>
      <c r="AM30" s="1000"/>
      <c r="AN30" s="1000"/>
      <c r="AO30" s="1000"/>
      <c r="AP30" s="1000" t="s">
        <v>479</v>
      </c>
      <c r="AQ30" s="1000"/>
      <c r="AR30" s="1000"/>
      <c r="AS30" s="1000"/>
      <c r="AT30" s="1000"/>
      <c r="AU30" s="1000" t="s">
        <v>479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2">
        <v>2097</v>
      </c>
      <c r="R31" s="1073"/>
      <c r="S31" s="1073"/>
      <c r="T31" s="1073"/>
      <c r="U31" s="1073"/>
      <c r="V31" s="1073">
        <v>1779</v>
      </c>
      <c r="W31" s="1073"/>
      <c r="X31" s="1073"/>
      <c r="Y31" s="1073"/>
      <c r="Z31" s="1073"/>
      <c r="AA31" s="1073">
        <v>319</v>
      </c>
      <c r="AB31" s="1073"/>
      <c r="AC31" s="1073"/>
      <c r="AD31" s="1073"/>
      <c r="AE31" s="1074"/>
      <c r="AF31" s="1048">
        <v>1791</v>
      </c>
      <c r="AG31" s="1049"/>
      <c r="AH31" s="1049"/>
      <c r="AI31" s="1049"/>
      <c r="AJ31" s="1050"/>
      <c r="AK31" s="1009">
        <v>16</v>
      </c>
      <c r="AL31" s="1000"/>
      <c r="AM31" s="1000"/>
      <c r="AN31" s="1000"/>
      <c r="AO31" s="1000"/>
      <c r="AP31" s="1000">
        <v>2034</v>
      </c>
      <c r="AQ31" s="1000"/>
      <c r="AR31" s="1000"/>
      <c r="AS31" s="1000"/>
      <c r="AT31" s="1000"/>
      <c r="AU31" s="1000">
        <v>14</v>
      </c>
      <c r="AV31" s="1000"/>
      <c r="AW31" s="1000"/>
      <c r="AX31" s="1000"/>
      <c r="AY31" s="1000"/>
      <c r="AZ31" s="1071" t="s">
        <v>479</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2604</v>
      </c>
      <c r="R32" s="1073"/>
      <c r="S32" s="1073"/>
      <c r="T32" s="1073"/>
      <c r="U32" s="1073"/>
      <c r="V32" s="1073">
        <v>2415</v>
      </c>
      <c r="W32" s="1073"/>
      <c r="X32" s="1073"/>
      <c r="Y32" s="1073"/>
      <c r="Z32" s="1073"/>
      <c r="AA32" s="1073">
        <v>189</v>
      </c>
      <c r="AB32" s="1073"/>
      <c r="AC32" s="1073"/>
      <c r="AD32" s="1073"/>
      <c r="AE32" s="1074"/>
      <c r="AF32" s="1048">
        <v>169</v>
      </c>
      <c r="AG32" s="1049"/>
      <c r="AH32" s="1049"/>
      <c r="AI32" s="1049"/>
      <c r="AJ32" s="1050"/>
      <c r="AK32" s="1009">
        <v>696</v>
      </c>
      <c r="AL32" s="1000"/>
      <c r="AM32" s="1000"/>
      <c r="AN32" s="1000"/>
      <c r="AO32" s="1000"/>
      <c r="AP32" s="1000">
        <v>17114</v>
      </c>
      <c r="AQ32" s="1000"/>
      <c r="AR32" s="1000"/>
      <c r="AS32" s="1000"/>
      <c r="AT32" s="1000"/>
      <c r="AU32" s="1000">
        <v>6485</v>
      </c>
      <c r="AV32" s="1000"/>
      <c r="AW32" s="1000"/>
      <c r="AX32" s="1000"/>
      <c r="AY32" s="1000"/>
      <c r="AZ32" s="1071" t="s">
        <v>479</v>
      </c>
      <c r="BA32" s="1071"/>
      <c r="BB32" s="1071"/>
      <c r="BC32" s="1071"/>
      <c r="BD32" s="1071"/>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2552</v>
      </c>
      <c r="AG63" s="988"/>
      <c r="AH63" s="988"/>
      <c r="AI63" s="988"/>
      <c r="AJ63" s="1059"/>
      <c r="AK63" s="1060"/>
      <c r="AL63" s="992"/>
      <c r="AM63" s="992"/>
      <c r="AN63" s="992"/>
      <c r="AO63" s="992"/>
      <c r="AP63" s="988">
        <f>AP31+AP32</f>
        <v>19148</v>
      </c>
      <c r="AQ63" s="988"/>
      <c r="AR63" s="988"/>
      <c r="AS63" s="988"/>
      <c r="AT63" s="988"/>
      <c r="AU63" s="988">
        <f>AU31+AU32</f>
        <v>6499</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386</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387</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532</v>
      </c>
      <c r="C68" s="1015"/>
      <c r="D68" s="1015"/>
      <c r="E68" s="1015"/>
      <c r="F68" s="1015"/>
      <c r="G68" s="1015"/>
      <c r="H68" s="1015"/>
      <c r="I68" s="1015"/>
      <c r="J68" s="1015"/>
      <c r="K68" s="1015"/>
      <c r="L68" s="1015"/>
      <c r="M68" s="1015"/>
      <c r="N68" s="1015"/>
      <c r="O68" s="1015"/>
      <c r="P68" s="1016"/>
      <c r="Q68" s="1017">
        <v>424</v>
      </c>
      <c r="R68" s="1011"/>
      <c r="S68" s="1011"/>
      <c r="T68" s="1011"/>
      <c r="U68" s="1011"/>
      <c r="V68" s="1011">
        <v>374</v>
      </c>
      <c r="W68" s="1011"/>
      <c r="X68" s="1011"/>
      <c r="Y68" s="1011"/>
      <c r="Z68" s="1011"/>
      <c r="AA68" s="1011">
        <v>50</v>
      </c>
      <c r="AB68" s="1011"/>
      <c r="AC68" s="1011"/>
      <c r="AD68" s="1011"/>
      <c r="AE68" s="1011"/>
      <c r="AF68" s="1011">
        <v>50</v>
      </c>
      <c r="AG68" s="1011"/>
      <c r="AH68" s="1011"/>
      <c r="AI68" s="1011"/>
      <c r="AJ68" s="1011"/>
      <c r="AK68" s="1011" t="s">
        <v>479</v>
      </c>
      <c r="AL68" s="1011"/>
      <c r="AM68" s="1011"/>
      <c r="AN68" s="1011"/>
      <c r="AO68" s="1011"/>
      <c r="AP68" s="1011" t="s">
        <v>479</v>
      </c>
      <c r="AQ68" s="1011"/>
      <c r="AR68" s="1011"/>
      <c r="AS68" s="1011"/>
      <c r="AT68" s="1011"/>
      <c r="AU68" s="1011" t="s">
        <v>479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6133</v>
      </c>
      <c r="R69" s="1000"/>
      <c r="S69" s="1000"/>
      <c r="T69" s="1000"/>
      <c r="U69" s="1000"/>
      <c r="V69" s="1000">
        <v>5754</v>
      </c>
      <c r="W69" s="1000"/>
      <c r="X69" s="1000"/>
      <c r="Y69" s="1000"/>
      <c r="Z69" s="1000"/>
      <c r="AA69" s="1000">
        <v>379</v>
      </c>
      <c r="AB69" s="1000"/>
      <c r="AC69" s="1000"/>
      <c r="AD69" s="1000"/>
      <c r="AE69" s="1000"/>
      <c r="AF69" s="1000">
        <v>335</v>
      </c>
      <c r="AG69" s="1000"/>
      <c r="AH69" s="1000"/>
      <c r="AI69" s="1000"/>
      <c r="AJ69" s="1000"/>
      <c r="AK69" s="1000" t="s">
        <v>479</v>
      </c>
      <c r="AL69" s="1000"/>
      <c r="AM69" s="1000"/>
      <c r="AN69" s="1000"/>
      <c r="AO69" s="1000"/>
      <c r="AP69" s="1000">
        <v>2598</v>
      </c>
      <c r="AQ69" s="1000"/>
      <c r="AR69" s="1000"/>
      <c r="AS69" s="1000"/>
      <c r="AT69" s="1000"/>
      <c r="AU69" s="1000">
        <v>917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534</v>
      </c>
      <c r="C70" s="1004"/>
      <c r="D70" s="1004"/>
      <c r="E70" s="1004"/>
      <c r="F70" s="1004"/>
      <c r="G70" s="1004"/>
      <c r="H70" s="1004"/>
      <c r="I70" s="1004"/>
      <c r="J70" s="1004"/>
      <c r="K70" s="1004"/>
      <c r="L70" s="1004"/>
      <c r="M70" s="1004"/>
      <c r="N70" s="1004"/>
      <c r="O70" s="1004"/>
      <c r="P70" s="1005"/>
      <c r="Q70" s="1006">
        <v>3104</v>
      </c>
      <c r="R70" s="1000"/>
      <c r="S70" s="1000"/>
      <c r="T70" s="1000"/>
      <c r="U70" s="1000"/>
      <c r="V70" s="1000">
        <v>2681</v>
      </c>
      <c r="W70" s="1000"/>
      <c r="X70" s="1000"/>
      <c r="Y70" s="1000"/>
      <c r="Z70" s="1000"/>
      <c r="AA70" s="1000">
        <v>423</v>
      </c>
      <c r="AB70" s="1000"/>
      <c r="AC70" s="1000"/>
      <c r="AD70" s="1000"/>
      <c r="AE70" s="1000"/>
      <c r="AF70" s="1000">
        <v>423</v>
      </c>
      <c r="AG70" s="1000"/>
      <c r="AH70" s="1000"/>
      <c r="AI70" s="1000"/>
      <c r="AJ70" s="1000"/>
      <c r="AK70" s="1000">
        <v>344</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831407</v>
      </c>
      <c r="R71" s="1000"/>
      <c r="S71" s="1000"/>
      <c r="T71" s="1000"/>
      <c r="U71" s="1000"/>
      <c r="V71" s="1000">
        <v>805733</v>
      </c>
      <c r="W71" s="1000"/>
      <c r="X71" s="1000"/>
      <c r="Y71" s="1000"/>
      <c r="Z71" s="1000"/>
      <c r="AA71" s="1000">
        <v>25674</v>
      </c>
      <c r="AB71" s="1000"/>
      <c r="AC71" s="1000"/>
      <c r="AD71" s="1000"/>
      <c r="AE71" s="1000"/>
      <c r="AF71" s="1000">
        <v>25674</v>
      </c>
      <c r="AG71" s="1000"/>
      <c r="AH71" s="1000"/>
      <c r="AI71" s="1000"/>
      <c r="AJ71" s="1000"/>
      <c r="AK71" s="1000">
        <v>7166</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388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AF68+AF69+AF70+AF71</f>
        <v>26482</v>
      </c>
      <c r="AG88" s="988"/>
      <c r="AH88" s="988"/>
      <c r="AI88" s="988"/>
      <c r="AJ88" s="988"/>
      <c r="AK88" s="992"/>
      <c r="AL88" s="992"/>
      <c r="AM88" s="992"/>
      <c r="AN88" s="992"/>
      <c r="AO88" s="992"/>
      <c r="AP88" s="988">
        <f>AP69</f>
        <v>2598</v>
      </c>
      <c r="AQ88" s="988"/>
      <c r="AR88" s="988"/>
      <c r="AS88" s="988"/>
      <c r="AT88" s="988"/>
      <c r="AU88" s="988">
        <f>AU69</f>
        <v>917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CR7+CR8</f>
        <v>201</v>
      </c>
      <c r="CS102" s="980"/>
      <c r="CT102" s="980"/>
      <c r="CU102" s="980"/>
      <c r="CV102" s="981"/>
      <c r="CW102" s="979">
        <f>CW7+CW8</f>
        <v>39</v>
      </c>
      <c r="CX102" s="980"/>
      <c r="CY102" s="980"/>
      <c r="CZ102" s="980"/>
      <c r="DA102" s="981"/>
      <c r="DB102" s="979" t="s">
        <v>479</v>
      </c>
      <c r="DC102" s="980"/>
      <c r="DD102" s="980"/>
      <c r="DE102" s="980"/>
      <c r="DF102" s="981"/>
      <c r="DG102" s="979">
        <f>DG7</f>
        <v>708</v>
      </c>
      <c r="DH102" s="980"/>
      <c r="DI102" s="980"/>
      <c r="DJ102" s="980"/>
      <c r="DK102" s="981"/>
      <c r="DL102" s="979" t="s">
        <v>479</v>
      </c>
      <c r="DM102" s="980"/>
      <c r="DN102" s="980"/>
      <c r="DO102" s="980"/>
      <c r="DP102" s="981"/>
      <c r="DQ102" s="979" t="s">
        <v>479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397</v>
      </c>
      <c r="AB109" s="923"/>
      <c r="AC109" s="923"/>
      <c r="AD109" s="923"/>
      <c r="AE109" s="924"/>
      <c r="AF109" s="925" t="s">
        <v>285</v>
      </c>
      <c r="AG109" s="923"/>
      <c r="AH109" s="923"/>
      <c r="AI109" s="923"/>
      <c r="AJ109" s="924"/>
      <c r="AK109" s="925" t="s">
        <v>284</v>
      </c>
      <c r="AL109" s="923"/>
      <c r="AM109" s="923"/>
      <c r="AN109" s="923"/>
      <c r="AO109" s="924"/>
      <c r="AP109" s="925" t="s">
        <v>398</v>
      </c>
      <c r="AQ109" s="923"/>
      <c r="AR109" s="923"/>
      <c r="AS109" s="923"/>
      <c r="AT109" s="954"/>
      <c r="AU109" s="922" t="s">
        <v>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397</v>
      </c>
      <c r="BR109" s="923"/>
      <c r="BS109" s="923"/>
      <c r="BT109" s="923"/>
      <c r="BU109" s="924"/>
      <c r="BV109" s="925" t="s">
        <v>285</v>
      </c>
      <c r="BW109" s="923"/>
      <c r="BX109" s="923"/>
      <c r="BY109" s="923"/>
      <c r="BZ109" s="924"/>
      <c r="CA109" s="925" t="s">
        <v>284</v>
      </c>
      <c r="CB109" s="923"/>
      <c r="CC109" s="923"/>
      <c r="CD109" s="923"/>
      <c r="CE109" s="924"/>
      <c r="CF109" s="961" t="s">
        <v>398</v>
      </c>
      <c r="CG109" s="961"/>
      <c r="CH109" s="961"/>
      <c r="CI109" s="961"/>
      <c r="CJ109" s="961"/>
      <c r="CK109" s="925" t="s">
        <v>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397</v>
      </c>
      <c r="DH109" s="923"/>
      <c r="DI109" s="923"/>
      <c r="DJ109" s="923"/>
      <c r="DK109" s="924"/>
      <c r="DL109" s="925" t="s">
        <v>285</v>
      </c>
      <c r="DM109" s="923"/>
      <c r="DN109" s="923"/>
      <c r="DO109" s="923"/>
      <c r="DP109" s="924"/>
      <c r="DQ109" s="925" t="s">
        <v>284</v>
      </c>
      <c r="DR109" s="923"/>
      <c r="DS109" s="923"/>
      <c r="DT109" s="923"/>
      <c r="DU109" s="924"/>
      <c r="DV109" s="925" t="s">
        <v>398</v>
      </c>
      <c r="DW109" s="923"/>
      <c r="DX109" s="923"/>
      <c r="DY109" s="923"/>
      <c r="DZ109" s="954"/>
    </row>
    <row r="110" spans="1:131" s="199" customFormat="1" ht="26.25" customHeight="1" x14ac:dyDescent="0.15">
      <c r="A110" s="825" t="s">
        <v>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2848992</v>
      </c>
      <c r="AB110" s="916"/>
      <c r="AC110" s="916"/>
      <c r="AD110" s="916"/>
      <c r="AE110" s="917"/>
      <c r="AF110" s="918">
        <v>2481137</v>
      </c>
      <c r="AG110" s="916"/>
      <c r="AH110" s="916"/>
      <c r="AI110" s="916"/>
      <c r="AJ110" s="917"/>
      <c r="AK110" s="918">
        <v>2583670</v>
      </c>
      <c r="AL110" s="916"/>
      <c r="AM110" s="916"/>
      <c r="AN110" s="916"/>
      <c r="AO110" s="917"/>
      <c r="AP110" s="919">
        <v>12.3</v>
      </c>
      <c r="AQ110" s="920"/>
      <c r="AR110" s="920"/>
      <c r="AS110" s="920"/>
      <c r="AT110" s="921"/>
      <c r="AU110" s="955" t="s">
        <v>61</v>
      </c>
      <c r="AV110" s="956"/>
      <c r="AW110" s="956"/>
      <c r="AX110" s="956"/>
      <c r="AY110" s="956"/>
      <c r="AZ110" s="881" t="s">
        <v>401</v>
      </c>
      <c r="BA110" s="826"/>
      <c r="BB110" s="826"/>
      <c r="BC110" s="826"/>
      <c r="BD110" s="826"/>
      <c r="BE110" s="826"/>
      <c r="BF110" s="826"/>
      <c r="BG110" s="826"/>
      <c r="BH110" s="826"/>
      <c r="BI110" s="826"/>
      <c r="BJ110" s="826"/>
      <c r="BK110" s="826"/>
      <c r="BL110" s="826"/>
      <c r="BM110" s="826"/>
      <c r="BN110" s="826"/>
      <c r="BO110" s="826"/>
      <c r="BP110" s="827"/>
      <c r="BQ110" s="882">
        <v>26000052</v>
      </c>
      <c r="BR110" s="863"/>
      <c r="BS110" s="863"/>
      <c r="BT110" s="863"/>
      <c r="BU110" s="863"/>
      <c r="BV110" s="863">
        <v>26716288</v>
      </c>
      <c r="BW110" s="863"/>
      <c r="BX110" s="863"/>
      <c r="BY110" s="863"/>
      <c r="BZ110" s="863"/>
      <c r="CA110" s="863">
        <v>27118363</v>
      </c>
      <c r="CB110" s="863"/>
      <c r="CC110" s="863"/>
      <c r="CD110" s="863"/>
      <c r="CE110" s="863"/>
      <c r="CF110" s="887">
        <v>128.69999999999999</v>
      </c>
      <c r="CG110" s="888"/>
      <c r="CH110" s="888"/>
      <c r="CI110" s="888"/>
      <c r="CJ110" s="888"/>
      <c r="CK110" s="951" t="s">
        <v>402</v>
      </c>
      <c r="CL110" s="837"/>
      <c r="CM110" s="912" t="s">
        <v>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405</v>
      </c>
      <c r="BA111" s="768"/>
      <c r="BB111" s="768"/>
      <c r="BC111" s="768"/>
      <c r="BD111" s="768"/>
      <c r="BE111" s="768"/>
      <c r="BF111" s="768"/>
      <c r="BG111" s="768"/>
      <c r="BH111" s="768"/>
      <c r="BI111" s="768"/>
      <c r="BJ111" s="768"/>
      <c r="BK111" s="768"/>
      <c r="BL111" s="768"/>
      <c r="BM111" s="768"/>
      <c r="BN111" s="768"/>
      <c r="BO111" s="768"/>
      <c r="BP111" s="769"/>
      <c r="BQ111" s="834">
        <v>1147858</v>
      </c>
      <c r="BR111" s="835"/>
      <c r="BS111" s="835"/>
      <c r="BT111" s="835"/>
      <c r="BU111" s="835"/>
      <c r="BV111" s="835">
        <v>800055</v>
      </c>
      <c r="BW111" s="835"/>
      <c r="BX111" s="835"/>
      <c r="BY111" s="835"/>
      <c r="BZ111" s="835"/>
      <c r="CA111" s="835">
        <v>708440</v>
      </c>
      <c r="CB111" s="835"/>
      <c r="CC111" s="835"/>
      <c r="CD111" s="835"/>
      <c r="CE111" s="835"/>
      <c r="CF111" s="896">
        <v>3.4</v>
      </c>
      <c r="CG111" s="897"/>
      <c r="CH111" s="897"/>
      <c r="CI111" s="897"/>
      <c r="CJ111" s="897"/>
      <c r="CK111" s="952"/>
      <c r="CL111" s="839"/>
      <c r="CM111" s="842" t="s">
        <v>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407</v>
      </c>
      <c r="DH111" s="835"/>
      <c r="DI111" s="835"/>
      <c r="DJ111" s="835"/>
      <c r="DK111" s="835"/>
      <c r="DL111" s="835" t="s">
        <v>407</v>
      </c>
      <c r="DM111" s="835"/>
      <c r="DN111" s="835"/>
      <c r="DO111" s="835"/>
      <c r="DP111" s="835"/>
      <c r="DQ111" s="835" t="s">
        <v>407</v>
      </c>
      <c r="DR111" s="835"/>
      <c r="DS111" s="835"/>
      <c r="DT111" s="835"/>
      <c r="DU111" s="835"/>
      <c r="DV111" s="812" t="s">
        <v>407</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7240793</v>
      </c>
      <c r="BR112" s="835"/>
      <c r="BS112" s="835"/>
      <c r="BT112" s="835"/>
      <c r="BU112" s="835"/>
      <c r="BV112" s="835">
        <v>6681669</v>
      </c>
      <c r="BW112" s="835"/>
      <c r="BX112" s="835"/>
      <c r="BY112" s="835"/>
      <c r="BZ112" s="835"/>
      <c r="CA112" s="835">
        <v>6498813</v>
      </c>
      <c r="CB112" s="835"/>
      <c r="CC112" s="835"/>
      <c r="CD112" s="835"/>
      <c r="CE112" s="835"/>
      <c r="CF112" s="896">
        <v>30.9</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615092</v>
      </c>
      <c r="AB113" s="944"/>
      <c r="AC113" s="944"/>
      <c r="AD113" s="944"/>
      <c r="AE113" s="945"/>
      <c r="AF113" s="946">
        <v>698529</v>
      </c>
      <c r="AG113" s="944"/>
      <c r="AH113" s="944"/>
      <c r="AI113" s="944"/>
      <c r="AJ113" s="945"/>
      <c r="AK113" s="946">
        <v>569038</v>
      </c>
      <c r="AL113" s="944"/>
      <c r="AM113" s="944"/>
      <c r="AN113" s="944"/>
      <c r="AO113" s="945"/>
      <c r="AP113" s="947">
        <v>2.7</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168354</v>
      </c>
      <c r="BR113" s="835"/>
      <c r="BS113" s="835"/>
      <c r="BT113" s="835"/>
      <c r="BU113" s="835"/>
      <c r="BV113" s="835">
        <v>194456</v>
      </c>
      <c r="BW113" s="835"/>
      <c r="BX113" s="835"/>
      <c r="BY113" s="835"/>
      <c r="BZ113" s="835"/>
      <c r="CA113" s="835">
        <v>916944</v>
      </c>
      <c r="CB113" s="835"/>
      <c r="CC113" s="835"/>
      <c r="CD113" s="835"/>
      <c r="CE113" s="835"/>
      <c r="CF113" s="896">
        <v>4.4000000000000004</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47477</v>
      </c>
      <c r="AB114" s="798"/>
      <c r="AC114" s="798"/>
      <c r="AD114" s="798"/>
      <c r="AE114" s="799"/>
      <c r="AF114" s="800">
        <v>31101</v>
      </c>
      <c r="AG114" s="798"/>
      <c r="AH114" s="798"/>
      <c r="AI114" s="798"/>
      <c r="AJ114" s="799"/>
      <c r="AK114" s="800">
        <v>14418</v>
      </c>
      <c r="AL114" s="798"/>
      <c r="AM114" s="798"/>
      <c r="AN114" s="798"/>
      <c r="AO114" s="799"/>
      <c r="AP114" s="845">
        <v>0.1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6666759</v>
      </c>
      <c r="BR114" s="835"/>
      <c r="BS114" s="835"/>
      <c r="BT114" s="835"/>
      <c r="BU114" s="835"/>
      <c r="BV114" s="835">
        <v>6056821</v>
      </c>
      <c r="BW114" s="835"/>
      <c r="BX114" s="835"/>
      <c r="BY114" s="835"/>
      <c r="BZ114" s="835"/>
      <c r="CA114" s="835">
        <v>5893871</v>
      </c>
      <c r="CB114" s="835"/>
      <c r="CC114" s="835"/>
      <c r="CD114" s="835"/>
      <c r="CE114" s="835"/>
      <c r="CF114" s="896">
        <v>28</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179441</v>
      </c>
      <c r="AB115" s="944"/>
      <c r="AC115" s="944"/>
      <c r="AD115" s="944"/>
      <c r="AE115" s="945"/>
      <c r="AF115" s="946">
        <v>507097</v>
      </c>
      <c r="AG115" s="944"/>
      <c r="AH115" s="944"/>
      <c r="AI115" s="944"/>
      <c r="AJ115" s="945"/>
      <c r="AK115" s="946">
        <v>102646</v>
      </c>
      <c r="AL115" s="944"/>
      <c r="AM115" s="944"/>
      <c r="AN115" s="944"/>
      <c r="AO115" s="945"/>
      <c r="AP115" s="947">
        <v>0.5</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1147858</v>
      </c>
      <c r="DH115" s="798"/>
      <c r="DI115" s="798"/>
      <c r="DJ115" s="798"/>
      <c r="DK115" s="799"/>
      <c r="DL115" s="800">
        <v>800055</v>
      </c>
      <c r="DM115" s="798"/>
      <c r="DN115" s="798"/>
      <c r="DO115" s="798"/>
      <c r="DP115" s="799"/>
      <c r="DQ115" s="800">
        <v>708440</v>
      </c>
      <c r="DR115" s="798"/>
      <c r="DS115" s="798"/>
      <c r="DT115" s="798"/>
      <c r="DU115" s="799"/>
      <c r="DV115" s="845">
        <v>3.4</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392</v>
      </c>
      <c r="AB116" s="798"/>
      <c r="AC116" s="798"/>
      <c r="AD116" s="798"/>
      <c r="AE116" s="799"/>
      <c r="AF116" s="800">
        <v>652</v>
      </c>
      <c r="AG116" s="798"/>
      <c r="AH116" s="798"/>
      <c r="AI116" s="798"/>
      <c r="AJ116" s="799"/>
      <c r="AK116" s="800">
        <v>479</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3691394</v>
      </c>
      <c r="AB117" s="930"/>
      <c r="AC117" s="930"/>
      <c r="AD117" s="930"/>
      <c r="AE117" s="931"/>
      <c r="AF117" s="932">
        <v>3718516</v>
      </c>
      <c r="AG117" s="930"/>
      <c r="AH117" s="930"/>
      <c r="AI117" s="930"/>
      <c r="AJ117" s="931"/>
      <c r="AK117" s="932">
        <v>3270251</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397</v>
      </c>
      <c r="AB118" s="923"/>
      <c r="AC118" s="923"/>
      <c r="AD118" s="923"/>
      <c r="AE118" s="924"/>
      <c r="AF118" s="925" t="s">
        <v>285</v>
      </c>
      <c r="AG118" s="923"/>
      <c r="AH118" s="923"/>
      <c r="AI118" s="923"/>
      <c r="AJ118" s="924"/>
      <c r="AK118" s="925" t="s">
        <v>284</v>
      </c>
      <c r="AL118" s="923"/>
      <c r="AM118" s="923"/>
      <c r="AN118" s="923"/>
      <c r="AO118" s="924"/>
      <c r="AP118" s="926" t="s">
        <v>398</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402</v>
      </c>
      <c r="B119" s="837"/>
      <c r="C119" s="912" t="s">
        <v>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41223816</v>
      </c>
      <c r="BR119" s="866"/>
      <c r="BS119" s="866"/>
      <c r="BT119" s="866"/>
      <c r="BU119" s="866"/>
      <c r="BV119" s="866">
        <v>40449289</v>
      </c>
      <c r="BW119" s="866"/>
      <c r="BX119" s="866"/>
      <c r="BY119" s="866"/>
      <c r="BZ119" s="866"/>
      <c r="CA119" s="866">
        <v>41136431</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2608520</v>
      </c>
      <c r="BR120" s="863"/>
      <c r="BS120" s="863"/>
      <c r="BT120" s="863"/>
      <c r="BU120" s="863"/>
      <c r="BV120" s="863">
        <v>2564291</v>
      </c>
      <c r="BW120" s="863"/>
      <c r="BX120" s="863"/>
      <c r="BY120" s="863"/>
      <c r="BZ120" s="863"/>
      <c r="CA120" s="863">
        <v>2167542</v>
      </c>
      <c r="CB120" s="863"/>
      <c r="CC120" s="863"/>
      <c r="CD120" s="863"/>
      <c r="CE120" s="863"/>
      <c r="CF120" s="887">
        <v>10.3</v>
      </c>
      <c r="CG120" s="888"/>
      <c r="CH120" s="888"/>
      <c r="CI120" s="888"/>
      <c r="CJ120" s="888"/>
      <c r="CK120" s="889" t="s">
        <v>433</v>
      </c>
      <c r="CL120" s="873"/>
      <c r="CM120" s="873"/>
      <c r="CN120" s="873"/>
      <c r="CO120" s="874"/>
      <c r="CP120" s="893" t="s">
        <v>434</v>
      </c>
      <c r="CQ120" s="894"/>
      <c r="CR120" s="894"/>
      <c r="CS120" s="894"/>
      <c r="CT120" s="894"/>
      <c r="CU120" s="894"/>
      <c r="CV120" s="894"/>
      <c r="CW120" s="894"/>
      <c r="CX120" s="894"/>
      <c r="CY120" s="894"/>
      <c r="CZ120" s="894"/>
      <c r="DA120" s="894"/>
      <c r="DB120" s="894"/>
      <c r="DC120" s="894"/>
      <c r="DD120" s="894"/>
      <c r="DE120" s="894"/>
      <c r="DF120" s="895"/>
      <c r="DG120" s="882" t="s">
        <v>110</v>
      </c>
      <c r="DH120" s="863"/>
      <c r="DI120" s="863"/>
      <c r="DJ120" s="863"/>
      <c r="DK120" s="863"/>
      <c r="DL120" s="863" t="s">
        <v>110</v>
      </c>
      <c r="DM120" s="863"/>
      <c r="DN120" s="863"/>
      <c r="DO120" s="863"/>
      <c r="DP120" s="863"/>
      <c r="DQ120" s="863">
        <v>6484576</v>
      </c>
      <c r="DR120" s="863"/>
      <c r="DS120" s="863"/>
      <c r="DT120" s="863"/>
      <c r="DU120" s="863"/>
      <c r="DV120" s="864">
        <v>30.8</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7624342</v>
      </c>
      <c r="BR121" s="835"/>
      <c r="BS121" s="835"/>
      <c r="BT121" s="835"/>
      <c r="BU121" s="835"/>
      <c r="BV121" s="835">
        <v>7706136</v>
      </c>
      <c r="BW121" s="835"/>
      <c r="BX121" s="835"/>
      <c r="BY121" s="835"/>
      <c r="BZ121" s="835"/>
      <c r="CA121" s="835">
        <v>7588062</v>
      </c>
      <c r="CB121" s="835"/>
      <c r="CC121" s="835"/>
      <c r="CD121" s="835"/>
      <c r="CE121" s="835"/>
      <c r="CF121" s="896">
        <v>36</v>
      </c>
      <c r="CG121" s="897"/>
      <c r="CH121" s="897"/>
      <c r="CI121" s="897"/>
      <c r="CJ121" s="897"/>
      <c r="CK121" s="890"/>
      <c r="CL121" s="876"/>
      <c r="CM121" s="876"/>
      <c r="CN121" s="876"/>
      <c r="CO121" s="877"/>
      <c r="CP121" s="856" t="s">
        <v>437</v>
      </c>
      <c r="CQ121" s="857"/>
      <c r="CR121" s="857"/>
      <c r="CS121" s="857"/>
      <c r="CT121" s="857"/>
      <c r="CU121" s="857"/>
      <c r="CV121" s="857"/>
      <c r="CW121" s="857"/>
      <c r="CX121" s="857"/>
      <c r="CY121" s="857"/>
      <c r="CZ121" s="857"/>
      <c r="DA121" s="857"/>
      <c r="DB121" s="857"/>
      <c r="DC121" s="857"/>
      <c r="DD121" s="857"/>
      <c r="DE121" s="857"/>
      <c r="DF121" s="858"/>
      <c r="DG121" s="834">
        <v>10753</v>
      </c>
      <c r="DH121" s="835"/>
      <c r="DI121" s="835"/>
      <c r="DJ121" s="835"/>
      <c r="DK121" s="835"/>
      <c r="DL121" s="835">
        <v>11961</v>
      </c>
      <c r="DM121" s="835"/>
      <c r="DN121" s="835"/>
      <c r="DO121" s="835"/>
      <c r="DP121" s="835"/>
      <c r="DQ121" s="835">
        <v>14237</v>
      </c>
      <c r="DR121" s="835"/>
      <c r="DS121" s="835"/>
      <c r="DT121" s="835"/>
      <c r="DU121" s="835"/>
      <c r="DV121" s="812">
        <v>0.1</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29906584</v>
      </c>
      <c r="BR122" s="866"/>
      <c r="BS122" s="866"/>
      <c r="BT122" s="866"/>
      <c r="BU122" s="866"/>
      <c r="BV122" s="866">
        <v>29330312</v>
      </c>
      <c r="BW122" s="866"/>
      <c r="BX122" s="866"/>
      <c r="BY122" s="866"/>
      <c r="BZ122" s="866"/>
      <c r="CA122" s="866">
        <v>29224321</v>
      </c>
      <c r="CB122" s="866"/>
      <c r="CC122" s="866"/>
      <c r="CD122" s="866"/>
      <c r="CE122" s="866"/>
      <c r="CF122" s="867">
        <v>138.69999999999999</v>
      </c>
      <c r="CG122" s="868"/>
      <c r="CH122" s="868"/>
      <c r="CI122" s="868"/>
      <c r="CJ122" s="868"/>
      <c r="CK122" s="890"/>
      <c r="CL122" s="876"/>
      <c r="CM122" s="876"/>
      <c r="CN122" s="876"/>
      <c r="CO122" s="877"/>
      <c r="CP122" s="856" t="s">
        <v>439</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440</v>
      </c>
      <c r="BP123" s="899"/>
      <c r="BQ123" s="853">
        <v>40139446</v>
      </c>
      <c r="BR123" s="854"/>
      <c r="BS123" s="854"/>
      <c r="BT123" s="854"/>
      <c r="BU123" s="854"/>
      <c r="BV123" s="854">
        <v>39600739</v>
      </c>
      <c r="BW123" s="854"/>
      <c r="BX123" s="854"/>
      <c r="BY123" s="854"/>
      <c r="BZ123" s="854"/>
      <c r="CA123" s="854">
        <v>38979925</v>
      </c>
      <c r="CB123" s="854"/>
      <c r="CC123" s="854"/>
      <c r="CD123" s="854"/>
      <c r="CE123" s="854"/>
      <c r="CF123" s="764"/>
      <c r="CG123" s="765"/>
      <c r="CH123" s="765"/>
      <c r="CI123" s="765"/>
      <c r="CJ123" s="855"/>
      <c r="CK123" s="890"/>
      <c r="CL123" s="876"/>
      <c r="CM123" s="876"/>
      <c r="CN123" s="876"/>
      <c r="CO123" s="877"/>
      <c r="CP123" s="856" t="s">
        <v>441</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v>
      </c>
      <c r="BR124" s="852"/>
      <c r="BS124" s="852"/>
      <c r="BT124" s="852"/>
      <c r="BU124" s="852"/>
      <c r="BV124" s="852">
        <v>4</v>
      </c>
      <c r="BW124" s="852"/>
      <c r="BX124" s="852"/>
      <c r="BY124" s="852"/>
      <c r="BZ124" s="852"/>
      <c r="CA124" s="852">
        <v>10.199999999999999</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7230040</v>
      </c>
      <c r="DH124" s="781"/>
      <c r="DI124" s="781"/>
      <c r="DJ124" s="781"/>
      <c r="DK124" s="782"/>
      <c r="DL124" s="783">
        <v>6669708</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179441</v>
      </c>
      <c r="AB126" s="798"/>
      <c r="AC126" s="798"/>
      <c r="AD126" s="798"/>
      <c r="AE126" s="799"/>
      <c r="AF126" s="800">
        <v>507097</v>
      </c>
      <c r="AG126" s="798"/>
      <c r="AH126" s="798"/>
      <c r="AI126" s="798"/>
      <c r="AJ126" s="799"/>
      <c r="AK126" s="800">
        <v>102646</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760279</v>
      </c>
      <c r="AB128" s="819"/>
      <c r="AC128" s="819"/>
      <c r="AD128" s="819"/>
      <c r="AE128" s="820"/>
      <c r="AF128" s="821">
        <v>844454</v>
      </c>
      <c r="AG128" s="819"/>
      <c r="AH128" s="819"/>
      <c r="AI128" s="819"/>
      <c r="AJ128" s="820"/>
      <c r="AK128" s="821">
        <v>620491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12.19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22851371</v>
      </c>
      <c r="AB129" s="798"/>
      <c r="AC129" s="798"/>
      <c r="AD129" s="798"/>
      <c r="AE129" s="799"/>
      <c r="AF129" s="800">
        <v>23149911</v>
      </c>
      <c r="AG129" s="798"/>
      <c r="AH129" s="798"/>
      <c r="AI129" s="798"/>
      <c r="AJ129" s="799"/>
      <c r="AK129" s="800">
        <v>23521903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17.190000000000001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2625533</v>
      </c>
      <c r="AB130" s="798"/>
      <c r="AC130" s="798"/>
      <c r="AD130" s="798"/>
      <c r="AE130" s="799"/>
      <c r="AF130" s="800">
        <v>2395358</v>
      </c>
      <c r="AG130" s="798"/>
      <c r="AH130" s="798"/>
      <c r="AI130" s="798"/>
      <c r="AJ130" s="799"/>
      <c r="AK130" s="800">
        <v>2456335</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20225838</v>
      </c>
      <c r="AB131" s="781"/>
      <c r="AC131" s="781"/>
      <c r="AD131" s="781"/>
      <c r="AE131" s="782"/>
      <c r="AF131" s="783">
        <v>20754553</v>
      </c>
      <c r="AG131" s="781"/>
      <c r="AH131" s="781"/>
      <c r="AI131" s="781"/>
      <c r="AJ131" s="782"/>
      <c r="AK131" s="783">
        <v>21065568</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10.199999999999999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1.510849637</v>
      </c>
      <c r="AB132" s="761"/>
      <c r="AC132" s="761"/>
      <c r="AD132" s="761"/>
      <c r="AE132" s="762"/>
      <c r="AF132" s="763">
        <v>2.3065011329999998</v>
      </c>
      <c r="AG132" s="761"/>
      <c r="AH132" s="761"/>
      <c r="AI132" s="761"/>
      <c r="AJ132" s="762"/>
      <c r="AK132" s="763">
        <v>0.91820453199999996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4.4000000000000004</v>
      </c>
      <c r="AB133" s="740"/>
      <c r="AC133" s="740"/>
      <c r="AD133" s="740"/>
      <c r="AE133" s="741"/>
      <c r="AF133" s="739">
        <v>2.8</v>
      </c>
      <c r="AG133" s="740"/>
      <c r="AH133" s="740"/>
      <c r="AI133" s="740"/>
      <c r="AJ133" s="741"/>
      <c r="AK133" s="739">
        <v>1.5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7151514</v>
      </c>
      <c r="L9" s="266">
        <v>54974</v>
      </c>
      <c r="M9" s="267">
        <v>56511</v>
      </c>
      <c r="N9" s="268">
        <v>-2.7</v>
      </c>
    </row>
    <row r="10" spans="1:16" x14ac:dyDescent="0.15">
      <c r="A10" s="250"/>
      <c r="B10" s="246"/>
      <c r="C10" s="246"/>
      <c r="D10" s="246"/>
      <c r="E10" s="246"/>
      <c r="F10" s="246"/>
      <c r="G10" s="1166" t="s">
        <v>475</v>
      </c>
      <c r="H10" s="1167"/>
      <c r="I10" s="1167"/>
      <c r="J10" s="1168"/>
      <c r="K10" s="269">
        <v>444494</v>
      </c>
      <c r="L10" s="270">
        <v>3417</v>
      </c>
      <c r="M10" s="271">
        <v>3634</v>
      </c>
      <c r="N10" s="272">
        <v>-6</v>
      </c>
    </row>
    <row r="11" spans="1:16" ht="13.5" customHeight="1" x14ac:dyDescent="0.15">
      <c r="A11" s="250"/>
      <c r="B11" s="246"/>
      <c r="C11" s="246"/>
      <c r="D11" s="246"/>
      <c r="E11" s="246"/>
      <c r="F11" s="246"/>
      <c r="G11" s="1166" t="s">
        <v>476</v>
      </c>
      <c r="H11" s="1167"/>
      <c r="I11" s="1167"/>
      <c r="J11" s="1168"/>
      <c r="K11" s="269">
        <v>278416</v>
      </c>
      <c r="L11" s="270">
        <v>2140</v>
      </c>
      <c r="M11" s="271">
        <v>3413</v>
      </c>
      <c r="N11" s="272">
        <v>-37.299999999999997</v>
      </c>
    </row>
    <row r="12" spans="1:16" ht="13.5" customHeight="1" x14ac:dyDescent="0.15">
      <c r="A12" s="250"/>
      <c r="B12" s="246"/>
      <c r="C12" s="246"/>
      <c r="D12" s="246"/>
      <c r="E12" s="246"/>
      <c r="F12" s="246"/>
      <c r="G12" s="1166" t="s">
        <v>477</v>
      </c>
      <c r="H12" s="1167"/>
      <c r="I12" s="1167"/>
      <c r="J12" s="1168"/>
      <c r="K12" s="269">
        <v>61157</v>
      </c>
      <c r="L12" s="270">
        <v>470</v>
      </c>
      <c r="M12" s="271">
        <v>498</v>
      </c>
      <c r="N12" s="272">
        <v>-5.6</v>
      </c>
    </row>
    <row r="13" spans="1:16" ht="13.5" customHeight="1" x14ac:dyDescent="0.15">
      <c r="A13" s="250"/>
      <c r="B13" s="246"/>
      <c r="C13" s="246"/>
      <c r="D13" s="246"/>
      <c r="E13" s="246"/>
      <c r="F13" s="246"/>
      <c r="G13" s="1166" t="s">
        <v>478</v>
      </c>
      <c r="H13" s="1167"/>
      <c r="I13" s="1167"/>
      <c r="J13" s="1168"/>
      <c r="K13" s="269" t="s">
        <v>479</v>
      </c>
      <c r="L13" s="270" t="s">
        <v>479</v>
      </c>
      <c r="M13" s="271">
        <v>0</v>
      </c>
      <c r="N13" s="272" t="s">
        <v>479</v>
      </c>
    </row>
    <row r="14" spans="1:16" ht="13.5" customHeight="1" x14ac:dyDescent="0.15">
      <c r="A14" s="250"/>
      <c r="B14" s="246"/>
      <c r="C14" s="246"/>
      <c r="D14" s="246"/>
      <c r="E14" s="246"/>
      <c r="F14" s="246"/>
      <c r="G14" s="1166" t="s">
        <v>480</v>
      </c>
      <c r="H14" s="1167"/>
      <c r="I14" s="1167"/>
      <c r="J14" s="1168"/>
      <c r="K14" s="269">
        <v>296050</v>
      </c>
      <c r="L14" s="270">
        <v>2276</v>
      </c>
      <c r="M14" s="271">
        <v>2520</v>
      </c>
      <c r="N14" s="272">
        <v>-9.6999999999999993</v>
      </c>
    </row>
    <row r="15" spans="1:16" ht="13.5" customHeight="1" x14ac:dyDescent="0.15">
      <c r="A15" s="250"/>
      <c r="B15" s="246"/>
      <c r="C15" s="246"/>
      <c r="D15" s="246"/>
      <c r="E15" s="246"/>
      <c r="F15" s="246"/>
      <c r="G15" s="1166" t="s">
        <v>481</v>
      </c>
      <c r="H15" s="1167"/>
      <c r="I15" s="1167"/>
      <c r="J15" s="1168"/>
      <c r="K15" s="269">
        <v>101297</v>
      </c>
      <c r="L15" s="270">
        <v>779</v>
      </c>
      <c r="M15" s="271">
        <v>1086</v>
      </c>
      <c r="N15" s="272">
        <v>-28.3</v>
      </c>
    </row>
    <row r="16" spans="1:16" x14ac:dyDescent="0.15">
      <c r="A16" s="250"/>
      <c r="B16" s="246"/>
      <c r="C16" s="246"/>
      <c r="D16" s="246"/>
      <c r="E16" s="246"/>
      <c r="F16" s="246"/>
      <c r="G16" s="1169" t="s">
        <v>482</v>
      </c>
      <c r="H16" s="1170"/>
      <c r="I16" s="1170"/>
      <c r="J16" s="1171"/>
      <c r="K16" s="270">
        <v>-677359</v>
      </c>
      <c r="L16" s="270">
        <v>-5207</v>
      </c>
      <c r="M16" s="271">
        <v>-4875</v>
      </c>
      <c r="N16" s="272">
        <v>6.8</v>
      </c>
    </row>
    <row r="17" spans="1:16" x14ac:dyDescent="0.15">
      <c r="A17" s="250"/>
      <c r="B17" s="246"/>
      <c r="C17" s="246"/>
      <c r="D17" s="246"/>
      <c r="E17" s="246"/>
      <c r="F17" s="246"/>
      <c r="G17" s="1169" t="s">
        <v>168</v>
      </c>
      <c r="H17" s="1170"/>
      <c r="I17" s="1170"/>
      <c r="J17" s="1171"/>
      <c r="K17" s="270">
        <v>7655569</v>
      </c>
      <c r="L17" s="270">
        <v>58849</v>
      </c>
      <c r="M17" s="271">
        <v>62786</v>
      </c>
      <c r="N17" s="272">
        <v>-6.3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5.59</v>
      </c>
      <c r="L21" s="283">
        <v>5.97</v>
      </c>
      <c r="M21" s="284">
        <v>-0.38</v>
      </c>
      <c r="N21" s="251"/>
      <c r="O21" s="285"/>
      <c r="P21" s="281"/>
    </row>
    <row r="22" spans="1:16" s="286" customFormat="1" x14ac:dyDescent="0.15">
      <c r="A22" s="281"/>
      <c r="B22" s="251"/>
      <c r="C22" s="251"/>
      <c r="D22" s="251"/>
      <c r="E22" s="251"/>
      <c r="F22" s="251"/>
      <c r="G22" s="1163" t="s">
        <v>488</v>
      </c>
      <c r="H22" s="1164"/>
      <c r="I22" s="1164"/>
      <c r="J22" s="1165"/>
      <c r="K22" s="287">
        <v>102</v>
      </c>
      <c r="L22" s="288">
        <v>99.8</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2583670</v>
      </c>
      <c r="L32" s="296">
        <v>19861</v>
      </c>
      <c r="M32" s="297">
        <v>33036</v>
      </c>
      <c r="N32" s="298">
        <v>-39.9</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t="s">
        <v>479</v>
      </c>
      <c r="L34" s="296" t="s">
        <v>479</v>
      </c>
      <c r="M34" s="297">
        <v>44</v>
      </c>
      <c r="N34" s="298" t="s">
        <v>479</v>
      </c>
    </row>
    <row r="35" spans="1:16" ht="27" customHeight="1" x14ac:dyDescent="0.15">
      <c r="A35" s="250"/>
      <c r="B35" s="246"/>
      <c r="C35" s="246"/>
      <c r="D35" s="246"/>
      <c r="E35" s="246"/>
      <c r="F35" s="246"/>
      <c r="G35" s="1154" t="s">
        <v>495</v>
      </c>
      <c r="H35" s="1155"/>
      <c r="I35" s="1155"/>
      <c r="J35" s="1156"/>
      <c r="K35" s="296">
        <v>569038</v>
      </c>
      <c r="L35" s="296">
        <v>4374</v>
      </c>
      <c r="M35" s="297">
        <v>7207</v>
      </c>
      <c r="N35" s="298">
        <v>-39.299999999999997</v>
      </c>
    </row>
    <row r="36" spans="1:16" ht="27" customHeight="1" x14ac:dyDescent="0.15">
      <c r="A36" s="250"/>
      <c r="B36" s="246"/>
      <c r="C36" s="246"/>
      <c r="D36" s="246"/>
      <c r="E36" s="246"/>
      <c r="F36" s="246"/>
      <c r="G36" s="1154" t="s">
        <v>496</v>
      </c>
      <c r="H36" s="1155"/>
      <c r="I36" s="1155"/>
      <c r="J36" s="1156"/>
      <c r="K36" s="296">
        <v>14418</v>
      </c>
      <c r="L36" s="296">
        <v>111</v>
      </c>
      <c r="M36" s="297">
        <v>1383</v>
      </c>
      <c r="N36" s="298">
        <v>-92</v>
      </c>
    </row>
    <row r="37" spans="1:16" ht="13.5" customHeight="1" x14ac:dyDescent="0.15">
      <c r="A37" s="250"/>
      <c r="B37" s="246"/>
      <c r="C37" s="246"/>
      <c r="D37" s="246"/>
      <c r="E37" s="246"/>
      <c r="F37" s="246"/>
      <c r="G37" s="1154" t="s">
        <v>497</v>
      </c>
      <c r="H37" s="1155"/>
      <c r="I37" s="1155"/>
      <c r="J37" s="1156"/>
      <c r="K37" s="296">
        <v>102646</v>
      </c>
      <c r="L37" s="296">
        <v>789</v>
      </c>
      <c r="M37" s="297">
        <v>788</v>
      </c>
      <c r="N37" s="298">
        <v>0.1</v>
      </c>
    </row>
    <row r="38" spans="1:16" ht="27" customHeight="1" x14ac:dyDescent="0.15">
      <c r="A38" s="250"/>
      <c r="B38" s="246"/>
      <c r="C38" s="246"/>
      <c r="D38" s="246"/>
      <c r="E38" s="246"/>
      <c r="F38" s="246"/>
      <c r="G38" s="1157" t="s">
        <v>498</v>
      </c>
      <c r="H38" s="1158"/>
      <c r="I38" s="1158"/>
      <c r="J38" s="1159"/>
      <c r="K38" s="299">
        <v>479</v>
      </c>
      <c r="L38" s="299">
        <v>4</v>
      </c>
      <c r="M38" s="300">
        <v>1</v>
      </c>
      <c r="N38" s="301">
        <v>300</v>
      </c>
      <c r="O38" s="295"/>
    </row>
    <row r="39" spans="1:16" x14ac:dyDescent="0.15">
      <c r="A39" s="250"/>
      <c r="B39" s="246"/>
      <c r="C39" s="246"/>
      <c r="D39" s="246"/>
      <c r="E39" s="246"/>
      <c r="F39" s="246"/>
      <c r="G39" s="1157" t="s">
        <v>499</v>
      </c>
      <c r="H39" s="1158"/>
      <c r="I39" s="1158"/>
      <c r="J39" s="1159"/>
      <c r="K39" s="302">
        <v>-620491</v>
      </c>
      <c r="L39" s="302">
        <v>-4770</v>
      </c>
      <c r="M39" s="303">
        <v>-7012</v>
      </c>
      <c r="N39" s="304">
        <v>-32</v>
      </c>
      <c r="O39" s="295"/>
    </row>
    <row r="40" spans="1:16" ht="27" customHeight="1" x14ac:dyDescent="0.15">
      <c r="A40" s="250"/>
      <c r="B40" s="246"/>
      <c r="C40" s="246"/>
      <c r="D40" s="246"/>
      <c r="E40" s="246"/>
      <c r="F40" s="246"/>
      <c r="G40" s="1154" t="s">
        <v>500</v>
      </c>
      <c r="H40" s="1155"/>
      <c r="I40" s="1155"/>
      <c r="J40" s="1156"/>
      <c r="K40" s="302">
        <v>-2456335</v>
      </c>
      <c r="L40" s="302">
        <v>-18882</v>
      </c>
      <c r="M40" s="303">
        <v>-26691</v>
      </c>
      <c r="N40" s="304">
        <v>-29.3</v>
      </c>
      <c r="O40" s="295"/>
    </row>
    <row r="41" spans="1:16" x14ac:dyDescent="0.15">
      <c r="A41" s="250"/>
      <c r="B41" s="246"/>
      <c r="C41" s="246"/>
      <c r="D41" s="246"/>
      <c r="E41" s="246"/>
      <c r="F41" s="246"/>
      <c r="G41" s="1160" t="s">
        <v>279</v>
      </c>
      <c r="H41" s="1161"/>
      <c r="I41" s="1161"/>
      <c r="J41" s="1162"/>
      <c r="K41" s="296">
        <v>193425</v>
      </c>
      <c r="L41" s="302">
        <v>1487</v>
      </c>
      <c r="M41" s="303">
        <v>8756</v>
      </c>
      <c r="N41" s="304">
        <v>-83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1245270</v>
      </c>
      <c r="J51" s="322">
        <v>9535</v>
      </c>
      <c r="K51" s="323">
        <v>-6.6</v>
      </c>
      <c r="L51" s="324">
        <v>43493</v>
      </c>
      <c r="M51" s="325">
        <v>5</v>
      </c>
      <c r="N51" s="326">
        <v>-11.6</v>
      </c>
    </row>
    <row r="52" spans="1:14" x14ac:dyDescent="0.15">
      <c r="A52" s="250"/>
      <c r="B52" s="246"/>
      <c r="C52" s="246"/>
      <c r="D52" s="246"/>
      <c r="E52" s="246"/>
      <c r="F52" s="246"/>
      <c r="G52" s="327"/>
      <c r="H52" s="328" t="s">
        <v>511</v>
      </c>
      <c r="I52" s="329">
        <v>830433</v>
      </c>
      <c r="J52" s="330">
        <v>6359</v>
      </c>
      <c r="K52" s="331">
        <v>8.6</v>
      </c>
      <c r="L52" s="332">
        <v>23254</v>
      </c>
      <c r="M52" s="333">
        <v>4</v>
      </c>
      <c r="N52" s="334">
        <v>4.5999999999999996</v>
      </c>
    </row>
    <row r="53" spans="1:14" x14ac:dyDescent="0.15">
      <c r="A53" s="250"/>
      <c r="B53" s="246"/>
      <c r="C53" s="246"/>
      <c r="D53" s="246"/>
      <c r="E53" s="246"/>
      <c r="F53" s="246"/>
      <c r="G53" s="312" t="s">
        <v>512</v>
      </c>
      <c r="H53" s="313"/>
      <c r="I53" s="321">
        <v>1973458</v>
      </c>
      <c r="J53" s="322">
        <v>15143</v>
      </c>
      <c r="K53" s="323">
        <v>58.8</v>
      </c>
      <c r="L53" s="324">
        <v>50840</v>
      </c>
      <c r="M53" s="325">
        <v>16.899999999999999</v>
      </c>
      <c r="N53" s="326">
        <v>41.9</v>
      </c>
    </row>
    <row r="54" spans="1:14" x14ac:dyDescent="0.15">
      <c r="A54" s="250"/>
      <c r="B54" s="246"/>
      <c r="C54" s="246"/>
      <c r="D54" s="246"/>
      <c r="E54" s="246"/>
      <c r="F54" s="246"/>
      <c r="G54" s="327"/>
      <c r="H54" s="328" t="s">
        <v>511</v>
      </c>
      <c r="I54" s="329">
        <v>1164660</v>
      </c>
      <c r="J54" s="330">
        <v>8937</v>
      </c>
      <c r="K54" s="331">
        <v>40.5</v>
      </c>
      <c r="L54" s="332">
        <v>25367</v>
      </c>
      <c r="M54" s="333">
        <v>9.1</v>
      </c>
      <c r="N54" s="334">
        <v>31.4</v>
      </c>
    </row>
    <row r="55" spans="1:14" x14ac:dyDescent="0.15">
      <c r="A55" s="250"/>
      <c r="B55" s="246"/>
      <c r="C55" s="246"/>
      <c r="D55" s="246"/>
      <c r="E55" s="246"/>
      <c r="F55" s="246"/>
      <c r="G55" s="312" t="s">
        <v>513</v>
      </c>
      <c r="H55" s="313"/>
      <c r="I55" s="321">
        <v>2448838</v>
      </c>
      <c r="J55" s="322">
        <v>18871</v>
      </c>
      <c r="K55" s="323">
        <v>24.6</v>
      </c>
      <c r="L55" s="324">
        <v>53605</v>
      </c>
      <c r="M55" s="325">
        <v>5.4</v>
      </c>
      <c r="N55" s="326">
        <v>19.2</v>
      </c>
    </row>
    <row r="56" spans="1:14" x14ac:dyDescent="0.15">
      <c r="A56" s="250"/>
      <c r="B56" s="246"/>
      <c r="C56" s="246"/>
      <c r="D56" s="246"/>
      <c r="E56" s="246"/>
      <c r="F56" s="246"/>
      <c r="G56" s="327"/>
      <c r="H56" s="328" t="s">
        <v>511</v>
      </c>
      <c r="I56" s="329">
        <v>1843145</v>
      </c>
      <c r="J56" s="330">
        <v>14203</v>
      </c>
      <c r="K56" s="331">
        <v>58.9</v>
      </c>
      <c r="L56" s="332">
        <v>28343</v>
      </c>
      <c r="M56" s="333">
        <v>11.7</v>
      </c>
      <c r="N56" s="334">
        <v>47.2</v>
      </c>
    </row>
    <row r="57" spans="1:14" x14ac:dyDescent="0.15">
      <c r="A57" s="250"/>
      <c r="B57" s="246"/>
      <c r="C57" s="246"/>
      <c r="D57" s="246"/>
      <c r="E57" s="246"/>
      <c r="F57" s="246"/>
      <c r="G57" s="312" t="s">
        <v>514</v>
      </c>
      <c r="H57" s="313"/>
      <c r="I57" s="321">
        <v>3438584</v>
      </c>
      <c r="J57" s="322">
        <v>26512</v>
      </c>
      <c r="K57" s="323">
        <v>40.5</v>
      </c>
      <c r="L57" s="324">
        <v>44267</v>
      </c>
      <c r="M57" s="325">
        <v>-17.399999999999999</v>
      </c>
      <c r="N57" s="326">
        <v>57.9</v>
      </c>
    </row>
    <row r="58" spans="1:14" x14ac:dyDescent="0.15">
      <c r="A58" s="250"/>
      <c r="B58" s="246"/>
      <c r="C58" s="246"/>
      <c r="D58" s="246"/>
      <c r="E58" s="246"/>
      <c r="F58" s="246"/>
      <c r="G58" s="327"/>
      <c r="H58" s="328" t="s">
        <v>511</v>
      </c>
      <c r="I58" s="329">
        <v>1628353</v>
      </c>
      <c r="J58" s="330">
        <v>12555</v>
      </c>
      <c r="K58" s="331">
        <v>-11.6</v>
      </c>
      <c r="L58" s="332">
        <v>26161</v>
      </c>
      <c r="M58" s="333">
        <v>-7.7</v>
      </c>
      <c r="N58" s="334">
        <v>-3.9</v>
      </c>
    </row>
    <row r="59" spans="1:14" x14ac:dyDescent="0.15">
      <c r="A59" s="250"/>
      <c r="B59" s="246"/>
      <c r="C59" s="246"/>
      <c r="D59" s="246"/>
      <c r="E59" s="246"/>
      <c r="F59" s="246"/>
      <c r="G59" s="312" t="s">
        <v>515</v>
      </c>
      <c r="H59" s="313"/>
      <c r="I59" s="321">
        <v>3410386</v>
      </c>
      <c r="J59" s="322">
        <v>26216</v>
      </c>
      <c r="K59" s="323">
        <v>-1.1000000000000001</v>
      </c>
      <c r="L59" s="324">
        <v>40879</v>
      </c>
      <c r="M59" s="325">
        <v>-7.7</v>
      </c>
      <c r="N59" s="326">
        <v>6.6</v>
      </c>
    </row>
    <row r="60" spans="1:14" x14ac:dyDescent="0.15">
      <c r="A60" s="250"/>
      <c r="B60" s="246"/>
      <c r="C60" s="246"/>
      <c r="D60" s="246"/>
      <c r="E60" s="246"/>
      <c r="F60" s="246"/>
      <c r="G60" s="327"/>
      <c r="H60" s="328" t="s">
        <v>511</v>
      </c>
      <c r="I60" s="335">
        <v>1976224</v>
      </c>
      <c r="J60" s="330">
        <v>15191</v>
      </c>
      <c r="K60" s="331">
        <v>21</v>
      </c>
      <c r="L60" s="332">
        <v>24087</v>
      </c>
      <c r="M60" s="333">
        <v>-7.9</v>
      </c>
      <c r="N60" s="334">
        <v>28.9</v>
      </c>
    </row>
    <row r="61" spans="1:14" x14ac:dyDescent="0.15">
      <c r="A61" s="250"/>
      <c r="B61" s="246"/>
      <c r="C61" s="246"/>
      <c r="D61" s="246"/>
      <c r="E61" s="246"/>
      <c r="F61" s="246"/>
      <c r="G61" s="312" t="s">
        <v>516</v>
      </c>
      <c r="H61" s="336"/>
      <c r="I61" s="337">
        <v>2503307</v>
      </c>
      <c r="J61" s="338">
        <v>19255</v>
      </c>
      <c r="K61" s="339">
        <v>23.2</v>
      </c>
      <c r="L61" s="340">
        <v>46617</v>
      </c>
      <c r="M61" s="341">
        <v>0.4</v>
      </c>
      <c r="N61" s="326">
        <v>22.8</v>
      </c>
    </row>
    <row r="62" spans="1:14" x14ac:dyDescent="0.15">
      <c r="A62" s="250"/>
      <c r="B62" s="246"/>
      <c r="C62" s="246"/>
      <c r="D62" s="246"/>
      <c r="E62" s="246"/>
      <c r="F62" s="246"/>
      <c r="G62" s="327"/>
      <c r="H62" s="328" t="s">
        <v>511</v>
      </c>
      <c r="I62" s="329">
        <v>1488563</v>
      </c>
      <c r="J62" s="330">
        <v>11449</v>
      </c>
      <c r="K62" s="331">
        <v>23.5</v>
      </c>
      <c r="L62" s="332">
        <v>25442</v>
      </c>
      <c r="M62" s="333">
        <v>1.8</v>
      </c>
      <c r="N62" s="334">
        <v>21.7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3.71</v>
      </c>
      <c r="G47" s="12">
        <v>6.78</v>
      </c>
      <c r="H47" s="12">
        <v>7.38</v>
      </c>
      <c r="I47" s="12">
        <v>6.41</v>
      </c>
      <c r="J47" s="13">
        <v>4.21</v>
      </c>
    </row>
    <row r="48" spans="2:10" ht="57.75" customHeight="1" x14ac:dyDescent="0.15">
      <c r="B48" s="14"/>
      <c r="C48" s="1174" t="s">
        <v>4</v>
      </c>
      <c r="D48" s="1174"/>
      <c r="E48" s="1175"/>
      <c r="F48" s="15">
        <v>4.07</v>
      </c>
      <c r="G48" s="16">
        <v>2.59</v>
      </c>
      <c r="H48" s="16">
        <v>2.0499999999999998</v>
      </c>
      <c r="I48" s="16">
        <v>5.6</v>
      </c>
      <c r="J48" s="17">
        <v>4.13</v>
      </c>
    </row>
    <row r="49" spans="2:10" ht="57.75" customHeight="1" thickBot="1" x14ac:dyDescent="0.2">
      <c r="B49" s="18"/>
      <c r="C49" s="1176" t="s">
        <v>5</v>
      </c>
      <c r="D49" s="1176"/>
      <c r="E49" s="1177"/>
      <c r="F49" s="19">
        <v>1.28</v>
      </c>
      <c r="G49" s="20">
        <v>1.66</v>
      </c>
      <c r="H49" s="20">
        <v>0.03</v>
      </c>
      <c r="I49" s="20">
        <v>2.7</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2018-04-02T04:25:02Z</cp:lastPrinted>
  <dcterms:created xsi:type="dcterms:W3CDTF">2018-01-24T04:37:32Z</dcterms:created>
  <dcterms:modified xsi:type="dcterms:W3CDTF">2018-10-30T04:22:26Z</dcterms:modified>
</cp:coreProperties>
</file>