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120" yWindow="-120" windowWidth="20730" windowHeight="110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C37" i="10"/>
  <c r="CO36" i="10"/>
  <c r="CO37" i="10" s="1"/>
  <c r="BE36" i="10"/>
  <c r="C36" i="10"/>
  <c r="BE35" i="10"/>
  <c r="C35" i="10"/>
  <c r="CO34" i="10"/>
  <c r="CO35" i="10" s="1"/>
  <c r="BW34" i="10"/>
  <c r="BW35" i="10" s="1"/>
  <c r="BW36" i="10" s="1"/>
  <c r="BW37" i="10" s="1"/>
  <c r="BW38" i="10" s="1"/>
  <c r="BE34" i="10"/>
  <c r="C34" i="10"/>
  <c r="U34" i="10" s="1"/>
  <c r="U35" i="10" s="1"/>
  <c r="U36" i="10" s="1"/>
  <c r="U37"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<sst xmlns="http://schemas.openxmlformats.org/spreadsheetml/2006/main" count="1092" uniqueCount="564">
  <si>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</si>
  <si>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</si>
  <si>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</si>
  <si>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</si>
  <si>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</si>
  <si>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</si>
  <si>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</si>
  <si>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</si>
  <si>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</si>
  <si>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</si>
  <si>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</si>
  <si>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</si>
  <si>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</si>
  <si>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</si>
  <si>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</si>
  <si>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</si>
  <si>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</si>
  <si>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</si>
  <si>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</si>
  <si>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</si>
  <si>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</si>
  <si>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</si>
  <si>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</si>
  <si>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</si>
  <si>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</si>
  <si>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</si>
  <si>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</si>
  <si>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</si>
  <si>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</si>
  <si>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</si>
  <si>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</si>
  <si>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</si>
  <si>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</si>
  <si>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</si>
  <si>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</si>
  <si>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</si>
  <si>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</si>
  <si>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</si>
  <si>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</si>
  <si>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</si>
  <si>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</si>
  <si>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</si>
  <si>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</si>
  <si>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</si>
  <si>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</si>
  <si>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</si>
  <si>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</si>
  <si>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</si>
  <si>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</si>
  <si>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</si>
  <si>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</si>
  <si>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</si>
  <si>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</si>
  <si>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</si>
  <si>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</si>
  <si>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</si>
  <si>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</si>
  <si>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</si>
  <si>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</si>
  <si>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</si>
  <si>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</si>
  <si>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</si>
  <si>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</si>
  <si>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</si>
  <si>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</si>
  <si>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</si>
  <si>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</si>
  <si>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</si>
  <si>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</si>
  <si>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</si>
  <si>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</si>
  <si>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</si>
  <si>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</si>
  <si>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</si>
  <si>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</si>
  <si>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</si>
  <si>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</si>
  <si>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</si>
  <si>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</si>
  <si>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</si>
  <si>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</si>
  <si>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</si>
  <si>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</si>
  <si>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</si>
  <si>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</si>
  <si>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</si>
  <si>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</si>
  <si>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</si>
  <si>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</si>
  <si>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</si>
  <si>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</si>
  <si>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</si>
  <si>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</si>
  <si>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</si>
  <si>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湯河原町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</si>
  <si>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</si>
  <si>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</si>
  <si>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</si>
  <si>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</si>
  <si>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</si>
  <si>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</si>
  <si>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</si>
  <si>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</si>
  <si>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</si>
  <si>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</si>
  <si>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</si>
  <si>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</si>
  <si>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</si>
  <si>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</si>
  <si>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</si>
  <si>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</si>
  <si>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</si>
  <si>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</si>
  <si>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</si>
  <si>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</si>
  <si>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</si>
  <si>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</si>
  <si>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</si>
  <si>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</si>
  <si>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</si>
  <si>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</si>
  <si>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</si>
  <si>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</si>
  <si>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</si>
  <si>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</si>
  <si>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</si>
  <si>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</si>
  <si>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</si>
  <si>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</si>
  <si>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</si>
  <si>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</si>
  <si>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</si>
  <si>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</si>
  <si>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</si>
  <si>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</si>
  <si>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</si>
  <si>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</si>
  <si>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</si>
  <si>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</si>
  <si>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</si>
  <si>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</si>
  <si>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</si>
  <si>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</si>
  <si>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</si>
  <si>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</si>
  <si>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</si>
  <si>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</si>
  <si>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</si>
  <si>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</si>
  <si>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</si>
  <si>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</si>
  <si>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</si>
  <si>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</si>
  <si>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</si>
  <si>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</si>
  <si>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</si>
  <si>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</si>
  <si>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</si>
  <si>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</si>
  <si>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</si>
  <si>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</si>
  <si>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</si>
  <si>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</si>
  <si>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</si>
  <si>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</si>
  <si>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</si>
  <si>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</si>
  <si>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</si>
  <si>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</si>
  <si>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</si>
  <si>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</si>
  <si>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</si>
  <si>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</si>
  <si>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</si>
  <si>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</si>
  <si>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</si>
  <si>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</si>
  <si>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</si>
  <si>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</si>
  <si>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</si>
  <si>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</si>
  <si>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</si>
  <si>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</si>
  <si>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</si>
  <si>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</si>
  <si>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</si>
  <si>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</si>
  <si>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</si>
  <si>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</si>
  <si>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</si>
  <si>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</si>
  <si>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</si>
  <si>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</si>
  <si>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</si>
  <si>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</si>
  <si>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</si>
  <si>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</si>
  <si>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</si>
  <si>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</si>
  <si>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</si>
  <si>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</si>
  <si>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</si>
  <si>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</si>
  <si>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神奈川県湯河原町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</si>
  <si>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</si>
  <si>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</si>
  <si>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</si>
  <si>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</si>
  <si>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</si>
  <si>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</si>
  <si>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</si>
  <si>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</si>
  <si>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</si>
  <si>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</si>
  <si>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</si>
  <si>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</si>
  <si>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</si>
  <si>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</si>
  <si>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</si>
  <si>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</si>
  <si>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</si>
  <si>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</si>
  <si>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</si>
  <si>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</si>
  <si>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</si>
  <si>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</si>
  <si>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</si>
  <si>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</si>
  <si>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</si>
  <si>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</si>
  <si>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</si>
  <si>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</si>
  <si>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</si>
  <si>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</si>
  <si>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</si>
  <si>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</si>
  <si>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</si>
  <si>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</si>
  <si>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</si>
  <si>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</si>
  <si>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</si>
  <si>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</si>
  <si>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</si>
  <si>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</si>
  <si>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</si>
  <si>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</si>
  <si>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</si>
  <si>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</si>
  <si>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</si>
  <si>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</si>
  <si>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</si>
  <si>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</si>
  <si>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</si>
  <si>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</si>
  <si>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</si>
  <si>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</si>
  <si>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</si>
  <si>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</si>
  <si>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</si>
  <si>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</si>
  <si>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</si>
  <si>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</si>
  <si>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</si>
  <si>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</si>
  <si>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</si>
  <si>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</si>
  <si>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</si>
  <si>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</si>
  <si>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</si>
  <si>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</si>
  <si>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</si>
  <si>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</si>
  <si>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</si>
  <si>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</si>
  <si>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</si>
  <si>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</si>
  <si>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</si>
  <si>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</si>
  <si>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</si>
  <si>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</si>
  <si>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</si>
  <si>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</si>
  <si>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</si>
  <si>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</si>
  <si>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</si>
  <si>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</si>
  <si>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</si>
  <si>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</si>
  <si>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</si>
  <si>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</si>
  <si>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</si>
  <si>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</si>
  <si>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</si>
  <si>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</si>
  <si>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</si>
  <si>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</si>
  <si>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</si>
  <si>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</si>
  <si>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</si>
  <si>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</si>
  <si>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</si>
  <si>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</si>
  <si>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</si>
  <si>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</si>
  <si>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</si>
  <si>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</si>
  <si>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</si>
  <si>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</si>
  <si>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</si>
  <si>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</si>
  <si>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</si>
  <si>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</si>
  <si>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</si>
  <si>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</si>
  <si>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</si>
  <si>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</si>
  <si>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</si>
  <si>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</si>
  <si>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</si>
  <si>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</si>
  <si>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</si>
  <si>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</si>
  <si>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</si>
  <si>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</si>
  <si>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</si>
  <si>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</si>
  <si>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</si>
  <si>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</si>
  <si>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</si>
  <si>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</si>
  <si>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</si>
  <si>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</si>
  <si>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</si>
  <si>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</si>
  <si>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</si>
  <si>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</si>
  <si>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</si>
  <si>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</si>
  <si>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</si>
  <si>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</si>
  <si>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</si>
  <si>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</si>
  <si>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</si>
  <si>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</si>
  <si>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</si>
  <si>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</si>
  <si>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</si>
  <si>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</si>
  <si>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</si>
  <si>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</si>
  <si>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</si>
  <si>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</si>
  <si>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</si>
  <si>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</si>
  <si>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神奈川県湯河原町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</si>
  <si>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</si>
  <si>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</si>
  <si>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</si>
  <si>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</si>
  <si>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</si>
  <si>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</si>
  <si>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</si>
  <si>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</si>
  <si>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</si>
  <si>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</si>
  <si>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</si>
  <si>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</si>
  <si>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</si>
  <si>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</si>
  <si>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</si>
  <si>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</si>
  <si>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</si>
  <si>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</si>
  <si>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</si>
  <si>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</si>
  <si>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</si>
  <si>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</si>
  <si>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</si>
  <si>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</si>
  <si>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</si>
  <si>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</si>
  <si>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</si>
  <si>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</si>
  <si>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</si>
  <si>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</si>
  <si>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</si>
  <si>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</si>
  <si>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</si>
  <si>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</si>
  <si>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</si>
  <si>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</si>
  <si>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</si>
  <si>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</si>
  <si>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</si>
  <si>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温泉事業会計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</si>
  <si>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</si>
  <si>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</si>
  <si>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</si>
  <si>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</si>
  <si>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</si>
  <si>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</si>
  <si>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</si>
  <si>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</si>
  <si>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</si>
  <si>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</si>
  <si>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</si>
  <si>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</si>
  <si>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</si>
  <si>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</si>
  <si>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</si>
  <si>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</si>
  <si>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</si>
  <si>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</si>
  <si>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</si>
  <si>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</si>
  <si>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</si>
  <si>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</si>
  <si>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</si>
  <si>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</si>
  <si>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</si>
  <si>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</si>
  <si>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</si>
  <si>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</si>
  <si>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</si>
  <si>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</si>
  <si>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</si>
  <si>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</si>
  <si>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</si>
  <si>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</si>
  <si>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</si>
  <si>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</si>
  <si>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</si>
  <si>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</si>
  <si>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</si>
  <si>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</si>
  <si>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</si>
  <si>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</si>
  <si>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</si>
  <si>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</si>
  <si>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</si>
  <si>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</si>
  <si>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</si>
  <si>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</si>
  <si>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</si>
  <si>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</si>
  <si>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</si>
  <si>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</si>
  <si>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</si>
  <si>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</si>
  <si>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</si>
  <si>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</si>
  <si>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</si>
  <si>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</si>
  <si>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</si>
  <si>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</si>
  <si>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</si>
  <si>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</si>
  <si>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</si>
  <si>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</si>
  <si>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</si>
  <si>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</si>
  <si>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</si>
  <si>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</si>
  <si>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</si>
  <si>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</si>
  <si>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</si>
  <si>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</si>
  <si>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</si>
  <si>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</si>
  <si>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</si>
  <si>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</si>
  <si>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</si>
  <si>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</si>
  <si>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</si>
  <si>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</si>
  <si>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</si>
  <si>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</si>
  <si>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</si>
  <si>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</si>
  <si>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</si>
  <si>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</si>
  <si>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</si>
  <si>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</si>
  <si>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</si>
  <si>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</si>
  <si>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</si>
  <si>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</si>
  <si>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</si>
  <si>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</si>
  <si>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</si>
  <si>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</si>
  <si>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</si>
  <si>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</si>
  <si>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</si>
  <si>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</si>
  <si>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</si>
  <si>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</si>
  <si>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</si>
  <si>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</si>
  <si>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</si>
  <si>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</si>
  <si>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</si>
  <si>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</si>
  <si>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</si>
  <si>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</si>
  <si>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</si>
  <si>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</si>
  <si>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</si>
  <si>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</si>
  <si>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</si>
  <si>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</si>
  <si>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</si>
  <si>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</si>
  <si>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</si>
  <si>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</si>
  <si>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</si>
  <si>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</si>
  <si>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</si>
  <si>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</si>
  <si>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</si>
  <si>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</si>
  <si>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</si>
  <si>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</si>
  <si>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</si>
  <si>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</si>
  <si>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</si>
  <si>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</si>
  <si>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</si>
  <si>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</si>
  <si>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</si>
  <si>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</si>
  <si>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1.44</t>
  </si>
  <si>
    <t>▲ 3.01</t>
  </si>
  <si>
    <t>▲ 5.46</t>
  </si>
  <si>
    <t>水道事業会計</t>
  </si>
  <si>
    <t>下水道事業会計</t>
  </si>
  <si>
    <t>一般会計</t>
  </si>
  <si>
    <t>介護保険事業特別会計（保険事業勘定）</t>
  </si>
  <si>
    <t>温泉事業会計</t>
  </si>
  <si>
    <t>後期高齢者医療特別会計</t>
  </si>
  <si>
    <t>国民健康保険事業特別会計</t>
  </si>
  <si>
    <t>介護保険事業特別会計（介護サービス事業勘定）</t>
  </si>
  <si>
    <t>その他会計（赤字）</t>
  </si>
  <si>
    <t>その他会計（黒字）</t>
  </si>
  <si>
    <t>R01</t>
    <phoneticPr fontId="5"/>
  </si>
  <si>
    <t>R02</t>
    <phoneticPr fontId="5"/>
  </si>
  <si>
    <t>R03</t>
    <phoneticPr fontId="5"/>
  </si>
  <si>
    <t>R04</t>
    <phoneticPr fontId="5"/>
  </si>
  <si>
    <t>R05</t>
    <phoneticPr fontId="5"/>
  </si>
  <si>
    <t>-</t>
    <phoneticPr fontId="2"/>
  </si>
  <si>
    <t>湯河原町真鶴町衛生組合</t>
    <rPh sb="0" eb="4">
      <t>ユガワラマチ</t>
    </rPh>
    <rPh sb="4" eb="6">
      <t>マナヅル</t>
    </rPh>
    <rPh sb="6" eb="7">
      <t>マチ</t>
    </rPh>
    <rPh sb="7" eb="9">
      <t>エイセイ</t>
    </rPh>
    <rPh sb="9" eb="11">
      <t>クミアイ</t>
    </rPh>
    <phoneticPr fontId="5"/>
  </si>
  <si>
    <t>神奈川県市町村職員退職手当組合</t>
    <rPh sb="0" eb="4">
      <t>カナガワケン</t>
    </rPh>
    <rPh sb="4" eb="7">
      <t>シチョウソン</t>
    </rPh>
    <rPh sb="7" eb="9">
      <t>ショクイン</t>
    </rPh>
    <rPh sb="9" eb="11">
      <t>タイショク</t>
    </rPh>
    <rPh sb="11" eb="13">
      <t>テアテ</t>
    </rPh>
    <rPh sb="13" eb="15">
      <t>クミアイ</t>
    </rPh>
    <phoneticPr fontId="5"/>
  </si>
  <si>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5"/>
  </si>
  <si>
    <t>神奈川県後期高齢者医療広域連携（事業会計）</t>
    <rPh sb="0" eb="4">
      <t>カナガワケン</t>
    </rPh>
    <rPh sb="4" eb="6">
      <t>コウキ</t>
    </rPh>
    <rPh sb="6" eb="9">
      <t>コウレイシャ</t>
    </rPh>
    <rPh sb="9" eb="11">
      <t>イリョウ</t>
    </rPh>
    <rPh sb="11" eb="13">
      <t>コウイキ</t>
    </rPh>
    <rPh sb="13" eb="15">
      <t>レンケイ</t>
    </rPh>
    <rPh sb="16" eb="18">
      <t>ジギョウ</t>
    </rPh>
    <rPh sb="18" eb="20">
      <t>カイケイ</t>
    </rPh>
    <phoneticPr fontId="5"/>
  </si>
  <si>
    <t>町村情報システム共同事業組合</t>
    <rPh sb="0" eb="2">
      <t>チョウソン</t>
    </rPh>
    <rPh sb="2" eb="4">
      <t>ジョウホウ</t>
    </rPh>
    <rPh sb="8" eb="10">
      <t>キョウドウ</t>
    </rPh>
    <rPh sb="10" eb="12">
      <t>ジギョウ</t>
    </rPh>
    <rPh sb="12" eb="14">
      <t>クミアイ</t>
    </rPh>
    <phoneticPr fontId="5"/>
  </si>
  <si>
    <t>湯河原町土地開発公社</t>
    <phoneticPr fontId="5"/>
  </si>
  <si>
    <t>（有）コミュニティサービス</t>
    <phoneticPr fontId="2"/>
  </si>
  <si>
    <t>公益財団法人かながわ海岸美化財団</t>
    <rPh sb="0" eb="2">
      <t>コウエキ</t>
    </rPh>
    <rPh sb="2" eb="4">
      <t>ザイダン</t>
    </rPh>
    <rPh sb="4" eb="6">
      <t>ホウジン</t>
    </rPh>
    <rPh sb="10" eb="12">
      <t>カイガン</t>
    </rPh>
    <rPh sb="12" eb="14">
      <t>ビカ</t>
    </rPh>
    <rPh sb="14" eb="15">
      <t>ザイ</t>
    </rPh>
    <rPh sb="15" eb="16">
      <t>ダン</t>
    </rPh>
    <phoneticPr fontId="5"/>
  </si>
  <si>
    <t>公益財団法人かながわ健康財団</t>
    <rPh sb="0" eb="2">
      <t>コウエキ</t>
    </rPh>
    <rPh sb="2" eb="4">
      <t>ザイダン</t>
    </rPh>
    <rPh sb="4" eb="6">
      <t>ホウジン</t>
    </rPh>
    <rPh sb="10" eb="12">
      <t>ケンコウ</t>
    </rPh>
    <rPh sb="12" eb="14">
      <t>ザイダン</t>
    </rPh>
    <phoneticPr fontId="5"/>
  </si>
  <si>
    <t>まちづくり基金</t>
    <rPh sb="5" eb="7">
      <t>キキン</t>
    </rPh>
    <phoneticPr fontId="5"/>
  </si>
  <si>
    <t>公共施設等総合管理計画推進基金</t>
    <rPh sb="0" eb="2">
      <t>コウキョウ</t>
    </rPh>
    <rPh sb="2" eb="4">
      <t>シセツ</t>
    </rPh>
    <rPh sb="4" eb="5">
      <t>トウ</t>
    </rPh>
    <rPh sb="5" eb="7">
      <t>ソウゴウ</t>
    </rPh>
    <rPh sb="7" eb="9">
      <t>カンリ</t>
    </rPh>
    <rPh sb="9" eb="11">
      <t>ケイカク</t>
    </rPh>
    <rPh sb="11" eb="13">
      <t>スイシン</t>
    </rPh>
    <rPh sb="13" eb="15">
      <t>キキン</t>
    </rPh>
    <phoneticPr fontId="5"/>
  </si>
  <si>
    <t>防災基金</t>
    <rPh sb="0" eb="2">
      <t>ボウサイ</t>
    </rPh>
    <rPh sb="2" eb="4">
      <t>キキン</t>
    </rPh>
    <phoneticPr fontId="5"/>
  </si>
  <si>
    <t>社会福祉基金</t>
    <rPh sb="0" eb="2">
      <t>シャカイ</t>
    </rPh>
    <rPh sb="4" eb="6">
      <t>キキン</t>
    </rPh>
    <phoneticPr fontId="5"/>
  </si>
  <si>
    <t>庁舎整備基金</t>
    <rPh sb="0" eb="2">
      <t>チョウシャ</t>
    </rPh>
    <rPh sb="2" eb="4">
      <t>セイビ</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</si>
</sst>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C8F8-4DD8-B70B-ED1FC0516E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50219</c:v>
                </c:pt>
                <c:pt idx="1">
                  <c:v>67153</c:v>
                </c:pt>
                <c:pt idx="2">
                  <c:v>16554</c:v>
                </c:pt>
                <c:pt idx="3">
                  <c:v>15982</c:v>
                </c:pt>
                <c:pt idx="4">
                  <c:v>25476</c:v>
                </c:pt>
              </c:numCache>
            </c:numRef>
          </c:val>
          <c:smooth val="0"/>
          <c:extLst>
            <c:ext xmlns:c16="http://schemas.microsoft.com/office/drawing/2014/chart" uri="{C3380CC4-5D6E-409C-BE32-E72D297353CC}">
              <c16:uniqueId val="{00000001-C8F8-4DD8-B70B-ED1FC0516E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6.88</c:v>
                </c:pt>
                <c:pt idx="1">
                  <c:v>6.16</c:v>
                </c:pt>
                <c:pt idx="2">
                  <c:v>10.29</c:v>
                </c:pt>
                <c:pt idx="3">
                  <c:v>8.67</c:v>
                </c:pt>
                <c:pt idx="4">
                  <c:v>4.74</c:v>
                </c:pt>
              </c:numCache>
            </c:numRef>
          </c:val>
          <c:extLst>
            <c:ext xmlns:c16="http://schemas.microsoft.com/office/drawing/2014/chart" uri="{C3380CC4-5D6E-409C-BE32-E72D297353CC}">
              <c16:uniqueId val="{00000000-694B-4260-A22D-660F7608A4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14.54</c:v>
                </c:pt>
                <c:pt idx="1">
                  <c:v>11.27</c:v>
                </c:pt>
                <c:pt idx="2">
                  <c:v>14.65</c:v>
                </c:pt>
                <c:pt idx="3">
                  <c:v>19.28</c:v>
                </c:pt>
                <c:pt idx="4">
                  <c:v>17.37</c:v>
                </c:pt>
              </c:numCache>
            </c:numRef>
          </c:val>
          <c:extLst>
            <c:ext xmlns:c16="http://schemas.microsoft.com/office/drawing/2014/chart" uri="{C3380CC4-5D6E-409C-BE32-E72D297353CC}">
              <c16:uniqueId val="{00000001-694B-4260-A22D-660F7608A4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-1.44</c:v>
                </c:pt>
                <c:pt idx="1">
                  <c:v>-3.01</c:v>
                </c:pt>
                <c:pt idx="2">
                  <c:v>8.66</c:v>
                </c:pt>
                <c:pt idx="3">
                  <c:v>2.2200000000000002</c:v>
                </c:pt>
                <c:pt idx="4">
                  <c:v>-5.46</c:v>
                </c:pt>
              </c:numCache>
            </c:numRef>
          </c:val>
          <c:smooth val="0"/>
          <c:extLst>
            <c:ext xmlns:c16="http://schemas.microsoft.com/office/drawing/2014/chart" uri="{C3380CC4-5D6E-409C-BE32-E72D297353CC}">
              <c16:uniqueId val="{00000002-694B-4260-A22D-660F7608A4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A98-4ED9-8371-E764B8CFF3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98-4ED9-8371-E764B8CFF3D1}"/>
            </c:ext>
          </c:extLst>
        </c:ser>
        <c:ser>
          <c:idx val="2"/>
          <c:order val="2"/>
          <c:tx>
            <c:strRef>
              <c:f>データシート!$A$29</c:f>
              <c:strCache>
                <c:ptCount val="1"/>
                <c:pt idx="0">
                  <c:v>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0.16</c:v>
                </c:pt>
                <c:pt idx="2">
                  <c:v>#N/A</c:v>
                </c:pt>
                <c:pt idx="3">
                  <c:v>0.18</c:v>
                </c:pt>
                <c:pt idx="4">
                  <c:v>#N/A</c:v>
                </c:pt>
                <c:pt idx="5">
                  <c:v>0.01</c:v>
                </c:pt>
                <c:pt idx="6">
                  <c:v>#N/A</c:v>
                </c:pt>
                <c:pt idx="7">
                  <c:v>0.01</c:v>
                </c:pt>
                <c:pt idx="8">
                  <c:v>#N/A</c:v>
                </c:pt>
                <c:pt idx="9">
                  <c:v>0.01</c:v>
                </c:pt>
              </c:numCache>
            </c:numRef>
          </c:val>
          <c:extLst>
            <c:ext xmlns:c16="http://schemas.microsoft.com/office/drawing/2014/chart" uri="{C3380CC4-5D6E-409C-BE32-E72D297353CC}">
              <c16:uniqueId val="{00000002-FA98-4ED9-8371-E764B8CFF3D1}"/>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2.63</c:v>
                </c:pt>
                <c:pt idx="2">
                  <c:v>#N/A</c:v>
                </c:pt>
                <c:pt idx="3">
                  <c:v>3.25</c:v>
                </c:pt>
                <c:pt idx="4">
                  <c:v>#N/A</c:v>
                </c:pt>
                <c:pt idx="5">
                  <c:v>2.2400000000000002</c:v>
                </c:pt>
                <c:pt idx="6">
                  <c:v>#N/A</c:v>
                </c:pt>
                <c:pt idx="7">
                  <c:v>1.22</c:v>
                </c:pt>
                <c:pt idx="8">
                  <c:v>#N/A</c:v>
                </c:pt>
                <c:pt idx="9">
                  <c:v>0.14000000000000001</c:v>
                </c:pt>
              </c:numCache>
            </c:numRef>
          </c:val>
          <c:extLst>
            <c:ext xmlns:c16="http://schemas.microsoft.com/office/drawing/2014/chart" uri="{C3380CC4-5D6E-409C-BE32-E72D297353CC}">
              <c16:uniqueId val="{00000003-FA98-4ED9-8371-E764B8CFF3D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0.22</c:v>
                </c:pt>
                <c:pt idx="2">
                  <c:v>#N/A</c:v>
                </c:pt>
                <c:pt idx="3">
                  <c:v>0.23</c:v>
                </c:pt>
                <c:pt idx="4">
                  <c:v>#N/A</c:v>
                </c:pt>
                <c:pt idx="5">
                  <c:v>0.1</c:v>
                </c:pt>
                <c:pt idx="6">
                  <c:v>#N/A</c:v>
                </c:pt>
                <c:pt idx="7">
                  <c:v>0.1</c:v>
                </c:pt>
                <c:pt idx="8">
                  <c:v>#N/A</c:v>
                </c:pt>
                <c:pt idx="9">
                  <c:v>0.16</c:v>
                </c:pt>
              </c:numCache>
            </c:numRef>
          </c:val>
          <c:extLst>
            <c:ext xmlns:c16="http://schemas.microsoft.com/office/drawing/2014/chart" uri="{C3380CC4-5D6E-409C-BE32-E72D297353CC}">
              <c16:uniqueId val="{00000004-FA98-4ED9-8371-E764B8CFF3D1}"/>
            </c:ext>
          </c:extLst>
        </c:ser>
        <c:ser>
          <c:idx val="5"/>
          <c:order val="5"/>
          <c:tx>
            <c:strRef>
              <c:f>データシート!$A$32</c:f>
              <c:strCache>
                <c:ptCount val="1"/>
                <c:pt idx="0">
                  <c:v>温泉事業会計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2.92</c:v>
                </c:pt>
                <c:pt idx="2">
                  <c:v>#N/A</c:v>
                </c:pt>
                <c:pt idx="3">
                  <c:v>2.7</c:v>
                </c:pt>
                <c:pt idx="4">
                  <c:v>#N/A</c:v>
                </c:pt>
                <c:pt idx="5">
                  <c:v>2.57</c:v>
                </c:pt>
                <c:pt idx="6">
                  <c:v>#N/A</c:v>
                </c:pt>
                <c:pt idx="7">
                  <c:v>3.15</c:v>
                </c:pt>
                <c:pt idx="8">
                  <c:v>#N/A</c:v>
                </c:pt>
                <c:pt idx="9">
                  <c:v>3.31</c:v>
                </c:pt>
              </c:numCache>
            </c:numRef>
          </c:val>
          <c:extLst>
            <c:ext xmlns:c16="http://schemas.microsoft.com/office/drawing/2014/chart" uri="{C3380CC4-5D6E-409C-BE32-E72D297353CC}">
              <c16:uniqueId val="{00000005-FA98-4ED9-8371-E764B8CFF3D1}"/>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0.92</c:v>
                </c:pt>
                <c:pt idx="2">
                  <c:v>#N/A</c:v>
                </c:pt>
                <c:pt idx="3">
                  <c:v>0.33</c:v>
                </c:pt>
                <c:pt idx="4">
                  <c:v>#N/A</c:v>
                </c:pt>
                <c:pt idx="5">
                  <c:v>2.0499999999999998</c:v>
                </c:pt>
                <c:pt idx="6">
                  <c:v>#N/A</c:v>
                </c:pt>
                <c:pt idx="7">
                  <c:v>2.7</c:v>
                </c:pt>
                <c:pt idx="8">
                  <c:v>#N/A</c:v>
                </c:pt>
                <c:pt idx="9">
                  <c:v>3.36</c:v>
                </c:pt>
              </c:numCache>
            </c:numRef>
          </c:val>
          <c:extLst>
            <c:ext xmlns:c16="http://schemas.microsoft.com/office/drawing/2014/chart" uri="{C3380CC4-5D6E-409C-BE32-E72D297353CC}">
              <c16:uniqueId val="{00000006-FA98-4ED9-8371-E764B8CFF3D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6.88</c:v>
                </c:pt>
                <c:pt idx="2">
                  <c:v>#N/A</c:v>
                </c:pt>
                <c:pt idx="3">
                  <c:v>6.15</c:v>
                </c:pt>
                <c:pt idx="4">
                  <c:v>#N/A</c:v>
                </c:pt>
                <c:pt idx="5">
                  <c:v>10.28</c:v>
                </c:pt>
                <c:pt idx="6">
                  <c:v>#N/A</c:v>
                </c:pt>
                <c:pt idx="7">
                  <c:v>8.66</c:v>
                </c:pt>
                <c:pt idx="8">
                  <c:v>#N/A</c:v>
                </c:pt>
                <c:pt idx="9">
                  <c:v>4.7300000000000004</c:v>
                </c:pt>
              </c:numCache>
            </c:numRef>
          </c:val>
          <c:extLst>
            <c:ext xmlns:c16="http://schemas.microsoft.com/office/drawing/2014/chart" uri="{C3380CC4-5D6E-409C-BE32-E72D297353CC}">
              <c16:uniqueId val="{00000007-FA98-4ED9-8371-E764B8CFF3D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4.67</c:v>
                </c:pt>
                <c:pt idx="2">
                  <c:v>#N/A</c:v>
                </c:pt>
                <c:pt idx="3">
                  <c:v>5.12</c:v>
                </c:pt>
                <c:pt idx="4">
                  <c:v>#N/A</c:v>
                </c:pt>
                <c:pt idx="5">
                  <c:v>4.74</c:v>
                </c:pt>
                <c:pt idx="6">
                  <c:v>#N/A</c:v>
                </c:pt>
                <c:pt idx="7">
                  <c:v>4.8499999999999996</c:v>
                </c:pt>
                <c:pt idx="8">
                  <c:v>#N/A</c:v>
                </c:pt>
                <c:pt idx="9">
                  <c:v>5.34</c:v>
                </c:pt>
              </c:numCache>
            </c:numRef>
          </c:val>
          <c:extLst>
            <c:ext xmlns:c16="http://schemas.microsoft.com/office/drawing/2014/chart" uri="{C3380CC4-5D6E-409C-BE32-E72D297353CC}">
              <c16:uniqueId val="{00000008-FA98-4ED9-8371-E764B8CFF3D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8.1999999999999993</c:v>
                </c:pt>
                <c:pt idx="2">
                  <c:v>#N/A</c:v>
                </c:pt>
                <c:pt idx="3">
                  <c:v>7.71</c:v>
                </c:pt>
                <c:pt idx="4">
                  <c:v>#N/A</c:v>
                </c:pt>
                <c:pt idx="5">
                  <c:v>6.83</c:v>
                </c:pt>
                <c:pt idx="6">
                  <c:v>#N/A</c:v>
                </c:pt>
                <c:pt idx="7">
                  <c:v>6.79</c:v>
                </c:pt>
                <c:pt idx="8">
                  <c:v>#N/A</c:v>
                </c:pt>
                <c:pt idx="9">
                  <c:v>6.43</c:v>
                </c:pt>
              </c:numCache>
            </c:numRef>
          </c:val>
          <c:extLst>
            <c:ext xmlns:c16="http://schemas.microsoft.com/office/drawing/2014/chart" uri="{C3380CC4-5D6E-409C-BE32-E72D297353CC}">
              <c16:uniqueId val="{00000009-FA98-4ED9-8371-E764B8CFF3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948</c:v>
                </c:pt>
                <c:pt idx="5">
                  <c:v>966</c:v>
                </c:pt>
                <c:pt idx="8">
                  <c:v>1017</c:v>
                </c:pt>
                <c:pt idx="11">
                  <c:v>1043</c:v>
                </c:pt>
                <c:pt idx="14">
                  <c:v>1042</c:v>
                </c:pt>
              </c:numCache>
            </c:numRef>
          </c:val>
          <c:extLst>
            <c:ext xmlns:c16="http://schemas.microsoft.com/office/drawing/2014/chart" uri="{C3380CC4-5D6E-409C-BE32-E72D297353CC}">
              <c16:uniqueId val="{00000000-CD13-4C39-ADFF-D750945294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13-4C39-ADFF-D750945294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24</c:v>
                </c:pt>
                <c:pt idx="3">
                  <c:v>23</c:v>
                </c:pt>
                <c:pt idx="6">
                  <c:v>29</c:v>
                </c:pt>
                <c:pt idx="9">
                  <c:v>27</c:v>
                </c:pt>
                <c:pt idx="12">
                  <c:v>27</c:v>
                </c:pt>
              </c:numCache>
            </c:numRef>
          </c:val>
          <c:extLst>
            <c:ext xmlns:c16="http://schemas.microsoft.com/office/drawing/2014/chart" uri="{C3380CC4-5D6E-409C-BE32-E72D297353CC}">
              <c16:uniqueId val="{00000002-CD13-4C39-ADFF-D750945294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279</c:v>
                </c:pt>
                <c:pt idx="3">
                  <c:v>362</c:v>
                </c:pt>
                <c:pt idx="6">
                  <c:v>428</c:v>
                </c:pt>
                <c:pt idx="9">
                  <c:v>466</c:v>
                </c:pt>
                <c:pt idx="12">
                  <c:v>468</c:v>
                </c:pt>
              </c:numCache>
            </c:numRef>
          </c:val>
          <c:extLst>
            <c:ext xmlns:c16="http://schemas.microsoft.com/office/drawing/2014/chart" uri="{C3380CC4-5D6E-409C-BE32-E72D297353CC}">
              <c16:uniqueId val="{00000003-CD13-4C39-ADFF-D750945294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159</c:v>
                </c:pt>
                <c:pt idx="3">
                  <c:v>141</c:v>
                </c:pt>
                <c:pt idx="6">
                  <c:v>133</c:v>
                </c:pt>
                <c:pt idx="9">
                  <c:v>121</c:v>
                </c:pt>
                <c:pt idx="12">
                  <c:v>112</c:v>
                </c:pt>
              </c:numCache>
            </c:numRef>
          </c:val>
          <c:extLst>
            <c:ext xmlns:c16="http://schemas.microsoft.com/office/drawing/2014/chart" uri="{C3380CC4-5D6E-409C-BE32-E72D297353CC}">
              <c16:uniqueId val="{00000004-CD13-4C39-ADFF-D750945294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13-4C39-ADFF-D750945294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13-4C39-ADFF-D750945294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655</c:v>
                </c:pt>
                <c:pt idx="3">
                  <c:v>688</c:v>
                </c:pt>
                <c:pt idx="6">
                  <c:v>739</c:v>
                </c:pt>
                <c:pt idx="9">
                  <c:v>822</c:v>
                </c:pt>
                <c:pt idx="12">
                  <c:v>859</c:v>
                </c:pt>
              </c:numCache>
            </c:numRef>
          </c:val>
          <c:extLst>
            <c:ext xmlns:c16="http://schemas.microsoft.com/office/drawing/2014/chart" uri="{C3380CC4-5D6E-409C-BE32-E72D297353CC}">
              <c16:uniqueId val="{00000007-CD13-4C39-ADFF-D750945294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169</c:v>
                </c:pt>
                <c:pt idx="2">
                  <c:v>#N/A</c:v>
                </c:pt>
                <c:pt idx="3">
                  <c:v>#N/A</c:v>
                </c:pt>
                <c:pt idx="4">
                  <c:v>248</c:v>
                </c:pt>
                <c:pt idx="5">
                  <c:v>#N/A</c:v>
                </c:pt>
                <c:pt idx="6">
                  <c:v>#N/A</c:v>
                </c:pt>
                <c:pt idx="7">
                  <c:v>312</c:v>
                </c:pt>
                <c:pt idx="8">
                  <c:v>#N/A</c:v>
                </c:pt>
                <c:pt idx="9">
                  <c:v>#N/A</c:v>
                </c:pt>
                <c:pt idx="10">
                  <c:v>393</c:v>
                </c:pt>
                <c:pt idx="11">
                  <c:v>#N/A</c:v>
                </c:pt>
                <c:pt idx="12">
                  <c:v>#N/A</c:v>
                </c:pt>
                <c:pt idx="13">
                  <c:v>424</c:v>
                </c:pt>
                <c:pt idx="14">
                  <c:v>#N/A</c:v>
                </c:pt>
              </c:numCache>
            </c:numRef>
          </c:val>
          <c:smooth val="0"/>
          <c:extLst>
            <c:ext xmlns:c16="http://schemas.microsoft.com/office/drawing/2014/chart" uri="{C3380CC4-5D6E-409C-BE32-E72D297353CC}">
              <c16:uniqueId val="{00000008-CD13-4C39-ADFF-D750945294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9176</c:v>
                </c:pt>
                <c:pt idx="5">
                  <c:v>9106</c:v>
                </c:pt>
                <c:pt idx="8">
                  <c:v>8839</c:v>
                </c:pt>
                <c:pt idx="11">
                  <c:v>8325</c:v>
                </c:pt>
                <c:pt idx="14">
                  <c:v>7783</c:v>
                </c:pt>
              </c:numCache>
            </c:numRef>
          </c:val>
          <c:extLst>
            <c:ext xmlns:c16="http://schemas.microsoft.com/office/drawing/2014/chart" uri="{C3380CC4-5D6E-409C-BE32-E72D297353CC}">
              <c16:uniqueId val="{00000000-DA06-41F7-81C5-43980AF1DE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4292</c:v>
                </c:pt>
                <c:pt idx="5">
                  <c:v>3916</c:v>
                </c:pt>
                <c:pt idx="8">
                  <c:v>3184</c:v>
                </c:pt>
                <c:pt idx="11">
                  <c:v>2525</c:v>
                </c:pt>
                <c:pt idx="14">
                  <c:v>2201</c:v>
                </c:pt>
              </c:numCache>
            </c:numRef>
          </c:val>
          <c:extLst>
            <c:ext xmlns:c16="http://schemas.microsoft.com/office/drawing/2014/chart" uri="{C3380CC4-5D6E-409C-BE32-E72D297353CC}">
              <c16:uniqueId val="{00000001-DA06-41F7-81C5-43980AF1DE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2822</c:v>
                </c:pt>
                <c:pt idx="5">
                  <c:v>2722</c:v>
                </c:pt>
                <c:pt idx="8">
                  <c:v>3055</c:v>
                </c:pt>
                <c:pt idx="11">
                  <c:v>3341</c:v>
                </c:pt>
                <c:pt idx="14">
                  <c:v>3191</c:v>
                </c:pt>
              </c:numCache>
            </c:numRef>
          </c:val>
          <c:extLst>
            <c:ext xmlns:c16="http://schemas.microsoft.com/office/drawing/2014/chart" uri="{C3380CC4-5D6E-409C-BE32-E72D297353CC}">
              <c16:uniqueId val="{00000002-DA06-41F7-81C5-43980AF1DE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06-41F7-81C5-43980AF1DE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06-41F7-81C5-43980AF1DE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06-41F7-81C5-43980AF1DE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2358</c:v>
                </c:pt>
                <c:pt idx="3">
                  <c:v>2308</c:v>
                </c:pt>
                <c:pt idx="6">
                  <c:v>2144</c:v>
                </c:pt>
                <c:pt idx="9">
                  <c:v>2197</c:v>
                </c:pt>
                <c:pt idx="12">
                  <c:v>2082</c:v>
                </c:pt>
              </c:numCache>
            </c:numRef>
          </c:val>
          <c:extLst>
            <c:ext xmlns:c16="http://schemas.microsoft.com/office/drawing/2014/chart" uri="{C3380CC4-5D6E-409C-BE32-E72D297353CC}">
              <c16:uniqueId val="{00000006-DA06-41F7-81C5-43980AF1DE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5171</c:v>
                </c:pt>
                <c:pt idx="3">
                  <c:v>4913</c:v>
                </c:pt>
                <c:pt idx="6">
                  <c:v>4574</c:v>
                </c:pt>
                <c:pt idx="9">
                  <c:v>4147</c:v>
                </c:pt>
                <c:pt idx="12">
                  <c:v>3798</c:v>
                </c:pt>
              </c:numCache>
            </c:numRef>
          </c:val>
          <c:extLst>
            <c:ext xmlns:c16="http://schemas.microsoft.com/office/drawing/2014/chart" uri="{C3380CC4-5D6E-409C-BE32-E72D297353CC}">
              <c16:uniqueId val="{00000007-DA06-41F7-81C5-43980AF1DE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1923</c:v>
                </c:pt>
                <c:pt idx="3">
                  <c:v>1551</c:v>
                </c:pt>
                <c:pt idx="6">
                  <c:v>1406</c:v>
                </c:pt>
                <c:pt idx="9">
                  <c:v>1114</c:v>
                </c:pt>
                <c:pt idx="12">
                  <c:v>1044</c:v>
                </c:pt>
              </c:numCache>
            </c:numRef>
          </c:val>
          <c:extLst>
            <c:ext xmlns:c16="http://schemas.microsoft.com/office/drawing/2014/chart" uri="{C3380CC4-5D6E-409C-BE32-E72D297353CC}">
              <c16:uniqueId val="{00000008-DA06-41F7-81C5-43980AF1DE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495</c:v>
                </c:pt>
                <c:pt idx="3">
                  <c:v>395</c:v>
                </c:pt>
                <c:pt idx="6">
                  <c:v>366</c:v>
                </c:pt>
                <c:pt idx="9">
                  <c:v>339</c:v>
                </c:pt>
                <c:pt idx="12">
                  <c:v>311</c:v>
                </c:pt>
              </c:numCache>
            </c:numRef>
          </c:val>
          <c:extLst>
            <c:ext xmlns:c16="http://schemas.microsoft.com/office/drawing/2014/chart" uri="{C3380CC4-5D6E-409C-BE32-E72D297353CC}">
              <c16:uniqueId val="{00000009-DA06-41F7-81C5-43980AF1DE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10033</c:v>
                </c:pt>
                <c:pt idx="3">
                  <c:v>10601</c:v>
                </c:pt>
                <c:pt idx="6">
                  <c:v>10425</c:v>
                </c:pt>
                <c:pt idx="9">
                  <c:v>9885</c:v>
                </c:pt>
                <c:pt idx="12">
                  <c:v>9420</c:v>
                </c:pt>
              </c:numCache>
            </c:numRef>
          </c:val>
          <c:extLst>
            <c:ext xmlns:c16="http://schemas.microsoft.com/office/drawing/2014/chart" uri="{C3380CC4-5D6E-409C-BE32-E72D297353CC}">
              <c16:uniqueId val="{0000000A-DA06-41F7-81C5-43980AF1DE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3690</c:v>
                </c:pt>
                <c:pt idx="2">
                  <c:v>#N/A</c:v>
                </c:pt>
                <c:pt idx="3">
                  <c:v>#N/A</c:v>
                </c:pt>
                <c:pt idx="4">
                  <c:v>4024</c:v>
                </c:pt>
                <c:pt idx="5">
                  <c:v>#N/A</c:v>
                </c:pt>
                <c:pt idx="6">
                  <c:v>#N/A</c:v>
                </c:pt>
                <c:pt idx="7">
                  <c:v>3837</c:v>
                </c:pt>
                <c:pt idx="8">
                  <c:v>#N/A</c:v>
                </c:pt>
                <c:pt idx="9">
                  <c:v>#N/A</c:v>
                </c:pt>
                <c:pt idx="10">
                  <c:v>3491</c:v>
                </c:pt>
                <c:pt idx="11">
                  <c:v>#N/A</c:v>
                </c:pt>
                <c:pt idx="12">
                  <c:v>#N/A</c:v>
                </c:pt>
                <c:pt idx="13">
                  <c:v>3481</c:v>
                </c:pt>
                <c:pt idx="14">
                  <c:v>#N/A</c:v>
                </c:pt>
              </c:numCache>
            </c:numRef>
          </c:val>
          <c:smooth val="0"/>
          <c:extLst>
            <c:ext xmlns:c16="http://schemas.microsoft.com/office/drawing/2014/chart" uri="{C3380CC4-5D6E-409C-BE32-E72D297353CC}">
              <c16:uniqueId val="{0000000B-DA06-41F7-81C5-43980AF1DE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905</c:v>
                </c:pt>
                <c:pt idx="1">
                  <c:v>1156</c:v>
                </c:pt>
                <c:pt idx="2">
                  <c:v>1056</c:v>
                </c:pt>
              </c:numCache>
            </c:numRef>
          </c:val>
          <c:extLst>
            <c:ext xmlns:c16="http://schemas.microsoft.com/office/drawing/2014/chart" uri="{C3380CC4-5D6E-409C-BE32-E72D297353CC}">
              <c16:uniqueId val="{00000000-58D7-4ABA-B112-569B53CBD7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58D7-4ABA-B112-569B53CBD7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1174</c:v>
                </c:pt>
                <c:pt idx="1">
                  <c:v>1211</c:v>
                </c:pt>
                <c:pt idx="2">
                  <c:v>1279</c:v>
                </c:pt>
              </c:numCache>
            </c:numRef>
          </c:val>
          <c:extLst>
            <c:ext xmlns:c16="http://schemas.microsoft.com/office/drawing/2014/chart" uri="{C3380CC4-5D6E-409C-BE32-E72D297353CC}">
              <c16:uniqueId val="{00000002-58D7-4ABA-B112-569B53CBD7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23,483
22,947
40.97
11,424,696
11,043,051
287,784
6,075,241
9,420,291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類似団体平均とほぼ同等の数値ではあるが、財政力指数はやや降下傾向にある。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人口減少や高齢化が進んでいることにより、町税の減収が予想され、今後も減少していくことが見込まれる。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行財政の効率化を図りつつ、様々な施策を講じながら自主財源の確保に努め、収入を増やしていけるよう、検討していく。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01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119239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799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79022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397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上回っており、昨年度と比較すると、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％増加した。数値は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２年連続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100％超えと高く、今後も行政改革が必要である。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指定管理者制度など民間の力を活用し、経常経費の削減に努めていく必要がある。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130810</xdr:rowOff>
    </xdr:from>
    <xdr:to>
      <xdr:col>23</xdr:col>
      <xdr:colOff>133350</xdr:colOff>
      <xdr:row>67</xdr:row>
      <xdr:rowOff>25718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446510"/>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126365</xdr:rowOff>
    </xdr:from>
    <xdr:to>
      <xdr:col>19</xdr:col>
      <xdr:colOff>133350</xdr:colOff>
      <xdr:row>66</xdr:row>
      <xdr:rowOff>130810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27715"/>
          <a:ext cx="889000" cy="5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126365</xdr:rowOff>
    </xdr:from>
    <xdr:to>
      <xdr:col>15</xdr:col>
      <xdr:colOff>82550</xdr:colOff>
      <xdr:row>66</xdr:row>
      <xdr:rowOff>118745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27715"/>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66</xdr:row>
      <xdr:rowOff>118745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060430"/>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146368</xdr:rowOff>
    </xdr:from>
    <xdr:to>
      <xdr:col>23</xdr:col>
      <xdr:colOff>184150</xdr:colOff>
      <xdr:row>67</xdr:row>
      <xdr:rowOff>76518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4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42245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35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80010</xdr:rowOff>
    </xdr:from>
    <xdr:to>
      <xdr:col>19</xdr:col>
      <xdr:colOff>184150</xdr:colOff>
      <xdr:row>67</xdr:row>
      <xdr:rowOff>10160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166387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48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67945</xdr:rowOff>
    </xdr:from>
    <xdr:to>
      <xdr:col>11</xdr:col>
      <xdr:colOff>82550</xdr:colOff>
      <xdr:row>66</xdr:row>
      <xdr:rowOff>169545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154322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類似団体平均を上回っており、年々増加している。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諸般の原油・物価高の影響に加え、民間企業においても賃上げを行っていることから、物件費の上昇は避けられないものとなっており、委託内容の精査等、抑制に努めていく。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人件費においては、人事院勧告による給与改定等により上昇傾向にあるが、引き続き、定員整理に努め、適切な人員配置としていく。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165725</xdr:rowOff>
    </xdr:from>
    <xdr:to>
      <xdr:col>23</xdr:col>
      <xdr:colOff>133350</xdr:colOff>
      <xdr:row>83</xdr:row>
      <xdr:rowOff>60612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24625"/>
          <a:ext cx="838200" cy="6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113912</xdr:rowOff>
    </xdr:from>
    <xdr:to>
      <xdr:col>19</xdr:col>
      <xdr:colOff>133350</xdr:colOff>
      <xdr:row>82</xdr:row>
      <xdr:rowOff>165725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72812"/>
          <a:ext cx="889000" cy="5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57916</xdr:rowOff>
    </xdr:from>
    <xdr:to>
      <xdr:col>15</xdr:col>
      <xdr:colOff>82550</xdr:colOff>
      <xdr:row>82</xdr:row>
      <xdr:rowOff>113912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16816"/>
          <a:ext cx="889000" cy="5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57916</xdr:rowOff>
    </xdr:from>
    <xdr:to>
      <xdr:col>11</xdr:col>
      <xdr:colOff>31750</xdr:colOff>
      <xdr:row>82</xdr:row>
      <xdr:rowOff>65686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116816"/>
          <a:ext cx="889000" cy="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9812</xdr:rowOff>
    </xdr:from>
    <xdr:to>
      <xdr:col>23</xdr:col>
      <xdr:colOff>184150</xdr:colOff>
      <xdr:row>83</xdr:row>
      <xdr:rowOff>111412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153339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21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114925</xdr:rowOff>
    </xdr:from>
    <xdr:to>
      <xdr:col>19</xdr:col>
      <xdr:colOff>184150</xdr:colOff>
      <xdr:row>83</xdr:row>
      <xdr:rowOff>45075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29852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60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63112</xdr:rowOff>
    </xdr:from>
    <xdr:to>
      <xdr:col>15</xdr:col>
      <xdr:colOff>133350</xdr:colOff>
      <xdr:row>82</xdr:row>
      <xdr:rowOff>164712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2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149489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0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7116</xdr:rowOff>
    </xdr:from>
    <xdr:to>
      <xdr:col>11</xdr:col>
      <xdr:colOff>82550</xdr:colOff>
      <xdr:row>82</xdr:row>
      <xdr:rowOff>108716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93493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15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14886</xdr:rowOff>
    </xdr:from>
    <xdr:to>
      <xdr:col>7</xdr:col>
      <xdr:colOff>31750</xdr:colOff>
      <xdr:row>82</xdr:row>
      <xdr:rowOff>116486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101263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6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類似団体平均の数値となった。隣接市町から業務を受託している消防部門、町立保育園を運営している福祉部門、観光地として観光行事を行う商工部門など、固有の特殊事情があるが、引き続き人事院勧告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87</xdr:row>
      <xdr:rowOff>10584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752461"/>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158045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2673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87</xdr:row>
      <xdr:rowOff>158045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473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87</xdr:row>
      <xdr:rowOff>131234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999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はいるが、隣接市町から業務を受託している消防部門、町立保育園を４園運営している福祉部門、観光地として観光行事を行う商工部門など、固有の特殊事情によると考えるが、今後も職員の適正化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140244</xdr:rowOff>
    </xdr:from>
    <xdr:to>
      <xdr:col>81</xdr:col>
      <xdr:colOff>44450</xdr:colOff>
      <xdr:row>65</xdr:row>
      <xdr:rowOff>147138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128449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90260</xdr:rowOff>
    </xdr:from>
    <xdr:to>
      <xdr:col>77</xdr:col>
      <xdr:colOff>44450</xdr:colOff>
      <xdr:row>65</xdr:row>
      <xdr:rowOff>147138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234510"/>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62684</xdr:rowOff>
    </xdr:from>
    <xdr:to>
      <xdr:col>72</xdr:col>
      <xdr:colOff>203200</xdr:colOff>
      <xdr:row>65</xdr:row>
      <xdr:rowOff>90260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206934"/>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24765</xdr:rowOff>
    </xdr:from>
    <xdr:to>
      <xdr:col>68</xdr:col>
      <xdr:colOff>152400</xdr:colOff>
      <xdr:row>65</xdr:row>
      <xdr:rowOff>62684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1169015"/>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89444</xdr:rowOff>
    </xdr:from>
    <xdr:to>
      <xdr:col>81</xdr:col>
      <xdr:colOff>95250</xdr:colOff>
      <xdr:row>66</xdr:row>
      <xdr:rowOff>19594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61521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20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96338</xdr:rowOff>
    </xdr:from>
    <xdr:to>
      <xdr:col>77</xdr:col>
      <xdr:colOff>95250</xdr:colOff>
      <xdr:row>66</xdr:row>
      <xdr:rowOff>26488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2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11265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32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39460</xdr:rowOff>
    </xdr:from>
    <xdr:to>
      <xdr:col>73</xdr:col>
      <xdr:colOff>44450</xdr:colOff>
      <xdr:row>65</xdr:row>
      <xdr:rowOff>141060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1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125837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27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11884</xdr:rowOff>
    </xdr:from>
    <xdr:to>
      <xdr:col>68</xdr:col>
      <xdr:colOff>203200</xdr:colOff>
      <xdr:row>65</xdr:row>
      <xdr:rowOff>113484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1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98261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24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145415</xdr:rowOff>
    </xdr:from>
    <xdr:to>
      <xdr:col>64</xdr:col>
      <xdr:colOff>152400</xdr:colOff>
      <xdr:row>65</xdr:row>
      <xdr:rowOff>75565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60342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分子の要因としては、分子から控除する、事業費補正により基準財政需要額に算入された清掃費において、湯河原町真鶴町衛生組合の公債費に係る負担金の増により基準財政需要額が増となったが、町債に係る元利償還金が八雲・まさご保育園統合事業の据置期間終了に伴う増加があり大きく増（</a:t>
          </a:r>
          <a:r>
            <a:rPr kumimoji="1" lang="en-US" altLang="ja-JP" sz="1050">
              <a:latin typeface="ＭＳ Ｐゴシック" panose="020B0600070205080204" pitchFamily="50" charset="-128"/>
              <a:ea typeface="ＭＳ Ｐゴシック" panose="020B0600070205080204" pitchFamily="50" charset="-128"/>
            </a:rPr>
            <a:t>+36,304</a:t>
          </a:r>
          <a:r>
            <a:rPr kumimoji="1" lang="ja-JP" altLang="en-US" sz="1050">
              <a:latin typeface="ＭＳ Ｐゴシック" panose="020B0600070205080204" pitchFamily="50" charset="-128"/>
              <a:ea typeface="ＭＳ Ｐゴシック" panose="020B0600070205080204" pitchFamily="50" charset="-128"/>
            </a:rPr>
            <a:t>千円）となったこと、湯河原町真鶴町衛生組合の地方債の償還に要する経費等が減（△</a:t>
          </a:r>
          <a:r>
            <a:rPr kumimoji="1" lang="en-US" altLang="ja-JP" sz="1050">
              <a:latin typeface="ＭＳ Ｐゴシック" panose="020B0600070205080204" pitchFamily="50" charset="-128"/>
              <a:ea typeface="ＭＳ Ｐゴシック" panose="020B0600070205080204" pitchFamily="50" charset="-128"/>
            </a:rPr>
            <a:t>7,060</a:t>
          </a:r>
          <a:r>
            <a:rPr kumimoji="1" lang="ja-JP" altLang="en-US" sz="1050">
              <a:latin typeface="ＭＳ Ｐゴシック" panose="020B0600070205080204" pitchFamily="50" charset="-128"/>
              <a:ea typeface="ＭＳ Ｐゴシック" panose="020B0600070205080204" pitchFamily="50" charset="-128"/>
            </a:rPr>
            <a:t>千円）となったことにより、前年度比</a:t>
          </a:r>
          <a:r>
            <a:rPr kumimoji="1" lang="en-US" altLang="ja-JP" sz="1050">
              <a:latin typeface="ＭＳ Ｐゴシック" panose="020B0600070205080204" pitchFamily="50" charset="-128"/>
              <a:ea typeface="ＭＳ Ｐゴシック" panose="020B0600070205080204" pitchFamily="50" charset="-128"/>
            </a:rPr>
            <a:t>+29,738</a:t>
          </a:r>
          <a:r>
            <a:rPr kumimoji="1" lang="ja-JP" altLang="en-US" sz="1050">
              <a:latin typeface="ＭＳ Ｐゴシック" panose="020B0600070205080204" pitchFamily="50" charset="-128"/>
              <a:ea typeface="ＭＳ Ｐゴシック" panose="020B0600070205080204" pitchFamily="50" charset="-128"/>
            </a:rPr>
            <a:t>千円の増となった。</a:t>
          </a:r>
        </a:p>
        <a:p>
          <a:r>
            <a:rPr kumimoji="1" lang="ja-JP" altLang="en-US" sz="1050">
              <a:latin typeface="ＭＳ Ｐゴシック" panose="020B0600070205080204" pitchFamily="50" charset="-128"/>
              <a:ea typeface="ＭＳ Ｐゴシック" panose="020B0600070205080204" pitchFamily="50" charset="-128"/>
            </a:rPr>
            <a:t>　分母の要因としては、標準税収入額等（</a:t>
          </a:r>
          <a:r>
            <a:rPr kumimoji="1" lang="en-US" altLang="ja-JP" sz="1050">
              <a:latin typeface="ＭＳ Ｐゴシック" panose="020B0600070205080204" pitchFamily="50" charset="-128"/>
              <a:ea typeface="ＭＳ Ｐゴシック" panose="020B0600070205080204" pitchFamily="50" charset="-128"/>
            </a:rPr>
            <a:t>+85,656</a:t>
          </a:r>
          <a:r>
            <a:rPr kumimoji="1" lang="ja-JP" altLang="en-US" sz="1050">
              <a:latin typeface="ＭＳ Ｐゴシック" panose="020B0600070205080204" pitchFamily="50" charset="-128"/>
              <a:ea typeface="ＭＳ Ｐゴシック" panose="020B0600070205080204" pitchFamily="50" charset="-128"/>
            </a:rPr>
            <a:t>千円）及び普通交付税額（</a:t>
          </a:r>
          <a:r>
            <a:rPr kumimoji="1" lang="en-US" altLang="ja-JP" sz="1050">
              <a:latin typeface="ＭＳ Ｐゴシック" panose="020B0600070205080204" pitchFamily="50" charset="-128"/>
              <a:ea typeface="ＭＳ Ｐゴシック" panose="020B0600070205080204" pitchFamily="50" charset="-128"/>
            </a:rPr>
            <a:t>+77,337</a:t>
          </a:r>
          <a:r>
            <a:rPr kumimoji="1" lang="ja-JP" altLang="en-US" sz="1050">
              <a:latin typeface="ＭＳ Ｐゴシック" panose="020B0600070205080204" pitchFamily="50" charset="-128"/>
              <a:ea typeface="ＭＳ Ｐゴシック" panose="020B0600070205080204" pitchFamily="50" charset="-128"/>
            </a:rPr>
            <a:t>千円）が増となり、臨時財政対策債発行可能額が減少（△</a:t>
          </a:r>
          <a:r>
            <a:rPr kumimoji="1" lang="en-US" altLang="ja-JP" sz="1050">
              <a:latin typeface="ＭＳ Ｐゴシック" panose="020B0600070205080204" pitchFamily="50" charset="-128"/>
              <a:ea typeface="ＭＳ Ｐゴシック" panose="020B0600070205080204" pitchFamily="50" charset="-128"/>
            </a:rPr>
            <a:t>80,954</a:t>
          </a:r>
          <a:r>
            <a:rPr kumimoji="1" lang="ja-JP" altLang="en-US" sz="1050">
              <a:latin typeface="ＭＳ Ｐゴシック" panose="020B0600070205080204" pitchFamily="50" charset="-128"/>
              <a:ea typeface="ＭＳ Ｐゴシック" panose="020B0600070205080204" pitchFamily="50" charset="-128"/>
            </a:rPr>
            <a:t>千円）したことにより、標準財政規模は増（</a:t>
          </a:r>
          <a:r>
            <a:rPr kumimoji="1" lang="en-US" altLang="ja-JP" sz="1050">
              <a:latin typeface="ＭＳ Ｐゴシック" panose="020B0600070205080204" pitchFamily="50" charset="-128"/>
              <a:ea typeface="ＭＳ Ｐゴシック" panose="020B0600070205080204" pitchFamily="50" charset="-128"/>
            </a:rPr>
            <a:t>82,039</a:t>
          </a:r>
          <a:r>
            <a:rPr kumimoji="1" lang="ja-JP" altLang="en-US" sz="1050">
              <a:latin typeface="ＭＳ Ｐゴシック" panose="020B0600070205080204" pitchFamily="50" charset="-128"/>
              <a:ea typeface="ＭＳ Ｐゴシック" panose="020B0600070205080204" pitchFamily="50" charset="-128"/>
            </a:rPr>
            <a:t>千円）となり、元利償還金・準元利償還金に係る基準財政需要額算入額も増（</a:t>
          </a:r>
          <a:r>
            <a:rPr kumimoji="1" lang="en-US" altLang="ja-JP" sz="1050">
              <a:latin typeface="ＭＳ Ｐゴシック" panose="020B0600070205080204" pitchFamily="50" charset="-128"/>
              <a:ea typeface="ＭＳ Ｐゴシック" panose="020B0600070205080204" pitchFamily="50" charset="-128"/>
            </a:rPr>
            <a:t>+5,992</a:t>
          </a:r>
          <a:r>
            <a:rPr kumimoji="1" lang="ja-JP" altLang="en-US" sz="1050">
              <a:latin typeface="ＭＳ Ｐゴシック" panose="020B0600070205080204" pitchFamily="50" charset="-128"/>
              <a:ea typeface="ＭＳ Ｐゴシック" panose="020B0600070205080204" pitchFamily="50" charset="-128"/>
            </a:rPr>
            <a:t>千円）となったが、前年度比</a:t>
          </a:r>
          <a:r>
            <a:rPr kumimoji="1" lang="en-US" altLang="ja-JP" sz="1050">
              <a:latin typeface="ＭＳ Ｐゴシック" panose="020B0600070205080204" pitchFamily="50" charset="-128"/>
              <a:ea typeface="ＭＳ Ｐゴシック" panose="020B0600070205080204" pitchFamily="50" charset="-128"/>
            </a:rPr>
            <a:t>76,047</a:t>
          </a:r>
          <a:r>
            <a:rPr kumimoji="1" lang="ja-JP" altLang="en-US" sz="1050">
              <a:latin typeface="ＭＳ Ｐゴシック" panose="020B0600070205080204" pitchFamily="50" charset="-128"/>
              <a:ea typeface="ＭＳ Ｐゴシック" panose="020B0600070205080204" pitchFamily="50" charset="-128"/>
            </a:rPr>
            <a:t>千円の増となった。</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123507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743700"/>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150178</xdr:rowOff>
    </xdr:from>
    <xdr:to>
      <xdr:col>77</xdr:col>
      <xdr:colOff>44450</xdr:colOff>
      <xdr:row>39</xdr:row>
      <xdr:rowOff>57150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66527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95885</xdr:rowOff>
    </xdr:from>
    <xdr:to>
      <xdr:col>72</xdr:col>
      <xdr:colOff>203200</xdr:colOff>
      <xdr:row>38</xdr:row>
      <xdr:rowOff>150178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61098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71755</xdr:rowOff>
    </xdr:from>
    <xdr:to>
      <xdr:col>68</xdr:col>
      <xdr:colOff>152400</xdr:colOff>
      <xdr:row>38</xdr:row>
      <xdr:rowOff>95885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58685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72707</xdr:rowOff>
    </xdr:from>
    <xdr:to>
      <xdr:col>81</xdr:col>
      <xdr:colOff>95250</xdr:colOff>
      <xdr:row>40</xdr:row>
      <xdr:rowOff>2857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44784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3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99378</xdr:rowOff>
    </xdr:from>
    <xdr:to>
      <xdr:col>73</xdr:col>
      <xdr:colOff>44450</xdr:colOff>
      <xdr:row>39</xdr:row>
      <xdr:rowOff>29528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39705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45085</xdr:rowOff>
    </xdr:from>
    <xdr:to>
      <xdr:col>68</xdr:col>
      <xdr:colOff>203200</xdr:colOff>
      <xdr:row>38</xdr:row>
      <xdr:rowOff>146685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156862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32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20955</xdr:rowOff>
    </xdr:from>
    <xdr:to>
      <xdr:col>64</xdr:col>
      <xdr:colOff>152400</xdr:colOff>
      <xdr:row>38</xdr:row>
      <xdr:rowOff>122555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132732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30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分子の要因としては、地方債の現在高の減（△</a:t>
          </a:r>
          <a:r>
            <a:rPr kumimoji="1" lang="en-US" altLang="ja-JP" sz="1100">
              <a:latin typeface="ＭＳ Ｐゴシック" panose="020B0600070205080204" pitchFamily="50" charset="-128"/>
              <a:ea typeface="ＭＳ Ｐゴシック" panose="020B0600070205080204" pitchFamily="50" charset="-128"/>
            </a:rPr>
            <a:t>464,988</a:t>
          </a:r>
          <a:r>
            <a:rPr kumimoji="1" lang="ja-JP" altLang="en-US" sz="1100">
              <a:latin typeface="ＭＳ Ｐゴシック" panose="020B0600070205080204" pitchFamily="50" charset="-128"/>
              <a:ea typeface="ＭＳ Ｐゴシック" panose="020B0600070205080204" pitchFamily="50" charset="-128"/>
            </a:rPr>
            <a:t>千円）や湯河原町真鶴町衛生組合の地方債現在高の減による組合負担等見込額の減（△</a:t>
          </a:r>
          <a:r>
            <a:rPr kumimoji="1" lang="en-US" altLang="ja-JP" sz="1100">
              <a:latin typeface="ＭＳ Ｐゴシック" panose="020B0600070205080204" pitchFamily="50" charset="-128"/>
              <a:ea typeface="ＭＳ Ｐゴシック" panose="020B0600070205080204" pitchFamily="50" charset="-128"/>
            </a:rPr>
            <a:t>348,642</a:t>
          </a:r>
          <a:r>
            <a:rPr kumimoji="1" lang="ja-JP" altLang="en-US" sz="1100">
              <a:latin typeface="ＭＳ Ｐゴシック" panose="020B0600070205080204" pitchFamily="50" charset="-128"/>
              <a:ea typeface="ＭＳ Ｐゴシック" panose="020B0600070205080204" pitchFamily="50" charset="-128"/>
            </a:rPr>
            <a:t>千円）等があり将来負担額が減少し、財政調整基金の取り崩し等に伴う充当可能財源の減（△</a:t>
          </a:r>
          <a:r>
            <a:rPr kumimoji="1" lang="en-US" altLang="ja-JP" sz="1100">
              <a:latin typeface="ＭＳ Ｐゴシック" panose="020B0600070205080204" pitchFamily="50" charset="-128"/>
              <a:ea typeface="ＭＳ Ｐゴシック" panose="020B0600070205080204" pitchFamily="50" charset="-128"/>
            </a:rPr>
            <a:t>1,016,452</a:t>
          </a:r>
          <a:r>
            <a:rPr kumimoji="1" lang="ja-JP" altLang="en-US" sz="1100">
              <a:latin typeface="ＭＳ Ｐゴシック" panose="020B0600070205080204" pitchFamily="50" charset="-128"/>
              <a:ea typeface="ＭＳ Ｐゴシック" panose="020B0600070205080204" pitchFamily="50" charset="-128"/>
            </a:rPr>
            <a:t>千円）より多くなったたことから、前年比</a:t>
          </a:r>
          <a:r>
            <a:rPr kumimoji="1" lang="en-US" altLang="ja-JP" sz="1100">
              <a:latin typeface="ＭＳ Ｐゴシック" panose="020B0600070205080204" pitchFamily="50" charset="-128"/>
              <a:ea typeface="ＭＳ Ｐゴシック" panose="020B0600070205080204" pitchFamily="50" charset="-128"/>
            </a:rPr>
            <a:t>9,143</a:t>
          </a:r>
          <a:r>
            <a:rPr kumimoji="1" lang="ja-JP" altLang="en-US" sz="1100">
              <a:latin typeface="ＭＳ Ｐゴシック" panose="020B0600070205080204" pitchFamily="50" charset="-128"/>
              <a:ea typeface="ＭＳ Ｐゴシック" panose="020B0600070205080204" pitchFamily="50" charset="-128"/>
            </a:rPr>
            <a:t>千円の減となった。</a:t>
          </a:r>
        </a:p>
        <a:p>
          <a:r>
            <a:rPr kumimoji="1" lang="ja-JP" altLang="en-US" sz="1100">
              <a:latin typeface="ＭＳ Ｐゴシック" panose="020B0600070205080204" pitchFamily="50" charset="-128"/>
              <a:ea typeface="ＭＳ Ｐゴシック" panose="020B0600070205080204" pitchFamily="50" charset="-128"/>
            </a:rPr>
            <a:t>　分母の要因としては、算入公債費等の額の増加（</a:t>
          </a:r>
          <a:r>
            <a:rPr kumimoji="1" lang="en-US" altLang="ja-JP" sz="1100">
              <a:latin typeface="ＭＳ Ｐゴシック" panose="020B0600070205080204" pitchFamily="50" charset="-128"/>
              <a:ea typeface="ＭＳ Ｐゴシック" panose="020B0600070205080204" pitchFamily="50" charset="-128"/>
            </a:rPr>
            <a:t>+5,992</a:t>
          </a:r>
          <a:r>
            <a:rPr kumimoji="1" lang="ja-JP" altLang="en-US" sz="1100">
              <a:latin typeface="ＭＳ Ｐゴシック" panose="020B0600070205080204" pitchFamily="50" charset="-128"/>
              <a:ea typeface="ＭＳ Ｐゴシック" panose="020B0600070205080204" pitchFamily="50" charset="-128"/>
            </a:rPr>
            <a:t>千円）に加え、普通交付税の増等による標準財政規模の増（</a:t>
          </a:r>
          <a:r>
            <a:rPr kumimoji="1" lang="en-US" altLang="ja-JP" sz="1100">
              <a:latin typeface="ＭＳ Ｐゴシック" panose="020B0600070205080204" pitchFamily="50" charset="-128"/>
              <a:ea typeface="ＭＳ Ｐゴシック" panose="020B0600070205080204" pitchFamily="50" charset="-128"/>
            </a:rPr>
            <a:t>82,039</a:t>
          </a:r>
          <a:r>
            <a:rPr kumimoji="1" lang="ja-JP" altLang="en-US" sz="1100">
              <a:latin typeface="ＭＳ Ｐゴシック" panose="020B0600070205080204" pitchFamily="50" charset="-128"/>
              <a:ea typeface="ＭＳ Ｐゴシック" panose="020B0600070205080204" pitchFamily="50" charset="-128"/>
            </a:rPr>
            <a:t>千円）により、前年比</a:t>
          </a:r>
          <a:r>
            <a:rPr kumimoji="1" lang="en-US" altLang="ja-JP" sz="1100">
              <a:latin typeface="ＭＳ Ｐゴシック" panose="020B0600070205080204" pitchFamily="50" charset="-128"/>
              <a:ea typeface="ＭＳ Ｐゴシック" panose="020B0600070205080204" pitchFamily="50" charset="-128"/>
            </a:rPr>
            <a:t>76,047</a:t>
          </a:r>
          <a:r>
            <a:rPr kumimoji="1" lang="ja-JP" altLang="en-US" sz="1100">
              <a:latin typeface="ＭＳ Ｐゴシック" panose="020B0600070205080204" pitchFamily="50" charset="-128"/>
              <a:ea typeface="ＭＳ Ｐゴシック" panose="020B0600070205080204" pitchFamily="50" charset="-128"/>
            </a:rPr>
            <a:t>千円の増となったが、結果として分母の増に対し分子が減となり将来負担比率は前年比</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％減少となり</a:t>
          </a:r>
          <a:r>
            <a:rPr kumimoji="1" lang="en-US" altLang="ja-JP" sz="1100">
              <a:latin typeface="ＭＳ Ｐゴシック" panose="020B0600070205080204" pitchFamily="50" charset="-128"/>
              <a:ea typeface="ＭＳ Ｐゴシック" panose="020B0600070205080204" pitchFamily="50" charset="-128"/>
            </a:rPr>
            <a:t>65.7</a:t>
          </a:r>
          <a:r>
            <a:rPr kumimoji="1" lang="ja-JP" altLang="en-US" sz="1100">
              <a:latin typeface="ＭＳ Ｐゴシック" panose="020B0600070205080204" pitchFamily="50" charset="-128"/>
              <a:ea typeface="ＭＳ Ｐゴシック" panose="020B0600070205080204" pitchFamily="50" charset="-128"/>
            </a:rPr>
            <a:t>％となった。　</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153488</xdr:rowOff>
    </xdr:from>
    <xdr:to>
      <xdr:col>81</xdr:col>
      <xdr:colOff>44450</xdr:colOff>
      <xdr:row>17</xdr:row>
      <xdr:rowOff>167277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3068138"/>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167277</xdr:rowOff>
    </xdr:from>
    <xdr:to>
      <xdr:col>77</xdr:col>
      <xdr:colOff>44450</xdr:colOff>
      <xdr:row>18</xdr:row>
      <xdr:rowOff>37193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308192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37193</xdr:rowOff>
    </xdr:from>
    <xdr:to>
      <xdr:col>72</xdr:col>
      <xdr:colOff>203200</xdr:colOff>
      <xdr:row>18</xdr:row>
      <xdr:rowOff>136011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123293"/>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103838</xdr:rowOff>
    </xdr:from>
    <xdr:to>
      <xdr:col>68</xdr:col>
      <xdr:colOff>152400</xdr:colOff>
      <xdr:row>18</xdr:row>
      <xdr:rowOff>136011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318993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102688</xdr:rowOff>
    </xdr:from>
    <xdr:to>
      <xdr:col>81</xdr:col>
      <xdr:colOff>95250</xdr:colOff>
      <xdr:row>18</xdr:row>
      <xdr:rowOff>32838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0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74765</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98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116477</xdr:rowOff>
    </xdr:from>
    <xdr:to>
      <xdr:col>77</xdr:col>
      <xdr:colOff>95250</xdr:colOff>
      <xdr:row>18</xdr:row>
      <xdr:rowOff>46627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0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31404</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11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157843</xdr:rowOff>
    </xdr:from>
    <xdr:to>
      <xdr:col>73</xdr:col>
      <xdr:colOff>44450</xdr:colOff>
      <xdr:row>18</xdr:row>
      <xdr:rowOff>87993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07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72770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15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85211</xdr:rowOff>
    </xdr:from>
    <xdr:to>
      <xdr:col>68</xdr:col>
      <xdr:colOff>203200</xdr:colOff>
      <xdr:row>19</xdr:row>
      <xdr:rowOff>15361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25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53038</xdr:rowOff>
    </xdr:from>
    <xdr:to>
      <xdr:col>64</xdr:col>
      <xdr:colOff>152400</xdr:colOff>
      <xdr:row>18</xdr:row>
      <xdr:rowOff>154638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13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139414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22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23,483
22,947
40.97
11,424,696
11,043,051
287,784
6,075,241
9,420,291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は、隣接市町から業務を受託している消防部門、町立保育園を運営している福祉部門、観光地として観光行事を行う商工部門など、固有の特殊事情によると考えるが、今後も職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46990</xdr:rowOff>
    </xdr:from>
    <xdr:to>
      <xdr:col>24</xdr:col>
      <xdr:colOff>25400</xdr:colOff>
      <xdr:row>39</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7335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39</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19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39</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192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60706</xdr:rowOff>
    </xdr:from>
    <xdr:to>
      <xdr:col>11</xdr:col>
      <xdr:colOff>9525</xdr:colOff>
      <xdr:row>39</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7472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55626</xdr:rowOff>
    </xdr:from>
    <xdr:to>
      <xdr:col>24</xdr:col>
      <xdr:colOff>76200</xdr:colOff>
      <xdr:row>39</xdr:row>
      <xdr:rowOff>157226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27703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9906</xdr:rowOff>
    </xdr:from>
    <xdr:to>
      <xdr:col>11</xdr:col>
      <xdr:colOff>60325</xdr:colOff>
      <xdr:row>39</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14478</xdr:rowOff>
    </xdr:from>
    <xdr:to>
      <xdr:col>6</xdr:col>
      <xdr:colOff>171450</xdr:colOff>
      <xdr:row>39</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類似団体平均を４年連続上回っている。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％を推移しており、今後想定される委託料等の増加に対し抑制を図り、引き続き行財政改革を進めるとともに、コスト削減に努める。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09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63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63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9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158767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55897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高齢者や児童、障がい者等に係る単独事業が少なく、各年度とも類似団体の平均値を下回っており、５％程度で推移している。他市町村の状況や町民のニーズを把握し、福祉サービスの拡充を図りたい。</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91622</xdr:rowOff>
    </xdr:from>
    <xdr:to>
      <xdr:col>24</xdr:col>
      <xdr:colOff>25400</xdr:colOff>
      <xdr:row>53</xdr:row>
      <xdr:rowOff>102507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178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124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156935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1240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156935</xdr:rowOff>
    </xdr:from>
    <xdr:to>
      <xdr:col>11</xdr:col>
      <xdr:colOff>9525</xdr:colOff>
      <xdr:row>54</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243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40822</xdr:rowOff>
    </xdr:from>
    <xdr:to>
      <xdr:col>24</xdr:col>
      <xdr:colOff>76200</xdr:colOff>
      <xdr:row>53</xdr:row>
      <xdr:rowOff>142422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120849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3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51707</xdr:rowOff>
    </xdr:from>
    <xdr:to>
      <xdr:col>20</xdr:col>
      <xdr:colOff>38100</xdr:colOff>
      <xdr:row>53</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163484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106135</xdr:rowOff>
    </xdr:from>
    <xdr:to>
      <xdr:col>11</xdr:col>
      <xdr:colOff>60325</xdr:colOff>
      <xdr:row>54</xdr:row>
      <xdr:rowOff>36285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46462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近年は類似団体平均よりも上回っている。</a:t>
          </a:r>
        </a:p>
        <a:p>
          <a:r>
            <a:rPr kumimoji="1" lang="ja-JP" altLang="en-US" sz="1300">
              <a:latin typeface="ＭＳ Ｐゴシック" panose="020B0600070205080204" pitchFamily="50" charset="-128"/>
              <a:ea typeface="ＭＳ Ｐゴシック" panose="020B0600070205080204" pitchFamily="50" charset="-128"/>
            </a:rPr>
            <a:t>　高齢化が今後も進むにつれ、介護保険事業特別会計繰出金等の増加が想定される。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58</xdr:row>
      <xdr:rowOff>105228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404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57</xdr:row>
      <xdr:rowOff>167822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96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58</xdr:row>
      <xdr:rowOff>116115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969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105228</xdr:rowOff>
    </xdr:from>
    <xdr:to>
      <xdr:col>69</xdr:col>
      <xdr:colOff>92075</xdr:colOff>
      <xdr:row>58</xdr:row>
      <xdr:rowOff>116115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49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54428</xdr:rowOff>
    </xdr:from>
    <xdr:to>
      <xdr:col>82</xdr:col>
      <xdr:colOff>158750</xdr:colOff>
      <xdr:row>58</xdr:row>
      <xdr:rowOff>156028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26505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73478</xdr:rowOff>
    </xdr:from>
    <xdr:to>
      <xdr:col>74</xdr:col>
      <xdr:colOff>31750</xdr:colOff>
      <xdr:row>58</xdr:row>
      <xdr:rowOff>3628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65315</xdr:rowOff>
    </xdr:from>
    <xdr:to>
      <xdr:col>69</xdr:col>
      <xdr:colOff>142875</xdr:colOff>
      <xdr:row>58</xdr:row>
      <xdr:rowOff>166915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一部事務組合に対する負担金の影響が大きく、令和２年度以降、平均を上回っている。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186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38</xdr:row>
      <xdr:rowOff>72136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592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38</xdr:row>
      <xdr:rowOff>40132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592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38</xdr:row>
      <xdr:rowOff>40132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85484"/>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近年地方債の発行抑制や、過去に借り入れた高利率の起債償還の終了により、減少傾向にあったものの、今年度は昨年度より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今後も事業の取捨選択を的確に実施し、財政の健全化に努める必要がある。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154432</xdr:rowOff>
    </xdr:from>
    <xdr:to>
      <xdr:col>24</xdr:col>
      <xdr:colOff>25400</xdr:colOff>
      <xdr:row>77</xdr:row>
      <xdr:rowOff>14987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8463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154432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1206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94996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20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94996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023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135637</xdr:rowOff>
    </xdr:from>
    <xdr:to>
      <xdr:col>24</xdr:col>
      <xdr:colOff>76200</xdr:colOff>
      <xdr:row>77</xdr:row>
      <xdr:rowOff>65787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107714</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103632</xdr:rowOff>
    </xdr:from>
    <xdr:to>
      <xdr:col>20</xdr:col>
      <xdr:colOff>38100</xdr:colOff>
      <xdr:row>77</xdr:row>
      <xdr:rowOff>33782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令和４年度に続き、類似団体平均を大きく上回っている。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主な原因は人件費が嵩んだことによるものである。　</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136144</xdr:rowOff>
    </xdr:from>
    <xdr:to>
      <xdr:col>82</xdr:col>
      <xdr:colOff>107950</xdr:colOff>
      <xdr:row>80</xdr:row>
      <xdr:rowOff>154432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8521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522961"/>
          <a:ext cx="8890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81</xdr:row>
      <xdr:rowOff>14987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22961"/>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97282</xdr:rowOff>
    </xdr:from>
    <xdr:to>
      <xdr:col>69</xdr:col>
      <xdr:colOff>92075</xdr:colOff>
      <xdr:row>81</xdr:row>
      <xdr:rowOff>14987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41832"/>
          <a:ext cx="8890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103632</xdr:rowOff>
    </xdr:from>
    <xdr:to>
      <xdr:col>82</xdr:col>
      <xdr:colOff>158750</xdr:colOff>
      <xdr:row>81</xdr:row>
      <xdr:rowOff>33782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12209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85344</xdr:rowOff>
    </xdr:from>
    <xdr:to>
      <xdr:col>78</xdr:col>
      <xdr:colOff>120650</xdr:colOff>
      <xdr:row>81</xdr:row>
      <xdr:rowOff>15494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271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87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135637</xdr:rowOff>
    </xdr:from>
    <xdr:to>
      <xdr:col>69</xdr:col>
      <xdr:colOff>142875</xdr:colOff>
      <xdr:row>81</xdr:row>
      <xdr:rowOff>65787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50564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93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46482</xdr:rowOff>
    </xdr:from>
    <xdr:to>
      <xdr:col>65</xdr:col>
      <xdr:colOff>53975</xdr:colOff>
      <xdr:row>79</xdr:row>
      <xdr:rowOff>148082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132859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105588</xdr:rowOff>
    </xdr:from>
    <xdr:to>
      <xdr:col>29</xdr:col>
      <xdr:colOff>127000</xdr:colOff>
      <xdr:row>16</xdr:row>
      <xdr:rowOff>121004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24963"/>
          <a:ext cx="647700" cy="186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121004</xdr:rowOff>
    </xdr:from>
    <xdr:to>
      <xdr:col>26</xdr:col>
      <xdr:colOff>50800</xdr:colOff>
      <xdr:row>16</xdr:row>
      <xdr:rowOff>166510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11829"/>
          <a:ext cx="698500" cy="45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166510</xdr:rowOff>
    </xdr:from>
    <xdr:to>
      <xdr:col>22</xdr:col>
      <xdr:colOff>114300</xdr:colOff>
      <xdr:row>17</xdr:row>
      <xdr:rowOff>6033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57335"/>
          <a:ext cx="698500" cy="10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128062</xdr:rowOff>
    </xdr:from>
    <xdr:to>
      <xdr:col>18</xdr:col>
      <xdr:colOff>177800</xdr:colOff>
      <xdr:row>17</xdr:row>
      <xdr:rowOff>6033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918887"/>
          <a:ext cx="698500" cy="49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54788</xdr:rowOff>
    </xdr:from>
    <xdr:to>
      <xdr:col>29</xdr:col>
      <xdr:colOff>177800</xdr:colOff>
      <xdr:row>15</xdr:row>
      <xdr:rowOff>156388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674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71315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1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70204</xdr:rowOff>
    </xdr:from>
    <xdr:to>
      <xdr:col>26</xdr:col>
      <xdr:colOff>101600</xdr:colOff>
      <xdr:row>17</xdr:row>
      <xdr:rowOff>354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61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10531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115710</xdr:rowOff>
    </xdr:from>
    <xdr:to>
      <xdr:col>22</xdr:col>
      <xdr:colOff>165100</xdr:colOff>
      <xdr:row>17</xdr:row>
      <xdr:rowOff>45860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06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56037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7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126683</xdr:rowOff>
    </xdr:from>
    <xdr:to>
      <xdr:col>19</xdr:col>
      <xdr:colOff>38100</xdr:colOff>
      <xdr:row>17</xdr:row>
      <xdr:rowOff>56833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17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67010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8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77262</xdr:rowOff>
    </xdr:from>
    <xdr:to>
      <xdr:col>15</xdr:col>
      <xdr:colOff>101600</xdr:colOff>
      <xdr:row>17</xdr:row>
      <xdr:rowOff>7412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68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17589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3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221412</xdr:rowOff>
    </xdr:from>
    <xdr:to>
      <xdr:col>29</xdr:col>
      <xdr:colOff>127000</xdr:colOff>
      <xdr:row>35</xdr:row>
      <xdr:rowOff>251092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31762"/>
          <a:ext cx="647700" cy="29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206189</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251092</xdr:rowOff>
    </xdr:from>
    <xdr:to>
      <xdr:col>26</xdr:col>
      <xdr:colOff>50800</xdr:colOff>
      <xdr:row>35</xdr:row>
      <xdr:rowOff>318433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61442"/>
          <a:ext cx="698500" cy="67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318433</xdr:rowOff>
    </xdr:from>
    <xdr:to>
      <xdr:col>22</xdr:col>
      <xdr:colOff>114300</xdr:colOff>
      <xdr:row>36</xdr:row>
      <xdr:rowOff>30188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28783"/>
          <a:ext cx="698500" cy="54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30188</xdr:rowOff>
    </xdr:from>
    <xdr:to>
      <xdr:col>18</xdr:col>
      <xdr:colOff>177800</xdr:colOff>
      <xdr:row>36</xdr:row>
      <xdr:rowOff>92215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83438"/>
          <a:ext cx="698500" cy="6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170612</xdr:rowOff>
    </xdr:from>
    <xdr:to>
      <xdr:col>29</xdr:col>
      <xdr:colOff>177800</xdr:colOff>
      <xdr:row>35</xdr:row>
      <xdr:rowOff>272212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80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15689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2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200292</xdr:rowOff>
    </xdr:from>
    <xdr:to>
      <xdr:col>26</xdr:col>
      <xdr:colOff>101600</xdr:colOff>
      <xdr:row>35</xdr:row>
      <xdr:rowOff>301892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10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312069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79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267633</xdr:rowOff>
    </xdr:from>
    <xdr:to>
      <xdr:col>22</xdr:col>
      <xdr:colOff>165100</xdr:colOff>
      <xdr:row>36</xdr:row>
      <xdr:rowOff>26333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77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11110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322288</xdr:rowOff>
    </xdr:from>
    <xdr:to>
      <xdr:col>19</xdr:col>
      <xdr:colOff>38100</xdr:colOff>
      <xdr:row>36</xdr:row>
      <xdr:rowOff>80988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32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65765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1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41415</xdr:rowOff>
    </xdr:from>
    <xdr:to>
      <xdr:col>15</xdr:col>
      <xdr:colOff>101600</xdr:colOff>
      <xdr:row>36</xdr:row>
      <xdr:rowOff>143015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9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127792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8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23,483
22,947
40.97
11,424,696
11,043,051
287,784
6,075,241
9,420,291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108349</xdr:rowOff>
    </xdr:from>
    <xdr:to>
      <xdr:col>24</xdr:col>
      <xdr:colOff>63500</xdr:colOff>
      <xdr:row>34</xdr:row>
      <xdr:rowOff>28192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66199"/>
          <a:ext cx="838200" cy="9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28192</xdr:rowOff>
    </xdr:from>
    <xdr:to>
      <xdr:col>19</xdr:col>
      <xdr:colOff>177800</xdr:colOff>
      <xdr:row>34</xdr:row>
      <xdr:rowOff>104332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57492"/>
          <a:ext cx="889000" cy="7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104332</xdr:rowOff>
    </xdr:from>
    <xdr:to>
      <xdr:col>15</xdr:col>
      <xdr:colOff>50800</xdr:colOff>
      <xdr:row>34</xdr:row>
      <xdr:rowOff>135193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33632"/>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135193</xdr:rowOff>
    </xdr:from>
    <xdr:to>
      <xdr:col>10</xdr:col>
      <xdr:colOff>114300</xdr:colOff>
      <xdr:row>34</xdr:row>
      <xdr:rowOff>144060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64493"/>
          <a:ext cx="889000" cy="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57549</xdr:rowOff>
    </xdr:from>
    <xdr:to>
      <xdr:col>24</xdr:col>
      <xdr:colOff>114300</xdr:colOff>
      <xdr:row>33</xdr:row>
      <xdr:rowOff>159149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1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80426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148842</xdr:rowOff>
    </xdr:from>
    <xdr:to>
      <xdr:col>20</xdr:col>
      <xdr:colOff>38100</xdr:colOff>
      <xdr:row>34</xdr:row>
      <xdr:rowOff>78992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95519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53532</xdr:rowOff>
    </xdr:from>
    <xdr:to>
      <xdr:col>15</xdr:col>
      <xdr:colOff>101600</xdr:colOff>
      <xdr:row>34</xdr:row>
      <xdr:rowOff>155132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5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84393</xdr:rowOff>
    </xdr:from>
    <xdr:to>
      <xdr:col>10</xdr:col>
      <xdr:colOff>165100</xdr:colOff>
      <xdr:row>35</xdr:row>
      <xdr:rowOff>14543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1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31070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8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93260</xdr:rowOff>
    </xdr:from>
    <xdr:to>
      <xdr:col>6</xdr:col>
      <xdr:colOff>38100</xdr:colOff>
      <xdr:row>35</xdr:row>
      <xdr:rowOff>23410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39937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81645</xdr:rowOff>
    </xdr:from>
    <xdr:to>
      <xdr:col>24</xdr:col>
      <xdr:colOff>63500</xdr:colOff>
      <xdr:row>56</xdr:row>
      <xdr:rowOff>122866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82845"/>
          <a:ext cx="838200" cy="4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122866</xdr:rowOff>
    </xdr:from>
    <xdr:to>
      <xdr:col>19</xdr:col>
      <xdr:colOff>177800</xdr:colOff>
      <xdr:row>56</xdr:row>
      <xdr:rowOff>146403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24066"/>
          <a:ext cx="889000" cy="2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146403</xdr:rowOff>
    </xdr:from>
    <xdr:to>
      <xdr:col>15</xdr:col>
      <xdr:colOff>50800</xdr:colOff>
      <xdr:row>57</xdr:row>
      <xdr:rowOff>23489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47603"/>
          <a:ext cx="889000" cy="4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5836</xdr:rowOff>
    </xdr:from>
    <xdr:to>
      <xdr:col>10</xdr:col>
      <xdr:colOff>114300</xdr:colOff>
      <xdr:row>57</xdr:row>
      <xdr:rowOff>23489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78486"/>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30845</xdr:rowOff>
    </xdr:from>
    <xdr:to>
      <xdr:col>24</xdr:col>
      <xdr:colOff>114300</xdr:colOff>
      <xdr:row>56</xdr:row>
      <xdr:rowOff>132445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3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53722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72066</xdr:rowOff>
    </xdr:from>
    <xdr:to>
      <xdr:col>20</xdr:col>
      <xdr:colOff>38100</xdr:colOff>
      <xdr:row>57</xdr:row>
      <xdr:rowOff>2216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18743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95603</xdr:rowOff>
    </xdr:from>
    <xdr:to>
      <xdr:col>15</xdr:col>
      <xdr:colOff>101600</xdr:colOff>
      <xdr:row>57</xdr:row>
      <xdr:rowOff>25753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9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42280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7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144139</xdr:rowOff>
    </xdr:from>
    <xdr:to>
      <xdr:col>10</xdr:col>
      <xdr:colOff>165100</xdr:colOff>
      <xdr:row>57</xdr:row>
      <xdr:rowOff>74289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65416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3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126486</xdr:rowOff>
    </xdr:from>
    <xdr:to>
      <xdr:col>6</xdr:col>
      <xdr:colOff>38100</xdr:colOff>
      <xdr:row>57</xdr:row>
      <xdr:rowOff>56636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73163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19137</xdr:rowOff>
    </xdr:from>
    <xdr:to>
      <xdr:col>24</xdr:col>
      <xdr:colOff>63500</xdr:colOff>
      <xdr:row>78</xdr:row>
      <xdr:rowOff>43642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92237"/>
          <a:ext cx="838200" cy="2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43642</xdr:rowOff>
    </xdr:from>
    <xdr:to>
      <xdr:col>19</xdr:col>
      <xdr:colOff>177800</xdr:colOff>
      <xdr:row>78</xdr:row>
      <xdr:rowOff>48763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16742"/>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32258</xdr:rowOff>
    </xdr:from>
    <xdr:to>
      <xdr:col>15</xdr:col>
      <xdr:colOff>50800</xdr:colOff>
      <xdr:row>78</xdr:row>
      <xdr:rowOff>48763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05358"/>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32258</xdr:rowOff>
    </xdr:from>
    <xdr:to>
      <xdr:col>10</xdr:col>
      <xdr:colOff>114300</xdr:colOff>
      <xdr:row>78</xdr:row>
      <xdr:rowOff>51277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05358"/>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139787</xdr:rowOff>
    </xdr:from>
    <xdr:to>
      <xdr:col>24</xdr:col>
      <xdr:colOff>114300</xdr:colOff>
      <xdr:row>78</xdr:row>
      <xdr:rowOff>69937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54714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5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164292</xdr:rowOff>
    </xdr:from>
    <xdr:to>
      <xdr:col>20</xdr:col>
      <xdr:colOff>38100</xdr:colOff>
      <xdr:row>78</xdr:row>
      <xdr:rowOff>94442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6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85569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5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169413</xdr:rowOff>
    </xdr:from>
    <xdr:to>
      <xdr:col>15</xdr:col>
      <xdr:colOff>101600</xdr:colOff>
      <xdr:row>78</xdr:row>
      <xdr:rowOff>99563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90690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6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152908</xdr:rowOff>
    </xdr:from>
    <xdr:to>
      <xdr:col>10</xdr:col>
      <xdr:colOff>165100</xdr:colOff>
      <xdr:row>78</xdr:row>
      <xdr:rowOff>83058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74185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4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477</xdr:rowOff>
    </xdr:from>
    <xdr:to>
      <xdr:col>6</xdr:col>
      <xdr:colOff>38100</xdr:colOff>
      <xdr:row>78</xdr:row>
      <xdr:rowOff>102077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93204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6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91618</xdr:rowOff>
    </xdr:from>
    <xdr:to>
      <xdr:col>24</xdr:col>
      <xdr:colOff>62865</xdr:colOff>
      <xdr:row>97</xdr:row>
      <xdr:rowOff>168318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22118"/>
          <a:ext cx="1270" cy="127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0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168318</xdr:rowOff>
    </xdr:from>
    <xdr:to>
      <xdr:col>24</xdr:col>
      <xdr:colOff>152400</xdr:colOff>
      <xdr:row>97</xdr:row>
      <xdr:rowOff>168318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9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38295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91618</xdr:rowOff>
    </xdr:from>
    <xdr:to>
      <xdr:col>24</xdr:col>
      <xdr:colOff>152400</xdr:colOff>
      <xdr:row>90</xdr:row>
      <xdr:rowOff>91618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22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153797</xdr:rowOff>
    </xdr:from>
    <xdr:to>
      <xdr:col>24</xdr:col>
      <xdr:colOff>63500</xdr:colOff>
      <xdr:row>98</xdr:row>
      <xdr:rowOff>61584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84447"/>
          <a:ext cx="838200" cy="7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22841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171414</xdr:rowOff>
    </xdr:from>
    <xdr:to>
      <xdr:col>24</xdr:col>
      <xdr:colOff>114300</xdr:colOff>
      <xdr:row>95</xdr:row>
      <xdr:rowOff>101564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92782</xdr:rowOff>
    </xdr:from>
    <xdr:to>
      <xdr:col>19</xdr:col>
      <xdr:colOff>177800</xdr:colOff>
      <xdr:row>98</xdr:row>
      <xdr:rowOff>61584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23432"/>
          <a:ext cx="889000" cy="14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94724</xdr:rowOff>
    </xdr:from>
    <xdr:to>
      <xdr:col>20</xdr:col>
      <xdr:colOff>38100</xdr:colOff>
      <xdr:row>96</xdr:row>
      <xdr:rowOff>24874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41401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92782</xdr:rowOff>
    </xdr:from>
    <xdr:to>
      <xdr:col>15</xdr:col>
      <xdr:colOff>50800</xdr:colOff>
      <xdr:row>98</xdr:row>
      <xdr:rowOff>159142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23432"/>
          <a:ext cx="889000" cy="2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134217</xdr:rowOff>
    </xdr:from>
    <xdr:to>
      <xdr:col>15</xdr:col>
      <xdr:colOff>101600</xdr:colOff>
      <xdr:row>95</xdr:row>
      <xdr:rowOff>64367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80894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159142</xdr:rowOff>
    </xdr:from>
    <xdr:to>
      <xdr:col>10</xdr:col>
      <xdr:colOff>114300</xdr:colOff>
      <xdr:row>98</xdr:row>
      <xdr:rowOff>159610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61242"/>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62872</xdr:rowOff>
    </xdr:from>
    <xdr:to>
      <xdr:col>10</xdr:col>
      <xdr:colOff>165100</xdr:colOff>
      <xdr:row>96</xdr:row>
      <xdr:rowOff>164472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110280</xdr:rowOff>
    </xdr:from>
    <xdr:to>
      <xdr:col>6</xdr:col>
      <xdr:colOff>38100</xdr:colOff>
      <xdr:row>97</xdr:row>
      <xdr:rowOff>40430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56957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102997</xdr:rowOff>
    </xdr:from>
    <xdr:to>
      <xdr:col>24</xdr:col>
      <xdr:colOff>114300</xdr:colOff>
      <xdr:row>98</xdr:row>
      <xdr:rowOff>33147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3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17924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10784</xdr:rowOff>
    </xdr:from>
    <xdr:to>
      <xdr:col>20</xdr:col>
      <xdr:colOff>38100</xdr:colOff>
      <xdr:row>98</xdr:row>
      <xdr:rowOff>112384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103511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41982</xdr:rowOff>
    </xdr:from>
    <xdr:to>
      <xdr:col>15</xdr:col>
      <xdr:colOff>101600</xdr:colOff>
      <xdr:row>97</xdr:row>
      <xdr:rowOff>143582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134709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6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108342</xdr:rowOff>
    </xdr:from>
    <xdr:to>
      <xdr:col>10</xdr:col>
      <xdr:colOff>165100</xdr:colOff>
      <xdr:row>99</xdr:row>
      <xdr:rowOff>38492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29619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0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108810</xdr:rowOff>
    </xdr:from>
    <xdr:to>
      <xdr:col>6</xdr:col>
      <xdr:colOff>38100</xdr:colOff>
      <xdr:row>99</xdr:row>
      <xdr:rowOff>38960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30087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0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123034</xdr:rowOff>
    </xdr:from>
    <xdr:to>
      <xdr:col>55</xdr:col>
      <xdr:colOff>0</xdr:colOff>
      <xdr:row>36</xdr:row>
      <xdr:rowOff>148877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95234"/>
          <a:ext cx="838200" cy="2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148877</xdr:rowOff>
    </xdr:from>
    <xdr:to>
      <xdr:col>50</xdr:col>
      <xdr:colOff>114300</xdr:colOff>
      <xdr:row>37</xdr:row>
      <xdr:rowOff>75681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21077"/>
          <a:ext cx="889000" cy="9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150825</xdr:rowOff>
    </xdr:from>
    <xdr:to>
      <xdr:col>45</xdr:col>
      <xdr:colOff>177800</xdr:colOff>
      <xdr:row>37</xdr:row>
      <xdr:rowOff>75681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294325"/>
          <a:ext cx="889000" cy="11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150825</xdr:rowOff>
    </xdr:from>
    <xdr:to>
      <xdr:col>41</xdr:col>
      <xdr:colOff>50800</xdr:colOff>
      <xdr:row>38</xdr:row>
      <xdr:rowOff>2301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294325"/>
          <a:ext cx="889000" cy="122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72234</xdr:rowOff>
    </xdr:from>
    <xdr:to>
      <xdr:col>55</xdr:col>
      <xdr:colOff>50800</xdr:colOff>
      <xdr:row>37</xdr:row>
      <xdr:rowOff>2384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95111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9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98077</xdr:rowOff>
    </xdr:from>
    <xdr:to>
      <xdr:col>50</xdr:col>
      <xdr:colOff>165100</xdr:colOff>
      <xdr:row>37</xdr:row>
      <xdr:rowOff>28227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7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44754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4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24881</xdr:rowOff>
    </xdr:from>
    <xdr:to>
      <xdr:col>46</xdr:col>
      <xdr:colOff>38100</xdr:colOff>
      <xdr:row>37</xdr:row>
      <xdr:rowOff>126481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6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143008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14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100025</xdr:rowOff>
    </xdr:from>
    <xdr:to>
      <xdr:col>41</xdr:col>
      <xdr:colOff>101600</xdr:colOff>
      <xdr:row>31</xdr:row>
      <xdr:rowOff>30175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24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46702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01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122951</xdr:rowOff>
    </xdr:from>
    <xdr:to>
      <xdr:col>36</xdr:col>
      <xdr:colOff>165100</xdr:colOff>
      <xdr:row>38</xdr:row>
      <xdr:rowOff>53101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69628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24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21773</xdr:rowOff>
    </xdr:from>
    <xdr:to>
      <xdr:col>55</xdr:col>
      <xdr:colOff>0</xdr:colOff>
      <xdr:row>58</xdr:row>
      <xdr:rowOff>94118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965873"/>
          <a:ext cx="838200" cy="7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89759</xdr:rowOff>
    </xdr:from>
    <xdr:to>
      <xdr:col>50</xdr:col>
      <xdr:colOff>114300</xdr:colOff>
      <xdr:row>58</xdr:row>
      <xdr:rowOff>94118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10033859"/>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47094</xdr:rowOff>
    </xdr:from>
    <xdr:to>
      <xdr:col>45</xdr:col>
      <xdr:colOff>177800</xdr:colOff>
      <xdr:row>58</xdr:row>
      <xdr:rowOff>89759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648294"/>
          <a:ext cx="889000" cy="38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47094</xdr:rowOff>
    </xdr:from>
    <xdr:to>
      <xdr:col>41</xdr:col>
      <xdr:colOff>50800</xdr:colOff>
      <xdr:row>57</xdr:row>
      <xdr:rowOff>4681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48294"/>
          <a:ext cx="889000" cy="12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142423</xdr:rowOff>
    </xdr:from>
    <xdr:to>
      <xdr:col>55</xdr:col>
      <xdr:colOff>50800</xdr:colOff>
      <xdr:row>58</xdr:row>
      <xdr:rowOff>72573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57350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43318</xdr:rowOff>
    </xdr:from>
    <xdr:to>
      <xdr:col>50</xdr:col>
      <xdr:colOff>165100</xdr:colOff>
      <xdr:row>58</xdr:row>
      <xdr:rowOff>144918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136045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8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38959</xdr:rowOff>
    </xdr:from>
    <xdr:to>
      <xdr:col>46</xdr:col>
      <xdr:colOff>38100</xdr:colOff>
      <xdr:row>58</xdr:row>
      <xdr:rowOff>140559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131686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7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167744</xdr:rowOff>
    </xdr:from>
    <xdr:to>
      <xdr:col>41</xdr:col>
      <xdr:colOff>101600</xdr:colOff>
      <xdr:row>56</xdr:row>
      <xdr:rowOff>97894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114421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7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125331</xdr:rowOff>
    </xdr:from>
    <xdr:to>
      <xdr:col>36</xdr:col>
      <xdr:colOff>165100</xdr:colOff>
      <xdr:row>57</xdr:row>
      <xdr:rowOff>55481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46608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1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1512</xdr:rowOff>
    </xdr:from>
    <xdr:to>
      <xdr:col>55</xdr:col>
      <xdr:colOff>0</xdr:colOff>
      <xdr:row>79</xdr:row>
      <xdr:rowOff>33249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46062"/>
          <a:ext cx="8382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1512</xdr:rowOff>
    </xdr:from>
    <xdr:to>
      <xdr:col>50</xdr:col>
      <xdr:colOff>114300</xdr:colOff>
      <xdr:row>79</xdr:row>
      <xdr:rowOff>33534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46062"/>
          <a:ext cx="889000" cy="3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164885</xdr:rowOff>
    </xdr:from>
    <xdr:to>
      <xdr:col>45</xdr:col>
      <xdr:colOff>177800</xdr:colOff>
      <xdr:row>79</xdr:row>
      <xdr:rowOff>33534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37985"/>
          <a:ext cx="889000" cy="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105657</xdr:rowOff>
    </xdr:from>
    <xdr:to>
      <xdr:col>41</xdr:col>
      <xdr:colOff>50800</xdr:colOff>
      <xdr:row>78</xdr:row>
      <xdr:rowOff>164885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78757"/>
          <a:ext cx="889000" cy="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153899</xdr:rowOff>
    </xdr:from>
    <xdr:to>
      <xdr:col>55</xdr:col>
      <xdr:colOff>50800</xdr:colOff>
      <xdr:row>79</xdr:row>
      <xdr:rowOff>84049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68826</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41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122162</xdr:rowOff>
    </xdr:from>
    <xdr:to>
      <xdr:col>50</xdr:col>
      <xdr:colOff>165100</xdr:colOff>
      <xdr:row>79</xdr:row>
      <xdr:rowOff>52312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43439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154184</xdr:rowOff>
    </xdr:from>
    <xdr:to>
      <xdr:col>46</xdr:col>
      <xdr:colOff>38100</xdr:colOff>
      <xdr:row>79</xdr:row>
      <xdr:rowOff>84334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2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75461</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620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114085</xdr:rowOff>
    </xdr:from>
    <xdr:to>
      <xdr:col>41</xdr:col>
      <xdr:colOff>101600</xdr:colOff>
      <xdr:row>79</xdr:row>
      <xdr:rowOff>44235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35362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54857</xdr:rowOff>
    </xdr:from>
    <xdr:to>
      <xdr:col>36</xdr:col>
      <xdr:colOff>165100</xdr:colOff>
      <xdr:row>78</xdr:row>
      <xdr:rowOff>156457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147584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2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17986</xdr:rowOff>
    </xdr:from>
    <xdr:to>
      <xdr:col>55</xdr:col>
      <xdr:colOff>0</xdr:colOff>
      <xdr:row>98</xdr:row>
      <xdr:rowOff>139221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820086"/>
          <a:ext cx="838200" cy="1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126115</xdr:rowOff>
    </xdr:from>
    <xdr:to>
      <xdr:col>50</xdr:col>
      <xdr:colOff>114300</xdr:colOff>
      <xdr:row>98</xdr:row>
      <xdr:rowOff>139221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928215"/>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164683</xdr:rowOff>
    </xdr:from>
    <xdr:to>
      <xdr:col>45</xdr:col>
      <xdr:colOff>177800</xdr:colOff>
      <xdr:row>98</xdr:row>
      <xdr:rowOff>126115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452433"/>
          <a:ext cx="889000" cy="47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164683</xdr:rowOff>
    </xdr:from>
    <xdr:to>
      <xdr:col>41</xdr:col>
      <xdr:colOff>50800</xdr:colOff>
      <xdr:row>97</xdr:row>
      <xdr:rowOff>73558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452433"/>
          <a:ext cx="889000" cy="25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138636</xdr:rowOff>
    </xdr:from>
    <xdr:to>
      <xdr:col>55</xdr:col>
      <xdr:colOff>50800</xdr:colOff>
      <xdr:row>98</xdr:row>
      <xdr:rowOff>68786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6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117063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4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88421</xdr:rowOff>
    </xdr:from>
    <xdr:to>
      <xdr:col>50</xdr:col>
      <xdr:colOff>165100</xdr:colOff>
      <xdr:row>99</xdr:row>
      <xdr:rowOff>18571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9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9698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75315</xdr:rowOff>
    </xdr:from>
    <xdr:to>
      <xdr:col>46</xdr:col>
      <xdr:colOff>38100</xdr:colOff>
      <xdr:row>99</xdr:row>
      <xdr:rowOff>5465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168042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113883</xdr:rowOff>
    </xdr:from>
    <xdr:to>
      <xdr:col>41</xdr:col>
      <xdr:colOff>101600</xdr:colOff>
      <xdr:row>96</xdr:row>
      <xdr:rowOff>44033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0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60560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17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22758</xdr:rowOff>
    </xdr:from>
    <xdr:to>
      <xdr:col>36</xdr:col>
      <xdr:colOff>165100</xdr:colOff>
      <xdr:row>97</xdr:row>
      <xdr:rowOff>124358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140885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42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69356</xdr:rowOff>
    </xdr:from>
    <xdr:to>
      <xdr:col>85</xdr:col>
      <xdr:colOff>127000</xdr:colOff>
      <xdr:row>39</xdr:row>
      <xdr:rowOff>97409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55906"/>
          <a:ext cx="8382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3585</xdr:rowOff>
    </xdr:from>
    <xdr:to>
      <xdr:col>81</xdr:col>
      <xdr:colOff>50800</xdr:colOff>
      <xdr:row>39</xdr:row>
      <xdr:rowOff>69356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90135"/>
          <a:ext cx="889000" cy="6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122947</xdr:rowOff>
    </xdr:from>
    <xdr:to>
      <xdr:col>76</xdr:col>
      <xdr:colOff>114300</xdr:colOff>
      <xdr:row>39</xdr:row>
      <xdr:rowOff>3585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38047"/>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68437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5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77586</xdr:rowOff>
    </xdr:from>
    <xdr:to>
      <xdr:col>71</xdr:col>
      <xdr:colOff>177800</xdr:colOff>
      <xdr:row>38</xdr:row>
      <xdr:rowOff>122947</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592686"/>
          <a:ext cx="889000" cy="4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86791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7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46609</xdr:rowOff>
    </xdr:from>
    <xdr:to>
      <xdr:col>85</xdr:col>
      <xdr:colOff>177800</xdr:colOff>
      <xdr:row>39</xdr:row>
      <xdr:rowOff>148209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78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18556</xdr:rowOff>
    </xdr:from>
    <xdr:to>
      <xdr:col>81</xdr:col>
      <xdr:colOff>101600</xdr:colOff>
      <xdr:row>39</xdr:row>
      <xdr:rowOff>120156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0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111283</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797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124235</xdr:rowOff>
    </xdr:from>
    <xdr:to>
      <xdr:col>76</xdr:col>
      <xdr:colOff>165100</xdr:colOff>
      <xdr:row>39</xdr:row>
      <xdr:rowOff>54385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70912</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41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72147</xdr:rowOff>
    </xdr:from>
    <xdr:to>
      <xdr:col>72</xdr:col>
      <xdr:colOff>38100</xdr:colOff>
      <xdr:row>39</xdr:row>
      <xdr:rowOff>2297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8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18824</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36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26786</xdr:rowOff>
    </xdr:from>
    <xdr:to>
      <xdr:col>67</xdr:col>
      <xdr:colOff>101600</xdr:colOff>
      <xdr:row>38</xdr:row>
      <xdr:rowOff>128386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4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144913</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31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16174</xdr:rowOff>
    </xdr:from>
    <xdr:to>
      <xdr:col>85</xdr:col>
      <xdr:colOff>127000</xdr:colOff>
      <xdr:row>76</xdr:row>
      <xdr:rowOff>51378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046374"/>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51378</xdr:rowOff>
    </xdr:from>
    <xdr:to>
      <xdr:col>81</xdr:col>
      <xdr:colOff>50800</xdr:colOff>
      <xdr:row>76</xdr:row>
      <xdr:rowOff>113052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081578"/>
          <a:ext cx="889000" cy="6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113052</xdr:rowOff>
    </xdr:from>
    <xdr:to>
      <xdr:col>76</xdr:col>
      <xdr:colOff>114300</xdr:colOff>
      <xdr:row>76</xdr:row>
      <xdr:rowOff>154150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143252"/>
          <a:ext cx="889000" cy="4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154150</xdr:rowOff>
    </xdr:from>
    <xdr:to>
      <xdr:col>71</xdr:col>
      <xdr:colOff>177800</xdr:colOff>
      <xdr:row>77</xdr:row>
      <xdr:rowOff>10720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184350"/>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136824</xdr:rowOff>
    </xdr:from>
    <xdr:to>
      <xdr:col>85</xdr:col>
      <xdr:colOff>177800</xdr:colOff>
      <xdr:row>76</xdr:row>
      <xdr:rowOff>66974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99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159701</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84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578</xdr:rowOff>
    </xdr:from>
    <xdr:to>
      <xdr:col>81</xdr:col>
      <xdr:colOff>101600</xdr:colOff>
      <xdr:row>76</xdr:row>
      <xdr:rowOff>102178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03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118706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80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62252</xdr:rowOff>
    </xdr:from>
    <xdr:to>
      <xdr:col>76</xdr:col>
      <xdr:colOff>165100</xdr:colOff>
      <xdr:row>76</xdr:row>
      <xdr:rowOff>163852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09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154979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1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103350</xdr:rowOff>
    </xdr:from>
    <xdr:to>
      <xdr:col>72</xdr:col>
      <xdr:colOff>38100</xdr:colOff>
      <xdr:row>77</xdr:row>
      <xdr:rowOff>33500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1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24627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2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131370</xdr:rowOff>
    </xdr:from>
    <xdr:to>
      <xdr:col>67</xdr:col>
      <xdr:colOff>101600</xdr:colOff>
      <xdr:row>77</xdr:row>
      <xdr:rowOff>61520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1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52647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25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146659</xdr:rowOff>
    </xdr:from>
    <xdr:to>
      <xdr:col>85</xdr:col>
      <xdr:colOff>127000</xdr:colOff>
      <xdr:row>97</xdr:row>
      <xdr:rowOff>148309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777309"/>
          <a:ext cx="8382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148309</xdr:rowOff>
    </xdr:from>
    <xdr:to>
      <xdr:col>81</xdr:col>
      <xdr:colOff>50800</xdr:colOff>
      <xdr:row>97</xdr:row>
      <xdr:rowOff>149031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778959"/>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149031</xdr:rowOff>
    </xdr:from>
    <xdr:to>
      <xdr:col>76</xdr:col>
      <xdr:colOff>114300</xdr:colOff>
      <xdr:row>98</xdr:row>
      <xdr:rowOff>60285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779681"/>
          <a:ext cx="889000" cy="8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47982</xdr:rowOff>
    </xdr:from>
    <xdr:to>
      <xdr:col>71</xdr:col>
      <xdr:colOff>177800</xdr:colOff>
      <xdr:row>98</xdr:row>
      <xdr:rowOff>60285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850082"/>
          <a:ext cx="889000" cy="1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95859</xdr:rowOff>
    </xdr:from>
    <xdr:to>
      <xdr:col>85</xdr:col>
      <xdr:colOff>177800</xdr:colOff>
      <xdr:row>98</xdr:row>
      <xdr:rowOff>26009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118736</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57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97509</xdr:rowOff>
    </xdr:from>
    <xdr:to>
      <xdr:col>81</xdr:col>
      <xdr:colOff>101600</xdr:colOff>
      <xdr:row>98</xdr:row>
      <xdr:rowOff>27659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2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44186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50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98231</xdr:rowOff>
    </xdr:from>
    <xdr:to>
      <xdr:col>76</xdr:col>
      <xdr:colOff>165100</xdr:colOff>
      <xdr:row>98</xdr:row>
      <xdr:rowOff>28381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2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44908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50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9485</xdr:rowOff>
    </xdr:from>
    <xdr:to>
      <xdr:col>72</xdr:col>
      <xdr:colOff>38100</xdr:colOff>
      <xdr:row>98</xdr:row>
      <xdr:rowOff>111085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1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127612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58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168632</xdr:rowOff>
    </xdr:from>
    <xdr:to>
      <xdr:col>67</xdr:col>
      <xdr:colOff>101600</xdr:colOff>
      <xdr:row>98</xdr:row>
      <xdr:rowOff>98782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9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115309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57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121046</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36146"/>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121046</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636146"/>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70246</xdr:rowOff>
    </xdr:from>
    <xdr:to>
      <xdr:col>102</xdr:col>
      <xdr:colOff>165100</xdr:colOff>
      <xdr:row>39</xdr:row>
      <xdr:rowOff>396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5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162973</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67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105318</xdr:rowOff>
    </xdr:from>
    <xdr:to>
      <xdr:col>107</xdr:col>
      <xdr:colOff>50800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535068"/>
          <a:ext cx="889000" cy="54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105318</xdr:rowOff>
    </xdr:from>
    <xdr:to>
      <xdr:col>102</xdr:col>
      <xdr:colOff>114300</xdr:colOff>
      <xdr:row>58</xdr:row>
      <xdr:rowOff>128636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535068"/>
          <a:ext cx="889000" cy="53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49313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54518</xdr:rowOff>
    </xdr:from>
    <xdr:to>
      <xdr:col>102</xdr:col>
      <xdr:colOff>165100</xdr:colOff>
      <xdr:row>55</xdr:row>
      <xdr:rowOff>156118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48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1195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25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77836</xdr:rowOff>
    </xdr:from>
    <xdr:to>
      <xdr:col>98</xdr:col>
      <xdr:colOff>38100</xdr:colOff>
      <xdr:row>59</xdr:row>
      <xdr:rowOff>7986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170563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14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26315</xdr:rowOff>
    </xdr:from>
    <xdr:to>
      <xdr:col>116</xdr:col>
      <xdr:colOff>63500</xdr:colOff>
      <xdr:row>76</xdr:row>
      <xdr:rowOff>82169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56515"/>
          <a:ext cx="8382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82169</xdr:rowOff>
    </xdr:from>
    <xdr:to>
      <xdr:col>111</xdr:col>
      <xdr:colOff>177800</xdr:colOff>
      <xdr:row>76</xdr:row>
      <xdr:rowOff>91123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12369"/>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91123</xdr:rowOff>
    </xdr:from>
    <xdr:to>
      <xdr:col>107</xdr:col>
      <xdr:colOff>50800</xdr:colOff>
      <xdr:row>76</xdr:row>
      <xdr:rowOff>96114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21323"/>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96114</xdr:rowOff>
    </xdr:from>
    <xdr:to>
      <xdr:col>102</xdr:col>
      <xdr:colOff>114300</xdr:colOff>
      <xdr:row>76</xdr:row>
      <xdr:rowOff>125679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26314"/>
          <a:ext cx="889000" cy="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146965</xdr:rowOff>
    </xdr:from>
    <xdr:to>
      <xdr:col>116</xdr:col>
      <xdr:colOff>114300</xdr:colOff>
      <xdr:row>76</xdr:row>
      <xdr:rowOff>77115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169842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5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31369</xdr:rowOff>
    </xdr:from>
    <xdr:to>
      <xdr:col>112</xdr:col>
      <xdr:colOff>38100</xdr:colOff>
      <xdr:row>76</xdr:row>
      <xdr:rowOff>132969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149496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83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40323</xdr:rowOff>
    </xdr:from>
    <xdr:to>
      <xdr:col>107</xdr:col>
      <xdr:colOff>101600</xdr:colOff>
      <xdr:row>76</xdr:row>
      <xdr:rowOff>141923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158449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8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45314</xdr:rowOff>
    </xdr:from>
    <xdr:to>
      <xdr:col>102</xdr:col>
      <xdr:colOff>165100</xdr:colOff>
      <xdr:row>76</xdr:row>
      <xdr:rowOff>146914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163441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74879</xdr:rowOff>
    </xdr:from>
    <xdr:to>
      <xdr:col>98</xdr:col>
      <xdr:colOff>38100</xdr:colOff>
      <xdr:row>77</xdr:row>
      <xdr:rowOff>5029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0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21556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88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類似団体平均を上回っている要因は、急速な人口減少に加え、隣接市町から業務を受託している消防部門、町立保育園を運営している福祉部門、観光地として観光行事を行う商工部門など、固有の特殊事情によると考える。</a:t>
          </a:r>
        </a:p>
        <a:p>
          <a:r>
            <a:rPr kumimoji="1" lang="ja-JP" altLang="en-US" sz="1300">
              <a:latin typeface="ＭＳ Ｐゴシック" panose="020B0600070205080204" pitchFamily="50" charset="-128"/>
              <a:ea typeface="ＭＳ Ｐゴシック" panose="020B0600070205080204" pitchFamily="50" charset="-128"/>
            </a:rPr>
            <a:t>　補助費等については、平成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年度より湯河原町真鶴町衛生組合の最終処分場の工事に対する償還が始まり、類似団体よりも金額が大きいと考えられる。今後も湯河原町真鶴町衛生組合公債費負担金により増加が見込まれる。</a:t>
          </a:r>
        </a:p>
        <a:p>
          <a:r>
            <a:rPr kumimoji="1" lang="ja-JP" altLang="en-US" sz="1300">
              <a:latin typeface="ＭＳ Ｐゴシック" panose="020B0600070205080204" pitchFamily="50" charset="-128"/>
              <a:ea typeface="ＭＳ Ｐゴシック" panose="020B0600070205080204" pitchFamily="50" charset="-128"/>
            </a:rPr>
            <a:t>　貸付金については令和４年度に引き続き、令和５年度も０となった。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23,483
22,947
40.97
11,424,696
11,043,051
287,784
6,075,241
9,420,291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108839</xdr:rowOff>
    </xdr:from>
    <xdr:to>
      <xdr:col>24</xdr:col>
      <xdr:colOff>63500</xdr:colOff>
      <xdr:row>32</xdr:row>
      <xdr:rowOff>48260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23789"/>
          <a:ext cx="8382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48260</xdr:rowOff>
    </xdr:from>
    <xdr:to>
      <xdr:col>19</xdr:col>
      <xdr:colOff>177800</xdr:colOff>
      <xdr:row>32</xdr:row>
      <xdr:rowOff>129032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34660"/>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129032</xdr:rowOff>
    </xdr:from>
    <xdr:to>
      <xdr:col>15</xdr:col>
      <xdr:colOff>50800</xdr:colOff>
      <xdr:row>33</xdr:row>
      <xdr:rowOff>24257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15432"/>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42164</xdr:rowOff>
    </xdr:from>
    <xdr:to>
      <xdr:col>10</xdr:col>
      <xdr:colOff>114300</xdr:colOff>
      <xdr:row>33</xdr:row>
      <xdr:rowOff>24257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28564"/>
          <a:ext cx="889000" cy="1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58039</xdr:rowOff>
    </xdr:from>
    <xdr:to>
      <xdr:col>24</xdr:col>
      <xdr:colOff>114300</xdr:colOff>
      <xdr:row>31</xdr:row>
      <xdr:rowOff>159639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80916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2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168910</xdr:rowOff>
    </xdr:from>
    <xdr:to>
      <xdr:col>20</xdr:col>
      <xdr:colOff>38100</xdr:colOff>
      <xdr:row>32</xdr:row>
      <xdr:rowOff>99060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115587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5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78232</xdr:rowOff>
    </xdr:from>
    <xdr:to>
      <xdr:col>15</xdr:col>
      <xdr:colOff>101600</xdr:colOff>
      <xdr:row>33</xdr:row>
      <xdr:rowOff>8382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6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24909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144907</xdr:rowOff>
    </xdr:from>
    <xdr:to>
      <xdr:col>10</xdr:col>
      <xdr:colOff>165100</xdr:colOff>
      <xdr:row>33</xdr:row>
      <xdr:rowOff>75057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91584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0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162814</xdr:rowOff>
    </xdr:from>
    <xdr:to>
      <xdr:col>6</xdr:col>
      <xdr:colOff>38100</xdr:colOff>
      <xdr:row>32</xdr:row>
      <xdr:rowOff>92964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7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109491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70398</xdr:rowOff>
    </xdr:from>
    <xdr:to>
      <xdr:col>24</xdr:col>
      <xdr:colOff>63500</xdr:colOff>
      <xdr:row>57</xdr:row>
      <xdr:rowOff>143658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43048"/>
          <a:ext cx="838200" cy="7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143658</xdr:rowOff>
    </xdr:from>
    <xdr:to>
      <xdr:col>19</xdr:col>
      <xdr:colOff>177800</xdr:colOff>
      <xdr:row>58</xdr:row>
      <xdr:rowOff>5518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16308"/>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77070</xdr:rowOff>
    </xdr:from>
    <xdr:to>
      <xdr:col>15</xdr:col>
      <xdr:colOff>50800</xdr:colOff>
      <xdr:row>58</xdr:row>
      <xdr:rowOff>5518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78270"/>
          <a:ext cx="889000" cy="27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77070</xdr:rowOff>
    </xdr:from>
    <xdr:to>
      <xdr:col>10</xdr:col>
      <xdr:colOff>114300</xdr:colOff>
      <xdr:row>58</xdr:row>
      <xdr:rowOff>38136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78270"/>
          <a:ext cx="889000" cy="30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19598</xdr:rowOff>
    </xdr:from>
    <xdr:to>
      <xdr:col>24</xdr:col>
      <xdr:colOff>114300</xdr:colOff>
      <xdr:row>57</xdr:row>
      <xdr:rowOff>121198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9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42475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4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92858</xdr:rowOff>
    </xdr:from>
    <xdr:to>
      <xdr:col>20</xdr:col>
      <xdr:colOff>38100</xdr:colOff>
      <xdr:row>58</xdr:row>
      <xdr:rowOff>23008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39535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4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126168</xdr:rowOff>
    </xdr:from>
    <xdr:to>
      <xdr:col>15</xdr:col>
      <xdr:colOff>101600</xdr:colOff>
      <xdr:row>58</xdr:row>
      <xdr:rowOff>56318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72845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26270</xdr:rowOff>
    </xdr:from>
    <xdr:to>
      <xdr:col>10</xdr:col>
      <xdr:colOff>165100</xdr:colOff>
      <xdr:row>56</xdr:row>
      <xdr:rowOff>127870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144397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0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158786</xdr:rowOff>
    </xdr:from>
    <xdr:to>
      <xdr:col>6</xdr:col>
      <xdr:colOff>38100</xdr:colOff>
      <xdr:row>58</xdr:row>
      <xdr:rowOff>88936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105463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122898</xdr:rowOff>
    </xdr:from>
    <xdr:to>
      <xdr:col>24</xdr:col>
      <xdr:colOff>63500</xdr:colOff>
      <xdr:row>78</xdr:row>
      <xdr:rowOff>36601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24548"/>
          <a:ext cx="838200" cy="8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127851</xdr:rowOff>
    </xdr:from>
    <xdr:to>
      <xdr:col>19</xdr:col>
      <xdr:colOff>177800</xdr:colOff>
      <xdr:row>78</xdr:row>
      <xdr:rowOff>36601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29501"/>
          <a:ext cx="8890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127851</xdr:rowOff>
    </xdr:from>
    <xdr:to>
      <xdr:col>15</xdr:col>
      <xdr:colOff>50800</xdr:colOff>
      <xdr:row>78</xdr:row>
      <xdr:rowOff>109204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29501"/>
          <a:ext cx="889000" cy="15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102910</xdr:rowOff>
    </xdr:from>
    <xdr:to>
      <xdr:col>10</xdr:col>
      <xdr:colOff>114300</xdr:colOff>
      <xdr:row>78</xdr:row>
      <xdr:rowOff>109204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04560"/>
          <a:ext cx="889000" cy="17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72098</xdr:rowOff>
    </xdr:from>
    <xdr:to>
      <xdr:col>24</xdr:col>
      <xdr:colOff>114300</xdr:colOff>
      <xdr:row>78</xdr:row>
      <xdr:rowOff>2248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158475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8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157251</xdr:rowOff>
    </xdr:from>
    <xdr:to>
      <xdr:col>20</xdr:col>
      <xdr:colOff>38100</xdr:colOff>
      <xdr:row>78</xdr:row>
      <xdr:rowOff>87401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78528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5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77051</xdr:rowOff>
    </xdr:from>
    <xdr:to>
      <xdr:col>15</xdr:col>
      <xdr:colOff>101600</xdr:colOff>
      <xdr:row>78</xdr:row>
      <xdr:rowOff>7201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169778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7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58404</xdr:rowOff>
    </xdr:from>
    <xdr:to>
      <xdr:col>10</xdr:col>
      <xdr:colOff>165100</xdr:colOff>
      <xdr:row>78</xdr:row>
      <xdr:rowOff>160004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151131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2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52110</xdr:rowOff>
    </xdr:from>
    <xdr:to>
      <xdr:col>6</xdr:col>
      <xdr:colOff>38100</xdr:colOff>
      <xdr:row>77</xdr:row>
      <xdr:rowOff>153710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170237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2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110080</xdr:rowOff>
    </xdr:from>
    <xdr:to>
      <xdr:col>24</xdr:col>
      <xdr:colOff>63500</xdr:colOff>
      <xdr:row>95</xdr:row>
      <xdr:rowOff>140027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397830"/>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110080</xdr:rowOff>
    </xdr:from>
    <xdr:to>
      <xdr:col>19</xdr:col>
      <xdr:colOff>177800</xdr:colOff>
      <xdr:row>95</xdr:row>
      <xdr:rowOff>136255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397830"/>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136255</xdr:rowOff>
    </xdr:from>
    <xdr:to>
      <xdr:col>15</xdr:col>
      <xdr:colOff>50800</xdr:colOff>
      <xdr:row>96</xdr:row>
      <xdr:rowOff>93833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424005"/>
          <a:ext cx="889000" cy="12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93833</xdr:rowOff>
    </xdr:from>
    <xdr:to>
      <xdr:col>10</xdr:col>
      <xdr:colOff>114300</xdr:colOff>
      <xdr:row>97</xdr:row>
      <xdr:rowOff>11733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553033"/>
          <a:ext cx="889000" cy="8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89227</xdr:rowOff>
    </xdr:from>
    <xdr:to>
      <xdr:col>24</xdr:col>
      <xdr:colOff>114300</xdr:colOff>
      <xdr:row>96</xdr:row>
      <xdr:rowOff>19377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37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112104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22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59280</xdr:rowOff>
    </xdr:from>
    <xdr:to>
      <xdr:col>20</xdr:col>
      <xdr:colOff>38100</xdr:colOff>
      <xdr:row>95</xdr:row>
      <xdr:rowOff>160880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3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5957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12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85455</xdr:rowOff>
    </xdr:from>
    <xdr:to>
      <xdr:col>15</xdr:col>
      <xdr:colOff>101600</xdr:colOff>
      <xdr:row>96</xdr:row>
      <xdr:rowOff>15605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37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32132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14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43033</xdr:rowOff>
    </xdr:from>
    <xdr:to>
      <xdr:col>10</xdr:col>
      <xdr:colOff>165100</xdr:colOff>
      <xdr:row>96</xdr:row>
      <xdr:rowOff>144633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50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161160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27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132383</xdr:rowOff>
    </xdr:from>
    <xdr:to>
      <xdr:col>6</xdr:col>
      <xdr:colOff>38100</xdr:colOff>
      <xdr:row>97</xdr:row>
      <xdr:rowOff>62533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5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79060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3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37020</xdr:rowOff>
    </xdr:from>
    <xdr:to>
      <xdr:col>55</xdr:col>
      <xdr:colOff>0</xdr:colOff>
      <xdr:row>39</xdr:row>
      <xdr:rowOff>38544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2357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37020</xdr:rowOff>
    </xdr:from>
    <xdr:to>
      <xdr:col>50</xdr:col>
      <xdr:colOff>114300</xdr:colOff>
      <xdr:row>39</xdr:row>
      <xdr:rowOff>37211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2357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37211</xdr:rowOff>
    </xdr:from>
    <xdr:to>
      <xdr:col>45</xdr:col>
      <xdr:colOff>177800</xdr:colOff>
      <xdr:row>39</xdr:row>
      <xdr:rowOff>38354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72376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38354</xdr:rowOff>
    </xdr:from>
    <xdr:to>
      <xdr:col>41</xdr:col>
      <xdr:colOff>50800</xdr:colOff>
      <xdr:row>39</xdr:row>
      <xdr:rowOff>41593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24904"/>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159194</xdr:rowOff>
    </xdr:from>
    <xdr:to>
      <xdr:col>55</xdr:col>
      <xdr:colOff>50800</xdr:colOff>
      <xdr:row>39</xdr:row>
      <xdr:rowOff>89344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74121</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9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157670</xdr:rowOff>
    </xdr:from>
    <xdr:to>
      <xdr:col>50</xdr:col>
      <xdr:colOff>165100</xdr:colOff>
      <xdr:row>39</xdr:row>
      <xdr:rowOff>87820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78947</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65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157861</xdr:rowOff>
    </xdr:from>
    <xdr:to>
      <xdr:col>46</xdr:col>
      <xdr:colOff>38100</xdr:colOff>
      <xdr:row>39</xdr:row>
      <xdr:rowOff>88011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79138</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159004</xdr:rowOff>
    </xdr:from>
    <xdr:to>
      <xdr:col>41</xdr:col>
      <xdr:colOff>101600</xdr:colOff>
      <xdr:row>39</xdr:row>
      <xdr:rowOff>89154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80281</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162243</xdr:rowOff>
    </xdr:from>
    <xdr:to>
      <xdr:col>36</xdr:col>
      <xdr:colOff>165100</xdr:colOff>
      <xdr:row>39</xdr:row>
      <xdr:rowOff>92393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83520</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148133</xdr:rowOff>
    </xdr:from>
    <xdr:to>
      <xdr:col>55</xdr:col>
      <xdr:colOff>0</xdr:colOff>
      <xdr:row>58</xdr:row>
      <xdr:rowOff>155601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092233"/>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155601</xdr:rowOff>
    </xdr:from>
    <xdr:to>
      <xdr:col>50</xdr:col>
      <xdr:colOff>114300</xdr:colOff>
      <xdr:row>58</xdr:row>
      <xdr:rowOff>156642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99701"/>
          <a:ext cx="889000" cy="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154787</xdr:rowOff>
    </xdr:from>
    <xdr:to>
      <xdr:col>45</xdr:col>
      <xdr:colOff>177800</xdr:colOff>
      <xdr:row>58</xdr:row>
      <xdr:rowOff>156642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098887"/>
          <a:ext cx="889000" cy="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154787</xdr:rowOff>
    </xdr:from>
    <xdr:to>
      <xdr:col>41</xdr:col>
      <xdr:colOff>50800</xdr:colOff>
      <xdr:row>58</xdr:row>
      <xdr:rowOff>154940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09888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97333</xdr:rowOff>
    </xdr:from>
    <xdr:to>
      <xdr:col>55</xdr:col>
      <xdr:colOff>50800</xdr:colOff>
      <xdr:row>59</xdr:row>
      <xdr:rowOff>27483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4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12260</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5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104801</xdr:rowOff>
    </xdr:from>
    <xdr:to>
      <xdr:col>50</xdr:col>
      <xdr:colOff>165100</xdr:colOff>
      <xdr:row>59</xdr:row>
      <xdr:rowOff>34951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4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26078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4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105842</xdr:rowOff>
    </xdr:from>
    <xdr:to>
      <xdr:col>46</xdr:col>
      <xdr:colOff>38100</xdr:colOff>
      <xdr:row>59</xdr:row>
      <xdr:rowOff>35992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27119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4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103987</xdr:rowOff>
    </xdr:from>
    <xdr:to>
      <xdr:col>41</xdr:col>
      <xdr:colOff>101600</xdr:colOff>
      <xdr:row>59</xdr:row>
      <xdr:rowOff>34137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25264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4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104140</xdr:rowOff>
    </xdr:from>
    <xdr:to>
      <xdr:col>36</xdr:col>
      <xdr:colOff>165100</xdr:colOff>
      <xdr:row>59</xdr:row>
      <xdr:rowOff>34290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25417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96400</xdr:rowOff>
    </xdr:from>
    <xdr:to>
      <xdr:col>54</xdr:col>
      <xdr:colOff>189865</xdr:colOff>
      <xdr:row>79</xdr:row>
      <xdr:rowOff>32620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955150"/>
          <a:ext cx="1270" cy="622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36447</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32620</xdr:rowOff>
    </xdr:from>
    <xdr:to>
      <xdr:col>55</xdr:col>
      <xdr:colOff>88900</xdr:colOff>
      <xdr:row>79</xdr:row>
      <xdr:rowOff>32620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7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43077</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73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75</xdr:row>
      <xdr:rowOff>96400</xdr:rowOff>
    </xdr:from>
    <xdr:to>
      <xdr:col>55</xdr:col>
      <xdr:colOff>88900</xdr:colOff>
      <xdr:row>75</xdr:row>
      <xdr:rowOff>96400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955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71062</xdr:rowOff>
    </xdr:from>
    <xdr:to>
      <xdr:col>55</xdr:col>
      <xdr:colOff>0</xdr:colOff>
      <xdr:row>77</xdr:row>
      <xdr:rowOff>85274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72712"/>
          <a:ext cx="8382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747</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37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22320</xdr:rowOff>
    </xdr:from>
    <xdr:to>
      <xdr:col>55</xdr:col>
      <xdr:colOff>50800</xdr:colOff>
      <xdr:row>78</xdr:row>
      <xdr:rowOff>123920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9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85274</xdr:rowOff>
    </xdr:from>
    <xdr:to>
      <xdr:col>50</xdr:col>
      <xdr:colOff>114300</xdr:colOff>
      <xdr:row>77</xdr:row>
      <xdr:rowOff>109982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86924"/>
          <a:ext cx="889000" cy="2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158547</xdr:rowOff>
    </xdr:from>
    <xdr:to>
      <xdr:col>50</xdr:col>
      <xdr:colOff>165100</xdr:colOff>
      <xdr:row>78</xdr:row>
      <xdr:rowOff>88697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79824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45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100781</xdr:rowOff>
    </xdr:from>
    <xdr:to>
      <xdr:col>45</xdr:col>
      <xdr:colOff>177800</xdr:colOff>
      <xdr:row>77</xdr:row>
      <xdr:rowOff>109982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273731"/>
          <a:ext cx="889000" cy="103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168511</xdr:rowOff>
    </xdr:from>
    <xdr:to>
      <xdr:col>46</xdr:col>
      <xdr:colOff>38100</xdr:colOff>
      <xdr:row>78</xdr:row>
      <xdr:rowOff>98661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7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89788</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46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100781</xdr:rowOff>
    </xdr:from>
    <xdr:to>
      <xdr:col>41</xdr:col>
      <xdr:colOff>50800</xdr:colOff>
      <xdr:row>77</xdr:row>
      <xdr:rowOff>121926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273731"/>
          <a:ext cx="889000" cy="104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123780</xdr:rowOff>
    </xdr:from>
    <xdr:to>
      <xdr:col>41</xdr:col>
      <xdr:colOff>101600</xdr:colOff>
      <xdr:row>78</xdr:row>
      <xdr:rowOff>53930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45057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34341</xdr:rowOff>
    </xdr:from>
    <xdr:to>
      <xdr:col>36</xdr:col>
      <xdr:colOff>165100</xdr:colOff>
      <xdr:row>78</xdr:row>
      <xdr:rowOff>135941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127068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20262</xdr:rowOff>
    </xdr:from>
    <xdr:to>
      <xdr:col>55</xdr:col>
      <xdr:colOff>50800</xdr:colOff>
      <xdr:row>77</xdr:row>
      <xdr:rowOff>121862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2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43139</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7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34474</xdr:rowOff>
    </xdr:from>
    <xdr:to>
      <xdr:col>50</xdr:col>
      <xdr:colOff>165100</xdr:colOff>
      <xdr:row>77</xdr:row>
      <xdr:rowOff>136074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152601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0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59182</xdr:rowOff>
    </xdr:from>
    <xdr:to>
      <xdr:col>46</xdr:col>
      <xdr:colOff>38100</xdr:colOff>
      <xdr:row>77</xdr:row>
      <xdr:rowOff>160782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5859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03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49981</xdr:rowOff>
    </xdr:from>
    <xdr:to>
      <xdr:col>41</xdr:col>
      <xdr:colOff>101600</xdr:colOff>
      <xdr:row>71</xdr:row>
      <xdr:rowOff>151581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22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168108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1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71126</xdr:rowOff>
    </xdr:from>
    <xdr:to>
      <xdr:col>36</xdr:col>
      <xdr:colOff>165100</xdr:colOff>
      <xdr:row>78</xdr:row>
      <xdr:rowOff>1276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17803</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0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141923</xdr:rowOff>
    </xdr:from>
    <xdr:to>
      <xdr:col>55</xdr:col>
      <xdr:colOff>0</xdr:colOff>
      <xdr:row>96</xdr:row>
      <xdr:rowOff>162294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601123"/>
          <a:ext cx="838200" cy="2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141923</xdr:rowOff>
    </xdr:from>
    <xdr:to>
      <xdr:col>50</xdr:col>
      <xdr:colOff>114300</xdr:colOff>
      <xdr:row>97</xdr:row>
      <xdr:rowOff>68314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01123"/>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31242</xdr:rowOff>
    </xdr:from>
    <xdr:to>
      <xdr:col>45</xdr:col>
      <xdr:colOff>177800</xdr:colOff>
      <xdr:row>97</xdr:row>
      <xdr:rowOff>68314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661892"/>
          <a:ext cx="8890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2273</xdr:rowOff>
    </xdr:from>
    <xdr:to>
      <xdr:col>41</xdr:col>
      <xdr:colOff>50800</xdr:colOff>
      <xdr:row>97</xdr:row>
      <xdr:rowOff>31242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632923"/>
          <a:ext cx="889000" cy="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111494</xdr:rowOff>
    </xdr:from>
    <xdr:to>
      <xdr:col>55</xdr:col>
      <xdr:colOff>50800</xdr:colOff>
      <xdr:row>97</xdr:row>
      <xdr:rowOff>41644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89921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4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91123</xdr:rowOff>
    </xdr:from>
    <xdr:to>
      <xdr:col>50</xdr:col>
      <xdr:colOff>165100</xdr:colOff>
      <xdr:row>97</xdr:row>
      <xdr:rowOff>21273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12400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4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17514</xdr:rowOff>
    </xdr:from>
    <xdr:to>
      <xdr:col>46</xdr:col>
      <xdr:colOff>38100</xdr:colOff>
      <xdr:row>97</xdr:row>
      <xdr:rowOff>119114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110241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4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151892</xdr:rowOff>
    </xdr:from>
    <xdr:to>
      <xdr:col>41</xdr:col>
      <xdr:colOff>101600</xdr:colOff>
      <xdr:row>97</xdr:row>
      <xdr:rowOff>82042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1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73169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122923</xdr:rowOff>
    </xdr:from>
    <xdr:to>
      <xdr:col>36</xdr:col>
      <xdr:colOff>165100</xdr:colOff>
      <xdr:row>97</xdr:row>
      <xdr:rowOff>53073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44200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7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96800</xdr:rowOff>
    </xdr:from>
    <xdr:to>
      <xdr:col>85</xdr:col>
      <xdr:colOff>127000</xdr:colOff>
      <xdr:row>35</xdr:row>
      <xdr:rowOff>3111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5926100"/>
          <a:ext cx="838200" cy="7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117030</xdr:rowOff>
    </xdr:from>
    <xdr:to>
      <xdr:col>81</xdr:col>
      <xdr:colOff>50800</xdr:colOff>
      <xdr:row>35</xdr:row>
      <xdr:rowOff>3111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5774880"/>
          <a:ext cx="889000" cy="2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117030</xdr:rowOff>
    </xdr:from>
    <xdr:to>
      <xdr:col>76</xdr:col>
      <xdr:colOff>114300</xdr:colOff>
      <xdr:row>34</xdr:row>
      <xdr:rowOff>161912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5774880"/>
          <a:ext cx="889000" cy="21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161912</xdr:rowOff>
    </xdr:from>
    <xdr:to>
      <xdr:col>71</xdr:col>
      <xdr:colOff>177800</xdr:colOff>
      <xdr:row>35</xdr:row>
      <xdr:rowOff>10998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5991212"/>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46000</xdr:rowOff>
    </xdr:from>
    <xdr:to>
      <xdr:col>85</xdr:col>
      <xdr:colOff>177800</xdr:colOff>
      <xdr:row>34</xdr:row>
      <xdr:rowOff>147600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8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68877</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72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123761</xdr:rowOff>
    </xdr:from>
    <xdr:to>
      <xdr:col>81</xdr:col>
      <xdr:colOff>101600</xdr:colOff>
      <xdr:row>35</xdr:row>
      <xdr:rowOff>53911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59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70438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72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66230</xdr:rowOff>
    </xdr:from>
    <xdr:to>
      <xdr:col>76</xdr:col>
      <xdr:colOff>165100</xdr:colOff>
      <xdr:row>33</xdr:row>
      <xdr:rowOff>167830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57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12907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49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111112</xdr:rowOff>
    </xdr:from>
    <xdr:to>
      <xdr:col>72</xdr:col>
      <xdr:colOff>38100</xdr:colOff>
      <xdr:row>35</xdr:row>
      <xdr:rowOff>41262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59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57789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71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131648</xdr:rowOff>
    </xdr:from>
    <xdr:to>
      <xdr:col>67</xdr:col>
      <xdr:colOff>101600</xdr:colOff>
      <xdr:row>35</xdr:row>
      <xdr:rowOff>61798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9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78325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73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113083</xdr:rowOff>
    </xdr:from>
    <xdr:to>
      <xdr:col>85</xdr:col>
      <xdr:colOff>127000</xdr:colOff>
      <xdr:row>57</xdr:row>
      <xdr:rowOff>141689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85733"/>
          <a:ext cx="838200" cy="2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141689</xdr:rowOff>
    </xdr:from>
    <xdr:to>
      <xdr:col>81</xdr:col>
      <xdr:colOff>50800</xdr:colOff>
      <xdr:row>57</xdr:row>
      <xdr:rowOff>153546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914339"/>
          <a:ext cx="889000" cy="1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146062</xdr:rowOff>
    </xdr:from>
    <xdr:to>
      <xdr:col>76</xdr:col>
      <xdr:colOff>114300</xdr:colOff>
      <xdr:row>57</xdr:row>
      <xdr:rowOff>153546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918712"/>
          <a:ext cx="889000" cy="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146062</xdr:rowOff>
    </xdr:from>
    <xdr:to>
      <xdr:col>71</xdr:col>
      <xdr:colOff>177800</xdr:colOff>
      <xdr:row>57</xdr:row>
      <xdr:rowOff>170119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18712"/>
          <a:ext cx="8890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62283</xdr:rowOff>
    </xdr:from>
    <xdr:to>
      <xdr:col>85</xdr:col>
      <xdr:colOff>177800</xdr:colOff>
      <xdr:row>57</xdr:row>
      <xdr:rowOff>163883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3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148660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4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90889</xdr:rowOff>
    </xdr:from>
    <xdr:to>
      <xdr:col>81</xdr:col>
      <xdr:colOff>101600</xdr:colOff>
      <xdr:row>58</xdr:row>
      <xdr:rowOff>21039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12166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102746</xdr:rowOff>
    </xdr:from>
    <xdr:to>
      <xdr:col>76</xdr:col>
      <xdr:colOff>165100</xdr:colOff>
      <xdr:row>58</xdr:row>
      <xdr:rowOff>32896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7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24023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6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95262</xdr:rowOff>
    </xdr:from>
    <xdr:to>
      <xdr:col>72</xdr:col>
      <xdr:colOff>38100</xdr:colOff>
      <xdr:row>58</xdr:row>
      <xdr:rowOff>25412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6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16539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6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119319</xdr:rowOff>
    </xdr:from>
    <xdr:to>
      <xdr:col>67</xdr:col>
      <xdr:colOff>101600</xdr:colOff>
      <xdr:row>58</xdr:row>
      <xdr:rowOff>49469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9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40596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69357</xdr:rowOff>
    </xdr:from>
    <xdr:to>
      <xdr:col>85</xdr:col>
      <xdr:colOff>127000</xdr:colOff>
      <xdr:row>79</xdr:row>
      <xdr:rowOff>97410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13907"/>
          <a:ext cx="8382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3584</xdr:rowOff>
    </xdr:from>
    <xdr:to>
      <xdr:col>81</xdr:col>
      <xdr:colOff>50800</xdr:colOff>
      <xdr:row>79</xdr:row>
      <xdr:rowOff>69357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48134"/>
          <a:ext cx="889000" cy="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122948</xdr:rowOff>
    </xdr:from>
    <xdr:to>
      <xdr:col>76</xdr:col>
      <xdr:colOff>114300</xdr:colOff>
      <xdr:row>79</xdr:row>
      <xdr:rowOff>3584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496048"/>
          <a:ext cx="889000" cy="5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68274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1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77586</xdr:rowOff>
    </xdr:from>
    <xdr:to>
      <xdr:col>71</xdr:col>
      <xdr:colOff>177800</xdr:colOff>
      <xdr:row>78</xdr:row>
      <xdr:rowOff>122948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450686"/>
          <a:ext cx="889000" cy="4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86791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46610</xdr:rowOff>
    </xdr:from>
    <xdr:to>
      <xdr:col>85</xdr:col>
      <xdr:colOff>177800</xdr:colOff>
      <xdr:row>79</xdr:row>
      <xdr:rowOff>148210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313932"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18557</xdr:rowOff>
    </xdr:from>
    <xdr:to>
      <xdr:col>81</xdr:col>
      <xdr:colOff>101600</xdr:colOff>
      <xdr:row>79</xdr:row>
      <xdr:rowOff>120157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111284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655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124234</xdr:rowOff>
    </xdr:from>
    <xdr:to>
      <xdr:col>76</xdr:col>
      <xdr:colOff>165100</xdr:colOff>
      <xdr:row>79</xdr:row>
      <xdr:rowOff>54384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70911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27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72148</xdr:rowOff>
    </xdr:from>
    <xdr:to>
      <xdr:col>72</xdr:col>
      <xdr:colOff>38100</xdr:colOff>
      <xdr:row>79</xdr:row>
      <xdr:rowOff>2298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4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18825</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22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26786</xdr:rowOff>
    </xdr:from>
    <xdr:to>
      <xdr:col>67</xdr:col>
      <xdr:colOff>101600</xdr:colOff>
      <xdr:row>78</xdr:row>
      <xdr:rowOff>128386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3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144913</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1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16174</xdr:rowOff>
    </xdr:from>
    <xdr:to>
      <xdr:col>85</xdr:col>
      <xdr:colOff>127000</xdr:colOff>
      <xdr:row>96</xdr:row>
      <xdr:rowOff>51378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475374"/>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51378</xdr:rowOff>
    </xdr:from>
    <xdr:to>
      <xdr:col>81</xdr:col>
      <xdr:colOff>50800</xdr:colOff>
      <xdr:row>96</xdr:row>
      <xdr:rowOff>113052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10578"/>
          <a:ext cx="889000" cy="6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113052</xdr:rowOff>
    </xdr:from>
    <xdr:to>
      <xdr:col>76</xdr:col>
      <xdr:colOff>114300</xdr:colOff>
      <xdr:row>96</xdr:row>
      <xdr:rowOff>154150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72252"/>
          <a:ext cx="889000" cy="4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154150</xdr:rowOff>
    </xdr:from>
    <xdr:to>
      <xdr:col>71</xdr:col>
      <xdr:colOff>177800</xdr:colOff>
      <xdr:row>97</xdr:row>
      <xdr:rowOff>10720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13350"/>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136824</xdr:rowOff>
    </xdr:from>
    <xdr:to>
      <xdr:col>85</xdr:col>
      <xdr:colOff>177800</xdr:colOff>
      <xdr:row>96</xdr:row>
      <xdr:rowOff>66974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159701</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578</xdr:rowOff>
    </xdr:from>
    <xdr:to>
      <xdr:col>81</xdr:col>
      <xdr:colOff>101600</xdr:colOff>
      <xdr:row>96</xdr:row>
      <xdr:rowOff>102178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118705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23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62252</xdr:rowOff>
    </xdr:from>
    <xdr:to>
      <xdr:col>76</xdr:col>
      <xdr:colOff>165100</xdr:colOff>
      <xdr:row>96</xdr:row>
      <xdr:rowOff>163852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154979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1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103350</xdr:rowOff>
    </xdr:from>
    <xdr:to>
      <xdr:col>72</xdr:col>
      <xdr:colOff>38100</xdr:colOff>
      <xdr:row>97</xdr:row>
      <xdr:rowOff>33500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24627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5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131370</xdr:rowOff>
    </xdr:from>
    <xdr:to>
      <xdr:col>67</xdr:col>
      <xdr:colOff>101600</xdr:colOff>
      <xdr:row>97</xdr:row>
      <xdr:rowOff>61520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52647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総務費増額の主な要因はふるさと納税の寄附増加に伴うまちづくり基金積立金及びまちづくち寄附金推進事業の増加によるもののため、前年度と比較すると大幅に増加しており、類似団体との差が開いた。</a:t>
          </a:r>
        </a:p>
        <a:p>
          <a:r>
            <a:rPr kumimoji="1" lang="ja-JP" altLang="en-US" sz="1300">
              <a:latin typeface="ＭＳ Ｐゴシック" panose="020B0600070205080204" pitchFamily="50" charset="-128"/>
              <a:ea typeface="ＭＳ Ｐゴシック" panose="020B0600070205080204" pitchFamily="50" charset="-128"/>
            </a:rPr>
            <a:t>商工費は令和２年度を除き、直近数年間と同程度の額になっているが、やや微増し続けている。</a:t>
          </a:r>
        </a:p>
        <a:p>
          <a:r>
            <a:rPr kumimoji="1" lang="ja-JP" altLang="en-US" sz="1300">
              <a:latin typeface="ＭＳ Ｐゴシック" panose="020B0600070205080204" pitchFamily="50" charset="-128"/>
              <a:ea typeface="ＭＳ Ｐゴシック" panose="020B0600070205080204" pitchFamily="50" charset="-128"/>
            </a:rPr>
            <a:t>毎年、議会費や衛生費は平均より高い数値となっているが、教育費については平均を下回っている。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財政調整基金は令和５年度に２億３万円を積み立てたが、３億円取り崩しを行ったため残高が減少した。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令和５年度は、令和４年度に引き続き全会計で黒字となったものの、一般会計の標準財政規模比の減少が著しい。</a:t>
          </a:r>
        </a:p>
        <a:p>
          <a:r>
            <a:rPr kumimoji="1" lang="ja-JP" altLang="en-US" sz="1400">
              <a:latin typeface="ＭＳ ゴシック" pitchFamily="49" charset="-128"/>
              <a:ea typeface="ＭＳ ゴシック" pitchFamily="49" charset="-128"/>
            </a:rPr>
            <a:t>　今後も各会計において歳出の抑制と歳入の確保に努め、黒字額の維持、増加を図っていく。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組合等が起こした地方債の元利償還金に対する負担金は、湯河原町真鶴町衛生組合の公債費に対する負担金であり、今後も高い数値となる見込みである。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満期一括償還の財源としての減債基金は該当なし。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一般会計等に係る地方債の現在高は、近年上昇傾向にあったが、借入額の減少などにより３年連続で町債現在高は減少した。　　　</a:t>
          </a:r>
        </a:p>
        <a:p>
          <a:r>
            <a:rPr kumimoji="1" lang="ja-JP" altLang="en-US" sz="1400">
              <a:latin typeface="ＭＳ ゴシック" pitchFamily="49" charset="-128"/>
              <a:ea typeface="ＭＳ ゴシック" pitchFamily="49" charset="-128"/>
            </a:rPr>
            <a:t>　しかし、湯河原町真鶴町衛生組合に対しての公債費負担金の増加が見込まれることや基金の取り崩しなども引き続き予想されるので、今後も財政の健全化に努める。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神奈川県湯河原町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令和５年度はまちづくり寄附金の増加等により特定目的基金は増加したものの、財源不足に伴う取崩額増加により財政調整基金残高が減少したため、令和４年度と比べ微減になっている。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極力財政調整基金の取り崩しを抑えつつ、今後も利子分を積み立てていきながら、必要に応じて積立、取り崩しを行っていく。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・まちづくり基金：まちづくり寄附金に伴う積立金。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・公共施設等総合管理計画推進基金：町の所有する公共施設等について、更新、統廃合及び長寿命化など総合的な管理計画を推進するための基金。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・防災基金：安全・安心なまちづくりに係る事業並びに災害時の復旧事業及び災害の復興事業に活用するための基金。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・社会福祉基金：湯河原町が行う社会福祉事業の資金に充てるための基金。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・庁舎整備基金：湯河原町役場庁舎の建て替えに必要となる資金確保のための基金。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まちづくり基金については、寄附額が増えたことにより積立額も増加している。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公共施設等総合管理計画推進基金については、宮上・城堀・門川の３会館の工事に充当したため減額となっている。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まちづくり寄附金は寄附をいただく際、使用事業の使途を選んでいただいているため、あてはまる事業に伴い取り崩していく予定である。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公共施設等総合管理計画推進基金は今後も、公共施設の管理の必要などに伴い取り崩ししていくと思われる。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湯河原町真鶴町衛生組合に対する負担金が増加することが予想されていたので、それに備え財政調整基金を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億円を目標に積立てている。令和５年度は財源調整のために取り崩しが増え、残高が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年から衛生組合の元金の償還がはじまったので、これからは財源調整するためにも取り崩す予定。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減債基金より町債の支払いはするつもりは当面ないが、利子の積立てをしている。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今後も動かす予定はない。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11424696</v>
      </c>
      <c r="BO4" s="449"/>
      <c r="BP4" s="449"/>
      <c r="BQ4" s="449"/>
      <c r="BR4" s="449"/>
      <c r="BS4" s="449"/>
      <c r="BT4" s="449"/>
      <c r="BU4" s="450"/>
      <c r="BV4" s="448">
        <v>10936759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4.7</v>
      </c>
      <c r="CU4" s="589"/>
      <c r="CV4" s="589"/>
      <c r="CW4" s="589"/>
      <c r="CX4" s="589"/>
      <c r="CY4" s="589"/>
      <c r="CZ4" s="589"/>
      <c r="DA4" s="590"/>
      <c r="DB4" s="588">
        <v>8.6999999999999993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11043051</v>
      </c>
      <c r="BO5" s="420"/>
      <c r="BP5" s="420"/>
      <c r="BQ5" s="420"/>
      <c r="BR5" s="420"/>
      <c r="BS5" s="420"/>
      <c r="BT5" s="420"/>
      <c r="BU5" s="421"/>
      <c r="BV5" s="419">
        <v>10309504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101.9</v>
      </c>
      <c r="CU5" s="417"/>
      <c r="CV5" s="417"/>
      <c r="CW5" s="417"/>
      <c r="CX5" s="417"/>
      <c r="CY5" s="417"/>
      <c r="CZ5" s="417"/>
      <c r="DA5" s="418"/>
      <c r="DB5" s="416">
        <v>100.8</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381645</v>
      </c>
      <c r="BO6" s="420"/>
      <c r="BP6" s="420"/>
      <c r="BQ6" s="420"/>
      <c r="BR6" s="420"/>
      <c r="BS6" s="420"/>
      <c r="BT6" s="420"/>
      <c r="BU6" s="421"/>
      <c r="BV6" s="419">
        <v>627255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102.9</v>
      </c>
      <c r="CU6" s="563"/>
      <c r="CV6" s="563"/>
      <c r="CW6" s="563"/>
      <c r="CX6" s="563"/>
      <c r="CY6" s="563"/>
      <c r="CZ6" s="563"/>
      <c r="DA6" s="564"/>
      <c r="DB6" s="562">
        <v>103.1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93861</v>
      </c>
      <c r="BO7" s="420"/>
      <c r="BP7" s="420"/>
      <c r="BQ7" s="420"/>
      <c r="BR7" s="420"/>
      <c r="BS7" s="420"/>
      <c r="BT7" s="420"/>
      <c r="BU7" s="421"/>
      <c r="BV7" s="419">
        <v>107942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6075241</v>
      </c>
      <c r="CU7" s="420"/>
      <c r="CV7" s="420"/>
      <c r="CW7" s="420"/>
      <c r="CX7" s="420"/>
      <c r="CY7" s="420"/>
      <c r="CZ7" s="420"/>
      <c r="DA7" s="421"/>
      <c r="DB7" s="419">
        <v>5993202</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287784</v>
      </c>
      <c r="BO8" s="420"/>
      <c r="BP8" s="420"/>
      <c r="BQ8" s="420"/>
      <c r="BR8" s="420"/>
      <c r="BS8" s="420"/>
      <c r="BT8" s="420"/>
      <c r="BU8" s="421"/>
      <c r="BV8" s="419">
        <v>519313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0.63</v>
      </c>
      <c r="CU8" s="523"/>
      <c r="CV8" s="523"/>
      <c r="CW8" s="523"/>
      <c r="CX8" s="523"/>
      <c r="CY8" s="523"/>
      <c r="CZ8" s="523"/>
      <c r="DA8" s="524"/>
      <c r="DB8" s="522">
        <v>0.65</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23426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-231529</v>
      </c>
      <c r="BO9" s="420"/>
      <c r="BP9" s="420"/>
      <c r="BQ9" s="420"/>
      <c r="BR9" s="420"/>
      <c r="BS9" s="420"/>
      <c r="BT9" s="420"/>
      <c r="BU9" s="421"/>
      <c r="BV9" s="419">
        <v>-116677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10.6</v>
      </c>
      <c r="CU9" s="417"/>
      <c r="CV9" s="417"/>
      <c r="CW9" s="417"/>
      <c r="CX9" s="417"/>
      <c r="CY9" s="417"/>
      <c r="CZ9" s="417"/>
      <c r="DA9" s="418"/>
      <c r="DB9" s="416">
        <v>10.199999999999999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25026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200030</v>
      </c>
      <c r="BO10" s="420"/>
      <c r="BP10" s="420"/>
      <c r="BQ10" s="420"/>
      <c r="BR10" s="420"/>
      <c r="BS10" s="420"/>
      <c r="BT10" s="420"/>
      <c r="BU10" s="421"/>
      <c r="BV10" s="419">
        <v>450025</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23483</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300000</v>
      </c>
      <c r="BO12" s="420"/>
      <c r="BP12" s="420"/>
      <c r="BQ12" s="420"/>
      <c r="BR12" s="420"/>
      <c r="BS12" s="420"/>
      <c r="BT12" s="420"/>
      <c r="BU12" s="421"/>
      <c r="BV12" s="419">
        <v>200000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129</v>
      </c>
      <c r="N13" s="504"/>
      <c r="O13" s="504"/>
      <c r="P13" s="504"/>
      <c r="Q13" s="505"/>
      <c r="R13" s="506">
        <v>22947</v>
      </c>
      <c r="S13" s="507"/>
      <c r="T13" s="507"/>
      <c r="U13" s="507"/>
      <c r="V13" s="508"/>
      <c r="W13" s="509" t="s">
        <v>130</v>
      </c>
      <c r="X13" s="405"/>
      <c r="Y13" s="405"/>
      <c r="Z13" s="405"/>
      <c r="AA13" s="405"/>
      <c r="AB13" s="406"/>
      <c r="AC13" s="372">
        <v>310</v>
      </c>
      <c r="AD13" s="373"/>
      <c r="AE13" s="373"/>
      <c r="AF13" s="373"/>
      <c r="AG13" s="374"/>
      <c r="AH13" s="372">
        <v>359</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-331499</v>
      </c>
      <c r="BO13" s="420"/>
      <c r="BP13" s="420"/>
      <c r="BQ13" s="420"/>
      <c r="BR13" s="420"/>
      <c r="BS13" s="420"/>
      <c r="BT13" s="420"/>
      <c r="BU13" s="421"/>
      <c r="BV13" s="419">
        <v>133348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7.1</v>
      </c>
      <c r="CU13" s="417"/>
      <c r="CV13" s="417"/>
      <c r="CW13" s="417"/>
      <c r="CX13" s="417"/>
      <c r="CY13" s="417"/>
      <c r="CZ13" s="417"/>
      <c r="DA13" s="418"/>
      <c r="DB13" s="416">
        <v>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23899</v>
      </c>
      <c r="S14" s="507"/>
      <c r="T14" s="507"/>
      <c r="U14" s="507"/>
      <c r="V14" s="508"/>
      <c r="W14" s="510"/>
      <c r="X14" s="408"/>
      <c r="Y14" s="408"/>
      <c r="Z14" s="408"/>
      <c r="AA14" s="408"/>
      <c r="AB14" s="409"/>
      <c r="AC14" s="499">
        <v>3</v>
      </c>
      <c r="AD14" s="500"/>
      <c r="AE14" s="500"/>
      <c r="AF14" s="500"/>
      <c r="AG14" s="501"/>
      <c r="AH14" s="499">
        <v>3.2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65.7</v>
      </c>
      <c r="CU14" s="517"/>
      <c r="CV14" s="517"/>
      <c r="CW14" s="517"/>
      <c r="CX14" s="517"/>
      <c r="CY14" s="517"/>
      <c r="CZ14" s="517"/>
      <c r="DA14" s="518"/>
      <c r="DB14" s="516">
        <v>66.900000000000006</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129</v>
      </c>
      <c r="N15" s="504"/>
      <c r="O15" s="504"/>
      <c r="P15" s="504"/>
      <c r="Q15" s="505"/>
      <c r="R15" s="506">
        <v>23454</v>
      </c>
      <c r="S15" s="507"/>
      <c r="T15" s="507"/>
      <c r="U15" s="507"/>
      <c r="V15" s="508"/>
      <c r="W15" s="509" t="s">
        <v>137</v>
      </c>
      <c r="X15" s="405"/>
      <c r="Y15" s="405"/>
      <c r="Z15" s="405"/>
      <c r="AA15" s="405"/>
      <c r="AB15" s="406"/>
      <c r="AC15" s="372">
        <v>1617</v>
      </c>
      <c r="AD15" s="373"/>
      <c r="AE15" s="373"/>
      <c r="AF15" s="373"/>
      <c r="AG15" s="374"/>
      <c r="AH15" s="372">
        <v>1872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3206111</v>
      </c>
      <c r="BO15" s="449"/>
      <c r="BP15" s="449"/>
      <c r="BQ15" s="449"/>
      <c r="BR15" s="449"/>
      <c r="BS15" s="449"/>
      <c r="BT15" s="449"/>
      <c r="BU15" s="450"/>
      <c r="BV15" s="448">
        <v>3138729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15.6</v>
      </c>
      <c r="AD16" s="500"/>
      <c r="AE16" s="500"/>
      <c r="AF16" s="500"/>
      <c r="AG16" s="501"/>
      <c r="AH16" s="499">
        <v>16.899999999999999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5143198</v>
      </c>
      <c r="BO16" s="420"/>
      <c r="BP16" s="420"/>
      <c r="BQ16" s="420"/>
      <c r="BR16" s="420"/>
      <c r="BS16" s="420"/>
      <c r="BT16" s="420"/>
      <c r="BU16" s="421"/>
      <c r="BV16" s="419">
        <v>5002072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8470</v>
      </c>
      <c r="AD17" s="373"/>
      <c r="AE17" s="373"/>
      <c r="AF17" s="373"/>
      <c r="AG17" s="374"/>
      <c r="AH17" s="372">
        <v>8817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4076534</v>
      </c>
      <c r="BO17" s="420"/>
      <c r="BP17" s="420"/>
      <c r="BQ17" s="420"/>
      <c r="BR17" s="420"/>
      <c r="BS17" s="420"/>
      <c r="BT17" s="420"/>
      <c r="BU17" s="421"/>
      <c r="BV17" s="419">
        <v>3990878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40.97</v>
      </c>
      <c r="M18" s="472"/>
      <c r="N18" s="472"/>
      <c r="O18" s="472"/>
      <c r="P18" s="472"/>
      <c r="Q18" s="472"/>
      <c r="R18" s="473"/>
      <c r="S18" s="473"/>
      <c r="T18" s="473"/>
      <c r="U18" s="473"/>
      <c r="V18" s="474"/>
      <c r="W18" s="490"/>
      <c r="X18" s="491"/>
      <c r="Y18" s="491"/>
      <c r="Z18" s="491"/>
      <c r="AA18" s="491"/>
      <c r="AB18" s="515"/>
      <c r="AC18" s="389">
        <v>81.5</v>
      </c>
      <c r="AD18" s="390"/>
      <c r="AE18" s="390"/>
      <c r="AF18" s="390"/>
      <c r="AG18" s="475"/>
      <c r="AH18" s="389">
        <v>79.8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6342669</v>
      </c>
      <c r="BO18" s="420"/>
      <c r="BP18" s="420"/>
      <c r="BQ18" s="420"/>
      <c r="BR18" s="420"/>
      <c r="BS18" s="420"/>
      <c r="BT18" s="420"/>
      <c r="BU18" s="421"/>
      <c r="BV18" s="419">
        <v>6317086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572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8100814</v>
      </c>
      <c r="BO19" s="420"/>
      <c r="BP19" s="420"/>
      <c r="BQ19" s="420"/>
      <c r="BR19" s="420"/>
      <c r="BS19" s="420"/>
      <c r="BT19" s="420"/>
      <c r="BU19" s="421"/>
      <c r="BV19" s="419">
        <v>8047380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10696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9420291</v>
      </c>
      <c r="BO22" s="449"/>
      <c r="BP22" s="449"/>
      <c r="BQ22" s="449"/>
      <c r="BR22" s="449"/>
      <c r="BS22" s="449"/>
      <c r="BT22" s="449"/>
      <c r="BU22" s="450"/>
      <c r="BV22" s="448">
        <v>9885279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6791757</v>
      </c>
      <c r="BO23" s="420"/>
      <c r="BP23" s="420"/>
      <c r="BQ23" s="420"/>
      <c r="BR23" s="420"/>
      <c r="BS23" s="420"/>
      <c r="BT23" s="420"/>
      <c r="BU23" s="421"/>
      <c r="BV23" s="419">
        <v>7271315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5920</v>
      </c>
      <c r="R24" s="373"/>
      <c r="S24" s="373"/>
      <c r="T24" s="373"/>
      <c r="U24" s="373"/>
      <c r="V24" s="374"/>
      <c r="W24" s="462"/>
      <c r="X24" s="399"/>
      <c r="Y24" s="400"/>
      <c r="Z24" s="375" t="s">
        <v>162</v>
      </c>
      <c r="AA24" s="376"/>
      <c r="AB24" s="376"/>
      <c r="AC24" s="376"/>
      <c r="AD24" s="376"/>
      <c r="AE24" s="376"/>
      <c r="AF24" s="376"/>
      <c r="AG24" s="377"/>
      <c r="AH24" s="372">
        <v>273</v>
      </c>
      <c r="AI24" s="373"/>
      <c r="AJ24" s="373"/>
      <c r="AK24" s="373"/>
      <c r="AL24" s="374"/>
      <c r="AM24" s="372">
        <v>776958</v>
      </c>
      <c r="AN24" s="373"/>
      <c r="AO24" s="373"/>
      <c r="AP24" s="373"/>
      <c r="AQ24" s="373"/>
      <c r="AR24" s="374"/>
      <c r="AS24" s="372">
        <v>2846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5062777</v>
      </c>
      <c r="BO24" s="420"/>
      <c r="BP24" s="420"/>
      <c r="BQ24" s="420"/>
      <c r="BR24" s="420"/>
      <c r="BS24" s="420"/>
      <c r="BT24" s="420"/>
      <c r="BU24" s="421"/>
      <c r="BV24" s="419">
        <v>5202873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5400</v>
      </c>
      <c r="R25" s="373"/>
      <c r="S25" s="373"/>
      <c r="T25" s="373"/>
      <c r="U25" s="373"/>
      <c r="V25" s="374"/>
      <c r="W25" s="462"/>
      <c r="X25" s="399"/>
      <c r="Y25" s="400"/>
      <c r="Z25" s="375" t="s">
        <v>165</v>
      </c>
      <c r="AA25" s="376"/>
      <c r="AB25" s="376"/>
      <c r="AC25" s="376"/>
      <c r="AD25" s="376"/>
      <c r="AE25" s="376"/>
      <c r="AF25" s="376"/>
      <c r="AG25" s="377"/>
      <c r="AH25" s="372">
        <v>78</v>
      </c>
      <c r="AI25" s="373"/>
      <c r="AJ25" s="373"/>
      <c r="AK25" s="373"/>
      <c r="AL25" s="374"/>
      <c r="AM25" s="372">
        <v>209820</v>
      </c>
      <c r="AN25" s="373"/>
      <c r="AO25" s="373"/>
      <c r="AP25" s="373"/>
      <c r="AQ25" s="373"/>
      <c r="AR25" s="374"/>
      <c r="AS25" s="372">
        <v>2690</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2534855</v>
      </c>
      <c r="BO25" s="449"/>
      <c r="BP25" s="449"/>
      <c r="BQ25" s="449"/>
      <c r="BR25" s="449"/>
      <c r="BS25" s="449"/>
      <c r="BT25" s="449"/>
      <c r="BU25" s="450"/>
      <c r="BV25" s="448">
        <v>2883142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5000</v>
      </c>
      <c r="R26" s="373"/>
      <c r="S26" s="373"/>
      <c r="T26" s="373"/>
      <c r="U26" s="373"/>
      <c r="V26" s="374"/>
      <c r="W26" s="462"/>
      <c r="X26" s="399"/>
      <c r="Y26" s="400"/>
      <c r="Z26" s="375" t="s">
        <v>168</v>
      </c>
      <c r="AA26" s="430"/>
      <c r="AB26" s="430"/>
      <c r="AC26" s="430"/>
      <c r="AD26" s="430"/>
      <c r="AE26" s="430"/>
      <c r="AF26" s="430"/>
      <c r="AG26" s="431"/>
      <c r="AH26" s="372">
        <v>7</v>
      </c>
      <c r="AI26" s="373"/>
      <c r="AJ26" s="373"/>
      <c r="AK26" s="373"/>
      <c r="AL26" s="374"/>
      <c r="AM26" s="372">
        <v>22561</v>
      </c>
      <c r="AN26" s="373"/>
      <c r="AO26" s="373"/>
      <c r="AP26" s="373"/>
      <c r="AQ26" s="373"/>
      <c r="AR26" s="374"/>
      <c r="AS26" s="372">
        <v>3223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4200</v>
      </c>
      <c r="R27" s="373"/>
      <c r="S27" s="373"/>
      <c r="T27" s="373"/>
      <c r="U27" s="373"/>
      <c r="V27" s="374"/>
      <c r="W27" s="462"/>
      <c r="X27" s="399"/>
      <c r="Y27" s="400"/>
      <c r="Z27" s="375" t="s">
        <v>171</v>
      </c>
      <c r="AA27" s="376"/>
      <c r="AB27" s="376"/>
      <c r="AC27" s="376"/>
      <c r="AD27" s="376"/>
      <c r="AE27" s="376"/>
      <c r="AF27" s="376"/>
      <c r="AG27" s="377"/>
      <c r="AH27" s="372">
        <v>5</v>
      </c>
      <c r="AI27" s="373"/>
      <c r="AJ27" s="373"/>
      <c r="AK27" s="373"/>
      <c r="AL27" s="374"/>
      <c r="AM27" s="372">
        <v>16224</v>
      </c>
      <c r="AN27" s="373"/>
      <c r="AO27" s="373"/>
      <c r="AP27" s="373"/>
      <c r="AQ27" s="373"/>
      <c r="AR27" s="374"/>
      <c r="AS27" s="372">
        <v>3245</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3600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1055552</v>
      </c>
      <c r="BO28" s="449"/>
      <c r="BP28" s="449"/>
      <c r="BQ28" s="449"/>
      <c r="BR28" s="449"/>
      <c r="BS28" s="449"/>
      <c r="BT28" s="449"/>
      <c r="BU28" s="450"/>
      <c r="BV28" s="448">
        <v>1155522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12</v>
      </c>
      <c r="M29" s="373"/>
      <c r="N29" s="373"/>
      <c r="O29" s="373"/>
      <c r="P29" s="374"/>
      <c r="Q29" s="372">
        <v>3200</v>
      </c>
      <c r="R29" s="373"/>
      <c r="S29" s="373"/>
      <c r="T29" s="373"/>
      <c r="U29" s="373"/>
      <c r="V29" s="374"/>
      <c r="W29" s="463"/>
      <c r="X29" s="464"/>
      <c r="Y29" s="465"/>
      <c r="Z29" s="375" t="s">
        <v>177</v>
      </c>
      <c r="AA29" s="376"/>
      <c r="AB29" s="376"/>
      <c r="AC29" s="376"/>
      <c r="AD29" s="376"/>
      <c r="AE29" s="376"/>
      <c r="AF29" s="376"/>
      <c r="AG29" s="377"/>
      <c r="AH29" s="372">
        <v>278</v>
      </c>
      <c r="AI29" s="373"/>
      <c r="AJ29" s="373"/>
      <c r="AK29" s="373"/>
      <c r="AL29" s="374"/>
      <c r="AM29" s="372">
        <v>793182</v>
      </c>
      <c r="AN29" s="373"/>
      <c r="AO29" s="373"/>
      <c r="AP29" s="373"/>
      <c r="AQ29" s="373"/>
      <c r="AR29" s="374"/>
      <c r="AS29" s="372">
        <v>2853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2426</v>
      </c>
      <c r="BO29" s="420"/>
      <c r="BP29" s="420"/>
      <c r="BQ29" s="420"/>
      <c r="BR29" s="420"/>
      <c r="BS29" s="420"/>
      <c r="BT29" s="420"/>
      <c r="BU29" s="421"/>
      <c r="BV29" s="419">
        <v>2426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1278830</v>
      </c>
      <c r="BO30" s="454"/>
      <c r="BP30" s="454"/>
      <c r="BQ30" s="454"/>
      <c r="BR30" s="454"/>
      <c r="BS30" s="454"/>
      <c r="BT30" s="454"/>
      <c r="BU30" s="455"/>
      <c r="BV30" s="453">
        <v>1210718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湯河原町真鶴町衛生組合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湯河原町土地開発公社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介護保険事業特別会計（保険事業勘定）</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温泉事業会計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神奈川県市町村職員退職手当組合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（有）コミュニティサービス</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介護保険事業特別会計（介護サービス事業勘定）</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神奈川県後期高齢者医療広域連合（一般会計）</v>
      </c>
      <c r="BZ36" s="368"/>
      <c r="CA36" s="368"/>
      <c r="CB36" s="368"/>
      <c r="CC36" s="368"/>
      <c r="CD36" s="368"/>
      <c r="CE36" s="368"/>
      <c r="CF36" s="368"/>
      <c r="CG36" s="368"/>
      <c r="CH36" s="368"/>
      <c r="CI36" s="368"/>
      <c r="CJ36" s="368"/>
      <c r="CK36" s="368"/>
      <c r="CL36" s="368"/>
      <c r="CM36" s="368"/>
      <c r="CN36" s="181"/>
      <c r="CO36" s="367">
        <f t="shared" si="3"/>
        <v>16</v>
      </c>
      <c r="CP36" s="367"/>
      <c r="CQ36" s="368" t="str">
        <f>IF('各会計、関係団体の財政状況及び健全化判断比率'!BS9="","",'各会計、関係団体の財政状況及び健全化判断比率'!BS9)</f>
        <v>公益財団法人かながわ海岸美化財団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神奈川県後期高齢者医療広域連携（事業会計）</v>
      </c>
      <c r="BZ37" s="368"/>
      <c r="CA37" s="368"/>
      <c r="CB37" s="368"/>
      <c r="CC37" s="368"/>
      <c r="CD37" s="368"/>
      <c r="CE37" s="368"/>
      <c r="CF37" s="368"/>
      <c r="CG37" s="368"/>
      <c r="CH37" s="368"/>
      <c r="CI37" s="368"/>
      <c r="CJ37" s="368"/>
      <c r="CK37" s="368"/>
      <c r="CL37" s="368"/>
      <c r="CM37" s="368"/>
      <c r="CN37" s="181"/>
      <c r="CO37" s="367">
        <f t="shared" si="3"/>
        <v>17</v>
      </c>
      <c r="CP37" s="367"/>
      <c r="CQ37" s="368" t="str">
        <f>IF('各会計、関係団体の財政状況及び健全化判断比率'!BS10="","",'各会計、関係団体の財政状況及び健全化判断比率'!BS10)</f>
        <v>公益財団法人かながわ健康財団</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町村情報システム共同事業組合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Puf4F/zTgcZIAK4zO4khQBRjYqcUe1iEYsHXhvNrtwFyiFrTdHjkDYdOxLoB16XxssyK2P1yJnYkYKnujEKrWw==" saltValue="7FxtT3r3FDVbxYtR6rRQZ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3708448</v>
      </c>
      <c r="S5" s="677"/>
      <c r="T5" s="677"/>
      <c r="U5" s="677"/>
      <c r="V5" s="677"/>
      <c r="W5" s="677"/>
      <c r="X5" s="677"/>
      <c r="Y5" s="702"/>
      <c r="Z5" s="715">
        <v>32.5</v>
      </c>
      <c r="AA5" s="715"/>
      <c r="AB5" s="715"/>
      <c r="AC5" s="715"/>
      <c r="AD5" s="716">
        <v>3411754</v>
      </c>
      <c r="AE5" s="716"/>
      <c r="AF5" s="716"/>
      <c r="AG5" s="716"/>
      <c r="AH5" s="716"/>
      <c r="AI5" s="716"/>
      <c r="AJ5" s="716"/>
      <c r="AK5" s="716"/>
      <c r="AL5" s="703">
        <v>55.4</v>
      </c>
      <c r="AM5" s="685"/>
      <c r="AN5" s="685"/>
      <c r="AO5" s="704"/>
      <c r="AP5" s="679" t="s">
        <v>216</v>
      </c>
      <c r="AQ5" s="680"/>
      <c r="AR5" s="680"/>
      <c r="AS5" s="680"/>
      <c r="AT5" s="680"/>
      <c r="AU5" s="680"/>
      <c r="AV5" s="680"/>
      <c r="AW5" s="680"/>
      <c r="AX5" s="680"/>
      <c r="AY5" s="680"/>
      <c r="AZ5" s="680"/>
      <c r="BA5" s="680"/>
      <c r="BB5" s="680"/>
      <c r="BC5" s="680"/>
      <c r="BD5" s="680"/>
      <c r="BE5" s="680"/>
      <c r="BF5" s="681"/>
      <c r="BG5" s="621">
        <v>3319674</v>
      </c>
      <c r="BH5" s="622"/>
      <c r="BI5" s="622"/>
      <c r="BJ5" s="622"/>
      <c r="BK5" s="622"/>
      <c r="BL5" s="622"/>
      <c r="BM5" s="622"/>
      <c r="BN5" s="623"/>
      <c r="BO5" s="659">
        <v>89.5</v>
      </c>
      <c r="BP5" s="659"/>
      <c r="BQ5" s="659"/>
      <c r="BR5" s="659"/>
      <c r="BS5" s="660" t="s">
        <v>121</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61870</v>
      </c>
      <c r="S6" s="622"/>
      <c r="T6" s="622"/>
      <c r="U6" s="622"/>
      <c r="V6" s="622"/>
      <c r="W6" s="622"/>
      <c r="X6" s="622"/>
      <c r="Y6" s="623"/>
      <c r="Z6" s="659">
        <v>0.5</v>
      </c>
      <c r="AA6" s="659"/>
      <c r="AB6" s="659"/>
      <c r="AC6" s="659"/>
      <c r="AD6" s="660">
        <v>61870</v>
      </c>
      <c r="AE6" s="660"/>
      <c r="AF6" s="660"/>
      <c r="AG6" s="660"/>
      <c r="AH6" s="660"/>
      <c r="AI6" s="660"/>
      <c r="AJ6" s="660"/>
      <c r="AK6" s="660"/>
      <c r="AL6" s="624">
        <v>1</v>
      </c>
      <c r="AM6" s="625"/>
      <c r="AN6" s="625"/>
      <c r="AO6" s="661"/>
      <c r="AP6" s="618" t="s">
        <v>221</v>
      </c>
      <c r="AQ6" s="619"/>
      <c r="AR6" s="619"/>
      <c r="AS6" s="619"/>
      <c r="AT6" s="619"/>
      <c r="AU6" s="619"/>
      <c r="AV6" s="619"/>
      <c r="AW6" s="619"/>
      <c r="AX6" s="619"/>
      <c r="AY6" s="619"/>
      <c r="AZ6" s="619"/>
      <c r="BA6" s="619"/>
      <c r="BB6" s="619"/>
      <c r="BC6" s="619"/>
      <c r="BD6" s="619"/>
      <c r="BE6" s="619"/>
      <c r="BF6" s="620"/>
      <c r="BG6" s="621">
        <v>3319674</v>
      </c>
      <c r="BH6" s="622"/>
      <c r="BI6" s="622"/>
      <c r="BJ6" s="622"/>
      <c r="BK6" s="622"/>
      <c r="BL6" s="622"/>
      <c r="BM6" s="622"/>
      <c r="BN6" s="623"/>
      <c r="BO6" s="659">
        <v>89.5</v>
      </c>
      <c r="BP6" s="659"/>
      <c r="BQ6" s="659"/>
      <c r="BR6" s="659"/>
      <c r="BS6" s="660" t="s">
        <v>121</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127531</v>
      </c>
      <c r="CS6" s="622"/>
      <c r="CT6" s="622"/>
      <c r="CU6" s="622"/>
      <c r="CV6" s="622"/>
      <c r="CW6" s="622"/>
      <c r="CX6" s="622"/>
      <c r="CY6" s="623"/>
      <c r="CZ6" s="703">
        <v>1.2</v>
      </c>
      <c r="DA6" s="685"/>
      <c r="DB6" s="685"/>
      <c r="DC6" s="705"/>
      <c r="DD6" s="627" t="s">
        <v>121</v>
      </c>
      <c r="DE6" s="622"/>
      <c r="DF6" s="622"/>
      <c r="DG6" s="622"/>
      <c r="DH6" s="622"/>
      <c r="DI6" s="622"/>
      <c r="DJ6" s="622"/>
      <c r="DK6" s="622"/>
      <c r="DL6" s="622"/>
      <c r="DM6" s="622"/>
      <c r="DN6" s="622"/>
      <c r="DO6" s="622"/>
      <c r="DP6" s="623"/>
      <c r="DQ6" s="627">
        <v>127256</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920</v>
      </c>
      <c r="S7" s="622"/>
      <c r="T7" s="622"/>
      <c r="U7" s="622"/>
      <c r="V7" s="622"/>
      <c r="W7" s="622"/>
      <c r="X7" s="622"/>
      <c r="Y7" s="623"/>
      <c r="Z7" s="659">
        <v>0</v>
      </c>
      <c r="AA7" s="659"/>
      <c r="AB7" s="659"/>
      <c r="AC7" s="659"/>
      <c r="AD7" s="660">
        <v>920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1296980</v>
      </c>
      <c r="BH7" s="622"/>
      <c r="BI7" s="622"/>
      <c r="BJ7" s="622"/>
      <c r="BK7" s="622"/>
      <c r="BL7" s="622"/>
      <c r="BM7" s="622"/>
      <c r="BN7" s="623"/>
      <c r="BO7" s="659">
        <v>35</v>
      </c>
      <c r="BP7" s="659"/>
      <c r="BQ7" s="659"/>
      <c r="BR7" s="659"/>
      <c r="BS7" s="660" t="s">
        <v>121</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2670503</v>
      </c>
      <c r="CS7" s="622"/>
      <c r="CT7" s="622"/>
      <c r="CU7" s="622"/>
      <c r="CV7" s="622"/>
      <c r="CW7" s="622"/>
      <c r="CX7" s="622"/>
      <c r="CY7" s="623"/>
      <c r="CZ7" s="659">
        <v>24.2</v>
      </c>
      <c r="DA7" s="659"/>
      <c r="DB7" s="659"/>
      <c r="DC7" s="659"/>
      <c r="DD7" s="627">
        <v>317633</v>
      </c>
      <c r="DE7" s="622"/>
      <c r="DF7" s="622"/>
      <c r="DG7" s="622"/>
      <c r="DH7" s="622"/>
      <c r="DI7" s="622"/>
      <c r="DJ7" s="622"/>
      <c r="DK7" s="622"/>
      <c r="DL7" s="622"/>
      <c r="DM7" s="622"/>
      <c r="DN7" s="622"/>
      <c r="DO7" s="622"/>
      <c r="DP7" s="623"/>
      <c r="DQ7" s="627">
        <v>1320475</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22715</v>
      </c>
      <c r="S8" s="622"/>
      <c r="T8" s="622"/>
      <c r="U8" s="622"/>
      <c r="V8" s="622"/>
      <c r="W8" s="622"/>
      <c r="X8" s="622"/>
      <c r="Y8" s="623"/>
      <c r="Z8" s="659">
        <v>0.2</v>
      </c>
      <c r="AA8" s="659"/>
      <c r="AB8" s="659"/>
      <c r="AC8" s="659"/>
      <c r="AD8" s="660">
        <v>22715</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47736</v>
      </c>
      <c r="BH8" s="622"/>
      <c r="BI8" s="622"/>
      <c r="BJ8" s="622"/>
      <c r="BK8" s="622"/>
      <c r="BL8" s="622"/>
      <c r="BM8" s="622"/>
      <c r="BN8" s="623"/>
      <c r="BO8" s="659">
        <v>1.3</v>
      </c>
      <c r="BP8" s="659"/>
      <c r="BQ8" s="659"/>
      <c r="BR8" s="659"/>
      <c r="BS8" s="660" t="s">
        <v>121</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3163287</v>
      </c>
      <c r="CS8" s="622"/>
      <c r="CT8" s="622"/>
      <c r="CU8" s="622"/>
      <c r="CV8" s="622"/>
      <c r="CW8" s="622"/>
      <c r="CX8" s="622"/>
      <c r="CY8" s="623"/>
      <c r="CZ8" s="659">
        <v>28.6</v>
      </c>
      <c r="DA8" s="659"/>
      <c r="DB8" s="659"/>
      <c r="DC8" s="659"/>
      <c r="DD8" s="627">
        <v>6426</v>
      </c>
      <c r="DE8" s="622"/>
      <c r="DF8" s="622"/>
      <c r="DG8" s="622"/>
      <c r="DH8" s="622"/>
      <c r="DI8" s="622"/>
      <c r="DJ8" s="622"/>
      <c r="DK8" s="622"/>
      <c r="DL8" s="622"/>
      <c r="DM8" s="622"/>
      <c r="DN8" s="622"/>
      <c r="DO8" s="622"/>
      <c r="DP8" s="623"/>
      <c r="DQ8" s="627">
        <v>2141477</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25143</v>
      </c>
      <c r="S9" s="622"/>
      <c r="T9" s="622"/>
      <c r="U9" s="622"/>
      <c r="V9" s="622"/>
      <c r="W9" s="622"/>
      <c r="X9" s="622"/>
      <c r="Y9" s="623"/>
      <c r="Z9" s="659">
        <v>0.2</v>
      </c>
      <c r="AA9" s="659"/>
      <c r="AB9" s="659"/>
      <c r="AC9" s="659"/>
      <c r="AD9" s="660">
        <v>25143</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1122186</v>
      </c>
      <c r="BH9" s="622"/>
      <c r="BI9" s="622"/>
      <c r="BJ9" s="622"/>
      <c r="BK9" s="622"/>
      <c r="BL9" s="622"/>
      <c r="BM9" s="622"/>
      <c r="BN9" s="623"/>
      <c r="BO9" s="659">
        <v>30.3</v>
      </c>
      <c r="BP9" s="659"/>
      <c r="BQ9" s="659"/>
      <c r="BR9" s="659"/>
      <c r="BS9" s="660" t="s">
        <v>121</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1396768</v>
      </c>
      <c r="CS9" s="622"/>
      <c r="CT9" s="622"/>
      <c r="CU9" s="622"/>
      <c r="CV9" s="622"/>
      <c r="CW9" s="622"/>
      <c r="CX9" s="622"/>
      <c r="CY9" s="623"/>
      <c r="CZ9" s="659">
        <v>12.6</v>
      </c>
      <c r="DA9" s="659"/>
      <c r="DB9" s="659"/>
      <c r="DC9" s="659"/>
      <c r="DD9" s="627">
        <v>161</v>
      </c>
      <c r="DE9" s="622"/>
      <c r="DF9" s="622"/>
      <c r="DG9" s="622"/>
      <c r="DH9" s="622"/>
      <c r="DI9" s="622"/>
      <c r="DJ9" s="622"/>
      <c r="DK9" s="622"/>
      <c r="DL9" s="622"/>
      <c r="DM9" s="622"/>
      <c r="DN9" s="622"/>
      <c r="DO9" s="622"/>
      <c r="DP9" s="623"/>
      <c r="DQ9" s="627">
        <v>1210588</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85286</v>
      </c>
      <c r="BH10" s="622"/>
      <c r="BI10" s="622"/>
      <c r="BJ10" s="622"/>
      <c r="BK10" s="622"/>
      <c r="BL10" s="622"/>
      <c r="BM10" s="622"/>
      <c r="BN10" s="623"/>
      <c r="BO10" s="659">
        <v>2.2999999999999998</v>
      </c>
      <c r="BP10" s="659"/>
      <c r="BQ10" s="659"/>
      <c r="BR10" s="659"/>
      <c r="BS10" s="660" t="s">
        <v>121</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722</v>
      </c>
      <c r="CS10" s="622"/>
      <c r="CT10" s="622"/>
      <c r="CU10" s="622"/>
      <c r="CV10" s="622"/>
      <c r="CW10" s="622"/>
      <c r="CX10" s="622"/>
      <c r="CY10" s="623"/>
      <c r="CZ10" s="659">
        <v>0</v>
      </c>
      <c r="DA10" s="659"/>
      <c r="DB10" s="659"/>
      <c r="DC10" s="659"/>
      <c r="DD10" s="627" t="s">
        <v>121</v>
      </c>
      <c r="DE10" s="622"/>
      <c r="DF10" s="622"/>
      <c r="DG10" s="622"/>
      <c r="DH10" s="622"/>
      <c r="DI10" s="622"/>
      <c r="DJ10" s="622"/>
      <c r="DK10" s="622"/>
      <c r="DL10" s="622"/>
      <c r="DM10" s="622"/>
      <c r="DN10" s="622"/>
      <c r="DO10" s="622"/>
      <c r="DP10" s="623"/>
      <c r="DQ10" s="627">
        <v>722</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535673</v>
      </c>
      <c r="S11" s="622"/>
      <c r="T11" s="622"/>
      <c r="U11" s="622"/>
      <c r="V11" s="622"/>
      <c r="W11" s="622"/>
      <c r="X11" s="622"/>
      <c r="Y11" s="623"/>
      <c r="Z11" s="624">
        <v>4.7</v>
      </c>
      <c r="AA11" s="625"/>
      <c r="AB11" s="625"/>
      <c r="AC11" s="626"/>
      <c r="AD11" s="627">
        <v>535673</v>
      </c>
      <c r="AE11" s="622"/>
      <c r="AF11" s="622"/>
      <c r="AG11" s="622"/>
      <c r="AH11" s="622"/>
      <c r="AI11" s="622"/>
      <c r="AJ11" s="622"/>
      <c r="AK11" s="623"/>
      <c r="AL11" s="624">
        <v>8.6999999999999993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41772</v>
      </c>
      <c r="BH11" s="622"/>
      <c r="BI11" s="622"/>
      <c r="BJ11" s="622"/>
      <c r="BK11" s="622"/>
      <c r="BL11" s="622"/>
      <c r="BM11" s="622"/>
      <c r="BN11" s="623"/>
      <c r="BO11" s="659">
        <v>1.1000000000000001</v>
      </c>
      <c r="BP11" s="659"/>
      <c r="BQ11" s="659"/>
      <c r="BR11" s="659"/>
      <c r="BS11" s="660" t="s">
        <v>121</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125311</v>
      </c>
      <c r="CS11" s="622"/>
      <c r="CT11" s="622"/>
      <c r="CU11" s="622"/>
      <c r="CV11" s="622"/>
      <c r="CW11" s="622"/>
      <c r="CX11" s="622"/>
      <c r="CY11" s="623"/>
      <c r="CZ11" s="659">
        <v>1.1000000000000001</v>
      </c>
      <c r="DA11" s="659"/>
      <c r="DB11" s="659"/>
      <c r="DC11" s="659"/>
      <c r="DD11" s="627">
        <v>15265</v>
      </c>
      <c r="DE11" s="622"/>
      <c r="DF11" s="622"/>
      <c r="DG11" s="622"/>
      <c r="DH11" s="622"/>
      <c r="DI11" s="622"/>
      <c r="DJ11" s="622"/>
      <c r="DK11" s="622"/>
      <c r="DL11" s="622"/>
      <c r="DM11" s="622"/>
      <c r="DN11" s="622"/>
      <c r="DO11" s="622"/>
      <c r="DP11" s="623"/>
      <c r="DQ11" s="627">
        <v>71170</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12722</v>
      </c>
      <c r="S12" s="622"/>
      <c r="T12" s="622"/>
      <c r="U12" s="622"/>
      <c r="V12" s="622"/>
      <c r="W12" s="622"/>
      <c r="X12" s="622"/>
      <c r="Y12" s="623"/>
      <c r="Z12" s="659">
        <v>0.1</v>
      </c>
      <c r="AA12" s="659"/>
      <c r="AB12" s="659"/>
      <c r="AC12" s="659"/>
      <c r="AD12" s="660">
        <v>12722</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1737165</v>
      </c>
      <c r="BH12" s="622"/>
      <c r="BI12" s="622"/>
      <c r="BJ12" s="622"/>
      <c r="BK12" s="622"/>
      <c r="BL12" s="622"/>
      <c r="BM12" s="622"/>
      <c r="BN12" s="623"/>
      <c r="BO12" s="659">
        <v>46.8</v>
      </c>
      <c r="BP12" s="659"/>
      <c r="BQ12" s="659"/>
      <c r="BR12" s="659"/>
      <c r="BS12" s="660" t="s">
        <v>121</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389899</v>
      </c>
      <c r="CS12" s="622"/>
      <c r="CT12" s="622"/>
      <c r="CU12" s="622"/>
      <c r="CV12" s="622"/>
      <c r="CW12" s="622"/>
      <c r="CX12" s="622"/>
      <c r="CY12" s="623"/>
      <c r="CZ12" s="659">
        <v>3.5</v>
      </c>
      <c r="DA12" s="659"/>
      <c r="DB12" s="659"/>
      <c r="DC12" s="659"/>
      <c r="DD12" s="627">
        <v>3059</v>
      </c>
      <c r="DE12" s="622"/>
      <c r="DF12" s="622"/>
      <c r="DG12" s="622"/>
      <c r="DH12" s="622"/>
      <c r="DI12" s="622"/>
      <c r="DJ12" s="622"/>
      <c r="DK12" s="622"/>
      <c r="DL12" s="622"/>
      <c r="DM12" s="622"/>
      <c r="DN12" s="622"/>
      <c r="DO12" s="622"/>
      <c r="DP12" s="623"/>
      <c r="DQ12" s="627">
        <v>229052</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1736989</v>
      </c>
      <c r="BH13" s="622"/>
      <c r="BI13" s="622"/>
      <c r="BJ13" s="622"/>
      <c r="BK13" s="622"/>
      <c r="BL13" s="622"/>
      <c r="BM13" s="622"/>
      <c r="BN13" s="623"/>
      <c r="BO13" s="659">
        <v>46.8</v>
      </c>
      <c r="BP13" s="659"/>
      <c r="BQ13" s="659"/>
      <c r="BR13" s="659"/>
      <c r="BS13" s="660" t="s">
        <v>121</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733166</v>
      </c>
      <c r="CS13" s="622"/>
      <c r="CT13" s="622"/>
      <c r="CU13" s="622"/>
      <c r="CV13" s="622"/>
      <c r="CW13" s="622"/>
      <c r="CX13" s="622"/>
      <c r="CY13" s="623"/>
      <c r="CZ13" s="659">
        <v>6.6</v>
      </c>
      <c r="DA13" s="659"/>
      <c r="DB13" s="659"/>
      <c r="DC13" s="659"/>
      <c r="DD13" s="627">
        <v>197523</v>
      </c>
      <c r="DE13" s="622"/>
      <c r="DF13" s="622"/>
      <c r="DG13" s="622"/>
      <c r="DH13" s="622"/>
      <c r="DI13" s="622"/>
      <c r="DJ13" s="622"/>
      <c r="DK13" s="622"/>
      <c r="DL13" s="622"/>
      <c r="DM13" s="622"/>
      <c r="DN13" s="622"/>
      <c r="DO13" s="622"/>
      <c r="DP13" s="623"/>
      <c r="DQ13" s="627">
        <v>527667</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478</v>
      </c>
      <c r="S14" s="622"/>
      <c r="T14" s="622"/>
      <c r="U14" s="622"/>
      <c r="V14" s="622"/>
      <c r="W14" s="622"/>
      <c r="X14" s="622"/>
      <c r="Y14" s="623"/>
      <c r="Z14" s="659">
        <v>0</v>
      </c>
      <c r="AA14" s="659"/>
      <c r="AB14" s="659"/>
      <c r="AC14" s="659"/>
      <c r="AD14" s="660">
        <v>478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62787</v>
      </c>
      <c r="BH14" s="622"/>
      <c r="BI14" s="622"/>
      <c r="BJ14" s="622"/>
      <c r="BK14" s="622"/>
      <c r="BL14" s="622"/>
      <c r="BM14" s="622"/>
      <c r="BN14" s="623"/>
      <c r="BO14" s="659">
        <v>1.7</v>
      </c>
      <c r="BP14" s="659"/>
      <c r="BQ14" s="659"/>
      <c r="BR14" s="659"/>
      <c r="BS14" s="660" t="s">
        <v>121</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730928</v>
      </c>
      <c r="CS14" s="622"/>
      <c r="CT14" s="622"/>
      <c r="CU14" s="622"/>
      <c r="CV14" s="622"/>
      <c r="CW14" s="622"/>
      <c r="CX14" s="622"/>
      <c r="CY14" s="623"/>
      <c r="CZ14" s="659">
        <v>6.6</v>
      </c>
      <c r="DA14" s="659"/>
      <c r="DB14" s="659"/>
      <c r="DC14" s="659"/>
      <c r="DD14" s="627">
        <v>9614</v>
      </c>
      <c r="DE14" s="622"/>
      <c r="DF14" s="622"/>
      <c r="DG14" s="622"/>
      <c r="DH14" s="622"/>
      <c r="DI14" s="622"/>
      <c r="DJ14" s="622"/>
      <c r="DK14" s="622"/>
      <c r="DL14" s="622"/>
      <c r="DM14" s="622"/>
      <c r="DN14" s="622"/>
      <c r="DO14" s="622"/>
      <c r="DP14" s="623"/>
      <c r="DQ14" s="627">
        <v>496927</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222742</v>
      </c>
      <c r="BH15" s="622"/>
      <c r="BI15" s="622"/>
      <c r="BJ15" s="622"/>
      <c r="BK15" s="622"/>
      <c r="BL15" s="622"/>
      <c r="BM15" s="622"/>
      <c r="BN15" s="623"/>
      <c r="BO15" s="659">
        <v>6</v>
      </c>
      <c r="BP15" s="659"/>
      <c r="BQ15" s="659"/>
      <c r="BR15" s="659"/>
      <c r="BS15" s="660" t="s">
        <v>121</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845232</v>
      </c>
      <c r="CS15" s="622"/>
      <c r="CT15" s="622"/>
      <c r="CU15" s="622"/>
      <c r="CV15" s="622"/>
      <c r="CW15" s="622"/>
      <c r="CX15" s="622"/>
      <c r="CY15" s="623"/>
      <c r="CZ15" s="659">
        <v>7.7</v>
      </c>
      <c r="DA15" s="659"/>
      <c r="DB15" s="659"/>
      <c r="DC15" s="659"/>
      <c r="DD15" s="627">
        <v>48572</v>
      </c>
      <c r="DE15" s="622"/>
      <c r="DF15" s="622"/>
      <c r="DG15" s="622"/>
      <c r="DH15" s="622"/>
      <c r="DI15" s="622"/>
      <c r="DJ15" s="622"/>
      <c r="DK15" s="622"/>
      <c r="DL15" s="622"/>
      <c r="DM15" s="622"/>
      <c r="DN15" s="622"/>
      <c r="DO15" s="622"/>
      <c r="DP15" s="623"/>
      <c r="DQ15" s="627">
        <v>745689</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14816</v>
      </c>
      <c r="S16" s="622"/>
      <c r="T16" s="622"/>
      <c r="U16" s="622"/>
      <c r="V16" s="622"/>
      <c r="W16" s="622"/>
      <c r="X16" s="622"/>
      <c r="Y16" s="623"/>
      <c r="Z16" s="659">
        <v>0.1</v>
      </c>
      <c r="AA16" s="659"/>
      <c r="AB16" s="659"/>
      <c r="AC16" s="659"/>
      <c r="AD16" s="660">
        <v>14816</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1055</v>
      </c>
      <c r="CS16" s="622"/>
      <c r="CT16" s="622"/>
      <c r="CU16" s="622"/>
      <c r="CV16" s="622"/>
      <c r="CW16" s="622"/>
      <c r="CX16" s="622"/>
      <c r="CY16" s="623"/>
      <c r="CZ16" s="659">
        <v>0</v>
      </c>
      <c r="DA16" s="659"/>
      <c r="DB16" s="659"/>
      <c r="DC16" s="659"/>
      <c r="DD16" s="627" t="s">
        <v>121</v>
      </c>
      <c r="DE16" s="622"/>
      <c r="DF16" s="622"/>
      <c r="DG16" s="622"/>
      <c r="DH16" s="622"/>
      <c r="DI16" s="622"/>
      <c r="DJ16" s="622"/>
      <c r="DK16" s="622"/>
      <c r="DL16" s="622"/>
      <c r="DM16" s="622"/>
      <c r="DN16" s="622"/>
      <c r="DO16" s="622"/>
      <c r="DP16" s="623"/>
      <c r="DQ16" s="627">
        <v>1055</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53653</v>
      </c>
      <c r="S17" s="622"/>
      <c r="T17" s="622"/>
      <c r="U17" s="622"/>
      <c r="V17" s="622"/>
      <c r="W17" s="622"/>
      <c r="X17" s="622"/>
      <c r="Y17" s="623"/>
      <c r="Z17" s="659">
        <v>0.5</v>
      </c>
      <c r="AA17" s="659"/>
      <c r="AB17" s="659"/>
      <c r="AC17" s="659"/>
      <c r="AD17" s="660">
        <v>53653</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858649</v>
      </c>
      <c r="CS17" s="622"/>
      <c r="CT17" s="622"/>
      <c r="CU17" s="622"/>
      <c r="CV17" s="622"/>
      <c r="CW17" s="622"/>
      <c r="CX17" s="622"/>
      <c r="CY17" s="623"/>
      <c r="CZ17" s="659">
        <v>7.8</v>
      </c>
      <c r="DA17" s="659"/>
      <c r="DB17" s="659"/>
      <c r="DC17" s="659"/>
      <c r="DD17" s="627" t="s">
        <v>121</v>
      </c>
      <c r="DE17" s="622"/>
      <c r="DF17" s="622"/>
      <c r="DG17" s="622"/>
      <c r="DH17" s="622"/>
      <c r="DI17" s="622"/>
      <c r="DJ17" s="622"/>
      <c r="DK17" s="622"/>
      <c r="DL17" s="622"/>
      <c r="DM17" s="622"/>
      <c r="DN17" s="622"/>
      <c r="DO17" s="622"/>
      <c r="DP17" s="623"/>
      <c r="DQ17" s="627">
        <v>858643</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10315</v>
      </c>
      <c r="S18" s="622"/>
      <c r="T18" s="622"/>
      <c r="U18" s="622"/>
      <c r="V18" s="622"/>
      <c r="W18" s="622"/>
      <c r="X18" s="622"/>
      <c r="Y18" s="623"/>
      <c r="Z18" s="659">
        <v>0.1</v>
      </c>
      <c r="AA18" s="659"/>
      <c r="AB18" s="659"/>
      <c r="AC18" s="659"/>
      <c r="AD18" s="660">
        <v>10315</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9789</v>
      </c>
      <c r="S19" s="622"/>
      <c r="T19" s="622"/>
      <c r="U19" s="622"/>
      <c r="V19" s="622"/>
      <c r="W19" s="622"/>
      <c r="X19" s="622"/>
      <c r="Y19" s="623"/>
      <c r="Z19" s="659">
        <v>0.1</v>
      </c>
      <c r="AA19" s="659"/>
      <c r="AB19" s="659"/>
      <c r="AC19" s="659"/>
      <c r="AD19" s="660">
        <v>9789</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388774</v>
      </c>
      <c r="BH19" s="622"/>
      <c r="BI19" s="622"/>
      <c r="BJ19" s="622"/>
      <c r="BK19" s="622"/>
      <c r="BL19" s="622"/>
      <c r="BM19" s="622"/>
      <c r="BN19" s="623"/>
      <c r="BO19" s="659">
        <v>10.5</v>
      </c>
      <c r="BP19" s="659"/>
      <c r="BQ19" s="659"/>
      <c r="BR19" s="659"/>
      <c r="BS19" s="660" t="s">
        <v>121</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526</v>
      </c>
      <c r="S20" s="622"/>
      <c r="T20" s="622"/>
      <c r="U20" s="622"/>
      <c r="V20" s="622"/>
      <c r="W20" s="622"/>
      <c r="X20" s="622"/>
      <c r="Y20" s="623"/>
      <c r="Z20" s="659">
        <v>0</v>
      </c>
      <c r="AA20" s="659"/>
      <c r="AB20" s="659"/>
      <c r="AC20" s="659"/>
      <c r="AD20" s="660">
        <v>526</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388774</v>
      </c>
      <c r="BH20" s="622"/>
      <c r="BI20" s="622"/>
      <c r="BJ20" s="622"/>
      <c r="BK20" s="622"/>
      <c r="BL20" s="622"/>
      <c r="BM20" s="622"/>
      <c r="BN20" s="623"/>
      <c r="BO20" s="659">
        <v>10.5</v>
      </c>
      <c r="BP20" s="659"/>
      <c r="BQ20" s="659"/>
      <c r="BR20" s="659"/>
      <c r="BS20" s="660" t="s">
        <v>121</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11043051</v>
      </c>
      <c r="CS20" s="622"/>
      <c r="CT20" s="622"/>
      <c r="CU20" s="622"/>
      <c r="CV20" s="622"/>
      <c r="CW20" s="622"/>
      <c r="CX20" s="622"/>
      <c r="CY20" s="623"/>
      <c r="CZ20" s="659">
        <v>100</v>
      </c>
      <c r="DA20" s="659"/>
      <c r="DB20" s="659"/>
      <c r="DC20" s="659"/>
      <c r="DD20" s="627">
        <v>598253</v>
      </c>
      <c r="DE20" s="622"/>
      <c r="DF20" s="622"/>
      <c r="DG20" s="622"/>
      <c r="DH20" s="622"/>
      <c r="DI20" s="622"/>
      <c r="DJ20" s="622"/>
      <c r="DK20" s="622"/>
      <c r="DL20" s="622"/>
      <c r="DM20" s="622"/>
      <c r="DN20" s="622"/>
      <c r="DO20" s="622"/>
      <c r="DP20" s="623"/>
      <c r="DQ20" s="627">
        <v>7730721</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2092317</v>
      </c>
      <c r="S21" s="622"/>
      <c r="T21" s="622"/>
      <c r="U21" s="622"/>
      <c r="V21" s="622"/>
      <c r="W21" s="622"/>
      <c r="X21" s="622"/>
      <c r="Y21" s="623"/>
      <c r="Z21" s="659">
        <v>18.3</v>
      </c>
      <c r="AA21" s="659"/>
      <c r="AB21" s="659"/>
      <c r="AC21" s="659"/>
      <c r="AD21" s="660">
        <v>1937087</v>
      </c>
      <c r="AE21" s="660"/>
      <c r="AF21" s="660"/>
      <c r="AG21" s="660"/>
      <c r="AH21" s="660"/>
      <c r="AI21" s="660"/>
      <c r="AJ21" s="660"/>
      <c r="AK21" s="660"/>
      <c r="AL21" s="624">
        <v>31.4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92080</v>
      </c>
      <c r="BH21" s="622"/>
      <c r="BI21" s="622"/>
      <c r="BJ21" s="622"/>
      <c r="BK21" s="622"/>
      <c r="BL21" s="622"/>
      <c r="BM21" s="622"/>
      <c r="BN21" s="623"/>
      <c r="BO21" s="659">
        <v>2.5</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1937087</v>
      </c>
      <c r="S22" s="622"/>
      <c r="T22" s="622"/>
      <c r="U22" s="622"/>
      <c r="V22" s="622"/>
      <c r="W22" s="622"/>
      <c r="X22" s="622"/>
      <c r="Y22" s="623"/>
      <c r="Z22" s="659">
        <v>17</v>
      </c>
      <c r="AA22" s="659"/>
      <c r="AB22" s="659"/>
      <c r="AC22" s="659"/>
      <c r="AD22" s="660">
        <v>1937087</v>
      </c>
      <c r="AE22" s="660"/>
      <c r="AF22" s="660"/>
      <c r="AG22" s="660"/>
      <c r="AH22" s="660"/>
      <c r="AI22" s="660"/>
      <c r="AJ22" s="660"/>
      <c r="AK22" s="660"/>
      <c r="AL22" s="624">
        <v>31.4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155230</v>
      </c>
      <c r="S23" s="622"/>
      <c r="T23" s="622"/>
      <c r="U23" s="622"/>
      <c r="V23" s="622"/>
      <c r="W23" s="622"/>
      <c r="X23" s="622"/>
      <c r="Y23" s="623"/>
      <c r="Z23" s="659">
        <v>1.4</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296694</v>
      </c>
      <c r="BH23" s="622"/>
      <c r="BI23" s="622"/>
      <c r="BJ23" s="622"/>
      <c r="BK23" s="622"/>
      <c r="BL23" s="622"/>
      <c r="BM23" s="622"/>
      <c r="BN23" s="623"/>
      <c r="BO23" s="659">
        <v>8</v>
      </c>
      <c r="BP23" s="659"/>
      <c r="BQ23" s="659"/>
      <c r="BR23" s="659"/>
      <c r="BS23" s="660" t="s">
        <v>121</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4589512</v>
      </c>
      <c r="CS24" s="677"/>
      <c r="CT24" s="677"/>
      <c r="CU24" s="677"/>
      <c r="CV24" s="677"/>
      <c r="CW24" s="677"/>
      <c r="CX24" s="677"/>
      <c r="CY24" s="702"/>
      <c r="CZ24" s="703">
        <v>41.6</v>
      </c>
      <c r="DA24" s="685"/>
      <c r="DB24" s="685"/>
      <c r="DC24" s="705"/>
      <c r="DD24" s="701">
        <v>3591092</v>
      </c>
      <c r="DE24" s="677"/>
      <c r="DF24" s="677"/>
      <c r="DG24" s="677"/>
      <c r="DH24" s="677"/>
      <c r="DI24" s="677"/>
      <c r="DJ24" s="677"/>
      <c r="DK24" s="702"/>
      <c r="DL24" s="701">
        <v>3204156</v>
      </c>
      <c r="DM24" s="677"/>
      <c r="DN24" s="677"/>
      <c r="DO24" s="677"/>
      <c r="DP24" s="677"/>
      <c r="DQ24" s="677"/>
      <c r="DR24" s="677"/>
      <c r="DS24" s="677"/>
      <c r="DT24" s="677"/>
      <c r="DU24" s="677"/>
      <c r="DV24" s="702"/>
      <c r="DW24" s="703">
        <v>51.5</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6539070</v>
      </c>
      <c r="S25" s="622"/>
      <c r="T25" s="622"/>
      <c r="U25" s="622"/>
      <c r="V25" s="622"/>
      <c r="W25" s="622"/>
      <c r="X25" s="622"/>
      <c r="Y25" s="623"/>
      <c r="Z25" s="659">
        <v>57.2</v>
      </c>
      <c r="AA25" s="659"/>
      <c r="AB25" s="659"/>
      <c r="AC25" s="659"/>
      <c r="AD25" s="660">
        <v>6087146</v>
      </c>
      <c r="AE25" s="660"/>
      <c r="AF25" s="660"/>
      <c r="AG25" s="660"/>
      <c r="AH25" s="660"/>
      <c r="AI25" s="660"/>
      <c r="AJ25" s="660"/>
      <c r="AK25" s="660"/>
      <c r="AL25" s="624">
        <v>98.8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2405132</v>
      </c>
      <c r="CS25" s="634"/>
      <c r="CT25" s="634"/>
      <c r="CU25" s="634"/>
      <c r="CV25" s="634"/>
      <c r="CW25" s="634"/>
      <c r="CX25" s="634"/>
      <c r="CY25" s="635"/>
      <c r="CZ25" s="624">
        <v>21.8</v>
      </c>
      <c r="DA25" s="636"/>
      <c r="DB25" s="636"/>
      <c r="DC25" s="637"/>
      <c r="DD25" s="627">
        <v>2094262</v>
      </c>
      <c r="DE25" s="634"/>
      <c r="DF25" s="634"/>
      <c r="DG25" s="634"/>
      <c r="DH25" s="634"/>
      <c r="DI25" s="634"/>
      <c r="DJ25" s="634"/>
      <c r="DK25" s="635"/>
      <c r="DL25" s="627">
        <v>2074503</v>
      </c>
      <c r="DM25" s="634"/>
      <c r="DN25" s="634"/>
      <c r="DO25" s="634"/>
      <c r="DP25" s="634"/>
      <c r="DQ25" s="634"/>
      <c r="DR25" s="634"/>
      <c r="DS25" s="634"/>
      <c r="DT25" s="634"/>
      <c r="DU25" s="634"/>
      <c r="DV25" s="635"/>
      <c r="DW25" s="624">
        <v>33.299999999999997</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2696</v>
      </c>
      <c r="S26" s="622"/>
      <c r="T26" s="622"/>
      <c r="U26" s="622"/>
      <c r="V26" s="622"/>
      <c r="W26" s="622"/>
      <c r="X26" s="622"/>
      <c r="Y26" s="623"/>
      <c r="Z26" s="659">
        <v>0</v>
      </c>
      <c r="AA26" s="659"/>
      <c r="AB26" s="659"/>
      <c r="AC26" s="659"/>
      <c r="AD26" s="660">
        <v>2696</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1569302</v>
      </c>
      <c r="CS26" s="622"/>
      <c r="CT26" s="622"/>
      <c r="CU26" s="622"/>
      <c r="CV26" s="622"/>
      <c r="CW26" s="622"/>
      <c r="CX26" s="622"/>
      <c r="CY26" s="623"/>
      <c r="CZ26" s="624">
        <v>14.2</v>
      </c>
      <c r="DA26" s="636"/>
      <c r="DB26" s="636"/>
      <c r="DC26" s="637"/>
      <c r="DD26" s="627">
        <v>1317277</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222373</v>
      </c>
      <c r="S27" s="622"/>
      <c r="T27" s="622"/>
      <c r="U27" s="622"/>
      <c r="V27" s="622"/>
      <c r="W27" s="622"/>
      <c r="X27" s="622"/>
      <c r="Y27" s="623"/>
      <c r="Z27" s="659">
        <v>1.9</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3708448</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1325731</v>
      </c>
      <c r="CS27" s="634"/>
      <c r="CT27" s="634"/>
      <c r="CU27" s="634"/>
      <c r="CV27" s="634"/>
      <c r="CW27" s="634"/>
      <c r="CX27" s="634"/>
      <c r="CY27" s="635"/>
      <c r="CZ27" s="624">
        <v>12</v>
      </c>
      <c r="DA27" s="636"/>
      <c r="DB27" s="636"/>
      <c r="DC27" s="637"/>
      <c r="DD27" s="627">
        <v>638187</v>
      </c>
      <c r="DE27" s="634"/>
      <c r="DF27" s="634"/>
      <c r="DG27" s="634"/>
      <c r="DH27" s="634"/>
      <c r="DI27" s="634"/>
      <c r="DJ27" s="634"/>
      <c r="DK27" s="635"/>
      <c r="DL27" s="627">
        <v>271010</v>
      </c>
      <c r="DM27" s="634"/>
      <c r="DN27" s="634"/>
      <c r="DO27" s="634"/>
      <c r="DP27" s="634"/>
      <c r="DQ27" s="634"/>
      <c r="DR27" s="634"/>
      <c r="DS27" s="634"/>
      <c r="DT27" s="634"/>
      <c r="DU27" s="634"/>
      <c r="DV27" s="635"/>
      <c r="DW27" s="624">
        <v>4.4000000000000004</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140065</v>
      </c>
      <c r="S28" s="622"/>
      <c r="T28" s="622"/>
      <c r="U28" s="622"/>
      <c r="V28" s="622"/>
      <c r="W28" s="622"/>
      <c r="X28" s="622"/>
      <c r="Y28" s="623"/>
      <c r="Z28" s="659">
        <v>1.2</v>
      </c>
      <c r="AA28" s="659"/>
      <c r="AB28" s="659"/>
      <c r="AC28" s="659"/>
      <c r="AD28" s="660">
        <v>43666</v>
      </c>
      <c r="AE28" s="660"/>
      <c r="AF28" s="660"/>
      <c r="AG28" s="660"/>
      <c r="AH28" s="660"/>
      <c r="AI28" s="660"/>
      <c r="AJ28" s="660"/>
      <c r="AK28" s="660"/>
      <c r="AL28" s="624">
        <v>0.7</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858649</v>
      </c>
      <c r="CS28" s="622"/>
      <c r="CT28" s="622"/>
      <c r="CU28" s="622"/>
      <c r="CV28" s="622"/>
      <c r="CW28" s="622"/>
      <c r="CX28" s="622"/>
      <c r="CY28" s="623"/>
      <c r="CZ28" s="624">
        <v>7.8</v>
      </c>
      <c r="DA28" s="636"/>
      <c r="DB28" s="636"/>
      <c r="DC28" s="637"/>
      <c r="DD28" s="627">
        <v>858643</v>
      </c>
      <c r="DE28" s="622"/>
      <c r="DF28" s="622"/>
      <c r="DG28" s="622"/>
      <c r="DH28" s="622"/>
      <c r="DI28" s="622"/>
      <c r="DJ28" s="622"/>
      <c r="DK28" s="623"/>
      <c r="DL28" s="627">
        <v>858643</v>
      </c>
      <c r="DM28" s="622"/>
      <c r="DN28" s="622"/>
      <c r="DO28" s="622"/>
      <c r="DP28" s="622"/>
      <c r="DQ28" s="622"/>
      <c r="DR28" s="622"/>
      <c r="DS28" s="622"/>
      <c r="DT28" s="622"/>
      <c r="DU28" s="622"/>
      <c r="DV28" s="623"/>
      <c r="DW28" s="624">
        <v>13.8</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15038</v>
      </c>
      <c r="S29" s="622"/>
      <c r="T29" s="622"/>
      <c r="U29" s="622"/>
      <c r="V29" s="622"/>
      <c r="W29" s="622"/>
      <c r="X29" s="622"/>
      <c r="Y29" s="623"/>
      <c r="Z29" s="659">
        <v>0.1</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858649</v>
      </c>
      <c r="CS29" s="634"/>
      <c r="CT29" s="634"/>
      <c r="CU29" s="634"/>
      <c r="CV29" s="634"/>
      <c r="CW29" s="634"/>
      <c r="CX29" s="634"/>
      <c r="CY29" s="635"/>
      <c r="CZ29" s="624">
        <v>7.8</v>
      </c>
      <c r="DA29" s="636"/>
      <c r="DB29" s="636"/>
      <c r="DC29" s="637"/>
      <c r="DD29" s="627">
        <v>858643</v>
      </c>
      <c r="DE29" s="634"/>
      <c r="DF29" s="634"/>
      <c r="DG29" s="634"/>
      <c r="DH29" s="634"/>
      <c r="DI29" s="634"/>
      <c r="DJ29" s="634"/>
      <c r="DK29" s="635"/>
      <c r="DL29" s="627">
        <v>858643</v>
      </c>
      <c r="DM29" s="634"/>
      <c r="DN29" s="634"/>
      <c r="DO29" s="634"/>
      <c r="DP29" s="634"/>
      <c r="DQ29" s="634"/>
      <c r="DR29" s="634"/>
      <c r="DS29" s="634"/>
      <c r="DT29" s="634"/>
      <c r="DU29" s="634"/>
      <c r="DV29" s="635"/>
      <c r="DW29" s="624">
        <v>13.8</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1233669</v>
      </c>
      <c r="S30" s="622"/>
      <c r="T30" s="622"/>
      <c r="U30" s="622"/>
      <c r="V30" s="622"/>
      <c r="W30" s="622"/>
      <c r="X30" s="622"/>
      <c r="Y30" s="623"/>
      <c r="Z30" s="659">
        <v>10.8</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824988</v>
      </c>
      <c r="CS30" s="622"/>
      <c r="CT30" s="622"/>
      <c r="CU30" s="622"/>
      <c r="CV30" s="622"/>
      <c r="CW30" s="622"/>
      <c r="CX30" s="622"/>
      <c r="CY30" s="623"/>
      <c r="CZ30" s="624">
        <v>7.5</v>
      </c>
      <c r="DA30" s="636"/>
      <c r="DB30" s="636"/>
      <c r="DC30" s="637"/>
      <c r="DD30" s="627">
        <v>824988</v>
      </c>
      <c r="DE30" s="622"/>
      <c r="DF30" s="622"/>
      <c r="DG30" s="622"/>
      <c r="DH30" s="622"/>
      <c r="DI30" s="622"/>
      <c r="DJ30" s="622"/>
      <c r="DK30" s="623"/>
      <c r="DL30" s="627">
        <v>824988</v>
      </c>
      <c r="DM30" s="622"/>
      <c r="DN30" s="622"/>
      <c r="DO30" s="622"/>
      <c r="DP30" s="622"/>
      <c r="DQ30" s="622"/>
      <c r="DR30" s="622"/>
      <c r="DS30" s="622"/>
      <c r="DT30" s="622"/>
      <c r="DU30" s="622"/>
      <c r="DV30" s="623"/>
      <c r="DW30" s="624">
        <v>13.3</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98.6</v>
      </c>
      <c r="BH31" s="684"/>
      <c r="BI31" s="684"/>
      <c r="BJ31" s="684"/>
      <c r="BK31" s="684"/>
      <c r="BL31" s="684"/>
      <c r="BM31" s="685">
        <v>94.7</v>
      </c>
      <c r="BN31" s="684"/>
      <c r="BO31" s="684"/>
      <c r="BP31" s="684"/>
      <c r="BQ31" s="686"/>
      <c r="BR31" s="683">
        <v>98.9</v>
      </c>
      <c r="BS31" s="684"/>
      <c r="BT31" s="684"/>
      <c r="BU31" s="684"/>
      <c r="BV31" s="684"/>
      <c r="BW31" s="684"/>
      <c r="BX31" s="685">
        <v>94.3</v>
      </c>
      <c r="BY31" s="684"/>
      <c r="BZ31" s="684"/>
      <c r="CA31" s="684"/>
      <c r="CB31" s="686"/>
      <c r="CD31" s="642"/>
      <c r="CE31" s="643"/>
      <c r="CF31" s="618" t="s">
        <v>300</v>
      </c>
      <c r="CG31" s="619"/>
      <c r="CH31" s="619"/>
      <c r="CI31" s="619"/>
      <c r="CJ31" s="619"/>
      <c r="CK31" s="619"/>
      <c r="CL31" s="619"/>
      <c r="CM31" s="619"/>
      <c r="CN31" s="619"/>
      <c r="CO31" s="619"/>
      <c r="CP31" s="619"/>
      <c r="CQ31" s="620"/>
      <c r="CR31" s="621">
        <v>33661</v>
      </c>
      <c r="CS31" s="634"/>
      <c r="CT31" s="634"/>
      <c r="CU31" s="634"/>
      <c r="CV31" s="634"/>
      <c r="CW31" s="634"/>
      <c r="CX31" s="634"/>
      <c r="CY31" s="635"/>
      <c r="CZ31" s="624">
        <v>0.3</v>
      </c>
      <c r="DA31" s="636"/>
      <c r="DB31" s="636"/>
      <c r="DC31" s="637"/>
      <c r="DD31" s="627">
        <v>33655</v>
      </c>
      <c r="DE31" s="634"/>
      <c r="DF31" s="634"/>
      <c r="DG31" s="634"/>
      <c r="DH31" s="634"/>
      <c r="DI31" s="634"/>
      <c r="DJ31" s="634"/>
      <c r="DK31" s="635"/>
      <c r="DL31" s="627">
        <v>33655</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566075</v>
      </c>
      <c r="S32" s="622"/>
      <c r="T32" s="622"/>
      <c r="U32" s="622"/>
      <c r="V32" s="622"/>
      <c r="W32" s="622"/>
      <c r="X32" s="622"/>
      <c r="Y32" s="623"/>
      <c r="Z32" s="659">
        <v>5</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302</v>
      </c>
      <c r="AX32" s="618" t="s">
        <v>303</v>
      </c>
      <c r="AY32" s="619"/>
      <c r="AZ32" s="619"/>
      <c r="BA32" s="619"/>
      <c r="BB32" s="619"/>
      <c r="BC32" s="619"/>
      <c r="BD32" s="619"/>
      <c r="BE32" s="619"/>
      <c r="BF32" s="620"/>
      <c r="BG32" s="692">
        <v>98.8</v>
      </c>
      <c r="BH32" s="634"/>
      <c r="BI32" s="634"/>
      <c r="BJ32" s="634"/>
      <c r="BK32" s="634"/>
      <c r="BL32" s="634"/>
      <c r="BM32" s="625">
        <v>96.8</v>
      </c>
      <c r="BN32" s="634"/>
      <c r="BO32" s="634"/>
      <c r="BP32" s="634"/>
      <c r="BQ32" s="657"/>
      <c r="BR32" s="692">
        <v>98.8</v>
      </c>
      <c r="BS32" s="634"/>
      <c r="BT32" s="634"/>
      <c r="BU32" s="634"/>
      <c r="BV32" s="634"/>
      <c r="BW32" s="634"/>
      <c r="BX32" s="625">
        <v>95.4</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49232</v>
      </c>
      <c r="S33" s="622"/>
      <c r="T33" s="622"/>
      <c r="U33" s="622"/>
      <c r="V33" s="622"/>
      <c r="W33" s="622"/>
      <c r="X33" s="622"/>
      <c r="Y33" s="623"/>
      <c r="Z33" s="659">
        <v>0.4</v>
      </c>
      <c r="AA33" s="659"/>
      <c r="AB33" s="659"/>
      <c r="AC33" s="659"/>
      <c r="AD33" s="660">
        <v>28640</v>
      </c>
      <c r="AE33" s="660"/>
      <c r="AF33" s="660"/>
      <c r="AG33" s="660"/>
      <c r="AH33" s="660"/>
      <c r="AI33" s="660"/>
      <c r="AJ33" s="660"/>
      <c r="AK33" s="660"/>
      <c r="AL33" s="624">
        <v>0.5</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98.3</v>
      </c>
      <c r="BH33" s="606"/>
      <c r="BI33" s="606"/>
      <c r="BJ33" s="606"/>
      <c r="BK33" s="606"/>
      <c r="BL33" s="606"/>
      <c r="BM33" s="652">
        <v>92.6</v>
      </c>
      <c r="BN33" s="606"/>
      <c r="BO33" s="606"/>
      <c r="BP33" s="606"/>
      <c r="BQ33" s="669"/>
      <c r="BR33" s="682">
        <v>98.7</v>
      </c>
      <c r="BS33" s="606"/>
      <c r="BT33" s="606"/>
      <c r="BU33" s="606"/>
      <c r="BV33" s="606"/>
      <c r="BW33" s="606"/>
      <c r="BX33" s="652">
        <v>92.7</v>
      </c>
      <c r="BY33" s="606"/>
      <c r="BZ33" s="606"/>
      <c r="CA33" s="606"/>
      <c r="CB33" s="669"/>
      <c r="CD33" s="618" t="s">
        <v>307</v>
      </c>
      <c r="CE33" s="619"/>
      <c r="CF33" s="619"/>
      <c r="CG33" s="619"/>
      <c r="CH33" s="619"/>
      <c r="CI33" s="619"/>
      <c r="CJ33" s="619"/>
      <c r="CK33" s="619"/>
      <c r="CL33" s="619"/>
      <c r="CM33" s="619"/>
      <c r="CN33" s="619"/>
      <c r="CO33" s="619"/>
      <c r="CP33" s="619"/>
      <c r="CQ33" s="620"/>
      <c r="CR33" s="621">
        <v>5854231</v>
      </c>
      <c r="CS33" s="634"/>
      <c r="CT33" s="634"/>
      <c r="CU33" s="634"/>
      <c r="CV33" s="634"/>
      <c r="CW33" s="634"/>
      <c r="CX33" s="634"/>
      <c r="CY33" s="635"/>
      <c r="CZ33" s="624">
        <v>53</v>
      </c>
      <c r="DA33" s="636"/>
      <c r="DB33" s="636"/>
      <c r="DC33" s="637"/>
      <c r="DD33" s="627">
        <v>3984803</v>
      </c>
      <c r="DE33" s="634"/>
      <c r="DF33" s="634"/>
      <c r="DG33" s="634"/>
      <c r="DH33" s="634"/>
      <c r="DI33" s="634"/>
      <c r="DJ33" s="634"/>
      <c r="DK33" s="635"/>
      <c r="DL33" s="627">
        <v>3138513</v>
      </c>
      <c r="DM33" s="634"/>
      <c r="DN33" s="634"/>
      <c r="DO33" s="634"/>
      <c r="DP33" s="634"/>
      <c r="DQ33" s="634"/>
      <c r="DR33" s="634"/>
      <c r="DS33" s="634"/>
      <c r="DT33" s="634"/>
      <c r="DU33" s="634"/>
      <c r="DV33" s="635"/>
      <c r="DW33" s="624">
        <v>50.4</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615017</v>
      </c>
      <c r="S34" s="622"/>
      <c r="T34" s="622"/>
      <c r="U34" s="622"/>
      <c r="V34" s="622"/>
      <c r="W34" s="622"/>
      <c r="X34" s="622"/>
      <c r="Y34" s="623"/>
      <c r="Z34" s="659">
        <v>5.4</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2059421</v>
      </c>
      <c r="CS34" s="622"/>
      <c r="CT34" s="622"/>
      <c r="CU34" s="622"/>
      <c r="CV34" s="622"/>
      <c r="CW34" s="622"/>
      <c r="CX34" s="622"/>
      <c r="CY34" s="623"/>
      <c r="CZ34" s="624">
        <v>18.600000000000001</v>
      </c>
      <c r="DA34" s="636"/>
      <c r="DB34" s="636"/>
      <c r="DC34" s="637"/>
      <c r="DD34" s="627">
        <v>1344143</v>
      </c>
      <c r="DE34" s="622"/>
      <c r="DF34" s="622"/>
      <c r="DG34" s="622"/>
      <c r="DH34" s="622"/>
      <c r="DI34" s="622"/>
      <c r="DJ34" s="622"/>
      <c r="DK34" s="623"/>
      <c r="DL34" s="627">
        <v>1101302</v>
      </c>
      <c r="DM34" s="622"/>
      <c r="DN34" s="622"/>
      <c r="DO34" s="622"/>
      <c r="DP34" s="622"/>
      <c r="DQ34" s="622"/>
      <c r="DR34" s="622"/>
      <c r="DS34" s="622"/>
      <c r="DT34" s="622"/>
      <c r="DU34" s="622"/>
      <c r="DV34" s="623"/>
      <c r="DW34" s="624">
        <v>17.7</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876723</v>
      </c>
      <c r="S35" s="622"/>
      <c r="T35" s="622"/>
      <c r="U35" s="622"/>
      <c r="V35" s="622"/>
      <c r="W35" s="622"/>
      <c r="X35" s="622"/>
      <c r="Y35" s="623"/>
      <c r="Z35" s="659">
        <v>7.7</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61918</v>
      </c>
      <c r="CS35" s="634"/>
      <c r="CT35" s="634"/>
      <c r="CU35" s="634"/>
      <c r="CV35" s="634"/>
      <c r="CW35" s="634"/>
      <c r="CX35" s="634"/>
      <c r="CY35" s="635"/>
      <c r="CZ35" s="624">
        <v>0.6</v>
      </c>
      <c r="DA35" s="636"/>
      <c r="DB35" s="636"/>
      <c r="DC35" s="637"/>
      <c r="DD35" s="627">
        <v>48876</v>
      </c>
      <c r="DE35" s="634"/>
      <c r="DF35" s="634"/>
      <c r="DG35" s="634"/>
      <c r="DH35" s="634"/>
      <c r="DI35" s="634"/>
      <c r="DJ35" s="634"/>
      <c r="DK35" s="635"/>
      <c r="DL35" s="627">
        <v>48767</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627255</v>
      </c>
      <c r="S36" s="622"/>
      <c r="T36" s="622"/>
      <c r="U36" s="622"/>
      <c r="V36" s="622"/>
      <c r="W36" s="622"/>
      <c r="X36" s="622"/>
      <c r="Y36" s="623"/>
      <c r="Z36" s="659">
        <v>5.5</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1316068</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9088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1761959</v>
      </c>
      <c r="CS36" s="622"/>
      <c r="CT36" s="622"/>
      <c r="CU36" s="622"/>
      <c r="CV36" s="622"/>
      <c r="CW36" s="622"/>
      <c r="CX36" s="622"/>
      <c r="CY36" s="623"/>
      <c r="CZ36" s="624">
        <v>16</v>
      </c>
      <c r="DA36" s="636"/>
      <c r="DB36" s="636"/>
      <c r="DC36" s="637"/>
      <c r="DD36" s="627">
        <v>1432679</v>
      </c>
      <c r="DE36" s="622"/>
      <c r="DF36" s="622"/>
      <c r="DG36" s="622"/>
      <c r="DH36" s="622"/>
      <c r="DI36" s="622"/>
      <c r="DJ36" s="622"/>
      <c r="DK36" s="623"/>
      <c r="DL36" s="627">
        <v>1075380</v>
      </c>
      <c r="DM36" s="622"/>
      <c r="DN36" s="622"/>
      <c r="DO36" s="622"/>
      <c r="DP36" s="622"/>
      <c r="DQ36" s="622"/>
      <c r="DR36" s="622"/>
      <c r="DS36" s="622"/>
      <c r="DT36" s="622"/>
      <c r="DU36" s="622"/>
      <c r="DV36" s="623"/>
      <c r="DW36" s="624">
        <v>17.3</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177483</v>
      </c>
      <c r="S37" s="622"/>
      <c r="T37" s="622"/>
      <c r="U37" s="622"/>
      <c r="V37" s="622"/>
      <c r="W37" s="622"/>
      <c r="X37" s="622"/>
      <c r="Y37" s="623"/>
      <c r="Z37" s="659">
        <v>1.6</v>
      </c>
      <c r="AA37" s="659"/>
      <c r="AB37" s="659"/>
      <c r="AC37" s="659"/>
      <c r="AD37" s="660" t="s">
        <v>121</v>
      </c>
      <c r="AE37" s="660"/>
      <c r="AF37" s="660"/>
      <c r="AG37" s="660"/>
      <c r="AH37" s="660"/>
      <c r="AI37" s="660"/>
      <c r="AJ37" s="660"/>
      <c r="AK37" s="660"/>
      <c r="AL37" s="624" t="s">
        <v>121</v>
      </c>
      <c r="AM37" s="625"/>
      <c r="AN37" s="625"/>
      <c r="AO37" s="661"/>
      <c r="AQ37" s="654" t="s">
        <v>319</v>
      </c>
      <c r="AR37" s="655"/>
      <c r="AS37" s="655"/>
      <c r="AT37" s="655"/>
      <c r="AU37" s="655"/>
      <c r="AV37" s="655"/>
      <c r="AW37" s="655"/>
      <c r="AX37" s="655"/>
      <c r="AY37" s="656"/>
      <c r="AZ37" s="621">
        <v>190000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9088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895279</v>
      </c>
      <c r="CS37" s="634"/>
      <c r="CT37" s="634"/>
      <c r="CU37" s="634"/>
      <c r="CV37" s="634"/>
      <c r="CW37" s="634"/>
      <c r="CX37" s="634"/>
      <c r="CY37" s="635"/>
      <c r="CZ37" s="624">
        <v>8.1</v>
      </c>
      <c r="DA37" s="636"/>
      <c r="DB37" s="636"/>
      <c r="DC37" s="637"/>
      <c r="DD37" s="627">
        <v>847959</v>
      </c>
      <c r="DE37" s="634"/>
      <c r="DF37" s="634"/>
      <c r="DG37" s="634"/>
      <c r="DH37" s="634"/>
      <c r="DI37" s="634"/>
      <c r="DJ37" s="634"/>
      <c r="DK37" s="635"/>
      <c r="DL37" s="627">
        <v>828445</v>
      </c>
      <c r="DM37" s="634"/>
      <c r="DN37" s="634"/>
      <c r="DO37" s="634"/>
      <c r="DP37" s="634"/>
      <c r="DQ37" s="634"/>
      <c r="DR37" s="634"/>
      <c r="DS37" s="634"/>
      <c r="DT37" s="634"/>
      <c r="DU37" s="634"/>
      <c r="DV37" s="635"/>
      <c r="DW37" s="624">
        <v>13.3</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360000</v>
      </c>
      <c r="S38" s="622"/>
      <c r="T38" s="622"/>
      <c r="U38" s="622"/>
      <c r="V38" s="622"/>
      <c r="W38" s="622"/>
      <c r="X38" s="622"/>
      <c r="Y38" s="623"/>
      <c r="Z38" s="659">
        <v>3.2</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t="s">
        <v>121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3965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1126068</v>
      </c>
      <c r="CS38" s="622"/>
      <c r="CT38" s="622"/>
      <c r="CU38" s="622"/>
      <c r="CV38" s="622"/>
      <c r="CW38" s="622"/>
      <c r="CX38" s="622"/>
      <c r="CY38" s="623"/>
      <c r="CZ38" s="624">
        <v>10.199999999999999</v>
      </c>
      <c r="DA38" s="636"/>
      <c r="DB38" s="636"/>
      <c r="DC38" s="637"/>
      <c r="DD38" s="627">
        <v>923294</v>
      </c>
      <c r="DE38" s="622"/>
      <c r="DF38" s="622"/>
      <c r="DG38" s="622"/>
      <c r="DH38" s="622"/>
      <c r="DI38" s="622"/>
      <c r="DJ38" s="622"/>
      <c r="DK38" s="623"/>
      <c r="DL38" s="627">
        <v>913064</v>
      </c>
      <c r="DM38" s="622"/>
      <c r="DN38" s="622"/>
      <c r="DO38" s="622"/>
      <c r="DP38" s="622"/>
      <c r="DQ38" s="622"/>
      <c r="DR38" s="622"/>
      <c r="DS38" s="622"/>
      <c r="DT38" s="622"/>
      <c r="DU38" s="622"/>
      <c r="DV38" s="623"/>
      <c r="DW38" s="624">
        <v>14.7</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5604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844865</v>
      </c>
      <c r="CS39" s="634"/>
      <c r="CT39" s="634"/>
      <c r="CU39" s="634"/>
      <c r="CV39" s="634"/>
      <c r="CW39" s="634"/>
      <c r="CX39" s="634"/>
      <c r="CY39" s="635"/>
      <c r="CZ39" s="624">
        <v>7.7</v>
      </c>
      <c r="DA39" s="636"/>
      <c r="DB39" s="636"/>
      <c r="DC39" s="637"/>
      <c r="DD39" s="627">
        <v>235811</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61500</v>
      </c>
      <c r="S40" s="622"/>
      <c r="T40" s="622"/>
      <c r="U40" s="622"/>
      <c r="V40" s="622"/>
      <c r="W40" s="622"/>
      <c r="X40" s="622"/>
      <c r="Y40" s="623"/>
      <c r="Z40" s="659">
        <v>0.5</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121</v>
      </c>
      <c r="CS40" s="622"/>
      <c r="CT40" s="622"/>
      <c r="CU40" s="622"/>
      <c r="CV40" s="622"/>
      <c r="CW40" s="622"/>
      <c r="CX40" s="622"/>
      <c r="CY40" s="623"/>
      <c r="CZ40" s="624" t="s">
        <v>121</v>
      </c>
      <c r="DA40" s="636"/>
      <c r="DB40" s="636"/>
      <c r="DC40" s="637"/>
      <c r="DD40" s="627" t="s">
        <v>121</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11424696</v>
      </c>
      <c r="S41" s="646"/>
      <c r="T41" s="646"/>
      <c r="U41" s="646"/>
      <c r="V41" s="646"/>
      <c r="W41" s="646"/>
      <c r="X41" s="646"/>
      <c r="Y41" s="649"/>
      <c r="Z41" s="650">
        <v>100</v>
      </c>
      <c r="AA41" s="650"/>
      <c r="AB41" s="650"/>
      <c r="AC41" s="650"/>
      <c r="AD41" s="651">
        <v>6162148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195759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930309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369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599308</v>
      </c>
      <c r="CS42" s="634"/>
      <c r="CT42" s="634"/>
      <c r="CU42" s="634"/>
      <c r="CV42" s="634"/>
      <c r="CW42" s="634"/>
      <c r="CX42" s="634"/>
      <c r="CY42" s="635"/>
      <c r="CZ42" s="624">
        <v>5.4</v>
      </c>
      <c r="DA42" s="636"/>
      <c r="DB42" s="636"/>
      <c r="DC42" s="637"/>
      <c r="DD42" s="627">
        <v>154826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15376</v>
      </c>
      <c r="CS43" s="634"/>
      <c r="CT43" s="634"/>
      <c r="CU43" s="634"/>
      <c r="CV43" s="634"/>
      <c r="CW43" s="634"/>
      <c r="CX43" s="634"/>
      <c r="CY43" s="635"/>
      <c r="CZ43" s="624">
        <v>0.1</v>
      </c>
      <c r="DA43" s="636"/>
      <c r="DB43" s="636"/>
      <c r="DC43" s="637"/>
      <c r="DD43" s="627">
        <v>15376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598253</v>
      </c>
      <c r="CS44" s="622"/>
      <c r="CT44" s="622"/>
      <c r="CU44" s="622"/>
      <c r="CV44" s="622"/>
      <c r="CW44" s="622"/>
      <c r="CX44" s="622"/>
      <c r="CY44" s="623"/>
      <c r="CZ44" s="624">
        <v>5.4</v>
      </c>
      <c r="DA44" s="625"/>
      <c r="DB44" s="625"/>
      <c r="DC44" s="626"/>
      <c r="DD44" s="627">
        <v>153771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76297</v>
      </c>
      <c r="CS45" s="634"/>
      <c r="CT45" s="634"/>
      <c r="CU45" s="634"/>
      <c r="CV45" s="634"/>
      <c r="CW45" s="634"/>
      <c r="CX45" s="634"/>
      <c r="CY45" s="635"/>
      <c r="CZ45" s="624">
        <v>0.7</v>
      </c>
      <c r="DA45" s="636"/>
      <c r="DB45" s="636"/>
      <c r="DC45" s="637"/>
      <c r="DD45" s="627">
        <v>11442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504521</v>
      </c>
      <c r="CS46" s="622"/>
      <c r="CT46" s="622"/>
      <c r="CU46" s="622"/>
      <c r="CV46" s="622"/>
      <c r="CW46" s="622"/>
      <c r="CX46" s="622"/>
      <c r="CY46" s="623"/>
      <c r="CZ46" s="624">
        <v>4.5999999999999996</v>
      </c>
      <c r="DA46" s="625"/>
      <c r="DB46" s="625"/>
      <c r="DC46" s="626"/>
      <c r="DD46" s="627">
        <v>138894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1055</v>
      </c>
      <c r="CS47" s="634"/>
      <c r="CT47" s="634"/>
      <c r="CU47" s="634"/>
      <c r="CV47" s="634"/>
      <c r="CW47" s="634"/>
      <c r="CX47" s="634"/>
      <c r="CY47" s="635"/>
      <c r="CZ47" s="624">
        <v>0</v>
      </c>
      <c r="DA47" s="636"/>
      <c r="DB47" s="636"/>
      <c r="DC47" s="637"/>
      <c r="DD47" s="627">
        <v>1055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11043051</v>
      </c>
      <c r="CS49" s="606"/>
      <c r="CT49" s="606"/>
      <c r="CU49" s="606"/>
      <c r="CV49" s="606"/>
      <c r="CW49" s="606"/>
      <c r="CX49" s="606"/>
      <c r="CY49" s="607"/>
      <c r="CZ49" s="608">
        <v>100</v>
      </c>
      <c r="DA49" s="609"/>
      <c r="DB49" s="609"/>
      <c r="DC49" s="610"/>
      <c r="DD49" s="611">
        <v>7730721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3HzJixXD4CTo1Pf2vJqFR7rnGmxk0rmie7SOLy9dfG6s+bj7ufGPLRbUD5YeVSf8CwZ9QsE7XHzaXjcL9XL2Q==" saltValue="xbW5qvXRh50d4JEnT7sYI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11452</v>
      </c>
      <c r="R7" s="1103"/>
      <c r="S7" s="1103"/>
      <c r="T7" s="1103"/>
      <c r="U7" s="1103"/>
      <c r="V7" s="1103">
        <v>11070</v>
      </c>
      <c r="W7" s="1103"/>
      <c r="X7" s="1103"/>
      <c r="Y7" s="1103"/>
      <c r="Z7" s="1103"/>
      <c r="AA7" s="1103">
        <v>382</v>
      </c>
      <c r="AB7" s="1103"/>
      <c r="AC7" s="1103"/>
      <c r="AD7" s="1103"/>
      <c r="AE7" s="1104"/>
      <c r="AF7" s="1105">
        <v>288</v>
      </c>
      <c r="AG7" s="1106"/>
      <c r="AH7" s="1106"/>
      <c r="AI7" s="1106"/>
      <c r="AJ7" s="1107"/>
      <c r="AK7" s="1108">
        <v>877</v>
      </c>
      <c r="AL7" s="1109"/>
      <c r="AM7" s="1109"/>
      <c r="AN7" s="1109"/>
      <c r="AO7" s="1109"/>
      <c r="AP7" s="1109">
        <v>9420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555</v>
      </c>
      <c r="BT7" s="1100"/>
      <c r="BU7" s="1100"/>
      <c r="BV7" s="1100"/>
      <c r="BW7" s="1100"/>
      <c r="BX7" s="1100"/>
      <c r="BY7" s="1100"/>
      <c r="BZ7" s="1100"/>
      <c r="CA7" s="1100"/>
      <c r="CB7" s="1100"/>
      <c r="CC7" s="1100"/>
      <c r="CD7" s="1100"/>
      <c r="CE7" s="1100"/>
      <c r="CF7" s="1100"/>
      <c r="CG7" s="1112"/>
      <c r="CH7" s="1096">
        <v>13</v>
      </c>
      <c r="CI7" s="1097"/>
      <c r="CJ7" s="1097"/>
      <c r="CK7" s="1097"/>
      <c r="CL7" s="1098"/>
      <c r="CM7" s="1096">
        <v>66</v>
      </c>
      <c r="CN7" s="1097"/>
      <c r="CO7" s="1097"/>
      <c r="CP7" s="1097"/>
      <c r="CQ7" s="1098"/>
      <c r="CR7" s="1096">
        <v>1</v>
      </c>
      <c r="CS7" s="1097"/>
      <c r="CT7" s="1097"/>
      <c r="CU7" s="1097"/>
      <c r="CV7" s="1098"/>
      <c r="CW7" s="1096">
        <v>0</v>
      </c>
      <c r="CX7" s="1097"/>
      <c r="CY7" s="1097"/>
      <c r="CZ7" s="1097"/>
      <c r="DA7" s="1098"/>
      <c r="DB7" s="1096" t="s">
        <v>549</v>
      </c>
      <c r="DC7" s="1097"/>
      <c r="DD7" s="1097"/>
      <c r="DE7" s="1097"/>
      <c r="DF7" s="1098"/>
      <c r="DG7" s="1096">
        <v>192</v>
      </c>
      <c r="DH7" s="1097"/>
      <c r="DI7" s="1097"/>
      <c r="DJ7" s="1097"/>
      <c r="DK7" s="1098"/>
      <c r="DL7" s="1096" t="s">
        <v>549</v>
      </c>
      <c r="DM7" s="1097"/>
      <c r="DN7" s="1097"/>
      <c r="DO7" s="1097"/>
      <c r="DP7" s="1098"/>
      <c r="DQ7" s="1096" t="s">
        <v>549</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556</v>
      </c>
      <c r="BT8" s="993"/>
      <c r="BU8" s="993"/>
      <c r="BV8" s="993"/>
      <c r="BW8" s="993"/>
      <c r="BX8" s="993"/>
      <c r="BY8" s="993"/>
      <c r="BZ8" s="993"/>
      <c r="CA8" s="993"/>
      <c r="CB8" s="993"/>
      <c r="CC8" s="993"/>
      <c r="CD8" s="993"/>
      <c r="CE8" s="993"/>
      <c r="CF8" s="993"/>
      <c r="CG8" s="1014"/>
      <c r="CH8" s="989">
        <v>0</v>
      </c>
      <c r="CI8" s="990"/>
      <c r="CJ8" s="990"/>
      <c r="CK8" s="990"/>
      <c r="CL8" s="991"/>
      <c r="CM8" s="989">
        <v>7</v>
      </c>
      <c r="CN8" s="990"/>
      <c r="CO8" s="990"/>
      <c r="CP8" s="990"/>
      <c r="CQ8" s="991"/>
      <c r="CR8" s="989">
        <v>3</v>
      </c>
      <c r="CS8" s="990"/>
      <c r="CT8" s="990"/>
      <c r="CU8" s="990"/>
      <c r="CV8" s="991"/>
      <c r="CW8" s="989" t="s">
        <v>549</v>
      </c>
      <c r="CX8" s="990"/>
      <c r="CY8" s="990"/>
      <c r="CZ8" s="990"/>
      <c r="DA8" s="991"/>
      <c r="DB8" s="989" t="s">
        <v>549</v>
      </c>
      <c r="DC8" s="990"/>
      <c r="DD8" s="990"/>
      <c r="DE8" s="990"/>
      <c r="DF8" s="991"/>
      <c r="DG8" s="989" t="s">
        <v>549</v>
      </c>
      <c r="DH8" s="990"/>
      <c r="DI8" s="990"/>
      <c r="DJ8" s="990"/>
      <c r="DK8" s="991"/>
      <c r="DL8" s="989" t="s">
        <v>549</v>
      </c>
      <c r="DM8" s="990"/>
      <c r="DN8" s="990"/>
      <c r="DO8" s="990"/>
      <c r="DP8" s="991"/>
      <c r="DQ8" s="989" t="s">
        <v>549</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557</v>
      </c>
      <c r="BT9" s="993"/>
      <c r="BU9" s="993"/>
      <c r="BV9" s="993"/>
      <c r="BW9" s="993"/>
      <c r="BX9" s="993"/>
      <c r="BY9" s="993"/>
      <c r="BZ9" s="993"/>
      <c r="CA9" s="993"/>
      <c r="CB9" s="993"/>
      <c r="CC9" s="993"/>
      <c r="CD9" s="993"/>
      <c r="CE9" s="993"/>
      <c r="CF9" s="993"/>
      <c r="CG9" s="1014"/>
      <c r="CH9" s="989">
        <v>5</v>
      </c>
      <c r="CI9" s="990"/>
      <c r="CJ9" s="990"/>
      <c r="CK9" s="990"/>
      <c r="CL9" s="991"/>
      <c r="CM9" s="989">
        <v>1876</v>
      </c>
      <c r="CN9" s="990"/>
      <c r="CO9" s="990"/>
      <c r="CP9" s="990"/>
      <c r="CQ9" s="991"/>
      <c r="CR9" s="989">
        <v>1</v>
      </c>
      <c r="CS9" s="990"/>
      <c r="CT9" s="990"/>
      <c r="CU9" s="990"/>
      <c r="CV9" s="991"/>
      <c r="CW9" s="989" t="s">
        <v>487</v>
      </c>
      <c r="CX9" s="990"/>
      <c r="CY9" s="990"/>
      <c r="CZ9" s="990"/>
      <c r="DA9" s="991"/>
      <c r="DB9" s="989" t="s">
        <v>487</v>
      </c>
      <c r="DC9" s="990"/>
      <c r="DD9" s="990"/>
      <c r="DE9" s="990"/>
      <c r="DF9" s="991"/>
      <c r="DG9" s="989" t="s">
        <v>487</v>
      </c>
      <c r="DH9" s="990"/>
      <c r="DI9" s="990"/>
      <c r="DJ9" s="990"/>
      <c r="DK9" s="991"/>
      <c r="DL9" s="989" t="s">
        <v>487</v>
      </c>
      <c r="DM9" s="990"/>
      <c r="DN9" s="990"/>
      <c r="DO9" s="990"/>
      <c r="DP9" s="991"/>
      <c r="DQ9" s="989" t="s">
        <v>487</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558</v>
      </c>
      <c r="BT10" s="993"/>
      <c r="BU10" s="993"/>
      <c r="BV10" s="993"/>
      <c r="BW10" s="993"/>
      <c r="BX10" s="993"/>
      <c r="BY10" s="993"/>
      <c r="BZ10" s="993"/>
      <c r="CA10" s="993"/>
      <c r="CB10" s="993"/>
      <c r="CC10" s="993"/>
      <c r="CD10" s="993"/>
      <c r="CE10" s="993"/>
      <c r="CF10" s="993"/>
      <c r="CG10" s="1014"/>
      <c r="CH10" s="989">
        <v>-3</v>
      </c>
      <c r="CI10" s="990"/>
      <c r="CJ10" s="990"/>
      <c r="CK10" s="990"/>
      <c r="CL10" s="991"/>
      <c r="CM10" s="989">
        <v>799</v>
      </c>
      <c r="CN10" s="990"/>
      <c r="CO10" s="990"/>
      <c r="CP10" s="990"/>
      <c r="CQ10" s="991"/>
      <c r="CR10" s="989">
        <v>0</v>
      </c>
      <c r="CS10" s="990"/>
      <c r="CT10" s="990"/>
      <c r="CU10" s="990"/>
      <c r="CV10" s="991"/>
      <c r="CW10" s="989" t="s">
        <v>487</v>
      </c>
      <c r="CX10" s="990"/>
      <c r="CY10" s="990"/>
      <c r="CZ10" s="990"/>
      <c r="DA10" s="991"/>
      <c r="DB10" s="989" t="s">
        <v>487</v>
      </c>
      <c r="DC10" s="990"/>
      <c r="DD10" s="990"/>
      <c r="DE10" s="990"/>
      <c r="DF10" s="991"/>
      <c r="DG10" s="989" t="s">
        <v>487</v>
      </c>
      <c r="DH10" s="990"/>
      <c r="DI10" s="990"/>
      <c r="DJ10" s="990"/>
      <c r="DK10" s="991"/>
      <c r="DL10" s="989" t="s">
        <v>487</v>
      </c>
      <c r="DM10" s="990"/>
      <c r="DN10" s="990"/>
      <c r="DO10" s="990"/>
      <c r="DP10" s="991"/>
      <c r="DQ10" s="989" t="s">
        <v>487</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11452</v>
      </c>
      <c r="R23" s="1061"/>
      <c r="S23" s="1061"/>
      <c r="T23" s="1061"/>
      <c r="U23" s="1061"/>
      <c r="V23" s="1061">
        <v>11070</v>
      </c>
      <c r="W23" s="1061"/>
      <c r="X23" s="1061"/>
      <c r="Y23" s="1061"/>
      <c r="Z23" s="1061"/>
      <c r="AA23" s="1061">
        <v>382</v>
      </c>
      <c r="AB23" s="1061"/>
      <c r="AC23" s="1061"/>
      <c r="AD23" s="1061"/>
      <c r="AE23" s="1068"/>
      <c r="AF23" s="1069">
        <v>288</v>
      </c>
      <c r="AG23" s="1061"/>
      <c r="AH23" s="1061"/>
      <c r="AI23" s="1061"/>
      <c r="AJ23" s="1070"/>
      <c r="AK23" s="1071"/>
      <c r="AL23" s="1072"/>
      <c r="AM23" s="1072"/>
      <c r="AN23" s="1072"/>
      <c r="AO23" s="1072"/>
      <c r="AP23" s="1061">
        <v>9420</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3027</v>
      </c>
      <c r="R28" s="1051"/>
      <c r="S28" s="1051"/>
      <c r="T28" s="1051"/>
      <c r="U28" s="1051"/>
      <c r="V28" s="1051">
        <v>3018</v>
      </c>
      <c r="W28" s="1051"/>
      <c r="X28" s="1051"/>
      <c r="Y28" s="1051"/>
      <c r="Z28" s="1051"/>
      <c r="AA28" s="1051">
        <v>9</v>
      </c>
      <c r="AB28" s="1051"/>
      <c r="AC28" s="1051"/>
      <c r="AD28" s="1051"/>
      <c r="AE28" s="1052"/>
      <c r="AF28" s="1053">
        <v>9</v>
      </c>
      <c r="AG28" s="1051"/>
      <c r="AH28" s="1051"/>
      <c r="AI28" s="1051"/>
      <c r="AJ28" s="1054"/>
      <c r="AK28" s="1042">
        <v>196</v>
      </c>
      <c r="AL28" s="1043"/>
      <c r="AM28" s="1043"/>
      <c r="AN28" s="1043"/>
      <c r="AO28" s="1043"/>
      <c r="AP28" s="1043" t="s">
        <v>549</v>
      </c>
      <c r="AQ28" s="1043"/>
      <c r="AR28" s="1043"/>
      <c r="AS28" s="1043"/>
      <c r="AT28" s="1043"/>
      <c r="AU28" s="1043" t="s">
        <v>549</v>
      </c>
      <c r="AV28" s="1043"/>
      <c r="AW28" s="1043"/>
      <c r="AX28" s="1043"/>
      <c r="AY28" s="1043"/>
      <c r="AZ28" s="1044" t="s">
        <v>549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3100</v>
      </c>
      <c r="R29" s="1039"/>
      <c r="S29" s="1039"/>
      <c r="T29" s="1039"/>
      <c r="U29" s="1039"/>
      <c r="V29" s="1039">
        <v>2895</v>
      </c>
      <c r="W29" s="1039"/>
      <c r="X29" s="1039"/>
      <c r="Y29" s="1039"/>
      <c r="Z29" s="1039"/>
      <c r="AA29" s="1039">
        <v>204</v>
      </c>
      <c r="AB29" s="1039"/>
      <c r="AC29" s="1039"/>
      <c r="AD29" s="1039"/>
      <c r="AE29" s="1040"/>
      <c r="AF29" s="1035">
        <v>204</v>
      </c>
      <c r="AG29" s="1036"/>
      <c r="AH29" s="1036"/>
      <c r="AI29" s="1036"/>
      <c r="AJ29" s="1037"/>
      <c r="AK29" s="980">
        <v>459</v>
      </c>
      <c r="AL29" s="971"/>
      <c r="AM29" s="971"/>
      <c r="AN29" s="971"/>
      <c r="AO29" s="971"/>
      <c r="AP29" s="971" t="s">
        <v>549</v>
      </c>
      <c r="AQ29" s="971"/>
      <c r="AR29" s="971"/>
      <c r="AS29" s="971"/>
      <c r="AT29" s="971"/>
      <c r="AU29" s="971" t="s">
        <v>549</v>
      </c>
      <c r="AV29" s="971"/>
      <c r="AW29" s="971"/>
      <c r="AX29" s="971"/>
      <c r="AY29" s="971"/>
      <c r="AZ29" s="1041" t="s">
        <v>549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1</v>
      </c>
      <c r="R30" s="1039"/>
      <c r="S30" s="1039"/>
      <c r="T30" s="1039"/>
      <c r="U30" s="1039"/>
      <c r="V30" s="1039">
        <v>0</v>
      </c>
      <c r="W30" s="1039"/>
      <c r="X30" s="1039"/>
      <c r="Y30" s="1039"/>
      <c r="Z30" s="1039"/>
      <c r="AA30" s="1039">
        <v>1</v>
      </c>
      <c r="AB30" s="1039"/>
      <c r="AC30" s="1039"/>
      <c r="AD30" s="1039"/>
      <c r="AE30" s="1040"/>
      <c r="AF30" s="1035">
        <v>1</v>
      </c>
      <c r="AG30" s="1036"/>
      <c r="AH30" s="1036"/>
      <c r="AI30" s="1036"/>
      <c r="AJ30" s="1037"/>
      <c r="AK30" s="980" t="s">
        <v>549</v>
      </c>
      <c r="AL30" s="971"/>
      <c r="AM30" s="971"/>
      <c r="AN30" s="971"/>
      <c r="AO30" s="971"/>
      <c r="AP30" s="971" t="s">
        <v>549</v>
      </c>
      <c r="AQ30" s="971"/>
      <c r="AR30" s="971"/>
      <c r="AS30" s="971"/>
      <c r="AT30" s="971"/>
      <c r="AU30" s="971" t="s">
        <v>549</v>
      </c>
      <c r="AV30" s="971"/>
      <c r="AW30" s="971"/>
      <c r="AX30" s="971"/>
      <c r="AY30" s="971"/>
      <c r="AZ30" s="1041" t="s">
        <v>549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555</v>
      </c>
      <c r="R31" s="1039"/>
      <c r="S31" s="1039"/>
      <c r="T31" s="1039"/>
      <c r="U31" s="1039"/>
      <c r="V31" s="1039">
        <v>545</v>
      </c>
      <c r="W31" s="1039"/>
      <c r="X31" s="1039"/>
      <c r="Y31" s="1039"/>
      <c r="Z31" s="1039"/>
      <c r="AA31" s="1039">
        <v>10</v>
      </c>
      <c r="AB31" s="1039"/>
      <c r="AC31" s="1039"/>
      <c r="AD31" s="1039"/>
      <c r="AE31" s="1040"/>
      <c r="AF31" s="1035">
        <v>10</v>
      </c>
      <c r="AG31" s="1036"/>
      <c r="AH31" s="1036"/>
      <c r="AI31" s="1036"/>
      <c r="AJ31" s="1037"/>
      <c r="AK31" s="980">
        <v>472</v>
      </c>
      <c r="AL31" s="971"/>
      <c r="AM31" s="971"/>
      <c r="AN31" s="971"/>
      <c r="AO31" s="971"/>
      <c r="AP31" s="971" t="s">
        <v>549</v>
      </c>
      <c r="AQ31" s="971"/>
      <c r="AR31" s="971"/>
      <c r="AS31" s="971"/>
      <c r="AT31" s="971"/>
      <c r="AU31" s="971" t="s">
        <v>549</v>
      </c>
      <c r="AV31" s="971"/>
      <c r="AW31" s="971"/>
      <c r="AX31" s="971"/>
      <c r="AY31" s="971"/>
      <c r="AZ31" s="1041" t="s">
        <v>549</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392</v>
      </c>
      <c r="C32" s="1031"/>
      <c r="D32" s="1031"/>
      <c r="E32" s="1031"/>
      <c r="F32" s="1031"/>
      <c r="G32" s="1031"/>
      <c r="H32" s="1031"/>
      <c r="I32" s="1031"/>
      <c r="J32" s="1031"/>
      <c r="K32" s="1031"/>
      <c r="L32" s="1031"/>
      <c r="M32" s="1031"/>
      <c r="N32" s="1031"/>
      <c r="O32" s="1031"/>
      <c r="P32" s="1032"/>
      <c r="Q32" s="1038">
        <v>440</v>
      </c>
      <c r="R32" s="1039"/>
      <c r="S32" s="1039"/>
      <c r="T32" s="1039"/>
      <c r="U32" s="1039"/>
      <c r="V32" s="1039">
        <v>363</v>
      </c>
      <c r="W32" s="1039"/>
      <c r="X32" s="1039"/>
      <c r="Y32" s="1039"/>
      <c r="Z32" s="1039"/>
      <c r="AA32" s="1039">
        <v>77</v>
      </c>
      <c r="AB32" s="1039"/>
      <c r="AC32" s="1039"/>
      <c r="AD32" s="1039"/>
      <c r="AE32" s="1040"/>
      <c r="AF32" s="1035">
        <v>391</v>
      </c>
      <c r="AG32" s="1036"/>
      <c r="AH32" s="1036"/>
      <c r="AI32" s="1036"/>
      <c r="AJ32" s="1037"/>
      <c r="AK32" s="980">
        <v>8</v>
      </c>
      <c r="AL32" s="971"/>
      <c r="AM32" s="971"/>
      <c r="AN32" s="971"/>
      <c r="AO32" s="971"/>
      <c r="AP32" s="971">
        <v>1663</v>
      </c>
      <c r="AQ32" s="971"/>
      <c r="AR32" s="971"/>
      <c r="AS32" s="971"/>
      <c r="AT32" s="971"/>
      <c r="AU32" s="971" t="s">
        <v>549</v>
      </c>
      <c r="AV32" s="971"/>
      <c r="AW32" s="971"/>
      <c r="AX32" s="971"/>
      <c r="AY32" s="971"/>
      <c r="AZ32" s="1041" t="s">
        <v>549</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394</v>
      </c>
      <c r="C33" s="1031"/>
      <c r="D33" s="1031"/>
      <c r="E33" s="1031"/>
      <c r="F33" s="1031"/>
      <c r="G33" s="1031"/>
      <c r="H33" s="1031"/>
      <c r="I33" s="1031"/>
      <c r="J33" s="1031"/>
      <c r="K33" s="1031"/>
      <c r="L33" s="1031"/>
      <c r="M33" s="1031"/>
      <c r="N33" s="1031"/>
      <c r="O33" s="1031"/>
      <c r="P33" s="1032"/>
      <c r="Q33" s="1038">
        <v>177</v>
      </c>
      <c r="R33" s="1039"/>
      <c r="S33" s="1039"/>
      <c r="T33" s="1039"/>
      <c r="U33" s="1039"/>
      <c r="V33" s="1039">
        <v>167</v>
      </c>
      <c r="W33" s="1039"/>
      <c r="X33" s="1039"/>
      <c r="Y33" s="1039"/>
      <c r="Z33" s="1039"/>
      <c r="AA33" s="1039">
        <v>11</v>
      </c>
      <c r="AB33" s="1039"/>
      <c r="AC33" s="1039"/>
      <c r="AD33" s="1039"/>
      <c r="AE33" s="1040"/>
      <c r="AF33" s="1035">
        <v>201</v>
      </c>
      <c r="AG33" s="1036"/>
      <c r="AH33" s="1036"/>
      <c r="AI33" s="1036"/>
      <c r="AJ33" s="1037"/>
      <c r="AK33" s="980" t="s">
        <v>549</v>
      </c>
      <c r="AL33" s="971"/>
      <c r="AM33" s="971"/>
      <c r="AN33" s="971"/>
      <c r="AO33" s="971"/>
      <c r="AP33" s="971">
        <v>18</v>
      </c>
      <c r="AQ33" s="971"/>
      <c r="AR33" s="971"/>
      <c r="AS33" s="971"/>
      <c r="AT33" s="971"/>
      <c r="AU33" s="971" t="s">
        <v>549</v>
      </c>
      <c r="AV33" s="971"/>
      <c r="AW33" s="971"/>
      <c r="AX33" s="971"/>
      <c r="AY33" s="971"/>
      <c r="AZ33" s="1041" t="s">
        <v>549</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395</v>
      </c>
      <c r="C34" s="1031"/>
      <c r="D34" s="1031"/>
      <c r="E34" s="1031"/>
      <c r="F34" s="1031"/>
      <c r="G34" s="1031"/>
      <c r="H34" s="1031"/>
      <c r="I34" s="1031"/>
      <c r="J34" s="1031"/>
      <c r="K34" s="1031"/>
      <c r="L34" s="1031"/>
      <c r="M34" s="1031"/>
      <c r="N34" s="1031"/>
      <c r="O34" s="1031"/>
      <c r="P34" s="1032"/>
      <c r="Q34" s="1038">
        <v>906</v>
      </c>
      <c r="R34" s="1039"/>
      <c r="S34" s="1039"/>
      <c r="T34" s="1039"/>
      <c r="U34" s="1039"/>
      <c r="V34" s="1039">
        <v>951</v>
      </c>
      <c r="W34" s="1039"/>
      <c r="X34" s="1039"/>
      <c r="Y34" s="1039"/>
      <c r="Z34" s="1039"/>
      <c r="AA34" s="1039">
        <v>-46</v>
      </c>
      <c r="AB34" s="1039"/>
      <c r="AC34" s="1039"/>
      <c r="AD34" s="1039"/>
      <c r="AE34" s="1040"/>
      <c r="AF34" s="1035">
        <v>325</v>
      </c>
      <c r="AG34" s="1036"/>
      <c r="AH34" s="1036"/>
      <c r="AI34" s="1036"/>
      <c r="AJ34" s="1037"/>
      <c r="AK34" s="980">
        <v>121</v>
      </c>
      <c r="AL34" s="971"/>
      <c r="AM34" s="971"/>
      <c r="AN34" s="971"/>
      <c r="AO34" s="971"/>
      <c r="AP34" s="971">
        <v>2498</v>
      </c>
      <c r="AQ34" s="971"/>
      <c r="AR34" s="971"/>
      <c r="AS34" s="971"/>
      <c r="AT34" s="971"/>
      <c r="AU34" s="971">
        <v>1044</v>
      </c>
      <c r="AV34" s="971"/>
      <c r="AW34" s="971"/>
      <c r="AX34" s="971"/>
      <c r="AY34" s="971"/>
      <c r="AZ34" s="1041" t="s">
        <v>549</v>
      </c>
      <c r="BA34" s="1041"/>
      <c r="BB34" s="1041"/>
      <c r="BC34" s="1041"/>
      <c r="BD34" s="1041"/>
      <c r="BE34" s="972" t="s">
        <v>393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1141</v>
      </c>
      <c r="AG63" s="959"/>
      <c r="AH63" s="959"/>
      <c r="AI63" s="959"/>
      <c r="AJ63" s="1022"/>
      <c r="AK63" s="1023"/>
      <c r="AL63" s="963"/>
      <c r="AM63" s="963"/>
      <c r="AN63" s="963"/>
      <c r="AO63" s="963"/>
      <c r="AP63" s="959">
        <v>4179</v>
      </c>
      <c r="AQ63" s="959"/>
      <c r="AR63" s="959"/>
      <c r="AS63" s="959"/>
      <c r="AT63" s="959"/>
      <c r="AU63" s="959">
        <v>1044</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550</v>
      </c>
      <c r="C68" s="986"/>
      <c r="D68" s="986"/>
      <c r="E68" s="986"/>
      <c r="F68" s="986"/>
      <c r="G68" s="986"/>
      <c r="H68" s="986"/>
      <c r="I68" s="986"/>
      <c r="J68" s="986"/>
      <c r="K68" s="986"/>
      <c r="L68" s="986"/>
      <c r="M68" s="986"/>
      <c r="N68" s="986"/>
      <c r="O68" s="986"/>
      <c r="P68" s="987"/>
      <c r="Q68" s="988">
        <v>1306</v>
      </c>
      <c r="R68" s="982"/>
      <c r="S68" s="982"/>
      <c r="T68" s="982"/>
      <c r="U68" s="982"/>
      <c r="V68" s="982">
        <v>1264</v>
      </c>
      <c r="W68" s="982"/>
      <c r="X68" s="982"/>
      <c r="Y68" s="982"/>
      <c r="Z68" s="982"/>
      <c r="AA68" s="982">
        <v>42</v>
      </c>
      <c r="AB68" s="982"/>
      <c r="AC68" s="982"/>
      <c r="AD68" s="982"/>
      <c r="AE68" s="982"/>
      <c r="AF68" s="982">
        <v>42</v>
      </c>
      <c r="AG68" s="982"/>
      <c r="AH68" s="982"/>
      <c r="AI68" s="982"/>
      <c r="AJ68" s="982"/>
      <c r="AK68" s="982">
        <v>46</v>
      </c>
      <c r="AL68" s="982"/>
      <c r="AM68" s="982"/>
      <c r="AN68" s="982"/>
      <c r="AO68" s="982"/>
      <c r="AP68" s="982">
        <v>4388</v>
      </c>
      <c r="AQ68" s="982"/>
      <c r="AR68" s="982"/>
      <c r="AS68" s="982"/>
      <c r="AT68" s="982"/>
      <c r="AU68" s="982">
        <v>3798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551</v>
      </c>
      <c r="C69" s="975"/>
      <c r="D69" s="975"/>
      <c r="E69" s="975"/>
      <c r="F69" s="975"/>
      <c r="G69" s="975"/>
      <c r="H69" s="975"/>
      <c r="I69" s="975"/>
      <c r="J69" s="975"/>
      <c r="K69" s="975"/>
      <c r="L69" s="975"/>
      <c r="M69" s="975"/>
      <c r="N69" s="975"/>
      <c r="O69" s="975"/>
      <c r="P69" s="976"/>
      <c r="Q69" s="977">
        <v>3135</v>
      </c>
      <c r="R69" s="971"/>
      <c r="S69" s="971"/>
      <c r="T69" s="971"/>
      <c r="U69" s="971"/>
      <c r="V69" s="971">
        <v>2974</v>
      </c>
      <c r="W69" s="971"/>
      <c r="X69" s="971"/>
      <c r="Y69" s="971"/>
      <c r="Z69" s="971"/>
      <c r="AA69" s="971">
        <v>161</v>
      </c>
      <c r="AB69" s="971"/>
      <c r="AC69" s="971"/>
      <c r="AD69" s="971"/>
      <c r="AE69" s="971"/>
      <c r="AF69" s="971">
        <v>161</v>
      </c>
      <c r="AG69" s="971"/>
      <c r="AH69" s="971"/>
      <c r="AI69" s="971"/>
      <c r="AJ69" s="971"/>
      <c r="AK69" s="971">
        <v>3</v>
      </c>
      <c r="AL69" s="971"/>
      <c r="AM69" s="971"/>
      <c r="AN69" s="971"/>
      <c r="AO69" s="971"/>
      <c r="AP69" s="971" t="s">
        <v>549</v>
      </c>
      <c r="AQ69" s="971"/>
      <c r="AR69" s="971"/>
      <c r="AS69" s="971"/>
      <c r="AT69" s="971"/>
      <c r="AU69" s="971" t="s">
        <v>549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552</v>
      </c>
      <c r="C70" s="975"/>
      <c r="D70" s="975"/>
      <c r="E70" s="975"/>
      <c r="F70" s="975"/>
      <c r="G70" s="975"/>
      <c r="H70" s="975"/>
      <c r="I70" s="975"/>
      <c r="J70" s="975"/>
      <c r="K70" s="975"/>
      <c r="L70" s="975"/>
      <c r="M70" s="975"/>
      <c r="N70" s="975"/>
      <c r="O70" s="975"/>
      <c r="P70" s="976"/>
      <c r="Q70" s="977">
        <v>4407</v>
      </c>
      <c r="R70" s="971"/>
      <c r="S70" s="971"/>
      <c r="T70" s="971"/>
      <c r="U70" s="971"/>
      <c r="V70" s="971">
        <v>4087</v>
      </c>
      <c r="W70" s="971"/>
      <c r="X70" s="971"/>
      <c r="Y70" s="971"/>
      <c r="Z70" s="971"/>
      <c r="AA70" s="971">
        <v>320</v>
      </c>
      <c r="AB70" s="971"/>
      <c r="AC70" s="971"/>
      <c r="AD70" s="971"/>
      <c r="AE70" s="971"/>
      <c r="AF70" s="971">
        <v>320</v>
      </c>
      <c r="AG70" s="971"/>
      <c r="AH70" s="971"/>
      <c r="AI70" s="971"/>
      <c r="AJ70" s="971"/>
      <c r="AK70" s="971">
        <v>507</v>
      </c>
      <c r="AL70" s="971"/>
      <c r="AM70" s="971"/>
      <c r="AN70" s="971"/>
      <c r="AO70" s="971"/>
      <c r="AP70" s="971" t="s">
        <v>549</v>
      </c>
      <c r="AQ70" s="971"/>
      <c r="AR70" s="971"/>
      <c r="AS70" s="971"/>
      <c r="AT70" s="971"/>
      <c r="AU70" s="971" t="s">
        <v>549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553</v>
      </c>
      <c r="C71" s="975"/>
      <c r="D71" s="975"/>
      <c r="E71" s="975"/>
      <c r="F71" s="975"/>
      <c r="G71" s="975"/>
      <c r="H71" s="975"/>
      <c r="I71" s="975"/>
      <c r="J71" s="975"/>
      <c r="K71" s="975"/>
      <c r="L71" s="975"/>
      <c r="M71" s="975"/>
      <c r="N71" s="975"/>
      <c r="O71" s="975"/>
      <c r="P71" s="976"/>
      <c r="Q71" s="977">
        <v>1092963</v>
      </c>
      <c r="R71" s="971"/>
      <c r="S71" s="971"/>
      <c r="T71" s="971"/>
      <c r="U71" s="971"/>
      <c r="V71" s="971">
        <v>1080088</v>
      </c>
      <c r="W71" s="971"/>
      <c r="X71" s="971"/>
      <c r="Y71" s="971"/>
      <c r="Z71" s="971"/>
      <c r="AA71" s="971">
        <v>12875</v>
      </c>
      <c r="AB71" s="971"/>
      <c r="AC71" s="971"/>
      <c r="AD71" s="971"/>
      <c r="AE71" s="971"/>
      <c r="AF71" s="971">
        <v>12875</v>
      </c>
      <c r="AG71" s="971"/>
      <c r="AH71" s="971"/>
      <c r="AI71" s="971"/>
      <c r="AJ71" s="971"/>
      <c r="AK71" s="971">
        <v>8791</v>
      </c>
      <c r="AL71" s="971"/>
      <c r="AM71" s="971"/>
      <c r="AN71" s="971"/>
      <c r="AO71" s="971"/>
      <c r="AP71" s="971" t="s">
        <v>549</v>
      </c>
      <c r="AQ71" s="971"/>
      <c r="AR71" s="971"/>
      <c r="AS71" s="971"/>
      <c r="AT71" s="971"/>
      <c r="AU71" s="971" t="s">
        <v>549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554</v>
      </c>
      <c r="C72" s="975"/>
      <c r="D72" s="975"/>
      <c r="E72" s="975"/>
      <c r="F72" s="975"/>
      <c r="G72" s="975"/>
      <c r="H72" s="975"/>
      <c r="I72" s="975"/>
      <c r="J72" s="975"/>
      <c r="K72" s="975"/>
      <c r="L72" s="975"/>
      <c r="M72" s="975"/>
      <c r="N72" s="975"/>
      <c r="O72" s="975"/>
      <c r="P72" s="976"/>
      <c r="Q72" s="977">
        <v>1205</v>
      </c>
      <c r="R72" s="971"/>
      <c r="S72" s="971"/>
      <c r="T72" s="971"/>
      <c r="U72" s="971"/>
      <c r="V72" s="971">
        <v>1167</v>
      </c>
      <c r="W72" s="971"/>
      <c r="X72" s="971"/>
      <c r="Y72" s="971"/>
      <c r="Z72" s="971"/>
      <c r="AA72" s="971">
        <v>38</v>
      </c>
      <c r="AB72" s="971"/>
      <c r="AC72" s="971"/>
      <c r="AD72" s="971"/>
      <c r="AE72" s="971"/>
      <c r="AF72" s="971">
        <v>38</v>
      </c>
      <c r="AG72" s="971"/>
      <c r="AH72" s="971"/>
      <c r="AI72" s="971"/>
      <c r="AJ72" s="971"/>
      <c r="AK72" s="971" t="s">
        <v>549</v>
      </c>
      <c r="AL72" s="971"/>
      <c r="AM72" s="971"/>
      <c r="AN72" s="971"/>
      <c r="AO72" s="971"/>
      <c r="AP72" s="971" t="s">
        <v>549</v>
      </c>
      <c r="AQ72" s="971"/>
      <c r="AR72" s="971"/>
      <c r="AS72" s="971"/>
      <c r="AT72" s="971"/>
      <c r="AU72" s="971" t="s">
        <v>549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13436</v>
      </c>
      <c r="AG88" s="959"/>
      <c r="AH88" s="959"/>
      <c r="AI88" s="959"/>
      <c r="AJ88" s="959"/>
      <c r="AK88" s="963"/>
      <c r="AL88" s="963"/>
      <c r="AM88" s="963"/>
      <c r="AN88" s="963"/>
      <c r="AO88" s="963"/>
      <c r="AP88" s="959">
        <v>4388</v>
      </c>
      <c r="AQ88" s="959"/>
      <c r="AR88" s="959"/>
      <c r="AS88" s="959"/>
      <c r="AT88" s="959"/>
      <c r="AU88" s="959">
        <v>3798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v>0</v>
      </c>
      <c r="CX102" s="953"/>
      <c r="CY102" s="953"/>
      <c r="CZ102" s="953"/>
      <c r="DA102" s="954"/>
      <c r="DB102" s="952" t="s">
        <v>549</v>
      </c>
      <c r="DC102" s="953"/>
      <c r="DD102" s="953"/>
      <c r="DE102" s="953"/>
      <c r="DF102" s="954"/>
      <c r="DG102" s="952">
        <v>192</v>
      </c>
      <c r="DH102" s="953"/>
      <c r="DI102" s="953"/>
      <c r="DJ102" s="953"/>
      <c r="DK102" s="954"/>
      <c r="DL102" s="952" t="s">
        <v>549</v>
      </c>
      <c r="DM102" s="953"/>
      <c r="DN102" s="953"/>
      <c r="DO102" s="953"/>
      <c r="DP102" s="954"/>
      <c r="DQ102" s="952" t="s">
        <v>549</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739461</v>
      </c>
      <c r="AB110" s="889"/>
      <c r="AC110" s="889"/>
      <c r="AD110" s="889"/>
      <c r="AE110" s="890"/>
      <c r="AF110" s="891">
        <v>822345</v>
      </c>
      <c r="AG110" s="889"/>
      <c r="AH110" s="889"/>
      <c r="AI110" s="889"/>
      <c r="AJ110" s="890"/>
      <c r="AK110" s="891">
        <v>858649</v>
      </c>
      <c r="AL110" s="889"/>
      <c r="AM110" s="889"/>
      <c r="AN110" s="889"/>
      <c r="AO110" s="890"/>
      <c r="AP110" s="892">
        <v>16.2</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10425278</v>
      </c>
      <c r="BR110" s="842"/>
      <c r="BS110" s="842"/>
      <c r="BT110" s="842"/>
      <c r="BU110" s="842"/>
      <c r="BV110" s="842">
        <v>9885279</v>
      </c>
      <c r="BW110" s="842"/>
      <c r="BX110" s="842"/>
      <c r="BY110" s="842"/>
      <c r="BZ110" s="842"/>
      <c r="CA110" s="842">
        <v>9420291</v>
      </c>
      <c r="CB110" s="842"/>
      <c r="CC110" s="842"/>
      <c r="CD110" s="842"/>
      <c r="CE110" s="842"/>
      <c r="CF110" s="866">
        <v>178</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365887</v>
      </c>
      <c r="BR111" s="817"/>
      <c r="BS111" s="817"/>
      <c r="BT111" s="817"/>
      <c r="BU111" s="817"/>
      <c r="BV111" s="817">
        <v>338562</v>
      </c>
      <c r="BW111" s="817"/>
      <c r="BX111" s="817"/>
      <c r="BY111" s="817"/>
      <c r="BZ111" s="817"/>
      <c r="CA111" s="817">
        <v>311243</v>
      </c>
      <c r="CB111" s="817"/>
      <c r="CC111" s="817"/>
      <c r="CD111" s="817"/>
      <c r="CE111" s="817"/>
      <c r="CF111" s="875">
        <v>5.9</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1405962</v>
      </c>
      <c r="BR112" s="817"/>
      <c r="BS112" s="817"/>
      <c r="BT112" s="817"/>
      <c r="BU112" s="817"/>
      <c r="BV112" s="817">
        <v>1114173</v>
      </c>
      <c r="BW112" s="817"/>
      <c r="BX112" s="817"/>
      <c r="BY112" s="817"/>
      <c r="BZ112" s="817"/>
      <c r="CA112" s="817">
        <v>1044467</v>
      </c>
      <c r="CB112" s="817"/>
      <c r="CC112" s="817"/>
      <c r="CD112" s="817"/>
      <c r="CE112" s="817"/>
      <c r="CF112" s="875">
        <v>19.7</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133380</v>
      </c>
      <c r="AB113" s="919"/>
      <c r="AC113" s="919"/>
      <c r="AD113" s="919"/>
      <c r="AE113" s="920"/>
      <c r="AF113" s="921">
        <v>120582</v>
      </c>
      <c r="AG113" s="919"/>
      <c r="AH113" s="919"/>
      <c r="AI113" s="919"/>
      <c r="AJ113" s="920"/>
      <c r="AK113" s="921">
        <v>111831</v>
      </c>
      <c r="AL113" s="919"/>
      <c r="AM113" s="919"/>
      <c r="AN113" s="919"/>
      <c r="AO113" s="920"/>
      <c r="AP113" s="922">
        <v>2.1</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4574166</v>
      </c>
      <c r="BR113" s="817"/>
      <c r="BS113" s="817"/>
      <c r="BT113" s="817"/>
      <c r="BU113" s="817"/>
      <c r="BV113" s="817">
        <v>4146970</v>
      </c>
      <c r="BW113" s="817"/>
      <c r="BX113" s="817"/>
      <c r="BY113" s="817"/>
      <c r="BZ113" s="817"/>
      <c r="CA113" s="817">
        <v>3798328</v>
      </c>
      <c r="CB113" s="817"/>
      <c r="CC113" s="817"/>
      <c r="CD113" s="817"/>
      <c r="CE113" s="817"/>
      <c r="CF113" s="875">
        <v>71.8</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427843</v>
      </c>
      <c r="AB114" s="780"/>
      <c r="AC114" s="780"/>
      <c r="AD114" s="780"/>
      <c r="AE114" s="781"/>
      <c r="AF114" s="782">
        <v>466464</v>
      </c>
      <c r="AG114" s="780"/>
      <c r="AH114" s="780"/>
      <c r="AI114" s="780"/>
      <c r="AJ114" s="781"/>
      <c r="AK114" s="782">
        <v>468161</v>
      </c>
      <c r="AL114" s="780"/>
      <c r="AM114" s="780"/>
      <c r="AN114" s="780"/>
      <c r="AO114" s="781"/>
      <c r="AP114" s="824">
        <v>8.8000000000000007</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2144484</v>
      </c>
      <c r="BR114" s="817"/>
      <c r="BS114" s="817"/>
      <c r="BT114" s="817"/>
      <c r="BU114" s="817"/>
      <c r="BV114" s="817">
        <v>2197191</v>
      </c>
      <c r="BW114" s="817"/>
      <c r="BX114" s="817"/>
      <c r="BY114" s="817"/>
      <c r="BZ114" s="817"/>
      <c r="CA114" s="817">
        <v>2082251</v>
      </c>
      <c r="CB114" s="817"/>
      <c r="CC114" s="817"/>
      <c r="CD114" s="817"/>
      <c r="CE114" s="817"/>
      <c r="CF114" s="875">
        <v>39.299999999999997</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28831</v>
      </c>
      <c r="AB115" s="919"/>
      <c r="AC115" s="919"/>
      <c r="AD115" s="919"/>
      <c r="AE115" s="920"/>
      <c r="AF115" s="921">
        <v>27325</v>
      </c>
      <c r="AG115" s="919"/>
      <c r="AH115" s="919"/>
      <c r="AI115" s="919"/>
      <c r="AJ115" s="920"/>
      <c r="AK115" s="921">
        <v>27319</v>
      </c>
      <c r="AL115" s="919"/>
      <c r="AM115" s="919"/>
      <c r="AN115" s="919"/>
      <c r="AO115" s="920"/>
      <c r="AP115" s="922">
        <v>0.5</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310624</v>
      </c>
      <c r="DH115" s="780"/>
      <c r="DI115" s="780"/>
      <c r="DJ115" s="780"/>
      <c r="DK115" s="781"/>
      <c r="DL115" s="782">
        <v>297124</v>
      </c>
      <c r="DM115" s="780"/>
      <c r="DN115" s="780"/>
      <c r="DO115" s="780"/>
      <c r="DP115" s="781"/>
      <c r="DQ115" s="782">
        <v>283624</v>
      </c>
      <c r="DR115" s="780"/>
      <c r="DS115" s="780"/>
      <c r="DT115" s="780"/>
      <c r="DU115" s="781"/>
      <c r="DV115" s="824">
        <v>5.4</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1329836</v>
      </c>
      <c r="AB117" s="903"/>
      <c r="AC117" s="903"/>
      <c r="AD117" s="903"/>
      <c r="AE117" s="904"/>
      <c r="AF117" s="905">
        <v>1436716</v>
      </c>
      <c r="AG117" s="903"/>
      <c r="AH117" s="903"/>
      <c r="AI117" s="903"/>
      <c r="AJ117" s="904"/>
      <c r="AK117" s="905">
        <v>1465960</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18915777</v>
      </c>
      <c r="BR119" s="845"/>
      <c r="BS119" s="845"/>
      <c r="BT119" s="845"/>
      <c r="BU119" s="845"/>
      <c r="BV119" s="845">
        <v>17682175</v>
      </c>
      <c r="BW119" s="845"/>
      <c r="BX119" s="845"/>
      <c r="BY119" s="845"/>
      <c r="BZ119" s="845"/>
      <c r="CA119" s="845">
        <v>16656580</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55263</v>
      </c>
      <c r="DH119" s="764"/>
      <c r="DI119" s="764"/>
      <c r="DJ119" s="764"/>
      <c r="DK119" s="765"/>
      <c r="DL119" s="766">
        <v>41438</v>
      </c>
      <c r="DM119" s="764"/>
      <c r="DN119" s="764"/>
      <c r="DO119" s="764"/>
      <c r="DP119" s="765"/>
      <c r="DQ119" s="766">
        <v>27619</v>
      </c>
      <c r="DR119" s="764"/>
      <c r="DS119" s="764"/>
      <c r="DT119" s="764"/>
      <c r="DU119" s="765"/>
      <c r="DV119" s="848">
        <v>0.5</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3055240</v>
      </c>
      <c r="BR120" s="842"/>
      <c r="BS120" s="842"/>
      <c r="BT120" s="842"/>
      <c r="BU120" s="842"/>
      <c r="BV120" s="842">
        <v>3341011</v>
      </c>
      <c r="BW120" s="842"/>
      <c r="BX120" s="842"/>
      <c r="BY120" s="842"/>
      <c r="BZ120" s="842"/>
      <c r="CA120" s="842">
        <v>3190767</v>
      </c>
      <c r="CB120" s="842"/>
      <c r="CC120" s="842"/>
      <c r="CD120" s="842"/>
      <c r="CE120" s="842"/>
      <c r="CF120" s="866">
        <v>60.3</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1405962</v>
      </c>
      <c r="DH120" s="842"/>
      <c r="DI120" s="842"/>
      <c r="DJ120" s="842"/>
      <c r="DK120" s="842"/>
      <c r="DL120" s="842">
        <v>1114173</v>
      </c>
      <c r="DM120" s="842"/>
      <c r="DN120" s="842"/>
      <c r="DO120" s="842"/>
      <c r="DP120" s="842"/>
      <c r="DQ120" s="842">
        <v>1044467</v>
      </c>
      <c r="DR120" s="842"/>
      <c r="DS120" s="842"/>
      <c r="DT120" s="842"/>
      <c r="DU120" s="842"/>
      <c r="DV120" s="843">
        <v>19.7</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3184270</v>
      </c>
      <c r="BR121" s="817"/>
      <c r="BS121" s="817"/>
      <c r="BT121" s="817"/>
      <c r="BU121" s="817"/>
      <c r="BV121" s="817">
        <v>2525207</v>
      </c>
      <c r="BW121" s="817"/>
      <c r="BX121" s="817"/>
      <c r="BY121" s="817"/>
      <c r="BZ121" s="817"/>
      <c r="CA121" s="817">
        <v>2200914</v>
      </c>
      <c r="CB121" s="817"/>
      <c r="CC121" s="817"/>
      <c r="CD121" s="817"/>
      <c r="CE121" s="817"/>
      <c r="CF121" s="875">
        <v>41.6</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8839379</v>
      </c>
      <c r="BR122" s="845"/>
      <c r="BS122" s="845"/>
      <c r="BT122" s="845"/>
      <c r="BU122" s="845"/>
      <c r="BV122" s="845">
        <v>8325406</v>
      </c>
      <c r="BW122" s="845"/>
      <c r="BX122" s="845"/>
      <c r="BY122" s="845"/>
      <c r="BZ122" s="845"/>
      <c r="CA122" s="845">
        <v>7783491</v>
      </c>
      <c r="CB122" s="845"/>
      <c r="CC122" s="845"/>
      <c r="CD122" s="845"/>
      <c r="CE122" s="845"/>
      <c r="CF122" s="846">
        <v>147.1</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15078889</v>
      </c>
      <c r="BR123" s="833"/>
      <c r="BS123" s="833"/>
      <c r="BT123" s="833"/>
      <c r="BU123" s="833"/>
      <c r="BV123" s="833">
        <v>14191624</v>
      </c>
      <c r="BW123" s="833"/>
      <c r="BX123" s="833"/>
      <c r="BY123" s="833"/>
      <c r="BZ123" s="833"/>
      <c r="CA123" s="833">
        <v>13175172</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70.5</v>
      </c>
      <c r="BR124" s="831"/>
      <c r="BS124" s="831"/>
      <c r="BT124" s="831"/>
      <c r="BU124" s="831"/>
      <c r="BV124" s="831">
        <v>66.900000000000006</v>
      </c>
      <c r="BW124" s="831"/>
      <c r="BX124" s="831"/>
      <c r="BY124" s="831"/>
      <c r="BZ124" s="831"/>
      <c r="CA124" s="831">
        <v>65.7</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28831</v>
      </c>
      <c r="AB126" s="780"/>
      <c r="AC126" s="780"/>
      <c r="AD126" s="780"/>
      <c r="AE126" s="781"/>
      <c r="AF126" s="782">
        <v>27325</v>
      </c>
      <c r="AG126" s="780"/>
      <c r="AH126" s="780"/>
      <c r="AI126" s="780"/>
      <c r="AJ126" s="781"/>
      <c r="AK126" s="782">
        <v>27319</v>
      </c>
      <c r="AL126" s="780"/>
      <c r="AM126" s="780"/>
      <c r="AN126" s="780"/>
      <c r="AO126" s="781"/>
      <c r="AP126" s="824">
        <v>0.5</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276191</v>
      </c>
      <c r="AB128" s="801"/>
      <c r="AC128" s="801"/>
      <c r="AD128" s="801"/>
      <c r="AE128" s="802"/>
      <c r="AF128" s="803">
        <v>266103</v>
      </c>
      <c r="AG128" s="801"/>
      <c r="AH128" s="801"/>
      <c r="AI128" s="801"/>
      <c r="AJ128" s="802"/>
      <c r="AK128" s="803">
        <v>259617</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121</v>
      </c>
      <c r="BG128" s="787"/>
      <c r="BH128" s="787"/>
      <c r="BI128" s="787"/>
      <c r="BJ128" s="787"/>
      <c r="BK128" s="787"/>
      <c r="BL128" s="810"/>
      <c r="BM128" s="786">
        <v>14.41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6181417</v>
      </c>
      <c r="AB129" s="780"/>
      <c r="AC129" s="780"/>
      <c r="AD129" s="780"/>
      <c r="AE129" s="781"/>
      <c r="AF129" s="782">
        <v>5993202</v>
      </c>
      <c r="AG129" s="780"/>
      <c r="AH129" s="780"/>
      <c r="AI129" s="780"/>
      <c r="AJ129" s="781"/>
      <c r="AK129" s="782">
        <v>6075241</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121</v>
      </c>
      <c r="BG129" s="771"/>
      <c r="BH129" s="771"/>
      <c r="BI129" s="771"/>
      <c r="BJ129" s="771"/>
      <c r="BK129" s="771"/>
      <c r="BL129" s="772"/>
      <c r="BM129" s="770">
        <v>19.41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740873</v>
      </c>
      <c r="AB130" s="780"/>
      <c r="AC130" s="780"/>
      <c r="AD130" s="780"/>
      <c r="AE130" s="781"/>
      <c r="AF130" s="782">
        <v>776616</v>
      </c>
      <c r="AG130" s="780"/>
      <c r="AH130" s="780"/>
      <c r="AI130" s="780"/>
      <c r="AJ130" s="781"/>
      <c r="AK130" s="782">
        <v>782608</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7.1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5440544</v>
      </c>
      <c r="AB131" s="764"/>
      <c r="AC131" s="764"/>
      <c r="AD131" s="764"/>
      <c r="AE131" s="765"/>
      <c r="AF131" s="766">
        <v>5216586</v>
      </c>
      <c r="AG131" s="764"/>
      <c r="AH131" s="764"/>
      <c r="AI131" s="764"/>
      <c r="AJ131" s="765"/>
      <c r="AK131" s="766">
        <v>5292633</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65.7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5.748910403</v>
      </c>
      <c r="AB132" s="745"/>
      <c r="AC132" s="745"/>
      <c r="AD132" s="745"/>
      <c r="AE132" s="746"/>
      <c r="AF132" s="747">
        <v>7.5527750390000001</v>
      </c>
      <c r="AG132" s="745"/>
      <c r="AH132" s="745"/>
      <c r="AI132" s="745"/>
      <c r="AJ132" s="746"/>
      <c r="AK132" s="747">
        <v>8.0061285190000007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4.7</v>
      </c>
      <c r="AB133" s="724"/>
      <c r="AC133" s="724"/>
      <c r="AD133" s="724"/>
      <c r="AE133" s="725"/>
      <c r="AF133" s="723">
        <v>6</v>
      </c>
      <c r="AG133" s="724"/>
      <c r="AH133" s="724"/>
      <c r="AI133" s="724"/>
      <c r="AJ133" s="725"/>
      <c r="AK133" s="723">
        <v>7.1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dORIW34qb8jsy7rZDiZjPkaazOMfVBgAjGOHQkD8mk/qVrD3DcLUgsi1c4hyXN+Z9F4dLWCHSSJCI4btcNj2w==" saltValue="JLIlMpRZQ+3zxK1kE0Db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y+PQrXi9bWl7DvQk43GkpWS4BY22cqEesz973VOwPT2bU/C+BuCUQNmPWWjYugNk5Z5WAPFgxEZRxYi37Vrpw==" saltValue="jKOLxzyUk9ahREhQnHQG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tMq4kCvDxAi8SDTUxE2CwHU55d7sSCT0/N7gLWkDN9heFJDSHj5Iq/GdouyJZC6Rax7hFtWWKI3sexxi2kVbpg==" saltValue="g6mqukzUx821xIcZ6Ke8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2405132</v>
      </c>
      <c r="AP9" s="281">
        <v>102420</v>
      </c>
      <c r="AQ9" s="282">
        <v>67248</v>
      </c>
      <c r="AR9" s="283">
        <v>52.3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25517</v>
      </c>
      <c r="AP10" s="284">
        <v>1087</v>
      </c>
      <c r="AQ10" s="285">
        <v>9038</v>
      </c>
      <c r="AR10" s="286">
        <v>-88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320</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v>22</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214926</v>
      </c>
      <c r="AP13" s="284">
        <v>9152</v>
      </c>
      <c r="AQ13" s="285">
        <v>2764</v>
      </c>
      <c r="AR13" s="286">
        <v>231.1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15376</v>
      </c>
      <c r="AP14" s="284">
        <v>655</v>
      </c>
      <c r="AQ14" s="285">
        <v>1165</v>
      </c>
      <c r="AR14" s="286">
        <v>-43.8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-199173</v>
      </c>
      <c r="AP15" s="284">
        <v>-8482</v>
      </c>
      <c r="AQ15" s="285">
        <v>-3941</v>
      </c>
      <c r="AR15" s="286">
        <v>115.2</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2461778</v>
      </c>
      <c r="AP16" s="284">
        <v>104832</v>
      </c>
      <c r="AQ16" s="285">
        <v>76616</v>
      </c>
      <c r="AR16" s="286">
        <v>36.799999999999997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11.84</v>
      </c>
      <c r="AP21" s="298">
        <v>6.73</v>
      </c>
      <c r="AQ21" s="299">
        <v>5.1100000000000003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97.1</v>
      </c>
      <c r="AP22" s="303">
        <v>96.9</v>
      </c>
      <c r="AQ22" s="304">
        <v>0.2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858649</v>
      </c>
      <c r="AP32" s="312">
        <v>36565</v>
      </c>
      <c r="AQ32" s="313">
        <v>33390</v>
      </c>
      <c r="AR32" s="314">
        <v>9.5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111831</v>
      </c>
      <c r="AP35" s="312">
        <v>4762</v>
      </c>
      <c r="AQ35" s="313">
        <v>8851</v>
      </c>
      <c r="AR35" s="314">
        <v>-46.2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468161</v>
      </c>
      <c r="AP36" s="312">
        <v>19936</v>
      </c>
      <c r="AQ36" s="313">
        <v>2033</v>
      </c>
      <c r="AR36" s="314">
        <v>880.6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27319</v>
      </c>
      <c r="AP37" s="312">
        <v>1163</v>
      </c>
      <c r="AQ37" s="313">
        <v>640</v>
      </c>
      <c r="AR37" s="314">
        <v>81.7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1</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-259617</v>
      </c>
      <c r="AP39" s="312">
        <v>-11056</v>
      </c>
      <c r="AQ39" s="313">
        <v>-3025</v>
      </c>
      <c r="AR39" s="314">
        <v>265.5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-782608</v>
      </c>
      <c r="AP40" s="312">
        <v>-33327</v>
      </c>
      <c r="AQ40" s="313">
        <v>-26876</v>
      </c>
      <c r="AR40" s="314">
        <v>24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423735</v>
      </c>
      <c r="AP41" s="312">
        <v>18044</v>
      </c>
      <c r="AQ41" s="313">
        <v>15015</v>
      </c>
      <c r="AR41" s="314">
        <v>20.2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1245579</v>
      </c>
      <c r="AN51" s="334">
        <v>50219</v>
      </c>
      <c r="AO51" s="335">
        <v>-16.100000000000001</v>
      </c>
      <c r="AP51" s="336">
        <v>51264</v>
      </c>
      <c r="AQ51" s="337">
        <v>8.1999999999999993</v>
      </c>
      <c r="AR51" s="338">
        <v>-24.3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1178026</v>
      </c>
      <c r="AN52" s="342">
        <v>47495</v>
      </c>
      <c r="AO52" s="343">
        <v>-7.7</v>
      </c>
      <c r="AP52" s="344">
        <v>26040</v>
      </c>
      <c r="AQ52" s="345">
        <v>4.5</v>
      </c>
      <c r="AR52" s="346">
        <v>-12.2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1644772</v>
      </c>
      <c r="AN53" s="334">
        <v>67153</v>
      </c>
      <c r="AO53" s="335">
        <v>33.700000000000003</v>
      </c>
      <c r="AP53" s="336">
        <v>52068</v>
      </c>
      <c r="AQ53" s="337">
        <v>1.6</v>
      </c>
      <c r="AR53" s="338">
        <v>32.1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533484</v>
      </c>
      <c r="AN54" s="342">
        <v>21781</v>
      </c>
      <c r="AO54" s="343">
        <v>-54.1</v>
      </c>
      <c r="AP54" s="344">
        <v>26936</v>
      </c>
      <c r="AQ54" s="345">
        <v>3.4</v>
      </c>
      <c r="AR54" s="346">
        <v>-57.5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399801</v>
      </c>
      <c r="AN55" s="334">
        <v>16554</v>
      </c>
      <c r="AO55" s="335">
        <v>-75.3</v>
      </c>
      <c r="AP55" s="336">
        <v>47161</v>
      </c>
      <c r="AQ55" s="337">
        <v>-9.4</v>
      </c>
      <c r="AR55" s="338">
        <v>-65.900000000000006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331918</v>
      </c>
      <c r="AN56" s="342">
        <v>13743</v>
      </c>
      <c r="AO56" s="343">
        <v>-36.9</v>
      </c>
      <c r="AP56" s="344">
        <v>24595</v>
      </c>
      <c r="AQ56" s="345">
        <v>-8.6999999999999993</v>
      </c>
      <c r="AR56" s="346">
        <v>-28.2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381957</v>
      </c>
      <c r="AN57" s="334">
        <v>15982</v>
      </c>
      <c r="AO57" s="335">
        <v>-3.5</v>
      </c>
      <c r="AP57" s="336">
        <v>43423</v>
      </c>
      <c r="AQ57" s="337">
        <v>-7.9</v>
      </c>
      <c r="AR57" s="338">
        <v>4.4000000000000004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265762</v>
      </c>
      <c r="AN58" s="342">
        <v>11120</v>
      </c>
      <c r="AO58" s="343">
        <v>-19.100000000000001</v>
      </c>
      <c r="AP58" s="344">
        <v>22207</v>
      </c>
      <c r="AQ58" s="345">
        <v>-9.6999999999999993</v>
      </c>
      <c r="AR58" s="346">
        <v>-9.4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598253</v>
      </c>
      <c r="AN59" s="334">
        <v>25476</v>
      </c>
      <c r="AO59" s="335">
        <v>59.4</v>
      </c>
      <c r="AP59" s="336">
        <v>45265</v>
      </c>
      <c r="AQ59" s="337">
        <v>4.2</v>
      </c>
      <c r="AR59" s="338">
        <v>55.2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504521</v>
      </c>
      <c r="AN60" s="342">
        <v>21485</v>
      </c>
      <c r="AO60" s="343">
        <v>93.2</v>
      </c>
      <c r="AP60" s="344">
        <v>22600</v>
      </c>
      <c r="AQ60" s="345">
        <v>1.8</v>
      </c>
      <c r="AR60" s="346">
        <v>91.4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854072</v>
      </c>
      <c r="AN61" s="349">
        <v>35077</v>
      </c>
      <c r="AO61" s="350">
        <v>-0.4</v>
      </c>
      <c r="AP61" s="351">
        <v>47836</v>
      </c>
      <c r="AQ61" s="352">
        <v>-0.7</v>
      </c>
      <c r="AR61" s="338">
        <v>0.3</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562742</v>
      </c>
      <c r="AN62" s="342">
        <v>23125</v>
      </c>
      <c r="AO62" s="343">
        <v>-4.9000000000000004</v>
      </c>
      <c r="AP62" s="344">
        <v>24476</v>
      </c>
      <c r="AQ62" s="345">
        <v>-1.7</v>
      </c>
      <c r="AR62" s="346">
        <v>-3.2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PapPdcukTs8/T/s+p7eFShBMcpXpnA+amjYTqMEVTnkH4ZPsQv8gECI8Hd5P+iGIhTkjMMM0FmAApvvgoECpGw==" saltValue="ufi/N7iHOUqh73G/1MHZV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T/GiB0+Tlz3Vw2nC6TP7njT6g3SasLeQCy9m4P3M1rwF4dC6ZS7whpP1Uj69LOeaOGTADMeHsRj7d3NaoM3Q9w==" saltValue="2jf953r+4Hu/ISq3NEIl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fn5T/wcrThl4yFUY5sliSQ38uZwZBuwvsur+xGC18kIn4Q75aUXc/sGPfjPuUedRk1l7gLE/dw2Oc4bE4dTfFg==" saltValue="2fHMvPtLjoCX3fFarwyA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14.54</v>
      </c>
      <c r="G47" s="12">
        <v>11.27</v>
      </c>
      <c r="H47" s="12">
        <v>14.65</v>
      </c>
      <c r="I47" s="12">
        <v>19.28</v>
      </c>
      <c r="J47" s="13">
        <v>17.37</v>
      </c>
    </row>
    <row r="48" spans="2:10" ht="57.75" customHeight="1" x14ac:dyDescent="0.2">
      <c r="B48" s="14"/>
      <c r="C48" s="1141" t="s">
        <v>4</v>
      </c>
      <c r="D48" s="1141"/>
      <c r="E48" s="1142"/>
      <c r="F48" s="15">
        <v>6.88</v>
      </c>
      <c r="G48" s="16">
        <v>6.16</v>
      </c>
      <c r="H48" s="16">
        <v>10.29</v>
      </c>
      <c r="I48" s="16">
        <v>8.67</v>
      </c>
      <c r="J48" s="17">
        <v>4.74</v>
      </c>
    </row>
    <row r="49" spans="2:10" ht="57.75" customHeight="1" thickBot="1" x14ac:dyDescent="0.25">
      <c r="B49" s="18"/>
      <c r="C49" s="1143" t="s">
        <v>5</v>
      </c>
      <c r="D49" s="1143"/>
      <c r="E49" s="1144"/>
      <c r="F49" s="19" t="s">
        <v>531</v>
      </c>
      <c r="G49" s="20" t="s">
        <v>532</v>
      </c>
      <c r="H49" s="20">
        <v>8.66</v>
      </c>
      <c r="I49" s="20">
        <v>2.2200000000000002</v>
      </c>
      <c r="J49" s="21" t="s">
        <v>533</v>
      </c>
    </row>
    <row r="50" spans="2:10" ht="13" x14ac:dyDescent="0.2"/>
  </sheetData>
  <sheetProtection algorithmName="SHA-512" hashValue="6A39iQcK/tJR+EI8cR8tHX6ZscrYxd0QrAVBjLJys9eINpgGjSqB4NUKAXbtGeH7JzGrqBMp8yTAmNc2XDqyJA==" saltValue="LYAQUV8SFV1vcUbkKD3a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534</v>
      </c>
      <c r="D34" s="1151"/>
      <c r="E34" s="1152"/>
      <c r="F34" s="32">
        <v>8.1999999999999993</v>
      </c>
      <c r="G34" s="33">
        <v>7.71</v>
      </c>
      <c r="H34" s="33">
        <v>6.83</v>
      </c>
      <c r="I34" s="33">
        <v>6.79</v>
      </c>
      <c r="J34" s="34">
        <v>6.43</v>
      </c>
      <c r="K34" s="22"/>
      <c r="L34" s="22"/>
      <c r="M34" s="22"/>
      <c r="N34" s="22"/>
      <c r="O34" s="22"/>
      <c r="P34" s="22"/>
    </row>
    <row r="35" spans="1:16" ht="39" customHeight="1" x14ac:dyDescent="0.2">
      <c r="A35" s="22"/>
      <c r="B35" s="35"/>
      <c r="C35" s="1145" t="s">
        <v>535</v>
      </c>
      <c r="D35" s="1146"/>
      <c r="E35" s="1147"/>
      <c r="F35" s="36">
        <v>4.67</v>
      </c>
      <c r="G35" s="37">
        <v>5.12</v>
      </c>
      <c r="H35" s="37">
        <v>4.74</v>
      </c>
      <c r="I35" s="37">
        <v>4.8499999999999996</v>
      </c>
      <c r="J35" s="38">
        <v>5.34</v>
      </c>
      <c r="K35" s="22"/>
      <c r="L35" s="22"/>
      <c r="M35" s="22"/>
      <c r="N35" s="22"/>
      <c r="O35" s="22"/>
      <c r="P35" s="22"/>
    </row>
    <row r="36" spans="1:16" ht="39" customHeight="1" x14ac:dyDescent="0.2">
      <c r="A36" s="22"/>
      <c r="B36" s="35"/>
      <c r="C36" s="1145" t="s">
        <v>536</v>
      </c>
      <c r="D36" s="1146"/>
      <c r="E36" s="1147"/>
      <c r="F36" s="36">
        <v>6.88</v>
      </c>
      <c r="G36" s="37">
        <v>6.15</v>
      </c>
      <c r="H36" s="37">
        <v>10.28</v>
      </c>
      <c r="I36" s="37">
        <v>8.66</v>
      </c>
      <c r="J36" s="38">
        <v>4.7300000000000004</v>
      </c>
      <c r="K36" s="22"/>
      <c r="L36" s="22"/>
      <c r="M36" s="22"/>
      <c r="N36" s="22"/>
      <c r="O36" s="22"/>
      <c r="P36" s="22"/>
    </row>
    <row r="37" spans="1:16" ht="39" customHeight="1" x14ac:dyDescent="0.2">
      <c r="A37" s="22"/>
      <c r="B37" s="35"/>
      <c r="C37" s="1145" t="s">
        <v>537</v>
      </c>
      <c r="D37" s="1146"/>
      <c r="E37" s="1147"/>
      <c r="F37" s="36">
        <v>0.92</v>
      </c>
      <c r="G37" s="37">
        <v>0.33</v>
      </c>
      <c r="H37" s="37">
        <v>2.0499999999999998</v>
      </c>
      <c r="I37" s="37">
        <v>2.7</v>
      </c>
      <c r="J37" s="38">
        <v>3.36</v>
      </c>
      <c r="K37" s="22"/>
      <c r="L37" s="22"/>
      <c r="M37" s="22"/>
      <c r="N37" s="22"/>
      <c r="O37" s="22"/>
      <c r="P37" s="22"/>
    </row>
    <row r="38" spans="1:16" ht="39" customHeight="1" x14ac:dyDescent="0.2">
      <c r="A38" s="22"/>
      <c r="B38" s="35"/>
      <c r="C38" s="1145" t="s">
        <v>538</v>
      </c>
      <c r="D38" s="1146"/>
      <c r="E38" s="1147"/>
      <c r="F38" s="36">
        <v>2.92</v>
      </c>
      <c r="G38" s="37">
        <v>2.7</v>
      </c>
      <c r="H38" s="37">
        <v>2.57</v>
      </c>
      <c r="I38" s="37">
        <v>3.15</v>
      </c>
      <c r="J38" s="38">
        <v>3.31</v>
      </c>
      <c r="K38" s="22"/>
      <c r="L38" s="22"/>
      <c r="M38" s="22"/>
      <c r="N38" s="22"/>
      <c r="O38" s="22"/>
      <c r="P38" s="22"/>
    </row>
    <row r="39" spans="1:16" ht="39" customHeight="1" x14ac:dyDescent="0.2">
      <c r="A39" s="22"/>
      <c r="B39" s="35"/>
      <c r="C39" s="1145" t="s">
        <v>539</v>
      </c>
      <c r="D39" s="1146"/>
      <c r="E39" s="1147"/>
      <c r="F39" s="36">
        <v>0.22</v>
      </c>
      <c r="G39" s="37">
        <v>0.23</v>
      </c>
      <c r="H39" s="37">
        <v>0.1</v>
      </c>
      <c r="I39" s="37">
        <v>0.1</v>
      </c>
      <c r="J39" s="38">
        <v>0.16</v>
      </c>
      <c r="K39" s="22"/>
      <c r="L39" s="22"/>
      <c r="M39" s="22"/>
      <c r="N39" s="22"/>
      <c r="O39" s="22"/>
      <c r="P39" s="22"/>
    </row>
    <row r="40" spans="1:16" ht="39" customHeight="1" x14ac:dyDescent="0.2">
      <c r="A40" s="22"/>
      <c r="B40" s="35"/>
      <c r="C40" s="1145" t="s">
        <v>540</v>
      </c>
      <c r="D40" s="1146"/>
      <c r="E40" s="1147"/>
      <c r="F40" s="36">
        <v>2.63</v>
      </c>
      <c r="G40" s="37">
        <v>3.25</v>
      </c>
      <c r="H40" s="37">
        <v>2.2400000000000002</v>
      </c>
      <c r="I40" s="37">
        <v>1.22</v>
      </c>
      <c r="J40" s="38">
        <v>0.14000000000000001</v>
      </c>
      <c r="K40" s="22"/>
      <c r="L40" s="22"/>
      <c r="M40" s="22"/>
      <c r="N40" s="22"/>
      <c r="O40" s="22"/>
      <c r="P40" s="22"/>
    </row>
    <row r="41" spans="1:16" ht="39" customHeight="1" x14ac:dyDescent="0.2">
      <c r="A41" s="22"/>
      <c r="B41" s="35"/>
      <c r="C41" s="1145" t="s">
        <v>541</v>
      </c>
      <c r="D41" s="1146"/>
      <c r="E41" s="1147"/>
      <c r="F41" s="36">
        <v>0.16</v>
      </c>
      <c r="G41" s="37">
        <v>0.18</v>
      </c>
      <c r="H41" s="37">
        <v>0.01</v>
      </c>
      <c r="I41" s="37">
        <v>0.01</v>
      </c>
      <c r="J41" s="38">
        <v>0.01</v>
      </c>
      <c r="K41" s="22"/>
      <c r="L41" s="22"/>
      <c r="M41" s="22"/>
      <c r="N41" s="22"/>
      <c r="O41" s="22"/>
      <c r="P41" s="22"/>
    </row>
    <row r="42" spans="1:16" ht="39" customHeight="1" x14ac:dyDescent="0.2">
      <c r="A42" s="22"/>
      <c r="B42" s="39"/>
      <c r="C42" s="1145" t="s">
        <v>542</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543</v>
      </c>
      <c r="D43" s="1149"/>
      <c r="E43" s="1150"/>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TsJJZzIUhYyqCzZd0C5pNSyDmJJduzdNucD2jZu2saGu9Yuj6HaCxslemgHj6Yw9wyd3STJ4LfIrJsUBawvung==" saltValue="mDGIUeAipTV2+loQA2jA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655</v>
      </c>
      <c r="L45" s="60">
        <v>688</v>
      </c>
      <c r="M45" s="60">
        <v>739</v>
      </c>
      <c r="N45" s="60">
        <v>822</v>
      </c>
      <c r="O45" s="61">
        <v>859</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2">
      <c r="A48" s="48"/>
      <c r="B48" s="1178"/>
      <c r="C48" s="1179"/>
      <c r="D48" s="62"/>
      <c r="E48" s="1155" t="s">
        <v>13</v>
      </c>
      <c r="F48" s="1155"/>
      <c r="G48" s="1155"/>
      <c r="H48" s="1155"/>
      <c r="I48" s="1155"/>
      <c r="J48" s="1156"/>
      <c r="K48" s="63">
        <v>159</v>
      </c>
      <c r="L48" s="64">
        <v>141</v>
      </c>
      <c r="M48" s="64">
        <v>133</v>
      </c>
      <c r="N48" s="64">
        <v>121</v>
      </c>
      <c r="O48" s="65">
        <v>112</v>
      </c>
      <c r="P48" s="48"/>
      <c r="Q48" s="48"/>
      <c r="R48" s="48"/>
      <c r="S48" s="48"/>
      <c r="T48" s="48"/>
      <c r="U48" s="48"/>
    </row>
    <row r="49" spans="1:21" ht="30.75" customHeight="1" x14ac:dyDescent="0.2">
      <c r="A49" s="48"/>
      <c r="B49" s="1178"/>
      <c r="C49" s="1179"/>
      <c r="D49" s="62"/>
      <c r="E49" s="1155" t="s">
        <v>14</v>
      </c>
      <c r="F49" s="1155"/>
      <c r="G49" s="1155"/>
      <c r="H49" s="1155"/>
      <c r="I49" s="1155"/>
      <c r="J49" s="1156"/>
      <c r="K49" s="63">
        <v>279</v>
      </c>
      <c r="L49" s="64">
        <v>362</v>
      </c>
      <c r="M49" s="64">
        <v>428</v>
      </c>
      <c r="N49" s="64">
        <v>466</v>
      </c>
      <c r="O49" s="65">
        <v>468</v>
      </c>
      <c r="P49" s="48"/>
      <c r="Q49" s="48"/>
      <c r="R49" s="48"/>
      <c r="S49" s="48"/>
      <c r="T49" s="48"/>
      <c r="U49" s="48"/>
    </row>
    <row r="50" spans="1:21" ht="30.75" customHeight="1" x14ac:dyDescent="0.2">
      <c r="A50" s="48"/>
      <c r="B50" s="1178"/>
      <c r="C50" s="1179"/>
      <c r="D50" s="62"/>
      <c r="E50" s="1155" t="s">
        <v>15</v>
      </c>
      <c r="F50" s="1155"/>
      <c r="G50" s="1155"/>
      <c r="H50" s="1155"/>
      <c r="I50" s="1155"/>
      <c r="J50" s="1156"/>
      <c r="K50" s="63">
        <v>24</v>
      </c>
      <c r="L50" s="64">
        <v>23</v>
      </c>
      <c r="M50" s="64">
        <v>29</v>
      </c>
      <c r="N50" s="64">
        <v>27</v>
      </c>
      <c r="O50" s="65">
        <v>27</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v>0</v>
      </c>
      <c r="M51" s="64">
        <v>0</v>
      </c>
      <c r="N51" s="64" t="s">
        <v>487</v>
      </c>
      <c r="O51" s="65" t="s">
        <v>487</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948</v>
      </c>
      <c r="L52" s="64">
        <v>966</v>
      </c>
      <c r="M52" s="64">
        <v>1017</v>
      </c>
      <c r="N52" s="64">
        <v>1043</v>
      </c>
      <c r="O52" s="65">
        <v>1042</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169</v>
      </c>
      <c r="L53" s="69">
        <v>248</v>
      </c>
      <c r="M53" s="69">
        <v>312</v>
      </c>
      <c r="N53" s="69">
        <v>393</v>
      </c>
      <c r="O53" s="70">
        <v>424</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MyAGVfA8DLdtrBp2iuBjWoql+xx4bs/YCvL830xFRpZbqfmEe7cuaUeb1d9aflnOeEDYpYGqeWBn/VdtqRv4g==" saltValue="wEurLL7VQJuGgsRWXvUtM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6" t="s">
        <v>30</v>
      </c>
      <c r="C41" s="1197"/>
      <c r="D41" s="105"/>
      <c r="E41" s="1198" t="s">
        <v>31</v>
      </c>
      <c r="F41" s="1198"/>
      <c r="G41" s="1198"/>
      <c r="H41" s="1199"/>
      <c r="I41" s="355">
        <v>10033</v>
      </c>
      <c r="J41" s="356">
        <v>10601</v>
      </c>
      <c r="K41" s="356">
        <v>10425</v>
      </c>
      <c r="L41" s="356">
        <v>9885</v>
      </c>
      <c r="M41" s="357">
        <v>9420</v>
      </c>
    </row>
    <row r="42" spans="2:13" ht="27.75" customHeight="1" x14ac:dyDescent="0.2">
      <c r="B42" s="1186"/>
      <c r="C42" s="1187"/>
      <c r="D42" s="106"/>
      <c r="E42" s="1190" t="s">
        <v>32</v>
      </c>
      <c r="F42" s="1190"/>
      <c r="G42" s="1190"/>
      <c r="H42" s="1191"/>
      <c r="I42" s="358">
        <v>495</v>
      </c>
      <c r="J42" s="359">
        <v>395</v>
      </c>
      <c r="K42" s="359">
        <v>366</v>
      </c>
      <c r="L42" s="359">
        <v>339</v>
      </c>
      <c r="M42" s="360">
        <v>311</v>
      </c>
    </row>
    <row r="43" spans="2:13" ht="27.75" customHeight="1" x14ac:dyDescent="0.2">
      <c r="B43" s="1186"/>
      <c r="C43" s="1187"/>
      <c r="D43" s="106"/>
      <c r="E43" s="1190" t="s">
        <v>33</v>
      </c>
      <c r="F43" s="1190"/>
      <c r="G43" s="1190"/>
      <c r="H43" s="1191"/>
      <c r="I43" s="358">
        <v>1923</v>
      </c>
      <c r="J43" s="359">
        <v>1551</v>
      </c>
      <c r="K43" s="359">
        <v>1406</v>
      </c>
      <c r="L43" s="359">
        <v>1114</v>
      </c>
      <c r="M43" s="360">
        <v>1044</v>
      </c>
    </row>
    <row r="44" spans="2:13" ht="27.75" customHeight="1" x14ac:dyDescent="0.2">
      <c r="B44" s="1186"/>
      <c r="C44" s="1187"/>
      <c r="D44" s="106"/>
      <c r="E44" s="1190" t="s">
        <v>34</v>
      </c>
      <c r="F44" s="1190"/>
      <c r="G44" s="1190"/>
      <c r="H44" s="1191"/>
      <c r="I44" s="358">
        <v>5171</v>
      </c>
      <c r="J44" s="359">
        <v>4913</v>
      </c>
      <c r="K44" s="359">
        <v>4574</v>
      </c>
      <c r="L44" s="359">
        <v>4147</v>
      </c>
      <c r="M44" s="360">
        <v>3798</v>
      </c>
    </row>
    <row r="45" spans="2:13" ht="27.75" customHeight="1" x14ac:dyDescent="0.2">
      <c r="B45" s="1186"/>
      <c r="C45" s="1187"/>
      <c r="D45" s="106"/>
      <c r="E45" s="1190" t="s">
        <v>35</v>
      </c>
      <c r="F45" s="1190"/>
      <c r="G45" s="1190"/>
      <c r="H45" s="1191"/>
      <c r="I45" s="358">
        <v>2358</v>
      </c>
      <c r="J45" s="359">
        <v>2308</v>
      </c>
      <c r="K45" s="359">
        <v>2144</v>
      </c>
      <c r="L45" s="359">
        <v>2197</v>
      </c>
      <c r="M45" s="360">
        <v>2082</v>
      </c>
    </row>
    <row r="46" spans="2:13" ht="27.75" customHeight="1" x14ac:dyDescent="0.2">
      <c r="B46" s="1186"/>
      <c r="C46" s="1187"/>
      <c r="D46" s="107"/>
      <c r="E46" s="1190" t="s">
        <v>36</v>
      </c>
      <c r="F46" s="1190"/>
      <c r="G46" s="1190"/>
      <c r="H46" s="1191"/>
      <c r="I46" s="358" t="s">
        <v>487</v>
      </c>
      <c r="J46" s="359" t="s">
        <v>487</v>
      </c>
      <c r="K46" s="359" t="s">
        <v>487</v>
      </c>
      <c r="L46" s="359" t="s">
        <v>487</v>
      </c>
      <c r="M46" s="360" t="s">
        <v>487</v>
      </c>
    </row>
    <row r="47" spans="2:13" ht="27.75" customHeight="1" x14ac:dyDescent="0.2">
      <c r="B47" s="1186"/>
      <c r="C47" s="1187"/>
      <c r="D47" s="108"/>
      <c r="E47" s="1200" t="s">
        <v>37</v>
      </c>
      <c r="F47" s="1201"/>
      <c r="G47" s="1201"/>
      <c r="H47" s="1202"/>
      <c r="I47" s="358" t="s">
        <v>487</v>
      </c>
      <c r="J47" s="359" t="s">
        <v>487</v>
      </c>
      <c r="K47" s="359" t="s">
        <v>487</v>
      </c>
      <c r="L47" s="359" t="s">
        <v>487</v>
      </c>
      <c r="M47" s="360" t="s">
        <v>487</v>
      </c>
    </row>
    <row r="48" spans="2:13" ht="27.75" customHeight="1" x14ac:dyDescent="0.2">
      <c r="B48" s="1186"/>
      <c r="C48" s="1187"/>
      <c r="D48" s="106"/>
      <c r="E48" s="1190" t="s">
        <v>38</v>
      </c>
      <c r="F48" s="1190"/>
      <c r="G48" s="1190"/>
      <c r="H48" s="1191"/>
      <c r="I48" s="358" t="s">
        <v>487</v>
      </c>
      <c r="J48" s="359" t="s">
        <v>487</v>
      </c>
      <c r="K48" s="359" t="s">
        <v>487</v>
      </c>
      <c r="L48" s="359" t="s">
        <v>487</v>
      </c>
      <c r="M48" s="360" t="s">
        <v>487</v>
      </c>
    </row>
    <row r="49" spans="2:13" ht="27.75" customHeight="1" x14ac:dyDescent="0.2">
      <c r="B49" s="1188"/>
      <c r="C49" s="1189"/>
      <c r="D49" s="106"/>
      <c r="E49" s="1190" t="s">
        <v>39</v>
      </c>
      <c r="F49" s="1190"/>
      <c r="G49" s="1190"/>
      <c r="H49" s="1191"/>
      <c r="I49" s="358" t="s">
        <v>487</v>
      </c>
      <c r="J49" s="359" t="s">
        <v>487</v>
      </c>
      <c r="K49" s="359" t="s">
        <v>487</v>
      </c>
      <c r="L49" s="359" t="s">
        <v>487</v>
      </c>
      <c r="M49" s="360" t="s">
        <v>487</v>
      </c>
    </row>
    <row r="50" spans="2:13" ht="27.75" customHeight="1" x14ac:dyDescent="0.2">
      <c r="B50" s="1184" t="s">
        <v>40</v>
      </c>
      <c r="C50" s="1185"/>
      <c r="D50" s="109"/>
      <c r="E50" s="1190" t="s">
        <v>41</v>
      </c>
      <c r="F50" s="1190"/>
      <c r="G50" s="1190"/>
      <c r="H50" s="1191"/>
      <c r="I50" s="358">
        <v>2822</v>
      </c>
      <c r="J50" s="359">
        <v>2722</v>
      </c>
      <c r="K50" s="359">
        <v>3055</v>
      </c>
      <c r="L50" s="359">
        <v>3341</v>
      </c>
      <c r="M50" s="360">
        <v>3191</v>
      </c>
    </row>
    <row r="51" spans="2:13" ht="27.75" customHeight="1" x14ac:dyDescent="0.2">
      <c r="B51" s="1186"/>
      <c r="C51" s="1187"/>
      <c r="D51" s="106"/>
      <c r="E51" s="1190" t="s">
        <v>42</v>
      </c>
      <c r="F51" s="1190"/>
      <c r="G51" s="1190"/>
      <c r="H51" s="1191"/>
      <c r="I51" s="358">
        <v>4292</v>
      </c>
      <c r="J51" s="359">
        <v>3916</v>
      </c>
      <c r="K51" s="359">
        <v>3184</v>
      </c>
      <c r="L51" s="359">
        <v>2525</v>
      </c>
      <c r="M51" s="360">
        <v>2201</v>
      </c>
    </row>
    <row r="52" spans="2:13" ht="27.75" customHeight="1" x14ac:dyDescent="0.2">
      <c r="B52" s="1188"/>
      <c r="C52" s="1189"/>
      <c r="D52" s="106"/>
      <c r="E52" s="1190" t="s">
        <v>43</v>
      </c>
      <c r="F52" s="1190"/>
      <c r="G52" s="1190"/>
      <c r="H52" s="1191"/>
      <c r="I52" s="358">
        <v>9176</v>
      </c>
      <c r="J52" s="359">
        <v>9106</v>
      </c>
      <c r="K52" s="359">
        <v>8839</v>
      </c>
      <c r="L52" s="359">
        <v>8325</v>
      </c>
      <c r="M52" s="360">
        <v>7783</v>
      </c>
    </row>
    <row r="53" spans="2:13" ht="27.75" customHeight="1" thickBot="1" x14ac:dyDescent="0.25">
      <c r="B53" s="1192" t="s">
        <v>19</v>
      </c>
      <c r="C53" s="1193"/>
      <c r="D53" s="110"/>
      <c r="E53" s="1194" t="s">
        <v>44</v>
      </c>
      <c r="F53" s="1194"/>
      <c r="G53" s="1194"/>
      <c r="H53" s="1195"/>
      <c r="I53" s="361">
        <v>3690</v>
      </c>
      <c r="J53" s="362">
        <v>4024</v>
      </c>
      <c r="K53" s="362">
        <v>3837</v>
      </c>
      <c r="L53" s="362">
        <v>3491</v>
      </c>
      <c r="M53" s="363">
        <v>3481</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Vb8xCopkqJv/vOIXPTlgkh6gPIJlsNqW0di9mNAfiSyjw98v/xOlodBqwgHh17nqtF9iUKogH5RDDhnWLN41Mg==" saltValue="agtMKU/PusTkbDeKKZnw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905</v>
      </c>
      <c r="G55" s="122">
        <v>1156</v>
      </c>
      <c r="H55" s="123">
        <v>1056</v>
      </c>
    </row>
    <row r="56" spans="2:8" ht="52.5" customHeight="1" x14ac:dyDescent="0.2">
      <c r="B56" s="124"/>
      <c r="C56" s="1213" t="s">
        <v>47</v>
      </c>
      <c r="D56" s="1213"/>
      <c r="E56" s="1214"/>
      <c r="F56" s="125">
        <v>2</v>
      </c>
      <c r="G56" s="125">
        <v>2</v>
      </c>
      <c r="H56" s="126">
        <v>2</v>
      </c>
    </row>
    <row r="57" spans="2:8" ht="53.25" customHeight="1" x14ac:dyDescent="0.2">
      <c r="B57" s="124"/>
      <c r="C57" s="1215" t="s">
        <v>48</v>
      </c>
      <c r="D57" s="1215"/>
      <c r="E57" s="1216"/>
      <c r="F57" s="127">
        <v>1174</v>
      </c>
      <c r="G57" s="127">
        <v>1211</v>
      </c>
      <c r="H57" s="128">
        <v>1279</v>
      </c>
    </row>
    <row r="58" spans="2:8" ht="45.75" customHeight="1" x14ac:dyDescent="0.2">
      <c r="B58" s="129"/>
      <c r="C58" s="1203" t="s">
        <v>559</v>
      </c>
      <c r="D58" s="1204"/>
      <c r="E58" s="1205"/>
      <c r="F58" s="130">
        <v>473</v>
      </c>
      <c r="G58" s="130">
        <v>554</v>
      </c>
      <c r="H58" s="131">
        <v>640</v>
      </c>
    </row>
    <row r="59" spans="2:8" ht="45.75" customHeight="1" x14ac:dyDescent="0.2">
      <c r="B59" s="129"/>
      <c r="C59" s="1203" t="s">
        <v>560</v>
      </c>
      <c r="D59" s="1204"/>
      <c r="E59" s="1205"/>
      <c r="F59" s="130">
        <v>487</v>
      </c>
      <c r="G59" s="130">
        <v>458</v>
      </c>
      <c r="H59" s="131">
        <v>404</v>
      </c>
    </row>
    <row r="60" spans="2:8" ht="45.75" customHeight="1" x14ac:dyDescent="0.2">
      <c r="B60" s="129"/>
      <c r="C60" s="1203" t="s">
        <v>561</v>
      </c>
      <c r="D60" s="1204"/>
      <c r="E60" s="1205"/>
      <c r="F60" s="130">
        <v>122</v>
      </c>
      <c r="G60" s="130">
        <v>101</v>
      </c>
      <c r="H60" s="131">
        <v>101</v>
      </c>
    </row>
    <row r="61" spans="2:8" ht="45.75" customHeight="1" x14ac:dyDescent="0.2">
      <c r="B61" s="129"/>
      <c r="C61" s="1203" t="s">
        <v>562</v>
      </c>
      <c r="D61" s="1204"/>
      <c r="E61" s="1205"/>
      <c r="F61" s="130">
        <v>50</v>
      </c>
      <c r="G61" s="130">
        <v>51</v>
      </c>
      <c r="H61" s="131">
        <v>51</v>
      </c>
    </row>
    <row r="62" spans="2:8" ht="45.75" customHeight="1" thickBot="1" x14ac:dyDescent="0.25">
      <c r="B62" s="132"/>
      <c r="C62" s="1206" t="s">
        <v>563</v>
      </c>
      <c r="D62" s="1207"/>
      <c r="E62" s="1208"/>
      <c r="F62" s="133" t="s">
        <v>549</v>
      </c>
      <c r="G62" s="133" t="s">
        <v>549</v>
      </c>
      <c r="H62" s="134">
        <v>30</v>
      </c>
    </row>
    <row r="63" spans="2:8" ht="52.5" customHeight="1" thickBot="1" x14ac:dyDescent="0.25">
      <c r="B63" s="135"/>
      <c r="C63" s="1209" t="s">
        <v>49</v>
      </c>
      <c r="D63" s="1209"/>
      <c r="E63" s="1210"/>
      <c r="F63" s="136">
        <v>2082</v>
      </c>
      <c r="G63" s="136">
        <v>2369</v>
      </c>
      <c r="H63" s="137">
        <v>2337</v>
      </c>
    </row>
    <row r="64" spans="2:8" ht="13" x14ac:dyDescent="0.2"/>
  </sheetData>
  <sheetProtection algorithmName="SHA-512" hashValue="+S5Sg0sTl27T3ZNzi4131XmOxqyoq8r9iEcNWQ7ImkvTdbIXjOauBdHnvL/3B3uFIWZcKA3p334NfzfhgXgzyw==" saltValue="3jVRNPL8gN9QVlD4bgEC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50219</v>
      </c>
      <c r="E3" s="156"/>
      <c r="F3" s="157">
        <v>51264</v>
      </c>
      <c r="G3" s="158"/>
      <c r="H3" s="159"/>
    </row>
    <row r="4" spans="1:8" x14ac:dyDescent="0.2">
      <c r="A4" s="160"/>
      <c r="B4" s="161"/>
      <c r="C4" s="162"/>
      <c r="D4" s="163">
        <v>47495</v>
      </c>
      <c r="E4" s="164"/>
      <c r="F4" s="165">
        <v>26040</v>
      </c>
      <c r="G4" s="166"/>
      <c r="H4" s="167"/>
    </row>
    <row r="5" spans="1:8" x14ac:dyDescent="0.2">
      <c r="A5" s="148" t="s">
        <v>520</v>
      </c>
      <c r="B5" s="153"/>
      <c r="C5" s="154"/>
      <c r="D5" s="155">
        <v>67153</v>
      </c>
      <c r="E5" s="156"/>
      <c r="F5" s="157">
        <v>52068</v>
      </c>
      <c r="G5" s="158"/>
      <c r="H5" s="159"/>
    </row>
    <row r="6" spans="1:8" x14ac:dyDescent="0.2">
      <c r="A6" s="160"/>
      <c r="B6" s="161"/>
      <c r="C6" s="162"/>
      <c r="D6" s="163">
        <v>21781</v>
      </c>
      <c r="E6" s="164"/>
      <c r="F6" s="165">
        <v>26936</v>
      </c>
      <c r="G6" s="166"/>
      <c r="H6" s="167"/>
    </row>
    <row r="7" spans="1:8" x14ac:dyDescent="0.2">
      <c r="A7" s="148" t="s">
        <v>521</v>
      </c>
      <c r="B7" s="153"/>
      <c r="C7" s="154"/>
      <c r="D7" s="155">
        <v>16554</v>
      </c>
      <c r="E7" s="156"/>
      <c r="F7" s="157">
        <v>47161</v>
      </c>
      <c r="G7" s="158"/>
      <c r="H7" s="159"/>
    </row>
    <row r="8" spans="1:8" x14ac:dyDescent="0.2">
      <c r="A8" s="160"/>
      <c r="B8" s="161"/>
      <c r="C8" s="162"/>
      <c r="D8" s="163">
        <v>13743</v>
      </c>
      <c r="E8" s="164"/>
      <c r="F8" s="165">
        <v>24595</v>
      </c>
      <c r="G8" s="166"/>
      <c r="H8" s="167"/>
    </row>
    <row r="9" spans="1:8" x14ac:dyDescent="0.2">
      <c r="A9" s="148" t="s">
        <v>522</v>
      </c>
      <c r="B9" s="153"/>
      <c r="C9" s="154"/>
      <c r="D9" s="155">
        <v>15982</v>
      </c>
      <c r="E9" s="156"/>
      <c r="F9" s="157">
        <v>43423</v>
      </c>
      <c r="G9" s="158"/>
      <c r="H9" s="159"/>
    </row>
    <row r="10" spans="1:8" x14ac:dyDescent="0.2">
      <c r="A10" s="160"/>
      <c r="B10" s="161"/>
      <c r="C10" s="162"/>
      <c r="D10" s="163">
        <v>11120</v>
      </c>
      <c r="E10" s="164"/>
      <c r="F10" s="165">
        <v>22207</v>
      </c>
      <c r="G10" s="166"/>
      <c r="H10" s="167"/>
    </row>
    <row r="11" spans="1:8" x14ac:dyDescent="0.2">
      <c r="A11" s="148" t="s">
        <v>523</v>
      </c>
      <c r="B11" s="153"/>
      <c r="C11" s="154"/>
      <c r="D11" s="155">
        <v>25476</v>
      </c>
      <c r="E11" s="156"/>
      <c r="F11" s="157">
        <v>45265</v>
      </c>
      <c r="G11" s="158"/>
      <c r="H11" s="159"/>
    </row>
    <row r="12" spans="1:8" x14ac:dyDescent="0.2">
      <c r="A12" s="160"/>
      <c r="B12" s="161"/>
      <c r="C12" s="168"/>
      <c r="D12" s="163">
        <v>21485</v>
      </c>
      <c r="E12" s="164"/>
      <c r="F12" s="165">
        <v>22600</v>
      </c>
      <c r="G12" s="166"/>
      <c r="H12" s="167"/>
    </row>
    <row r="13" spans="1:8" x14ac:dyDescent="0.2">
      <c r="A13" s="148"/>
      <c r="B13" s="153"/>
      <c r="C13" s="169"/>
      <c r="D13" s="170">
        <v>35077</v>
      </c>
      <c r="E13" s="171"/>
      <c r="F13" s="172">
        <v>47836</v>
      </c>
      <c r="G13" s="173"/>
      <c r="H13" s="159"/>
    </row>
    <row r="14" spans="1:8" x14ac:dyDescent="0.2">
      <c r="A14" s="160"/>
      <c r="B14" s="161"/>
      <c r="C14" s="162"/>
      <c r="D14" s="163">
        <v>23125</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6.88</v>
      </c>
      <c r="C19" s="174">
        <f>ROUND(VALUE(SUBSTITUTE(実質収支比率等に係る経年分析!G$48,"▲","-")),2)</f>
        <v>6.16</v>
      </c>
      <c r="D19" s="174">
        <f>ROUND(VALUE(SUBSTITUTE(実質収支比率等に係る経年分析!H$48,"▲","-")),2)</f>
        <v>10.29</v>
      </c>
      <c r="E19" s="174">
        <f>ROUND(VALUE(SUBSTITUTE(実質収支比率等に係る経年分析!I$48,"▲","-")),2)</f>
        <v>8.67</v>
      </c>
      <c r="F19" s="174">
        <f>ROUND(VALUE(SUBSTITUTE(実質収支比率等に係る経年分析!J$48,"▲","-")),2)</f>
        <v>4.74</v>
      </c>
    </row>
    <row r="20" spans="1:11" x14ac:dyDescent="0.2">
      <c r="A20" s="174" t="s">
        <v>53</v>
      </c>
      <c r="B20" s="174">
        <f>ROUND(VALUE(SUBSTITUTE(実質収支比率等に係る経年分析!F$47,"▲","-")),2)</f>
        <v>14.54</v>
      </c>
      <c r="C20" s="174">
        <f>ROUND(VALUE(SUBSTITUTE(実質収支比率等に係る経年分析!G$47,"▲","-")),2)</f>
        <v>11.27</v>
      </c>
      <c r="D20" s="174">
        <f>ROUND(VALUE(SUBSTITUTE(実質収支比率等に係る経年分析!H$47,"▲","-")),2)</f>
        <v>14.65</v>
      </c>
      <c r="E20" s="174">
        <f>ROUND(VALUE(SUBSTITUTE(実質収支比率等に係る経年分析!I$47,"▲","-")),2)</f>
        <v>19.28</v>
      </c>
      <c r="F20" s="174">
        <f>ROUND(VALUE(SUBSTITUTE(実質収支比率等に係る経年分析!J$47,"▲","-")),2)</f>
        <v>17.37</v>
      </c>
    </row>
    <row r="21" spans="1:11" x14ac:dyDescent="0.2">
      <c r="A21" s="174" t="s">
        <v>54</v>
      </c>
      <c r="B21" s="174">
        <f>IF(ISNUMBER(VALUE(SUBSTITUTE(実質収支比率等に係る経年分析!F$49,"▲","-"))),ROUND(VALUE(SUBSTITUTE(実質収支比率等に係る経年分析!F$49,"▲","-")),2),NA())</f>
        <v>-1.44</v>
      </c>
      <c r="C21" s="174">
        <f>IF(ISNUMBER(VALUE(SUBSTITUTE(実質収支比率等に係る経年分析!G$49,"▲","-"))),ROUND(VALUE(SUBSTITUTE(実質収支比率等に係る経年分析!G$49,"▲","-")),2),NA())</f>
        <v>-3.01</v>
      </c>
      <c r="D21" s="174">
        <f>IF(ISNUMBER(VALUE(SUBSTITUTE(実質収支比率等に係る経年分析!H$49,"▲","-"))),ROUND(VALUE(SUBSTITUTE(実質収支比率等に係る経年分析!H$49,"▲","-")),2),NA())</f>
        <v>8.66</v>
      </c>
      <c r="E21" s="174">
        <f>IF(ISNUMBER(VALUE(SUBSTITUTE(実質収支比率等に係る経年分析!I$49,"▲","-"))),ROUND(VALUE(SUBSTITUTE(実質収支比率等に係る経年分析!I$49,"▲","-")),2),NA())</f>
        <v>2.2200000000000002</v>
      </c>
      <c r="F21" s="174">
        <f>IF(ISNUMBER(VALUE(SUBSTITUTE(実質収支比率等に係る経年分析!J$49,"▲","-"))),ROUND(VALUE(SUBSTITUTE(実質収支比率等に係る経年分析!J$49,"▲","-")),2),NA())</f>
        <v>-5.46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介護保険事業特別会計（介護サービス事業勘定）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2.63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3.25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2.2400000000000002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1.22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x14ac:dyDescent="0.2">
      <c r="A32" s="175" t="str">
        <f>IF(連結実質赤字比率に係る赤字・黒字の構成分析!C$38="",NA(),連結実質赤字比率に係る赤字・黒字の構成分析!C$38)</f>
        <v>温泉事業会計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2.92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2.57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3.31</v>
      </c>
    </row>
    <row r="33" spans="1:16" x14ac:dyDescent="0.2">
      <c r="A33" s="175" t="str">
        <f>IF(連結実質赤字比率に係る赤字・黒字の構成分析!C$37="",NA(),連結実質赤字比率に係る赤字・黒字の構成分析!C$37)</f>
        <v>介護保険事業特別会計（保険事業勘定）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2.0499999999999998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3.36</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6.88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6.15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10.28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8.66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4.7300000000000004</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4.67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5.12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4.8499999999999996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8.1999999999999993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6.43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948</v>
      </c>
      <c r="E42" s="176"/>
      <c r="F42" s="176"/>
      <c r="G42" s="176">
        <f>'実質公債費比率（分子）の構造'!L$52</f>
        <v>966</v>
      </c>
      <c r="H42" s="176"/>
      <c r="I42" s="176"/>
      <c r="J42" s="176">
        <f>'実質公債費比率（分子）の構造'!M$52</f>
        <v>1017</v>
      </c>
      <c r="K42" s="176"/>
      <c r="L42" s="176"/>
      <c r="M42" s="176">
        <f>'実質公債費比率（分子）の構造'!N$52</f>
        <v>1043</v>
      </c>
      <c r="N42" s="176"/>
      <c r="O42" s="176"/>
      <c r="P42" s="176">
        <f>'実質公債費比率（分子）の構造'!O$52</f>
        <v>1042</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24</v>
      </c>
      <c r="C44" s="176"/>
      <c r="D44" s="176"/>
      <c r="E44" s="176">
        <f>'実質公債費比率（分子）の構造'!L$50</f>
        <v>23</v>
      </c>
      <c r="F44" s="176"/>
      <c r="G44" s="176"/>
      <c r="H44" s="176">
        <f>'実質公債費比率（分子）の構造'!M$50</f>
        <v>29</v>
      </c>
      <c r="I44" s="176"/>
      <c r="J44" s="176"/>
      <c r="K44" s="176">
        <f>'実質公債費比率（分子）の構造'!N$50</f>
        <v>27</v>
      </c>
      <c r="L44" s="176"/>
      <c r="M44" s="176"/>
      <c r="N44" s="176">
        <f>'実質公債費比率（分子）の構造'!O$50</f>
        <v>27</v>
      </c>
      <c r="O44" s="176"/>
      <c r="P44" s="176"/>
    </row>
    <row r="45" spans="1:16" x14ac:dyDescent="0.2">
      <c r="A45" s="176" t="s">
        <v>63</v>
      </c>
      <c r="B45" s="176">
        <f>'実質公債費比率（分子）の構造'!K$49</f>
        <v>279</v>
      </c>
      <c r="C45" s="176"/>
      <c r="D45" s="176"/>
      <c r="E45" s="176">
        <f>'実質公債費比率（分子）の構造'!L$49</f>
        <v>362</v>
      </c>
      <c r="F45" s="176"/>
      <c r="G45" s="176"/>
      <c r="H45" s="176">
        <f>'実質公債費比率（分子）の構造'!M$49</f>
        <v>428</v>
      </c>
      <c r="I45" s="176"/>
      <c r="J45" s="176"/>
      <c r="K45" s="176">
        <f>'実質公債費比率（分子）の構造'!N$49</f>
        <v>466</v>
      </c>
      <c r="L45" s="176"/>
      <c r="M45" s="176"/>
      <c r="N45" s="176">
        <f>'実質公債費比率（分子）の構造'!O$49</f>
        <v>468</v>
      </c>
      <c r="O45" s="176"/>
      <c r="P45" s="176"/>
    </row>
    <row r="46" spans="1:16" x14ac:dyDescent="0.2">
      <c r="A46" s="176" t="s">
        <v>64</v>
      </c>
      <c r="B46" s="176">
        <f>'実質公債費比率（分子）の構造'!K$48</f>
        <v>159</v>
      </c>
      <c r="C46" s="176"/>
      <c r="D46" s="176"/>
      <c r="E46" s="176">
        <f>'実質公債費比率（分子）の構造'!L$48</f>
        <v>141</v>
      </c>
      <c r="F46" s="176"/>
      <c r="G46" s="176"/>
      <c r="H46" s="176">
        <f>'実質公債費比率（分子）の構造'!M$48</f>
        <v>133</v>
      </c>
      <c r="I46" s="176"/>
      <c r="J46" s="176"/>
      <c r="K46" s="176">
        <f>'実質公債費比率（分子）の構造'!N$48</f>
        <v>121</v>
      </c>
      <c r="L46" s="176"/>
      <c r="M46" s="176"/>
      <c r="N46" s="176">
        <f>'実質公債費比率（分子）の構造'!O$48</f>
        <v>112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655</v>
      </c>
      <c r="C49" s="176"/>
      <c r="D49" s="176"/>
      <c r="E49" s="176">
        <f>'実質公債費比率（分子）の構造'!L$45</f>
        <v>688</v>
      </c>
      <c r="F49" s="176"/>
      <c r="G49" s="176"/>
      <c r="H49" s="176">
        <f>'実質公債費比率（分子）の構造'!M$45</f>
        <v>739</v>
      </c>
      <c r="I49" s="176"/>
      <c r="J49" s="176"/>
      <c r="K49" s="176">
        <f>'実質公債費比率（分子）の構造'!N$45</f>
        <v>822</v>
      </c>
      <c r="L49" s="176"/>
      <c r="M49" s="176"/>
      <c r="N49" s="176">
        <f>'実質公債費比率（分子）の構造'!O$45</f>
        <v>859</v>
      </c>
      <c r="O49" s="176"/>
      <c r="P49" s="176"/>
    </row>
    <row r="50" spans="1:16" x14ac:dyDescent="0.2">
      <c r="A50" s="176" t="s">
        <v>67</v>
      </c>
      <c r="B50" s="176" t="e">
        <f>NA()</f>
        <v>#N/A</v>
      </c>
      <c r="C50" s="176">
        <f>IF(ISNUMBER('実質公債費比率（分子）の構造'!K$53),'実質公債費比率（分子）の構造'!K$53,NA())</f>
        <v>169</v>
      </c>
      <c r="D50" s="176" t="e">
        <f>NA()</f>
        <v>#N/A</v>
      </c>
      <c r="E50" s="176" t="e">
        <f>NA()</f>
        <v>#N/A</v>
      </c>
      <c r="F50" s="176">
        <f>IF(ISNUMBER('実質公債費比率（分子）の構造'!L$53),'実質公債費比率（分子）の構造'!L$53,NA())</f>
        <v>248</v>
      </c>
      <c r="G50" s="176" t="e">
        <f>NA()</f>
        <v>#N/A</v>
      </c>
      <c r="H50" s="176" t="e">
        <f>NA()</f>
        <v>#N/A</v>
      </c>
      <c r="I50" s="176">
        <f>IF(ISNUMBER('実質公債費比率（分子）の構造'!M$53),'実質公債費比率（分子）の構造'!M$53,NA())</f>
        <v>312</v>
      </c>
      <c r="J50" s="176" t="e">
        <f>NA()</f>
        <v>#N/A</v>
      </c>
      <c r="K50" s="176" t="e">
        <f>NA()</f>
        <v>#N/A</v>
      </c>
      <c r="L50" s="176">
        <f>IF(ISNUMBER('実質公債費比率（分子）の構造'!N$53),'実質公債費比率（分子）の構造'!N$53,NA())</f>
        <v>393</v>
      </c>
      <c r="M50" s="176" t="e">
        <f>NA()</f>
        <v>#N/A</v>
      </c>
      <c r="N50" s="176" t="e">
        <f>NA()</f>
        <v>#N/A</v>
      </c>
      <c r="O50" s="176">
        <f>IF(ISNUMBER('実質公債費比率（分子）の構造'!O$53),'実質公債費比率（分子）の構造'!O$53,NA())</f>
        <v>424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9176</v>
      </c>
      <c r="E56" s="175"/>
      <c r="F56" s="175"/>
      <c r="G56" s="175">
        <f>'将来負担比率（分子）の構造'!J$52</f>
        <v>9106</v>
      </c>
      <c r="H56" s="175"/>
      <c r="I56" s="175"/>
      <c r="J56" s="175">
        <f>'将来負担比率（分子）の構造'!K$52</f>
        <v>8839</v>
      </c>
      <c r="K56" s="175"/>
      <c r="L56" s="175"/>
      <c r="M56" s="175">
        <f>'将来負担比率（分子）の構造'!L$52</f>
        <v>8325</v>
      </c>
      <c r="N56" s="175"/>
      <c r="O56" s="175"/>
      <c r="P56" s="175">
        <f>'将来負担比率（分子）の構造'!M$52</f>
        <v>7783</v>
      </c>
    </row>
    <row r="57" spans="1:16" x14ac:dyDescent="0.2">
      <c r="A57" s="175" t="s">
        <v>42</v>
      </c>
      <c r="B57" s="175"/>
      <c r="C57" s="175"/>
      <c r="D57" s="175">
        <f>'将来負担比率（分子）の構造'!I$51</f>
        <v>4292</v>
      </c>
      <c r="E57" s="175"/>
      <c r="F57" s="175"/>
      <c r="G57" s="175">
        <f>'将来負担比率（分子）の構造'!J$51</f>
        <v>3916</v>
      </c>
      <c r="H57" s="175"/>
      <c r="I57" s="175"/>
      <c r="J57" s="175">
        <f>'将来負担比率（分子）の構造'!K$51</f>
        <v>3184</v>
      </c>
      <c r="K57" s="175"/>
      <c r="L57" s="175"/>
      <c r="M57" s="175">
        <f>'将来負担比率（分子）の構造'!L$51</f>
        <v>2525</v>
      </c>
      <c r="N57" s="175"/>
      <c r="O57" s="175"/>
      <c r="P57" s="175">
        <f>'将来負担比率（分子）の構造'!M$51</f>
        <v>2201</v>
      </c>
    </row>
    <row r="58" spans="1:16" x14ac:dyDescent="0.2">
      <c r="A58" s="175" t="s">
        <v>41</v>
      </c>
      <c r="B58" s="175"/>
      <c r="C58" s="175"/>
      <c r="D58" s="175">
        <f>'将来負担比率（分子）の構造'!I$50</f>
        <v>2822</v>
      </c>
      <c r="E58" s="175"/>
      <c r="F58" s="175"/>
      <c r="G58" s="175">
        <f>'将来負担比率（分子）の構造'!J$50</f>
        <v>2722</v>
      </c>
      <c r="H58" s="175"/>
      <c r="I58" s="175"/>
      <c r="J58" s="175">
        <f>'将来負担比率（分子）の構造'!K$50</f>
        <v>3055</v>
      </c>
      <c r="K58" s="175"/>
      <c r="L58" s="175"/>
      <c r="M58" s="175">
        <f>'将来負担比率（分子）の構造'!L$50</f>
        <v>3341</v>
      </c>
      <c r="N58" s="175"/>
      <c r="O58" s="175"/>
      <c r="P58" s="175">
        <f>'将来負担比率（分子）の構造'!M$50</f>
        <v>3191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2358</v>
      </c>
      <c r="C62" s="175"/>
      <c r="D62" s="175"/>
      <c r="E62" s="175">
        <f>'将来負担比率（分子）の構造'!J$45</f>
        <v>2308</v>
      </c>
      <c r="F62" s="175"/>
      <c r="G62" s="175"/>
      <c r="H62" s="175">
        <f>'将来負担比率（分子）の構造'!K$45</f>
        <v>2144</v>
      </c>
      <c r="I62" s="175"/>
      <c r="J62" s="175"/>
      <c r="K62" s="175">
        <f>'将来負担比率（分子）の構造'!L$45</f>
        <v>2197</v>
      </c>
      <c r="L62" s="175"/>
      <c r="M62" s="175"/>
      <c r="N62" s="175">
        <f>'将来負担比率（分子）の構造'!M$45</f>
        <v>2082</v>
      </c>
      <c r="O62" s="175"/>
      <c r="P62" s="175"/>
    </row>
    <row r="63" spans="1:16" x14ac:dyDescent="0.2">
      <c r="A63" s="175" t="s">
        <v>34</v>
      </c>
      <c r="B63" s="175">
        <f>'将来負担比率（分子）の構造'!I$44</f>
        <v>5171</v>
      </c>
      <c r="C63" s="175"/>
      <c r="D63" s="175"/>
      <c r="E63" s="175">
        <f>'将来負担比率（分子）の構造'!J$44</f>
        <v>4913</v>
      </c>
      <c r="F63" s="175"/>
      <c r="G63" s="175"/>
      <c r="H63" s="175">
        <f>'将来負担比率（分子）の構造'!K$44</f>
        <v>4574</v>
      </c>
      <c r="I63" s="175"/>
      <c r="J63" s="175"/>
      <c r="K63" s="175">
        <f>'将来負担比率（分子）の構造'!L$44</f>
        <v>4147</v>
      </c>
      <c r="L63" s="175"/>
      <c r="M63" s="175"/>
      <c r="N63" s="175">
        <f>'将来負担比率（分子）の構造'!M$44</f>
        <v>3798</v>
      </c>
      <c r="O63" s="175"/>
      <c r="P63" s="175"/>
    </row>
    <row r="64" spans="1:16" x14ac:dyDescent="0.2">
      <c r="A64" s="175" t="s">
        <v>33</v>
      </c>
      <c r="B64" s="175">
        <f>'将来負担比率（分子）の構造'!I$43</f>
        <v>1923</v>
      </c>
      <c r="C64" s="175"/>
      <c r="D64" s="175"/>
      <c r="E64" s="175">
        <f>'将来負担比率（分子）の構造'!J$43</f>
        <v>1551</v>
      </c>
      <c r="F64" s="175"/>
      <c r="G64" s="175"/>
      <c r="H64" s="175">
        <f>'将来負担比率（分子）の構造'!K$43</f>
        <v>1406</v>
      </c>
      <c r="I64" s="175"/>
      <c r="J64" s="175"/>
      <c r="K64" s="175">
        <f>'将来負担比率（分子）の構造'!L$43</f>
        <v>1114</v>
      </c>
      <c r="L64" s="175"/>
      <c r="M64" s="175"/>
      <c r="N64" s="175">
        <f>'将来負担比率（分子）の構造'!M$43</f>
        <v>1044</v>
      </c>
      <c r="O64" s="175"/>
      <c r="P64" s="175"/>
    </row>
    <row r="65" spans="1:16" x14ac:dyDescent="0.2">
      <c r="A65" s="175" t="s">
        <v>32</v>
      </c>
      <c r="B65" s="175">
        <f>'将来負担比率（分子）の構造'!I$42</f>
        <v>495</v>
      </c>
      <c r="C65" s="175"/>
      <c r="D65" s="175"/>
      <c r="E65" s="175">
        <f>'将来負担比率（分子）の構造'!J$42</f>
        <v>395</v>
      </c>
      <c r="F65" s="175"/>
      <c r="G65" s="175"/>
      <c r="H65" s="175">
        <f>'将来負担比率（分子）の構造'!K$42</f>
        <v>366</v>
      </c>
      <c r="I65" s="175"/>
      <c r="J65" s="175"/>
      <c r="K65" s="175">
        <f>'将来負担比率（分子）の構造'!L$42</f>
        <v>339</v>
      </c>
      <c r="L65" s="175"/>
      <c r="M65" s="175"/>
      <c r="N65" s="175">
        <f>'将来負担比率（分子）の構造'!M$42</f>
        <v>311</v>
      </c>
      <c r="O65" s="175"/>
      <c r="P65" s="175"/>
    </row>
    <row r="66" spans="1:16" x14ac:dyDescent="0.2">
      <c r="A66" s="175" t="s">
        <v>31</v>
      </c>
      <c r="B66" s="175">
        <f>'将来負担比率（分子）の構造'!I$41</f>
        <v>10033</v>
      </c>
      <c r="C66" s="175"/>
      <c r="D66" s="175"/>
      <c r="E66" s="175">
        <f>'将来負担比率（分子）の構造'!J$41</f>
        <v>10601</v>
      </c>
      <c r="F66" s="175"/>
      <c r="G66" s="175"/>
      <c r="H66" s="175">
        <f>'将来負担比率（分子）の構造'!K$41</f>
        <v>10425</v>
      </c>
      <c r="I66" s="175"/>
      <c r="J66" s="175"/>
      <c r="K66" s="175">
        <f>'将来負担比率（分子）の構造'!L$41</f>
        <v>9885</v>
      </c>
      <c r="L66" s="175"/>
      <c r="M66" s="175"/>
      <c r="N66" s="175">
        <f>'将来負担比率（分子）の構造'!M$41</f>
        <v>9420</v>
      </c>
      <c r="O66" s="175"/>
      <c r="P66" s="175"/>
    </row>
    <row r="67" spans="1:16" x14ac:dyDescent="0.2">
      <c r="A67" s="175" t="s">
        <v>71</v>
      </c>
      <c r="B67" s="175" t="e">
        <f>NA()</f>
        <v>#N/A</v>
      </c>
      <c r="C67" s="175">
        <f>IF(ISNUMBER('将来負担比率（分子）の構造'!I$53), IF('将来負担比率（分子）の構造'!I$53 &lt; 0, 0, '将来負担比率（分子）の構造'!I$53), NA())</f>
        <v>3690</v>
      </c>
      <c r="D67" s="175" t="e">
        <f>NA()</f>
        <v>#N/A</v>
      </c>
      <c r="E67" s="175" t="e">
        <f>NA()</f>
        <v>#N/A</v>
      </c>
      <c r="F67" s="175">
        <f>IF(ISNUMBER('将来負担比率（分子）の構造'!J$53), IF('将来負担比率（分子）の構造'!J$53 &lt; 0, 0, '将来負担比率（分子）の構造'!J$53), NA())</f>
        <v>4024</v>
      </c>
      <c r="G67" s="175" t="e">
        <f>NA()</f>
        <v>#N/A</v>
      </c>
      <c r="H67" s="175" t="e">
        <f>NA()</f>
        <v>#N/A</v>
      </c>
      <c r="I67" s="175">
        <f>IF(ISNUMBER('将来負担比率（分子）の構造'!K$53), IF('将来負担比率（分子）の構造'!K$53 &lt; 0, 0, '将来負担比率（分子）の構造'!K$53), NA())</f>
        <v>3837</v>
      </c>
      <c r="J67" s="175" t="e">
        <f>NA()</f>
        <v>#N/A</v>
      </c>
      <c r="K67" s="175" t="e">
        <f>NA()</f>
        <v>#N/A</v>
      </c>
      <c r="L67" s="175">
        <f>IF(ISNUMBER('将来負担比率（分子）の構造'!L$53), IF('将来負担比率（分子）の構造'!L$53 &lt; 0, 0, '将来負担比率（分子）の構造'!L$53), NA())</f>
        <v>3491</v>
      </c>
      <c r="M67" s="175" t="e">
        <f>NA()</f>
        <v>#N/A</v>
      </c>
      <c r="N67" s="175" t="e">
        <f>NA()</f>
        <v>#N/A</v>
      </c>
      <c r="O67" s="175">
        <f>IF(ISNUMBER('将来負担比率（分子）の構造'!M$53), IF('将来負担比率（分子）の構造'!M$53 &lt; 0, 0, '将来負担比率（分子）の構造'!M$53), NA())</f>
        <v>3481</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905</v>
      </c>
      <c r="C72" s="179">
        <f>基金残高に係る経年分析!G55</f>
        <v>1156</v>
      </c>
      <c r="D72" s="179">
        <f>基金残高に係る経年分析!H55</f>
        <v>1056</v>
      </c>
    </row>
    <row r="73" spans="1:16" x14ac:dyDescent="0.2">
      <c r="A73" s="178" t="s">
        <v>74</v>
      </c>
      <c r="B73" s="179">
        <f>基金残高に係る経年分析!F56</f>
        <v>2</v>
      </c>
      <c r="C73" s="179">
        <f>基金残高に係る経年分析!G56</f>
        <v>2</v>
      </c>
      <c r="D73" s="179">
        <f>基金残高に係る経年分析!H56</f>
        <v>2</v>
      </c>
    </row>
    <row r="74" spans="1:16" x14ac:dyDescent="0.2">
      <c r="A74" s="178" t="s">
        <v>75</v>
      </c>
      <c r="B74" s="179">
        <f>基金残高に係る経年分析!F57</f>
        <v>1174</v>
      </c>
      <c r="C74" s="179">
        <f>基金残高に係る経年分析!G57</f>
        <v>1211</v>
      </c>
      <c r="D74" s="179">
        <f>基金残高に係る経年分析!H57</f>
        <v>1279</v>
      </c>
    </row>
  </sheetData>
  <sheetProtection algorithmName="SHA-512" hashValue="chi6eE+yr0vk4VknEmKWySMDBmPfZVILwexg/bCoOC2O0xu/UINspoMDk+DGA6x136mjIyhuaaB8Kr7Np05qig==" saltValue="nqMGQDpsGZo1ah4mIYTh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cp:lastPrinted>2025-03-17T06:11:50Z</cp:lastPrinted>
  <dcterms:created xsi:type="dcterms:W3CDTF">2025-02-19T02:03:50Z</dcterms:created>
  <dcterms:modified xsi:type="dcterms:W3CDTF">2025-03-25T02:53:59Z</dcterms:modified>
  <cp:category/>
</cp:coreProperties>
</file>