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28680" yWindow="-9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W35" i="10"/>
  <c r="BW36" i="10" s="1"/>
  <c r="BW37" i="10" s="1"/>
  <c r="BE35" i="10"/>
  <c r="AM35" i="10"/>
  <c r="C35" i="10"/>
  <c r="CO34" i="10"/>
  <c r="BW34" i="10"/>
  <c r="BE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<sst xmlns="http://schemas.openxmlformats.org/spreadsheetml/2006/main" count="1111" uniqueCount="554">
  <si>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</si>
  <si>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</si>
  <si>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</si>
  <si>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</si>
  <si>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</si>
  <si>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</si>
  <si>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</si>
  <si>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</si>
  <si>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</si>
  <si>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</si>
  <si>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</si>
  <si>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</si>
  <si>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</si>
  <si>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</si>
  <si>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</si>
  <si>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</si>
  <si>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</si>
  <si>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</si>
  <si>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</si>
  <si>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</si>
  <si>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</si>
  <si>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</si>
  <si>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</si>
  <si>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</si>
  <si>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</si>
  <si>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</si>
  <si>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</si>
  <si>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</si>
  <si>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</si>
  <si>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</si>
  <si>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</si>
  <si>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</si>
  <si>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</si>
  <si>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</si>
  <si>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</si>
  <si>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</si>
  <si>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</si>
  <si>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</si>
  <si>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</si>
  <si>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</si>
  <si>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</si>
  <si>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</si>
  <si>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</si>
  <si>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</si>
  <si>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</si>
  <si>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</si>
  <si>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</si>
  <si>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</si>
  <si>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</si>
  <si>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</si>
  <si>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</si>
  <si>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</si>
  <si>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</si>
  <si>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</si>
  <si>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</si>
  <si>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</si>
  <si>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</si>
  <si>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</si>
  <si>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</si>
  <si>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</si>
  <si>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</si>
  <si>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</si>
  <si>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</si>
  <si>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</si>
  <si>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</si>
  <si>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</si>
  <si>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</si>
  <si>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</si>
  <si>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</si>
  <si>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</si>
  <si>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</si>
  <si>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</si>
  <si>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</si>
  <si>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</si>
  <si>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</si>
  <si>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</si>
  <si>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</si>
  <si>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</si>
  <si>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</si>
  <si>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</si>
  <si>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</si>
  <si>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</si>
  <si>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</si>
  <si>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</si>
  <si>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</si>
  <si>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</si>
  <si>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</si>
  <si>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</si>
  <si>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</si>
  <si>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</si>
  <si>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</si>
  <si>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</si>
  <si>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</si>
  <si>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</si>
  <si>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大磯町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</si>
  <si>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</si>
  <si>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</si>
  <si>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</si>
  <si>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</si>
  <si>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</si>
  <si>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</si>
  <si>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</si>
  <si>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</si>
  <si>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</si>
  <si>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</si>
  <si>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</si>
  <si>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</si>
  <si>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</si>
  <si>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</si>
  <si>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</si>
  <si>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</si>
  <si>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</si>
  <si>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</si>
  <si>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</si>
  <si>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</si>
  <si>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</si>
  <si>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</si>
  <si>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</si>
  <si>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</si>
  <si>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</si>
  <si>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</si>
  <si>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</si>
  <si>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</si>
  <si>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</si>
  <si>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</si>
  <si>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</si>
  <si>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</si>
  <si>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</si>
  <si>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</si>
  <si>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</si>
  <si>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</si>
  <si>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</si>
  <si>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</si>
  <si>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</si>
  <si>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</si>
  <si>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</si>
  <si>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</si>
  <si>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</si>
  <si>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</si>
  <si>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</si>
  <si>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</si>
  <si>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</si>
  <si>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</si>
  <si>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</si>
  <si>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</si>
  <si>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</si>
  <si>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</si>
  <si>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</si>
  <si>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</si>
  <si>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</si>
  <si>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</si>
  <si>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</si>
  <si>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</si>
  <si>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</si>
  <si>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</si>
  <si>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</si>
  <si>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</si>
  <si>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</si>
  <si>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</si>
  <si>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</si>
  <si>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</si>
  <si>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</si>
  <si>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</si>
  <si>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</si>
  <si>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</si>
  <si>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</si>
  <si>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</si>
  <si>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</si>
  <si>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</si>
  <si>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</si>
  <si>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</si>
  <si>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</si>
  <si>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</si>
  <si>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</si>
  <si>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</si>
  <si>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</si>
  <si>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</si>
  <si>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</si>
  <si>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</si>
  <si>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</si>
  <si>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</si>
  <si>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</si>
  <si>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</si>
  <si>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</si>
  <si>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</si>
  <si>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</si>
  <si>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</si>
  <si>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</si>
  <si>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</si>
  <si>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</si>
  <si>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</si>
  <si>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</si>
  <si>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</si>
  <si>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</si>
  <si>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</si>
  <si>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</si>
  <si>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</si>
  <si>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</si>
  <si>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</si>
  <si>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</si>
  <si>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</si>
  <si>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</si>
  <si>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神奈川県大磯町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</si>
  <si>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</si>
  <si>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</si>
  <si>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</si>
  <si>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</si>
  <si>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</si>
  <si>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</si>
  <si>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</si>
  <si>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</si>
  <si>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</si>
  <si>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</si>
  <si>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</si>
  <si>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</si>
  <si>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</si>
  <si>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</si>
  <si>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</si>
  <si>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</si>
  <si>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</si>
  <si>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</si>
  <si>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</si>
  <si>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</si>
  <si>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</si>
  <si>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</si>
  <si>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</si>
  <si>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</si>
  <si>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</si>
  <si>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</si>
  <si>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</si>
  <si>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</si>
  <si>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</si>
  <si>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</si>
  <si>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</si>
  <si>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</si>
  <si>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</si>
  <si>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</si>
  <si>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</si>
  <si>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</si>
  <si>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</si>
  <si>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</si>
  <si>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</si>
  <si>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</si>
  <si>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</si>
  <si>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</si>
  <si>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</si>
  <si>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</si>
  <si>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</si>
  <si>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</si>
  <si>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</si>
  <si>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</si>
  <si>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</si>
  <si>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</si>
  <si>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</si>
  <si>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</si>
  <si>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</si>
  <si>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</si>
  <si>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</si>
  <si>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</si>
  <si>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</si>
  <si>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</si>
  <si>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</si>
  <si>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</si>
  <si>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</si>
  <si>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</si>
  <si>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</si>
  <si>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</si>
  <si>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</si>
  <si>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</si>
  <si>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</si>
  <si>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</si>
  <si>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</si>
  <si>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</si>
  <si>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</si>
  <si>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</si>
  <si>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</si>
  <si>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</si>
  <si>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</si>
  <si>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</si>
  <si>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</si>
  <si>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</si>
  <si>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</si>
  <si>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</si>
  <si>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</si>
  <si>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</si>
  <si>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</si>
  <si>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</si>
  <si>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</si>
  <si>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</si>
  <si>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</si>
  <si>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</si>
  <si>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</si>
  <si>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</si>
  <si>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</si>
  <si>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</si>
  <si>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</si>
  <si>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</si>
  <si>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</si>
  <si>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</si>
  <si>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</si>
  <si>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</si>
  <si>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</si>
  <si>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</si>
  <si>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</si>
  <si>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</si>
  <si>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</si>
  <si>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</si>
  <si>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</si>
  <si>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</si>
  <si>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</si>
  <si>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</si>
  <si>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</si>
  <si>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</si>
  <si>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</si>
  <si>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</si>
  <si>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</si>
  <si>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</si>
  <si>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</si>
  <si>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</si>
  <si>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</si>
  <si>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</si>
  <si>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</si>
  <si>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</si>
  <si>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</si>
  <si>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</si>
  <si>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</si>
  <si>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</si>
  <si>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</si>
  <si>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</si>
  <si>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</si>
  <si>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</si>
  <si>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</si>
  <si>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</si>
  <si>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</si>
  <si>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</si>
  <si>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</si>
  <si>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</si>
  <si>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</si>
  <si>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</si>
  <si>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</si>
  <si>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</si>
  <si>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</si>
  <si>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</si>
  <si>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</si>
  <si>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</si>
  <si>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</si>
  <si>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</si>
  <si>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</si>
  <si>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</si>
  <si>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</si>
  <si>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</si>
  <si>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</si>
  <si>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</si>
  <si>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神奈川県大磯町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</si>
  <si>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</si>
  <si>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</si>
  <si>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</si>
  <si>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</si>
  <si>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</si>
  <si>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</si>
  <si>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</si>
  <si>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</si>
  <si>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</si>
  <si>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</si>
  <si>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</si>
  <si>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</si>
  <si>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</si>
  <si>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</si>
  <si>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</si>
  <si>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</si>
  <si>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</si>
  <si>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</si>
  <si>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</si>
  <si>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</si>
  <si>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</si>
  <si>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</si>
  <si>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</si>
  <si>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</si>
  <si>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</si>
  <si>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</si>
  <si>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</si>
  <si>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</si>
  <si>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</si>
  <si>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</si>
  <si>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</si>
  <si>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</si>
  <si>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</si>
  <si>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</si>
  <si>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</si>
  <si>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</si>
  <si>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</si>
  <si>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</si>
  <si>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</si>
  <si>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</si>
  <si>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</si>
  <si>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</si>
  <si>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</si>
  <si>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</si>
  <si>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</si>
  <si>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</si>
  <si>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</si>
  <si>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</si>
  <si>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</si>
  <si>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</si>
  <si>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</si>
  <si>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</si>
  <si>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</si>
  <si>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</si>
  <si>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</si>
  <si>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</si>
  <si>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</si>
  <si>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</si>
  <si>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</si>
  <si>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</si>
  <si>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</si>
  <si>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</si>
  <si>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</si>
  <si>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</si>
  <si>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</si>
  <si>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</si>
  <si>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</si>
  <si>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</si>
  <si>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</si>
  <si>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</si>
  <si>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</si>
  <si>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</si>
  <si>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</si>
  <si>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</si>
  <si>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</si>
  <si>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</si>
  <si>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</si>
  <si>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</si>
  <si>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</si>
  <si>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</si>
  <si>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</si>
  <si>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</si>
  <si>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</si>
  <si>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</si>
  <si>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</si>
  <si>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</si>
  <si>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</si>
  <si>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</si>
  <si>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</si>
  <si>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</si>
  <si>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</si>
  <si>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</si>
  <si>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</si>
  <si>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</si>
  <si>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</si>
  <si>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</si>
  <si>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</si>
  <si>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</si>
  <si>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</si>
  <si>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</si>
  <si>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</si>
  <si>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</si>
  <si>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</si>
  <si>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</si>
  <si>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</si>
  <si>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</si>
  <si>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</si>
  <si>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</si>
  <si>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</si>
  <si>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</si>
  <si>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</si>
  <si>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</si>
  <si>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</si>
  <si>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</si>
  <si>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</si>
  <si>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</si>
  <si>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</si>
  <si>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</si>
  <si>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</si>
  <si>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</si>
  <si>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</si>
  <si>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</si>
  <si>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</si>
  <si>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</si>
  <si>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</si>
  <si>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</si>
  <si>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</si>
  <si>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</si>
  <si>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</si>
  <si>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</si>
  <si>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</si>
  <si>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</si>
  <si>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</si>
  <si>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</si>
  <si>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</si>
  <si>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</si>
  <si>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</si>
  <si>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</si>
  <si>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</si>
  <si>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</si>
  <si>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</si>
  <si>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</si>
  <si>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</si>
  <si>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</si>
  <si>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</si>
  <si>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</si>
  <si>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</si>
  <si>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</si>
  <si>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</si>
  <si>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</si>
  <si>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</si>
  <si>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</si>
  <si>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</si>
  <si>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</si>
  <si>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</si>
  <si>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</si>
  <si>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</si>
  <si>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</si>
  <si>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</si>
  <si>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</si>
  <si>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</si>
  <si>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</si>
  <si>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</si>
  <si>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</si>
  <si>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</si>
  <si>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</si>
  <si>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</si>
  <si>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</si>
  <si>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</si>
  <si>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</si>
  <si>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</si>
  <si>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</si>
  <si>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</si>
  <si>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1.56</t>
  </si>
  <si>
    <t>▲ 2.86</t>
  </si>
  <si>
    <t>▲ 0.64</t>
  </si>
  <si>
    <t>一般会計</t>
  </si>
  <si>
    <t>下水道事業会計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</si>
  <si>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</si>
  <si>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</si>
  <si>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</si>
  <si>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</si>
  <si>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</si>
  <si>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</si>
  <si>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</si>
  <si>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</si>
  <si>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</si>
  <si>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</si>
  <si>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</si>
  <si>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神奈川県市町村職員退職手当組合</t>
    <rPh sb="0" eb="4">
      <t>カナガワケン</t>
    </rPh>
    <rPh sb="4" eb="7">
      <t>シチョウソン</t>
    </rPh>
    <rPh sb="7" eb="11">
      <t>ショクインタイショク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</si>
  <si>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5">
      <t>イリョウコウイキレンゴウ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</si>
  <si>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5">
      <t>イリョウコウイキレンゴウ</t>
    </rPh>
    <rPh sb="16" eb="20">
      <t>コウキコウレイ</t>
    </rPh>
    <rPh sb="20" eb="21">
      <t>シャ</t>
    </rPh>
    <rPh sb="21" eb="23">
      <t>イリョウ</t>
    </rPh>
    <rPh sb="23" eb="25">
      <t>トクベツ</t>
    </rPh>
    <rPh sb="25" eb="27">
      <t>カイケイ</t>
    </rPh>
    <phoneticPr fontId="2"/>
  </si>
  <si>
    <t>神奈川県町村情報システム共同事業組合</t>
    <rPh sb="0" eb="4">
      <t>カナガワケン</t>
    </rPh>
    <rPh sb="4" eb="8">
      <t>チョウソンジョウホウ</t>
    </rPh>
    <rPh sb="12" eb="18">
      <t>キョウドウジギョウクミアイ</t>
    </rPh>
    <phoneticPr fontId="2"/>
  </si>
  <si>
    <t>大磯町土地開発公社</t>
    <rPh sb="0" eb="3">
      <t>オオイソマチ</t>
    </rPh>
    <rPh sb="3" eb="9">
      <t>トチカイハツコウシャ</t>
    </rPh>
    <phoneticPr fontId="2"/>
  </si>
  <si>
    <t>公益財団法人かながわ海岸美化財団</t>
    <rPh sb="0" eb="6">
      <t>コウエキザイダンホウジン</t>
    </rPh>
    <rPh sb="10" eb="16">
      <t>カイガンビカザイダン</t>
    </rPh>
    <phoneticPr fontId="2"/>
  </si>
  <si>
    <t>町民会館建設基金</t>
    <rPh sb="0" eb="8">
      <t>チョウミンカイカンケンセツキキン</t>
    </rPh>
    <phoneticPr fontId="2"/>
  </si>
  <si>
    <t>地域福祉基金</t>
    <rPh sb="0" eb="6">
      <t>チイキフクシキキン</t>
    </rPh>
    <phoneticPr fontId="2"/>
  </si>
  <si>
    <t>旧吉田茂邸整備活性化等基金</t>
    <rPh sb="0" eb="5">
      <t>キュウヨシダシゲルテイ</t>
    </rPh>
    <rPh sb="5" eb="13">
      <t>セイビカッセイカトウキキン</t>
    </rPh>
    <phoneticPr fontId="2"/>
  </si>
  <si>
    <t>本庁舎建設基金</t>
    <phoneticPr fontId="2"/>
  </si>
  <si>
    <t>公共施設整備基金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</si>
</sst>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E34-4F6C-ADF4-3E2CDB12D0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51204</c:v>
                </c:pt>
                <c:pt idx="1">
                  <c:v>24058</c:v>
                </c:pt>
                <c:pt idx="2">
                  <c:v>44846</c:v>
                </c:pt>
                <c:pt idx="3">
                  <c:v>23609</c:v>
                </c:pt>
                <c:pt idx="4">
                  <c:v>23389</c:v>
                </c:pt>
              </c:numCache>
            </c:numRef>
          </c:val>
          <c:smooth val="0"/>
          <c:extLst>
            <c:ext xmlns:c16="http://schemas.microsoft.com/office/drawing/2014/chart" uri="{C3380CC4-5D6E-409C-BE32-E72D297353CC}">
              <c16:uniqueId val="{00000001-BE34-4F6C-ADF4-3E2CDB12D0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12.6</c:v>
                </c:pt>
                <c:pt idx="1">
                  <c:v>8.6999999999999993</c:v>
                </c:pt>
                <c:pt idx="2">
                  <c:v>10.45</c:v>
                </c:pt>
                <c:pt idx="3">
                  <c:v>10.41</c:v>
                </c:pt>
                <c:pt idx="4">
                  <c:v>9.68</c:v>
                </c:pt>
              </c:numCache>
            </c:numRef>
          </c:val>
          <c:extLst>
            <c:ext xmlns:c16="http://schemas.microsoft.com/office/drawing/2014/chart" uri="{C3380CC4-5D6E-409C-BE32-E72D297353CC}">
              <c16:uniqueId val="{00000000-7E45-4F5A-AF15-3DD062131D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15.01</c:v>
                </c:pt>
                <c:pt idx="1">
                  <c:v>16.29</c:v>
                </c:pt>
                <c:pt idx="2">
                  <c:v>19.75</c:v>
                </c:pt>
                <c:pt idx="3">
                  <c:v>17.63</c:v>
                </c:pt>
                <c:pt idx="4">
                  <c:v>17.45</c:v>
                </c:pt>
              </c:numCache>
            </c:numRef>
          </c:val>
          <c:extLst>
            <c:ext xmlns:c16="http://schemas.microsoft.com/office/drawing/2014/chart" uri="{C3380CC4-5D6E-409C-BE32-E72D297353CC}">
              <c16:uniqueId val="{00000001-7E45-4F5A-AF15-3DD062131D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3.71</c:v>
                </c:pt>
                <c:pt idx="1">
                  <c:v>-1.56</c:v>
                </c:pt>
                <c:pt idx="2">
                  <c:v>7.09</c:v>
                </c:pt>
                <c:pt idx="3">
                  <c:v>-2.86</c:v>
                </c:pt>
                <c:pt idx="4">
                  <c:v>-0.64</c:v>
                </c:pt>
              </c:numCache>
            </c:numRef>
          </c:val>
          <c:smooth val="0"/>
          <c:extLst>
            <c:ext xmlns:c16="http://schemas.microsoft.com/office/drawing/2014/chart" uri="{C3380CC4-5D6E-409C-BE32-E72D297353CC}">
              <c16:uniqueId val="{00000002-7E45-4F5A-AF15-3DD062131D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A0-4C0C-BB65-0B60159F46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DA0-4C0C-BB65-0B60159F46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DA0-4C0C-BB65-0B60159F46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DA0-4C0C-BB65-0B60159F462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DA0-4C0C-BB65-0B60159F462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0.27</c:v>
                </c:pt>
                <c:pt idx="4">
                  <c:v>#N/A</c:v>
                </c:pt>
                <c:pt idx="5">
                  <c:v>0.16</c:v>
                </c:pt>
                <c:pt idx="6">
                  <c:v>#N/A</c:v>
                </c:pt>
                <c:pt idx="7">
                  <c:v>0.27</c:v>
                </c:pt>
                <c:pt idx="8">
                  <c:v>#N/A</c:v>
                </c:pt>
                <c:pt idx="9">
                  <c:v>0.25</c:v>
                </c:pt>
              </c:numCache>
            </c:numRef>
          </c:val>
          <c:extLst>
            <c:ext xmlns:c16="http://schemas.microsoft.com/office/drawing/2014/chart" uri="{C3380CC4-5D6E-409C-BE32-E72D297353CC}">
              <c16:uniqueId val="{00000005-3DA0-4C0C-BB65-0B60159F462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1.02</c:v>
                </c:pt>
                <c:pt idx="4">
                  <c:v>#N/A</c:v>
                </c:pt>
                <c:pt idx="5">
                  <c:v>0.8</c:v>
                </c:pt>
                <c:pt idx="6">
                  <c:v>#N/A</c:v>
                </c:pt>
                <c:pt idx="7">
                  <c:v>0.49</c:v>
                </c:pt>
                <c:pt idx="8">
                  <c:v>#N/A</c:v>
                </c:pt>
                <c:pt idx="9">
                  <c:v>0.41</c:v>
                </c:pt>
              </c:numCache>
            </c:numRef>
          </c:val>
          <c:extLst>
            <c:ext xmlns:c16="http://schemas.microsoft.com/office/drawing/2014/chart" uri="{C3380CC4-5D6E-409C-BE32-E72D297353CC}">
              <c16:uniqueId val="{00000006-3DA0-4C0C-BB65-0B60159F462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2.72</c:v>
                </c:pt>
                <c:pt idx="4">
                  <c:v>#N/A</c:v>
                </c:pt>
                <c:pt idx="5">
                  <c:v>2.67</c:v>
                </c:pt>
                <c:pt idx="6">
                  <c:v>#N/A</c:v>
                </c:pt>
                <c:pt idx="7">
                  <c:v>2.12</c:v>
                </c:pt>
                <c:pt idx="8">
                  <c:v>#N/A</c:v>
                </c:pt>
                <c:pt idx="9">
                  <c:v>1.07</c:v>
                </c:pt>
              </c:numCache>
            </c:numRef>
          </c:val>
          <c:extLst>
            <c:ext xmlns:c16="http://schemas.microsoft.com/office/drawing/2014/chart" uri="{C3380CC4-5D6E-409C-BE32-E72D297353CC}">
              <c16:uniqueId val="{00000007-3DA0-4C0C-BB65-0B60159F462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0.8</c:v>
                </c:pt>
                <c:pt idx="4">
                  <c:v>#N/A</c:v>
                </c:pt>
                <c:pt idx="5">
                  <c:v>2.12</c:v>
                </c:pt>
                <c:pt idx="6">
                  <c:v>#N/A</c:v>
                </c:pt>
                <c:pt idx="7">
                  <c:v>3.46</c:v>
                </c:pt>
                <c:pt idx="8">
                  <c:v>#N/A</c:v>
                </c:pt>
                <c:pt idx="9">
                  <c:v>4.1900000000000004</c:v>
                </c:pt>
              </c:numCache>
            </c:numRef>
          </c:val>
          <c:extLst>
            <c:ext xmlns:c16="http://schemas.microsoft.com/office/drawing/2014/chart" uri="{C3380CC4-5D6E-409C-BE32-E72D297353CC}">
              <c16:uniqueId val="{00000008-3DA0-4C0C-BB65-0B60159F46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c:v>
                </c:pt>
                <c:pt idx="2">
                  <c:v>#N/A</c:v>
                </c:pt>
                <c:pt idx="3">
                  <c:v>8.6999999999999993</c:v>
                </c:pt>
                <c:pt idx="4">
                  <c:v>#N/A</c:v>
                </c:pt>
                <c:pt idx="5">
                  <c:v>10.45</c:v>
                </c:pt>
                <c:pt idx="6">
                  <c:v>#N/A</c:v>
                </c:pt>
                <c:pt idx="7">
                  <c:v>10.4</c:v>
                </c:pt>
                <c:pt idx="8">
                  <c:v>#N/A</c:v>
                </c:pt>
                <c:pt idx="9">
                  <c:v>9.68</c:v>
                </c:pt>
              </c:numCache>
            </c:numRef>
          </c:val>
          <c:extLst>
            <c:ext xmlns:c16="http://schemas.microsoft.com/office/drawing/2014/chart" uri="{C3380CC4-5D6E-409C-BE32-E72D297353CC}">
              <c16:uniqueId val="{00000009-3DA0-4C0C-BB65-0B60159F46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843</c:v>
                </c:pt>
                <c:pt idx="5">
                  <c:v>873</c:v>
                </c:pt>
                <c:pt idx="8">
                  <c:v>890</c:v>
                </c:pt>
                <c:pt idx="11">
                  <c:v>890</c:v>
                </c:pt>
                <c:pt idx="14">
                  <c:v>917</c:v>
                </c:pt>
              </c:numCache>
            </c:numRef>
          </c:val>
          <c:extLst>
            <c:ext xmlns:c16="http://schemas.microsoft.com/office/drawing/2014/chart" uri="{C3380CC4-5D6E-409C-BE32-E72D297353CC}">
              <c16:uniqueId val="{00000000-ABA5-44F5-9EC1-366FD6567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5-44F5-9EC1-366FD6567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A5-44F5-9EC1-366FD6567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A5-44F5-9EC1-366FD6567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519</c:v>
                </c:pt>
                <c:pt idx="3">
                  <c:v>479</c:v>
                </c:pt>
                <c:pt idx="6">
                  <c:v>503</c:v>
                </c:pt>
                <c:pt idx="9">
                  <c:v>484</c:v>
                </c:pt>
                <c:pt idx="12">
                  <c:v>466</c:v>
                </c:pt>
              </c:numCache>
            </c:numRef>
          </c:val>
          <c:extLst>
            <c:ext xmlns:c16="http://schemas.microsoft.com/office/drawing/2014/chart" uri="{C3380CC4-5D6E-409C-BE32-E72D297353CC}">
              <c16:uniqueId val="{00000004-ABA5-44F5-9EC1-366FD6567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5-44F5-9EC1-366FD6567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5-44F5-9EC1-366FD6567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638</c:v>
                </c:pt>
                <c:pt idx="3">
                  <c:v>654</c:v>
                </c:pt>
                <c:pt idx="6">
                  <c:v>733</c:v>
                </c:pt>
                <c:pt idx="9">
                  <c:v>722</c:v>
                </c:pt>
                <c:pt idx="12">
                  <c:v>746</c:v>
                </c:pt>
              </c:numCache>
            </c:numRef>
          </c:val>
          <c:extLst>
            <c:ext xmlns:c16="http://schemas.microsoft.com/office/drawing/2014/chart" uri="{C3380CC4-5D6E-409C-BE32-E72D297353CC}">
              <c16:uniqueId val="{00000007-ABA5-44F5-9EC1-366FD6567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314</c:v>
                </c:pt>
                <c:pt idx="2">
                  <c:v>#N/A</c:v>
                </c:pt>
                <c:pt idx="3">
                  <c:v>#N/A</c:v>
                </c:pt>
                <c:pt idx="4">
                  <c:v>260</c:v>
                </c:pt>
                <c:pt idx="5">
                  <c:v>#N/A</c:v>
                </c:pt>
                <c:pt idx="6">
                  <c:v>#N/A</c:v>
                </c:pt>
                <c:pt idx="7">
                  <c:v>346</c:v>
                </c:pt>
                <c:pt idx="8">
                  <c:v>#N/A</c:v>
                </c:pt>
                <c:pt idx="9">
                  <c:v>#N/A</c:v>
                </c:pt>
                <c:pt idx="10">
                  <c:v>316</c:v>
                </c:pt>
                <c:pt idx="11">
                  <c:v>#N/A</c:v>
                </c:pt>
                <c:pt idx="12">
                  <c:v>#N/A</c:v>
                </c:pt>
                <c:pt idx="13">
                  <c:v>295</c:v>
                </c:pt>
                <c:pt idx="14">
                  <c:v>#N/A</c:v>
                </c:pt>
              </c:numCache>
            </c:numRef>
          </c:val>
          <c:smooth val="0"/>
          <c:extLst>
            <c:ext xmlns:c16="http://schemas.microsoft.com/office/drawing/2014/chart" uri="{C3380CC4-5D6E-409C-BE32-E72D297353CC}">
              <c16:uniqueId val="{00000008-ABA5-44F5-9EC1-366FD6567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11134</c:v>
                </c:pt>
                <c:pt idx="5">
                  <c:v>11031</c:v>
                </c:pt>
                <c:pt idx="8">
                  <c:v>11118</c:v>
                </c:pt>
                <c:pt idx="11">
                  <c:v>10726</c:v>
                </c:pt>
                <c:pt idx="14">
                  <c:v>10192</c:v>
                </c:pt>
              </c:numCache>
            </c:numRef>
          </c:val>
          <c:extLst>
            <c:ext xmlns:c16="http://schemas.microsoft.com/office/drawing/2014/chart" uri="{C3380CC4-5D6E-409C-BE32-E72D297353CC}">
              <c16:uniqueId val="{00000000-19D5-4899-AA8E-DCB050972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525</c:v>
                </c:pt>
                <c:pt idx="8">
                  <c:v>899</c:v>
                </c:pt>
                <c:pt idx="11">
                  <c:v>899</c:v>
                </c:pt>
                <c:pt idx="14">
                  <c:v>913</c:v>
                </c:pt>
              </c:numCache>
            </c:numRef>
          </c:val>
          <c:extLst>
            <c:ext xmlns:c16="http://schemas.microsoft.com/office/drawing/2014/chart" uri="{C3380CC4-5D6E-409C-BE32-E72D297353CC}">
              <c16:uniqueId val="{00000001-19D5-4899-AA8E-DCB050972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3578</c:v>
                </c:pt>
                <c:pt idx="5">
                  <c:v>4308</c:v>
                </c:pt>
                <c:pt idx="8">
                  <c:v>5127</c:v>
                </c:pt>
                <c:pt idx="11">
                  <c:v>5555</c:v>
                </c:pt>
                <c:pt idx="14">
                  <c:v>5927</c:v>
                </c:pt>
              </c:numCache>
            </c:numRef>
          </c:val>
          <c:extLst>
            <c:ext xmlns:c16="http://schemas.microsoft.com/office/drawing/2014/chart" uri="{C3380CC4-5D6E-409C-BE32-E72D297353CC}">
              <c16:uniqueId val="{00000002-19D5-4899-AA8E-DCB050972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D5-4899-AA8E-DCB050972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D5-4899-AA8E-DCB050972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5-4899-AA8E-DCB050972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2278</c:v>
                </c:pt>
                <c:pt idx="3">
                  <c:v>2181</c:v>
                </c:pt>
                <c:pt idx="6">
                  <c:v>2112</c:v>
                </c:pt>
                <c:pt idx="9">
                  <c:v>2067</c:v>
                </c:pt>
                <c:pt idx="12">
                  <c:v>2059</c:v>
                </c:pt>
              </c:numCache>
            </c:numRef>
          </c:val>
          <c:extLst>
            <c:ext xmlns:c16="http://schemas.microsoft.com/office/drawing/2014/chart" uri="{C3380CC4-5D6E-409C-BE32-E72D297353CC}">
              <c16:uniqueId val="{00000006-19D5-4899-AA8E-DCB050972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D5-4899-AA8E-DCB050972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7837</c:v>
                </c:pt>
                <c:pt idx="3">
                  <c:v>7544</c:v>
                </c:pt>
                <c:pt idx="6">
                  <c:v>7211</c:v>
                </c:pt>
                <c:pt idx="9">
                  <c:v>7157</c:v>
                </c:pt>
                <c:pt idx="12">
                  <c:v>7143</c:v>
                </c:pt>
              </c:numCache>
            </c:numRef>
          </c:val>
          <c:extLst>
            <c:ext xmlns:c16="http://schemas.microsoft.com/office/drawing/2014/chart" uri="{C3380CC4-5D6E-409C-BE32-E72D297353CC}">
              <c16:uniqueId val="{00000008-19D5-4899-AA8E-DCB050972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688</c:v>
                </c:pt>
                <c:pt idx="3">
                  <c:v>688</c:v>
                </c:pt>
                <c:pt idx="6">
                  <c:v>688</c:v>
                </c:pt>
                <c:pt idx="9">
                  <c:v>688</c:v>
                </c:pt>
                <c:pt idx="12">
                  <c:v>688</c:v>
                </c:pt>
              </c:numCache>
            </c:numRef>
          </c:val>
          <c:extLst>
            <c:ext xmlns:c16="http://schemas.microsoft.com/office/drawing/2014/chart" uri="{C3380CC4-5D6E-409C-BE32-E72D297353CC}">
              <c16:uniqueId val="{00000009-19D5-4899-AA8E-DCB050972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8264</c:v>
                </c:pt>
                <c:pt idx="3">
                  <c:v>8191</c:v>
                </c:pt>
                <c:pt idx="6">
                  <c:v>8534</c:v>
                </c:pt>
                <c:pt idx="9">
                  <c:v>8048</c:v>
                </c:pt>
                <c:pt idx="12">
                  <c:v>7519</c:v>
                </c:pt>
              </c:numCache>
            </c:numRef>
          </c:val>
          <c:extLst>
            <c:ext xmlns:c16="http://schemas.microsoft.com/office/drawing/2014/chart" uri="{C3380CC4-5D6E-409C-BE32-E72D297353CC}">
              <c16:uniqueId val="{0000000A-19D5-4899-AA8E-DCB050972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4355</c:v>
                </c:pt>
                <c:pt idx="2">
                  <c:v>#N/A</c:v>
                </c:pt>
                <c:pt idx="3">
                  <c:v>#N/A</c:v>
                </c:pt>
                <c:pt idx="4">
                  <c:v>2741</c:v>
                </c:pt>
                <c:pt idx="5">
                  <c:v>#N/A</c:v>
                </c:pt>
                <c:pt idx="6">
                  <c:v>#N/A</c:v>
                </c:pt>
                <c:pt idx="7">
                  <c:v>1401</c:v>
                </c:pt>
                <c:pt idx="8">
                  <c:v>#N/A</c:v>
                </c:pt>
                <c:pt idx="9">
                  <c:v>#N/A</c:v>
                </c:pt>
                <c:pt idx="10">
                  <c:v>781</c:v>
                </c:pt>
                <c:pt idx="11">
                  <c:v>#N/A</c:v>
                </c:pt>
                <c:pt idx="12">
                  <c:v>#N/A</c:v>
                </c:pt>
                <c:pt idx="13">
                  <c:v>379</c:v>
                </c:pt>
                <c:pt idx="14">
                  <c:v>#N/A</c:v>
                </c:pt>
              </c:numCache>
            </c:numRef>
          </c:val>
          <c:smooth val="0"/>
          <c:extLst>
            <c:ext xmlns:c16="http://schemas.microsoft.com/office/drawing/2014/chart" uri="{C3380CC4-5D6E-409C-BE32-E72D297353CC}">
              <c16:uniqueId val="{0000000B-19D5-4899-AA8E-DCB050972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1504</c:v>
                </c:pt>
                <c:pt idx="1">
                  <c:v>1312</c:v>
                </c:pt>
                <c:pt idx="2">
                  <c:v>1311</c:v>
                </c:pt>
              </c:numCache>
            </c:numRef>
          </c:val>
          <c:extLst>
            <c:ext xmlns:c16="http://schemas.microsoft.com/office/drawing/2014/chart" uri="{C3380CC4-5D6E-409C-BE32-E72D297353CC}">
              <c16:uniqueId val="{00000000-F247-4AFB-91D9-6EABD8C3E4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247-4AFB-91D9-6EABD8C3E4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2569</c:v>
                </c:pt>
                <c:pt idx="1">
                  <c:v>3071</c:v>
                </c:pt>
                <c:pt idx="2">
                  <c:v>3482</c:v>
                </c:pt>
              </c:numCache>
            </c:numRef>
          </c:val>
          <c:extLst>
            <c:ext xmlns:c16="http://schemas.microsoft.com/office/drawing/2014/chart" uri="{C3380CC4-5D6E-409C-BE32-E72D297353CC}">
              <c16:uniqueId val="{00000002-F247-4AFB-91D9-6EABD8C3E4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32,054
31,837
17.18
12,542,637
11,751,951
727,363
7,513,838
7,519,363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類似団体平均は上回っているものの、全国平均を上回る高齢化率（令和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年１月１日現在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％）であるため、今後は町民税の減少が見込まれる。また、町内に中心となる産業もないことなどから財政基盤は脆弱性がある。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緩やかに減少傾向にある。地域経済の活性化や定住促進を図るとともに町税等の徴収強化に取組み自主財源の確保に努める。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ポイント下回っている。今後も事業の見直しを更に進めるとともに、全ての事務事業の優先度を厳しく点検し、優先度の低い事業については、廃止・縮小を進め経常経費の削減を図る。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61</xdr:row>
      <xdr:rowOff>131445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75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61</xdr:row>
      <xdr:rowOff>59055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30497"/>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30497"/>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5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164147</xdr:rowOff>
    </xdr:from>
    <xdr:to>
      <xdr:col>15</xdr:col>
      <xdr:colOff>133350</xdr:colOff>
      <xdr:row>60</xdr:row>
      <xdr:rowOff>94297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104474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一般職給や会計年度任用職員報酬などの増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による人件費の増はあるものの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、今後も事業の見直しなどによりコストの削減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167860</xdr:rowOff>
    </xdr:from>
    <xdr:to>
      <xdr:col>23</xdr:col>
      <xdr:colOff>133350</xdr:colOff>
      <xdr:row>82</xdr:row>
      <xdr:rowOff>9989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55310"/>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135651</xdr:rowOff>
    </xdr:from>
    <xdr:to>
      <xdr:col>19</xdr:col>
      <xdr:colOff>133350</xdr:colOff>
      <xdr:row>82</xdr:row>
      <xdr:rowOff>9989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3101"/>
          <a:ext cx="889000" cy="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109773</xdr:rowOff>
    </xdr:from>
    <xdr:to>
      <xdr:col>15</xdr:col>
      <xdr:colOff>82550</xdr:colOff>
      <xdr:row>81</xdr:row>
      <xdr:rowOff>135651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97223"/>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58993</xdr:rowOff>
    </xdr:from>
    <xdr:to>
      <xdr:col>11</xdr:col>
      <xdr:colOff>31750</xdr:colOff>
      <xdr:row>81</xdr:row>
      <xdr:rowOff>109773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46443"/>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117060</xdr:rowOff>
    </xdr:from>
    <xdr:to>
      <xdr:col>23</xdr:col>
      <xdr:colOff>184150</xdr:colOff>
      <xdr:row>82</xdr:row>
      <xdr:rowOff>47210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133587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4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130639</xdr:rowOff>
    </xdr:from>
    <xdr:to>
      <xdr:col>19</xdr:col>
      <xdr:colOff>184150</xdr:colOff>
      <xdr:row>82</xdr:row>
      <xdr:rowOff>60789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70966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84851</xdr:rowOff>
    </xdr:from>
    <xdr:to>
      <xdr:col>15</xdr:col>
      <xdr:colOff>133350</xdr:colOff>
      <xdr:row>82</xdr:row>
      <xdr:rowOff>15001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58973</xdr:rowOff>
    </xdr:from>
    <xdr:to>
      <xdr:col>11</xdr:col>
      <xdr:colOff>82550</xdr:colOff>
      <xdr:row>81</xdr:row>
      <xdr:rowOff>160573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170750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8193</xdr:rowOff>
    </xdr:from>
    <xdr:to>
      <xdr:col>7</xdr:col>
      <xdr:colOff>31750</xdr:colOff>
      <xdr:row>81</xdr:row>
      <xdr:rowOff>109793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119970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給与改正などにより、前年よりも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今後も給与水準の適正化に努めるとともに、人事評価制度や職員研修などによる職員の資質向上に努める。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45155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47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162984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0391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40391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教諭等の教職員数が比較的多いなど、類似団体平均を毎年上回っている状態である。大磯町定員適正化計画に則り、事務事業の見直し、退職者数・採用者数の調整、民間活力の活用などの方策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110762</xdr:rowOff>
    </xdr:from>
    <xdr:to>
      <xdr:col>81</xdr:col>
      <xdr:colOff>44450</xdr:colOff>
      <xdr:row>61</xdr:row>
      <xdr:rowOff>119380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6921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110762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45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76291</xdr:rowOff>
    </xdr:from>
    <xdr:to>
      <xdr:col>72</xdr:col>
      <xdr:colOff>203200</xdr:colOff>
      <xdr:row>61</xdr:row>
      <xdr:rowOff>86632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3474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76291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0544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59962</xdr:rowOff>
    </xdr:from>
    <xdr:to>
      <xdr:col>77</xdr:col>
      <xdr:colOff>95250</xdr:colOff>
      <xdr:row>61</xdr:row>
      <xdr:rowOff>161562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146339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0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122209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25491</xdr:rowOff>
    </xdr:from>
    <xdr:to>
      <xdr:col>68</xdr:col>
      <xdr:colOff>203200</xdr:colOff>
      <xdr:row>61</xdr:row>
      <xdr:rowOff>127091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している。主な要因として、公債費における元利償還金が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緊急度、ニーズを的確に把握した事業の選択により起債に大きく頼ることのない財政運営に努める。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150178</xdr:rowOff>
    </xdr:from>
    <xdr:to>
      <xdr:col>81</xdr:col>
      <xdr:colOff>44450</xdr:colOff>
      <xdr:row>38</xdr:row>
      <xdr:rowOff>156210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6527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150178</xdr:rowOff>
    </xdr:from>
    <xdr:to>
      <xdr:col>77</xdr:col>
      <xdr:colOff>44450</xdr:colOff>
      <xdr:row>38</xdr:row>
      <xdr:rowOff>156210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652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ポイント減少している。主な要因としては、地方債の現在高等の将来負担額が減少したことが挙げられる。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ポイント上回っており、今後も地方債の発行が見込まれるが、起債に大きく頼ることのない財政運営に努める。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149860</xdr:rowOff>
    </xdr:from>
    <xdr:to>
      <xdr:col>81</xdr:col>
      <xdr:colOff>44450</xdr:colOff>
      <xdr:row>14</xdr:row>
      <xdr:rowOff>49651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78710"/>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14</xdr:row>
      <xdr:rowOff>151916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49951"/>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151916</xdr:rowOff>
    </xdr:from>
    <xdr:to>
      <xdr:col>72</xdr:col>
      <xdr:colOff>203200</xdr:colOff>
      <xdr:row>16</xdr:row>
      <xdr:rowOff>80191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52216"/>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18</xdr:row>
      <xdr:rowOff>70515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23391"/>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99060</xdr:rowOff>
    </xdr:from>
    <xdr:to>
      <xdr:col>81</xdr:col>
      <xdr:colOff>95250</xdr:colOff>
      <xdr:row>14</xdr:row>
      <xdr:rowOff>29210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71137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9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170301</xdr:rowOff>
    </xdr:from>
    <xdr:to>
      <xdr:col>77</xdr:col>
      <xdr:colOff>95250</xdr:colOff>
      <xdr:row>14</xdr:row>
      <xdr:rowOff>100451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85228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8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101116</xdr:rowOff>
    </xdr:from>
    <xdr:to>
      <xdr:col>73</xdr:col>
      <xdr:colOff>44450</xdr:colOff>
      <xdr:row>15</xdr:row>
      <xdr:rowOff>31266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29391</xdr:rowOff>
    </xdr:from>
    <xdr:to>
      <xdr:col>68</xdr:col>
      <xdr:colOff>203200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115768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19715</xdr:rowOff>
    </xdr:from>
    <xdr:to>
      <xdr:col>64</xdr:col>
      <xdr:colOff>152400</xdr:colOff>
      <xdr:row>18</xdr:row>
      <xdr:rowOff>121315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106092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32,054
31,837
17.18
12,542,637
11,751,951
727,363
7,513,838
7,519,363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幼稚園教諭等の教職員数が比較的多いなど、類似団体平均より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一般職給や会計年度任用職員報酬などの増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はあるものの、退職手当組合負担金の減などにより前年からは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0</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している。大磯町定員適正化計画に則り、退職者数・採用者数の調整を行うなど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より適正な職員の定員管理に努める。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39</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0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39</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009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72136</xdr:rowOff>
    </xdr:from>
    <xdr:to>
      <xdr:col>11</xdr:col>
      <xdr:colOff>9525</xdr:colOff>
      <xdr:row>39</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872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委託料や需用費などの増により前年度と比較して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今後も業務の民間委託等の取組み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や物価高騰などの影響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により経費が増加することが予測されるため、委託等による効果が最大限発揮できるよう行政サービスの質を維持しつつ、物件費の抑制に努める。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こども医療費や自立支援給付費などの増加によって、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社会保障費の増加が見込まれるが、受益と負担における公平性の視点から、町単独制度をはじめ適正な行政サービスを提供し、財政を圧迫する上昇傾向に歯止めをかけるよう努める。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1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後期高齢者医療特別会計繰出金などの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今後もサービスの多様化等による社会保障費の増加が見込まれるが、各特別会計における保険料などの適正化を図ることなどにより、普通会計の負担を減らすよう努める。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62</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62243"/>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149678</xdr:rowOff>
    </xdr:from>
    <xdr:to>
      <xdr:col>65</xdr:col>
      <xdr:colOff>53975</xdr:colOff>
      <xdr:row>62</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下水道事業会計繰出金などの減により、前年度と比較して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今後は町単独補助金について費用対効果や事業の必要性等を再確認し、適正な交付に努める。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35</xdr:row>
      <xdr:rowOff>101854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28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89933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年度に借り入れた臨時財政対策債の償還が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始まったことにより決算額は増加したが、経常経費の増により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増加が見込まれるため、緊急度・住民ニーズを的確に把握した事業の選択により起債に大きく頼ることのない財政運営に努める。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0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75</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152146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公債費を除く経常収支比率では、人件費の占める割合が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％で最も高いが、類似団体平均は下回っている。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引き続き事務事業の見直しを行い、優先度の低い事業は、廃止・縮小を進めるなど行政の効率化を図り、経常的経費の削減に努める。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2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709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223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129062</xdr:rowOff>
    </xdr:from>
    <xdr:to>
      <xdr:col>29</xdr:col>
      <xdr:colOff>127000</xdr:colOff>
      <xdr:row>17</xdr:row>
      <xdr:rowOff>164452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1337"/>
          <a:ext cx="647700" cy="35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113839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76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164452</xdr:rowOff>
    </xdr:from>
    <xdr:to>
      <xdr:col>26</xdr:col>
      <xdr:colOff>50800</xdr:colOff>
      <xdr:row>18</xdr:row>
      <xdr:rowOff>26121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26727"/>
          <a:ext cx="698500" cy="33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26121</xdr:rowOff>
    </xdr:from>
    <xdr:to>
      <xdr:col>22</xdr:col>
      <xdr:colOff>114300</xdr:colOff>
      <xdr:row>18</xdr:row>
      <xdr:rowOff>50167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9846"/>
          <a:ext cx="698500" cy="2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50167</xdr:rowOff>
    </xdr:from>
    <xdr:to>
      <xdr:col>18</xdr:col>
      <xdr:colOff>177800</xdr:colOff>
      <xdr:row>18</xdr:row>
      <xdr:rowOff>87743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83892"/>
          <a:ext cx="698500" cy="37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78262</xdr:rowOff>
    </xdr:from>
    <xdr:to>
      <xdr:col>29</xdr:col>
      <xdr:colOff>177800</xdr:colOff>
      <xdr:row>18</xdr:row>
      <xdr:rowOff>8412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94789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8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113652</xdr:rowOff>
    </xdr:from>
    <xdr:to>
      <xdr:col>26</xdr:col>
      <xdr:colOff>101600</xdr:colOff>
      <xdr:row>18</xdr:row>
      <xdr:rowOff>43802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53979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146771</xdr:rowOff>
    </xdr:from>
    <xdr:to>
      <xdr:col>22</xdr:col>
      <xdr:colOff>165100</xdr:colOff>
      <xdr:row>18</xdr:row>
      <xdr:rowOff>76921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9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87098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170817</xdr:rowOff>
    </xdr:from>
    <xdr:to>
      <xdr:col>19</xdr:col>
      <xdr:colOff>38100</xdr:colOff>
      <xdr:row>18</xdr:row>
      <xdr:rowOff>100967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33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36943</xdr:rowOff>
    </xdr:from>
    <xdr:to>
      <xdr:col>15</xdr:col>
      <xdr:colOff>101600</xdr:colOff>
      <xdr:row>18</xdr:row>
      <xdr:rowOff>138543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7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123320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35826</xdr:rowOff>
    </xdr:from>
    <xdr:to>
      <xdr:col>29</xdr:col>
      <xdr:colOff>127000</xdr:colOff>
      <xdr:row>36</xdr:row>
      <xdr:rowOff>46437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89076"/>
          <a:ext cx="647700" cy="1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19501</xdr:rowOff>
    </xdr:from>
    <xdr:to>
      <xdr:col>26</xdr:col>
      <xdr:colOff>50800</xdr:colOff>
      <xdr:row>36</xdr:row>
      <xdr:rowOff>35826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2751"/>
          <a:ext cx="698500" cy="1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19501</xdr:rowOff>
    </xdr:from>
    <xdr:to>
      <xdr:col>22</xdr:col>
      <xdr:colOff>114300</xdr:colOff>
      <xdr:row>36</xdr:row>
      <xdr:rowOff>70879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72751"/>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40018</xdr:rowOff>
    </xdr:from>
    <xdr:to>
      <xdr:col>18</xdr:col>
      <xdr:colOff>177800</xdr:colOff>
      <xdr:row>36</xdr:row>
      <xdr:rowOff>70879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93268"/>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338537</xdr:rowOff>
    </xdr:from>
    <xdr:to>
      <xdr:col>29</xdr:col>
      <xdr:colOff>177800</xdr:colOff>
      <xdr:row>36</xdr:row>
      <xdr:rowOff>97237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8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310614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327926</xdr:rowOff>
    </xdr:from>
    <xdr:to>
      <xdr:col>26</xdr:col>
      <xdr:colOff>101600</xdr:colOff>
      <xdr:row>36</xdr:row>
      <xdr:rowOff>86626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3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71403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2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311601</xdr:rowOff>
    </xdr:from>
    <xdr:to>
      <xdr:col>22</xdr:col>
      <xdr:colOff>165100</xdr:colOff>
      <xdr:row>36</xdr:row>
      <xdr:rowOff>70301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55078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20079</xdr:rowOff>
    </xdr:from>
    <xdr:to>
      <xdr:col>19</xdr:col>
      <xdr:colOff>38100</xdr:colOff>
      <xdr:row>36</xdr:row>
      <xdr:rowOff>121679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7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106456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5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332118</xdr:rowOff>
    </xdr:from>
    <xdr:to>
      <xdr:col>15</xdr:col>
      <xdr:colOff>101600</xdr:colOff>
      <xdr:row>36</xdr:row>
      <xdr:rowOff>90818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75595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32,054
31,837
17.18
12,542,637
11,751,951
727,363
7,513,838
7,519,363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145088</xdr:rowOff>
    </xdr:from>
    <xdr:to>
      <xdr:col>24</xdr:col>
      <xdr:colOff>63500</xdr:colOff>
      <xdr:row>35</xdr:row>
      <xdr:rowOff>152991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5838"/>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152991</xdr:rowOff>
    </xdr:from>
    <xdr:to>
      <xdr:col>19</xdr:col>
      <xdr:colOff>177800</xdr:colOff>
      <xdr:row>36</xdr:row>
      <xdr:rowOff>37957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3741"/>
          <a:ext cx="889000" cy="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37957</xdr:rowOff>
    </xdr:from>
    <xdr:to>
      <xdr:col>15</xdr:col>
      <xdr:colOff>50800</xdr:colOff>
      <xdr:row>36</xdr:row>
      <xdr:rowOff>67528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10157"/>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67528</xdr:rowOff>
    </xdr:from>
    <xdr:to>
      <xdr:col>10</xdr:col>
      <xdr:colOff>114300</xdr:colOff>
      <xdr:row>37</xdr:row>
      <xdr:rowOff>30217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9728"/>
          <a:ext cx="889000" cy="1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94288</xdr:rowOff>
    </xdr:from>
    <xdr:to>
      <xdr:col>24</xdr:col>
      <xdr:colOff>114300</xdr:colOff>
      <xdr:row>36</xdr:row>
      <xdr:rowOff>24438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102191</xdr:rowOff>
    </xdr:from>
    <xdr:to>
      <xdr:col>20</xdr:col>
      <xdr:colOff>38100</xdr:colOff>
      <xdr:row>36</xdr:row>
      <xdr:rowOff>32341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158607</xdr:rowOff>
    </xdr:from>
    <xdr:to>
      <xdr:col>15</xdr:col>
      <xdr:colOff>101600</xdr:colOff>
      <xdr:row>36</xdr:row>
      <xdr:rowOff>88757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105284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16728</xdr:rowOff>
    </xdr:from>
    <xdr:to>
      <xdr:col>10</xdr:col>
      <xdr:colOff>165100</xdr:colOff>
      <xdr:row>36</xdr:row>
      <xdr:rowOff>118328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134855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150867</xdr:rowOff>
    </xdr:from>
    <xdr:to>
      <xdr:col>6</xdr:col>
      <xdr:colOff>38100</xdr:colOff>
      <xdr:row>37</xdr:row>
      <xdr:rowOff>81017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97544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27298</xdr:rowOff>
    </xdr:from>
    <xdr:to>
      <xdr:col>24</xdr:col>
      <xdr:colOff>63500</xdr:colOff>
      <xdr:row>57</xdr:row>
      <xdr:rowOff>47963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9948"/>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27298</xdr:rowOff>
    </xdr:from>
    <xdr:to>
      <xdr:col>19</xdr:col>
      <xdr:colOff>177800</xdr:colOff>
      <xdr:row>57</xdr:row>
      <xdr:rowOff>61670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9948"/>
          <a:ext cx="8890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61670</xdr:rowOff>
    </xdr:from>
    <xdr:to>
      <xdr:col>15</xdr:col>
      <xdr:colOff>50800</xdr:colOff>
      <xdr:row>57</xdr:row>
      <xdr:rowOff>73420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432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73420</xdr:rowOff>
    </xdr:from>
    <xdr:to>
      <xdr:col>10</xdr:col>
      <xdr:colOff>114300</xdr:colOff>
      <xdr:row>57</xdr:row>
      <xdr:rowOff>89929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607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168613</xdr:rowOff>
    </xdr:from>
    <xdr:to>
      <xdr:col>24</xdr:col>
      <xdr:colOff>114300</xdr:colOff>
      <xdr:row>57</xdr:row>
      <xdr:rowOff>98763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83540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147948</xdr:rowOff>
    </xdr:from>
    <xdr:to>
      <xdr:col>20</xdr:col>
      <xdr:colOff>38100</xdr:colOff>
      <xdr:row>57</xdr:row>
      <xdr:rowOff>78098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10870</xdr:rowOff>
    </xdr:from>
    <xdr:to>
      <xdr:col>15</xdr:col>
      <xdr:colOff>101600</xdr:colOff>
      <xdr:row>57</xdr:row>
      <xdr:rowOff>112470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103597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22620</xdr:rowOff>
    </xdr:from>
    <xdr:to>
      <xdr:col>10</xdr:col>
      <xdr:colOff>165100</xdr:colOff>
      <xdr:row>57</xdr:row>
      <xdr:rowOff>124220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115347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39129</xdr:rowOff>
    </xdr:from>
    <xdr:to>
      <xdr:col>6</xdr:col>
      <xdr:colOff>38100</xdr:colOff>
      <xdr:row>57</xdr:row>
      <xdr:rowOff>140729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131856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155245</xdr:rowOff>
    </xdr:from>
    <xdr:to>
      <xdr:col>24</xdr:col>
      <xdr:colOff>63500</xdr:colOff>
      <xdr:row>77</xdr:row>
      <xdr:rowOff>168366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56895"/>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147701</xdr:rowOff>
    </xdr:from>
    <xdr:to>
      <xdr:col>19</xdr:col>
      <xdr:colOff>177800</xdr:colOff>
      <xdr:row>77</xdr:row>
      <xdr:rowOff>168366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49351"/>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147701</xdr:rowOff>
    </xdr:from>
    <xdr:to>
      <xdr:col>15</xdr:col>
      <xdr:colOff>50800</xdr:colOff>
      <xdr:row>78</xdr:row>
      <xdr:rowOff>7934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9351"/>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162880</xdr:rowOff>
    </xdr:from>
    <xdr:to>
      <xdr:col>10</xdr:col>
      <xdr:colOff>114300</xdr:colOff>
      <xdr:row>78</xdr:row>
      <xdr:rowOff>7934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6453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104445</xdr:rowOff>
    </xdr:from>
    <xdr:to>
      <xdr:col>24</xdr:col>
      <xdr:colOff>114300</xdr:colOff>
      <xdr:row>78</xdr:row>
      <xdr:rowOff>34595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117566</xdr:rowOff>
    </xdr:from>
    <xdr:to>
      <xdr:col>20</xdr:col>
      <xdr:colOff>38100</xdr:colOff>
      <xdr:row>78</xdr:row>
      <xdr:rowOff>47716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38843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96901</xdr:rowOff>
    </xdr:from>
    <xdr:to>
      <xdr:col>15</xdr:col>
      <xdr:colOff>101600</xdr:colOff>
      <xdr:row>78</xdr:row>
      <xdr:rowOff>27051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18178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128584</xdr:rowOff>
    </xdr:from>
    <xdr:to>
      <xdr:col>10</xdr:col>
      <xdr:colOff>165100</xdr:colOff>
      <xdr:row>78</xdr:row>
      <xdr:rowOff>58734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49861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112080</xdr:rowOff>
    </xdr:from>
    <xdr:to>
      <xdr:col>6</xdr:col>
      <xdr:colOff>38100</xdr:colOff>
      <xdr:row>78</xdr:row>
      <xdr:rowOff>42230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33357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13959</xdr:rowOff>
    </xdr:from>
    <xdr:to>
      <xdr:col>24</xdr:col>
      <xdr:colOff>63500</xdr:colOff>
      <xdr:row>97</xdr:row>
      <xdr:rowOff>45267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4609"/>
          <a:ext cx="8382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109829</xdr:rowOff>
    </xdr:from>
    <xdr:to>
      <xdr:col>19</xdr:col>
      <xdr:colOff>177800</xdr:colOff>
      <xdr:row>97</xdr:row>
      <xdr:rowOff>45267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9029"/>
          <a:ext cx="889000" cy="1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109829</xdr:rowOff>
    </xdr:from>
    <xdr:to>
      <xdr:col>15</xdr:col>
      <xdr:colOff>50800</xdr:colOff>
      <xdr:row>98</xdr:row>
      <xdr:rowOff>16148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9029"/>
          <a:ext cx="889000" cy="2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16148</xdr:rowOff>
    </xdr:from>
    <xdr:to>
      <xdr:col>10</xdr:col>
      <xdr:colOff>114300</xdr:colOff>
      <xdr:row>98</xdr:row>
      <xdr:rowOff>34554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18248"/>
          <a:ext cx="8890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134609</xdr:rowOff>
    </xdr:from>
    <xdr:to>
      <xdr:col>24</xdr:col>
      <xdr:colOff>114300</xdr:colOff>
      <xdr:row>97</xdr:row>
      <xdr:rowOff>64759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113036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165917</xdr:rowOff>
    </xdr:from>
    <xdr:to>
      <xdr:col>20</xdr:col>
      <xdr:colOff>38100</xdr:colOff>
      <xdr:row>97</xdr:row>
      <xdr:rowOff>96067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87194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59029</xdr:rowOff>
    </xdr:from>
    <xdr:to>
      <xdr:col>15</xdr:col>
      <xdr:colOff>101600</xdr:colOff>
      <xdr:row>96</xdr:row>
      <xdr:rowOff>160629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151756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136798</xdr:rowOff>
    </xdr:from>
    <xdr:to>
      <xdr:col>10</xdr:col>
      <xdr:colOff>165100</xdr:colOff>
      <xdr:row>98</xdr:row>
      <xdr:rowOff>66948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58075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155204</xdr:rowOff>
    </xdr:from>
    <xdr:to>
      <xdr:col>6</xdr:col>
      <xdr:colOff>38100</xdr:colOff>
      <xdr:row>98</xdr:row>
      <xdr:rowOff>85354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76481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144406</xdr:rowOff>
    </xdr:from>
    <xdr:to>
      <xdr:col>54</xdr:col>
      <xdr:colOff>189865</xdr:colOff>
      <xdr:row>37</xdr:row>
      <xdr:rowOff>155521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87906"/>
          <a:ext cx="1270" cy="121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159348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155521</xdr:rowOff>
    </xdr:from>
    <xdr:to>
      <xdr:col>55</xdr:col>
      <xdr:colOff>88900</xdr:colOff>
      <xdr:row>37</xdr:row>
      <xdr:rowOff>155521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9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91083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144406</xdr:rowOff>
    </xdr:from>
    <xdr:to>
      <xdr:col>55</xdr:col>
      <xdr:colOff>88900</xdr:colOff>
      <xdr:row>30</xdr:row>
      <xdr:rowOff>144406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125918</xdr:rowOff>
    </xdr:from>
    <xdr:to>
      <xdr:col>55</xdr:col>
      <xdr:colOff>0</xdr:colOff>
      <xdr:row>37</xdr:row>
      <xdr:rowOff>128203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6956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69610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7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46733</xdr:rowOff>
    </xdr:from>
    <xdr:to>
      <xdr:col>55</xdr:col>
      <xdr:colOff>50800</xdr:colOff>
      <xdr:row>36</xdr:row>
      <xdr:rowOff>148333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1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128203</xdr:rowOff>
    </xdr:from>
    <xdr:to>
      <xdr:col>50</xdr:col>
      <xdr:colOff>114300</xdr:colOff>
      <xdr:row>37</xdr:row>
      <xdr:rowOff>146005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71853"/>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47228</xdr:rowOff>
    </xdr:from>
    <xdr:to>
      <xdr:col>50</xdr:col>
      <xdr:colOff>165100</xdr:colOff>
      <xdr:row>36</xdr:row>
      <xdr:rowOff>148828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1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165355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47050</xdr:rowOff>
    </xdr:from>
    <xdr:to>
      <xdr:col>45</xdr:col>
      <xdr:colOff>177800</xdr:colOff>
      <xdr:row>37</xdr:row>
      <xdr:rowOff>146005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533450"/>
          <a:ext cx="889000" cy="9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84100</xdr:rowOff>
    </xdr:from>
    <xdr:to>
      <xdr:col>46</xdr:col>
      <xdr:colOff>38100</xdr:colOff>
      <xdr:row>37</xdr:row>
      <xdr:rowOff>14250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47050</xdr:rowOff>
    </xdr:from>
    <xdr:to>
      <xdr:col>41</xdr:col>
      <xdr:colOff>50800</xdr:colOff>
      <xdr:row>39</xdr:row>
      <xdr:rowOff>4502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533450"/>
          <a:ext cx="889000" cy="115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162119</xdr:rowOff>
    </xdr:from>
    <xdr:to>
      <xdr:col>41</xdr:col>
      <xdr:colOff>101600</xdr:colOff>
      <xdr:row>31</xdr:row>
      <xdr:rowOff>92269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108796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169625</xdr:rowOff>
    </xdr:from>
    <xdr:to>
      <xdr:col>36</xdr:col>
      <xdr:colOff>165100</xdr:colOff>
      <xdr:row>37</xdr:row>
      <xdr:rowOff>99775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75118</xdr:rowOff>
    </xdr:from>
    <xdr:to>
      <xdr:col>55</xdr:col>
      <xdr:colOff>50800</xdr:colOff>
      <xdr:row>38</xdr:row>
      <xdr:rowOff>5268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161495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77403</xdr:rowOff>
    </xdr:from>
    <xdr:to>
      <xdr:col>50</xdr:col>
      <xdr:colOff>165100</xdr:colOff>
      <xdr:row>38</xdr:row>
      <xdr:rowOff>7553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170130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1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95205</xdr:rowOff>
    </xdr:from>
    <xdr:to>
      <xdr:col>46</xdr:col>
      <xdr:colOff>38100</xdr:colOff>
      <xdr:row>38</xdr:row>
      <xdr:rowOff>25355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167700</xdr:rowOff>
    </xdr:from>
    <xdr:to>
      <xdr:col>41</xdr:col>
      <xdr:colOff>101600</xdr:colOff>
      <xdr:row>32</xdr:row>
      <xdr:rowOff>97850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88977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5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125152</xdr:rowOff>
    </xdr:from>
    <xdr:to>
      <xdr:col>36</xdr:col>
      <xdr:colOff>165100</xdr:colOff>
      <xdr:row>39</xdr:row>
      <xdr:rowOff>55302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46429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35999</xdr:rowOff>
    </xdr:from>
    <xdr:to>
      <xdr:col>55</xdr:col>
      <xdr:colOff>0</xdr:colOff>
      <xdr:row>58</xdr:row>
      <xdr:rowOff>37676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0099"/>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45624</xdr:rowOff>
    </xdr:from>
    <xdr:to>
      <xdr:col>50</xdr:col>
      <xdr:colOff>114300</xdr:colOff>
      <xdr:row>58</xdr:row>
      <xdr:rowOff>35999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18274"/>
          <a:ext cx="889000" cy="1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45624</xdr:rowOff>
    </xdr:from>
    <xdr:to>
      <xdr:col>45</xdr:col>
      <xdr:colOff>177800</xdr:colOff>
      <xdr:row>58</xdr:row>
      <xdr:rowOff>32578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18274"/>
          <a:ext cx="889000" cy="15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168625</xdr:rowOff>
    </xdr:from>
    <xdr:to>
      <xdr:col>41</xdr:col>
      <xdr:colOff>50800</xdr:colOff>
      <xdr:row>58</xdr:row>
      <xdr:rowOff>32578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69825"/>
          <a:ext cx="889000" cy="20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158326</xdr:rowOff>
    </xdr:from>
    <xdr:to>
      <xdr:col>55</xdr:col>
      <xdr:colOff>50800</xdr:colOff>
      <xdr:row>58</xdr:row>
      <xdr:rowOff>88476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73253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156649</xdr:rowOff>
    </xdr:from>
    <xdr:to>
      <xdr:col>50</xdr:col>
      <xdr:colOff>165100</xdr:colOff>
      <xdr:row>58</xdr:row>
      <xdr:rowOff>86799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77926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166274</xdr:rowOff>
    </xdr:from>
    <xdr:to>
      <xdr:col>46</xdr:col>
      <xdr:colOff>38100</xdr:colOff>
      <xdr:row>57</xdr:row>
      <xdr:rowOff>96424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87551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6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153228</xdr:rowOff>
    </xdr:from>
    <xdr:to>
      <xdr:col>41</xdr:col>
      <xdr:colOff>101600</xdr:colOff>
      <xdr:row>58</xdr:row>
      <xdr:rowOff>83378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117825</xdr:rowOff>
    </xdr:from>
    <xdr:to>
      <xdr:col>36</xdr:col>
      <xdr:colOff>165100</xdr:colOff>
      <xdr:row>57</xdr:row>
      <xdr:rowOff>47975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39102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114136</xdr:rowOff>
    </xdr:from>
    <xdr:to>
      <xdr:col>55</xdr:col>
      <xdr:colOff>0</xdr:colOff>
      <xdr:row>79</xdr:row>
      <xdr:rowOff>39269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7236"/>
          <a:ext cx="8382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23152</xdr:rowOff>
    </xdr:from>
    <xdr:to>
      <xdr:col>50</xdr:col>
      <xdr:colOff>114300</xdr:colOff>
      <xdr:row>79</xdr:row>
      <xdr:rowOff>39269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7702"/>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144824</xdr:rowOff>
    </xdr:from>
    <xdr:to>
      <xdr:col>45</xdr:col>
      <xdr:colOff>177800</xdr:colOff>
      <xdr:row>79</xdr:row>
      <xdr:rowOff>23152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46474"/>
          <a:ext cx="889000" cy="2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144824</xdr:rowOff>
    </xdr:from>
    <xdr:to>
      <xdr:col>41</xdr:col>
      <xdr:colOff>50800</xdr:colOff>
      <xdr:row>78</xdr:row>
      <xdr:rowOff>90323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46474"/>
          <a:ext cx="889000" cy="1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63336</xdr:rowOff>
    </xdr:from>
    <xdr:to>
      <xdr:col>55</xdr:col>
      <xdr:colOff>50800</xdr:colOff>
      <xdr:row>78</xdr:row>
      <xdr:rowOff>164936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151510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159919</xdr:rowOff>
    </xdr:from>
    <xdr:to>
      <xdr:col>50</xdr:col>
      <xdr:colOff>165100</xdr:colOff>
      <xdr:row>79</xdr:row>
      <xdr:rowOff>90069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81196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143802</xdr:rowOff>
    </xdr:from>
    <xdr:to>
      <xdr:col>46</xdr:col>
      <xdr:colOff>38100</xdr:colOff>
      <xdr:row>79</xdr:row>
      <xdr:rowOff>73952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65079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94024</xdr:rowOff>
    </xdr:from>
    <xdr:to>
      <xdr:col>41</xdr:col>
      <xdr:colOff>101600</xdr:colOff>
      <xdr:row>78</xdr:row>
      <xdr:rowOff>24174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39523</xdr:rowOff>
    </xdr:from>
    <xdr:to>
      <xdr:col>36</xdr:col>
      <xdr:colOff>165100</xdr:colOff>
      <xdr:row>78</xdr:row>
      <xdr:rowOff>141123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132250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79056</xdr:rowOff>
    </xdr:from>
    <xdr:to>
      <xdr:col>55</xdr:col>
      <xdr:colOff>0</xdr:colOff>
      <xdr:row>98</xdr:row>
      <xdr:rowOff>108023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81156"/>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102667</xdr:rowOff>
    </xdr:from>
    <xdr:to>
      <xdr:col>50</xdr:col>
      <xdr:colOff>114300</xdr:colOff>
      <xdr:row>98</xdr:row>
      <xdr:rowOff>108023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904767"/>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102667</xdr:rowOff>
    </xdr:from>
    <xdr:to>
      <xdr:col>45</xdr:col>
      <xdr:colOff>177800</xdr:colOff>
      <xdr:row>99</xdr:row>
      <xdr:rowOff>17269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04767"/>
          <a:ext cx="889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16822</xdr:rowOff>
    </xdr:from>
    <xdr:to>
      <xdr:col>41</xdr:col>
      <xdr:colOff>50800</xdr:colOff>
      <xdr:row>99</xdr:row>
      <xdr:rowOff>17269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90372"/>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28256</xdr:rowOff>
    </xdr:from>
    <xdr:to>
      <xdr:col>55</xdr:col>
      <xdr:colOff>50800</xdr:colOff>
      <xdr:row>98</xdr:row>
      <xdr:rowOff>129856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6683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0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57223</xdr:rowOff>
    </xdr:from>
    <xdr:to>
      <xdr:col>50</xdr:col>
      <xdr:colOff>165100</xdr:colOff>
      <xdr:row>98</xdr:row>
      <xdr:rowOff>158823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149950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51867</xdr:rowOff>
    </xdr:from>
    <xdr:to>
      <xdr:col>46</xdr:col>
      <xdr:colOff>38100</xdr:colOff>
      <xdr:row>98</xdr:row>
      <xdr:rowOff>153467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144594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137919</xdr:rowOff>
    </xdr:from>
    <xdr:to>
      <xdr:col>41</xdr:col>
      <xdr:colOff>101600</xdr:colOff>
      <xdr:row>99</xdr:row>
      <xdr:rowOff>68069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59196</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7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137472</xdr:rowOff>
    </xdr:from>
    <xdr:to>
      <xdr:col>36</xdr:col>
      <xdr:colOff>165100</xdr:colOff>
      <xdr:row>99</xdr:row>
      <xdr:rowOff>67622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58749</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61633</xdr:rowOff>
    </xdr:from>
    <xdr:to>
      <xdr:col>85</xdr:col>
      <xdr:colOff>127000</xdr:colOff>
      <xdr:row>77</xdr:row>
      <xdr:rowOff>76166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6328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73144</xdr:rowOff>
    </xdr:from>
    <xdr:to>
      <xdr:col>81</xdr:col>
      <xdr:colOff>50800</xdr:colOff>
      <xdr:row>77</xdr:row>
      <xdr:rowOff>76166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74794"/>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73144</xdr:rowOff>
    </xdr:from>
    <xdr:to>
      <xdr:col>76</xdr:col>
      <xdr:colOff>114300</xdr:colOff>
      <xdr:row>77</xdr:row>
      <xdr:rowOff>115354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74794"/>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115354</xdr:rowOff>
    </xdr:from>
    <xdr:to>
      <xdr:col>71</xdr:col>
      <xdr:colOff>177800</xdr:colOff>
      <xdr:row>77</xdr:row>
      <xdr:rowOff>124040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3170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10833</xdr:rowOff>
    </xdr:from>
    <xdr:to>
      <xdr:col>85</xdr:col>
      <xdr:colOff>177800</xdr:colOff>
      <xdr:row>77</xdr:row>
      <xdr:rowOff>112433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160710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25366</xdr:rowOff>
    </xdr:from>
    <xdr:to>
      <xdr:col>81</xdr:col>
      <xdr:colOff>101600</xdr:colOff>
      <xdr:row>77</xdr:row>
      <xdr:rowOff>126966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2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118093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22344</xdr:rowOff>
    </xdr:from>
    <xdr:to>
      <xdr:col>76</xdr:col>
      <xdr:colOff>165100</xdr:colOff>
      <xdr:row>77</xdr:row>
      <xdr:rowOff>123944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64554</xdr:rowOff>
    </xdr:from>
    <xdr:to>
      <xdr:col>72</xdr:col>
      <xdr:colOff>38100</xdr:colOff>
      <xdr:row>77</xdr:row>
      <xdr:rowOff>166154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157281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73240</xdr:rowOff>
    </xdr:from>
    <xdr:to>
      <xdr:col>67</xdr:col>
      <xdr:colOff>101600</xdr:colOff>
      <xdr:row>78</xdr:row>
      <xdr:rowOff>3390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165967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149090</xdr:rowOff>
    </xdr:from>
    <xdr:to>
      <xdr:col>85</xdr:col>
      <xdr:colOff>127000</xdr:colOff>
      <xdr:row>97</xdr:row>
      <xdr:rowOff>171362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9740"/>
          <a:ext cx="8382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137908</xdr:rowOff>
    </xdr:from>
    <xdr:to>
      <xdr:col>81</xdr:col>
      <xdr:colOff>50800</xdr:colOff>
      <xdr:row>97</xdr:row>
      <xdr:rowOff>171362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68558"/>
          <a:ext cx="889000" cy="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137908</xdr:rowOff>
    </xdr:from>
    <xdr:to>
      <xdr:col>76</xdr:col>
      <xdr:colOff>114300</xdr:colOff>
      <xdr:row>97</xdr:row>
      <xdr:rowOff>154989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68558"/>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154989</xdr:rowOff>
    </xdr:from>
    <xdr:to>
      <xdr:col>71</xdr:col>
      <xdr:colOff>177800</xdr:colOff>
      <xdr:row>98</xdr:row>
      <xdr:rowOff>21225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85639"/>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98290</xdr:rowOff>
    </xdr:from>
    <xdr:to>
      <xdr:col>85</xdr:col>
      <xdr:colOff>177800</xdr:colOff>
      <xdr:row>98</xdr:row>
      <xdr:rowOff>28440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121167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120562</xdr:rowOff>
    </xdr:from>
    <xdr:to>
      <xdr:col>81</xdr:col>
      <xdr:colOff>101600</xdr:colOff>
      <xdr:row>98</xdr:row>
      <xdr:rowOff>50712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67239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87108</xdr:rowOff>
    </xdr:from>
    <xdr:to>
      <xdr:col>76</xdr:col>
      <xdr:colOff>165100</xdr:colOff>
      <xdr:row>98</xdr:row>
      <xdr:rowOff>17258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33785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9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104189</xdr:rowOff>
    </xdr:from>
    <xdr:to>
      <xdr:col>72</xdr:col>
      <xdr:colOff>38100</xdr:colOff>
      <xdr:row>98</xdr:row>
      <xdr:rowOff>34339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50866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141875</xdr:rowOff>
    </xdr:from>
    <xdr:to>
      <xdr:col>67</xdr:col>
      <xdr:colOff>101600</xdr:colOff>
      <xdr:row>98</xdr:row>
      <xdr:rowOff>72025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88552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62708</xdr:rowOff>
    </xdr:from>
    <xdr:to>
      <xdr:col>116</xdr:col>
      <xdr:colOff>63500</xdr:colOff>
      <xdr:row>58</xdr:row>
      <xdr:rowOff>63164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0680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63164</xdr:rowOff>
    </xdr:from>
    <xdr:to>
      <xdr:col>111</xdr:col>
      <xdr:colOff>177800</xdr:colOff>
      <xdr:row>58</xdr:row>
      <xdr:rowOff>63622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0726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36282</xdr:rowOff>
    </xdr:from>
    <xdr:to>
      <xdr:col>107</xdr:col>
      <xdr:colOff>50800</xdr:colOff>
      <xdr:row>58</xdr:row>
      <xdr:rowOff>63622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80382"/>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36282</xdr:rowOff>
    </xdr:from>
    <xdr:to>
      <xdr:col>102</xdr:col>
      <xdr:colOff>114300</xdr:colOff>
      <xdr:row>58</xdr:row>
      <xdr:rowOff>36464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8038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11908</xdr:rowOff>
    </xdr:from>
    <xdr:to>
      <xdr:col>116</xdr:col>
      <xdr:colOff>114300</xdr:colOff>
      <xdr:row>58</xdr:row>
      <xdr:rowOff>113508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12364</xdr:rowOff>
    </xdr:from>
    <xdr:to>
      <xdr:col>112</xdr:col>
      <xdr:colOff>38100</xdr:colOff>
      <xdr:row>58</xdr:row>
      <xdr:rowOff>113964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105091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04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12822</xdr:rowOff>
    </xdr:from>
    <xdr:to>
      <xdr:col>107</xdr:col>
      <xdr:colOff>101600</xdr:colOff>
      <xdr:row>58</xdr:row>
      <xdr:rowOff>114422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105549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49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156932</xdr:rowOff>
    </xdr:from>
    <xdr:to>
      <xdr:col>102</xdr:col>
      <xdr:colOff>165100</xdr:colOff>
      <xdr:row>58</xdr:row>
      <xdr:rowOff>87082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78209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157114</xdr:rowOff>
    </xdr:from>
    <xdr:to>
      <xdr:col>98</xdr:col>
      <xdr:colOff>38100</xdr:colOff>
      <xdr:row>58</xdr:row>
      <xdr:rowOff>87264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78391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2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67729</xdr:rowOff>
    </xdr:from>
    <xdr:to>
      <xdr:col>116</xdr:col>
      <xdr:colOff>63500</xdr:colOff>
      <xdr:row>77</xdr:row>
      <xdr:rowOff>108344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69379"/>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95486</xdr:rowOff>
    </xdr:from>
    <xdr:to>
      <xdr:col>111</xdr:col>
      <xdr:colOff>177800</xdr:colOff>
      <xdr:row>77</xdr:row>
      <xdr:rowOff>108344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97136"/>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83598</xdr:rowOff>
    </xdr:from>
    <xdr:to>
      <xdr:col>107</xdr:col>
      <xdr:colOff>50800</xdr:colOff>
      <xdr:row>77</xdr:row>
      <xdr:rowOff>95486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8524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118326</xdr:rowOff>
    </xdr:from>
    <xdr:to>
      <xdr:col>102</xdr:col>
      <xdr:colOff>114300</xdr:colOff>
      <xdr:row>77</xdr:row>
      <xdr:rowOff>83598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977076"/>
          <a:ext cx="889000" cy="30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16929</xdr:rowOff>
    </xdr:from>
    <xdr:to>
      <xdr:col>116</xdr:col>
      <xdr:colOff>114300</xdr:colOff>
      <xdr:row>77</xdr:row>
      <xdr:rowOff>118529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166806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57544</xdr:rowOff>
    </xdr:from>
    <xdr:to>
      <xdr:col>112</xdr:col>
      <xdr:colOff>38100</xdr:colOff>
      <xdr:row>77</xdr:row>
      <xdr:rowOff>159144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150271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44686</xdr:rowOff>
    </xdr:from>
    <xdr:to>
      <xdr:col>107</xdr:col>
      <xdr:colOff>101600</xdr:colOff>
      <xdr:row>77</xdr:row>
      <xdr:rowOff>146286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137413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32798</xdr:rowOff>
    </xdr:from>
    <xdr:to>
      <xdr:col>102</xdr:col>
      <xdr:colOff>165100</xdr:colOff>
      <xdr:row>77</xdr:row>
      <xdr:rowOff>134398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67526</xdr:rowOff>
    </xdr:from>
    <xdr:to>
      <xdr:col>98</xdr:col>
      <xdr:colOff>38100</xdr:colOff>
      <xdr:row>75</xdr:row>
      <xdr:rowOff>169126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14203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366,630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79,170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退職手当組合負担金の減などにより決算額は減少しているものの、人口の減により住民一人当たりのコストは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次いで構成項目としては、扶助費が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69,301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37,447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低所得世帯への給付金の支給など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している。物件費については新型コロナウイルスワクチン接種事業に係る委託料等の影響により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している。補助費等については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、小学校給食無償化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補助金等の増により増加している。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32,054
31,837
17.18
12,542,637
11,751,951
727,363
7,513,838
7,519,363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34</xdr:row>
      <xdr:rowOff>65786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127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65786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2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37973</xdr:rowOff>
    </xdr:from>
    <xdr:to>
      <xdr:col>15</xdr:col>
      <xdr:colOff>50800</xdr:colOff>
      <xdr:row>34</xdr:row>
      <xdr:rowOff>42926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727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37973</xdr:rowOff>
    </xdr:from>
    <xdr:to>
      <xdr:col>10</xdr:col>
      <xdr:colOff>114300</xdr:colOff>
      <xdr:row>34</xdr:row>
      <xdr:rowOff>61976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727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14986</xdr:rowOff>
    </xdr:from>
    <xdr:to>
      <xdr:col>20</xdr:col>
      <xdr:colOff>38100</xdr:colOff>
      <xdr:row>34</xdr:row>
      <xdr:rowOff>116586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133113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158623</xdr:rowOff>
    </xdr:from>
    <xdr:to>
      <xdr:col>10</xdr:col>
      <xdr:colOff>165100</xdr:colOff>
      <xdr:row>34</xdr:row>
      <xdr:rowOff>88773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105300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36157</xdr:rowOff>
    </xdr:from>
    <xdr:to>
      <xdr:col>24</xdr:col>
      <xdr:colOff>63500</xdr:colOff>
      <xdr:row>58</xdr:row>
      <xdr:rowOff>41046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0257"/>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34433</xdr:rowOff>
    </xdr:from>
    <xdr:to>
      <xdr:col>19</xdr:col>
      <xdr:colOff>177800</xdr:colOff>
      <xdr:row>58</xdr:row>
      <xdr:rowOff>41046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8533"/>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70715</xdr:rowOff>
    </xdr:from>
    <xdr:to>
      <xdr:col>15</xdr:col>
      <xdr:colOff>50800</xdr:colOff>
      <xdr:row>58</xdr:row>
      <xdr:rowOff>34433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71915"/>
          <a:ext cx="889000" cy="3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70715</xdr:rowOff>
    </xdr:from>
    <xdr:to>
      <xdr:col>10</xdr:col>
      <xdr:colOff>114300</xdr:colOff>
      <xdr:row>58</xdr:row>
      <xdr:rowOff>80584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1915"/>
          <a:ext cx="889000" cy="3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156807</xdr:rowOff>
    </xdr:from>
    <xdr:to>
      <xdr:col>24</xdr:col>
      <xdr:colOff>114300</xdr:colOff>
      <xdr:row>58</xdr:row>
      <xdr:rowOff>86957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161696</xdr:rowOff>
    </xdr:from>
    <xdr:to>
      <xdr:col>20</xdr:col>
      <xdr:colOff>38100</xdr:colOff>
      <xdr:row>58</xdr:row>
      <xdr:rowOff>91846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82973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155083</xdr:rowOff>
    </xdr:from>
    <xdr:to>
      <xdr:col>15</xdr:col>
      <xdr:colOff>101600</xdr:colOff>
      <xdr:row>58</xdr:row>
      <xdr:rowOff>85233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19915</xdr:rowOff>
    </xdr:from>
    <xdr:to>
      <xdr:col>10</xdr:col>
      <xdr:colOff>165100</xdr:colOff>
      <xdr:row>56</xdr:row>
      <xdr:rowOff>121515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138042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29784</xdr:rowOff>
    </xdr:from>
    <xdr:to>
      <xdr:col>6</xdr:col>
      <xdr:colOff>38100</xdr:colOff>
      <xdr:row>58</xdr:row>
      <xdr:rowOff>131384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147911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62517</xdr:rowOff>
    </xdr:from>
    <xdr:to>
      <xdr:col>24</xdr:col>
      <xdr:colOff>63500</xdr:colOff>
      <xdr:row>78</xdr:row>
      <xdr:rowOff>93774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35617"/>
          <a:ext cx="8382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29972</xdr:rowOff>
    </xdr:from>
    <xdr:to>
      <xdr:col>19</xdr:col>
      <xdr:colOff>177800</xdr:colOff>
      <xdr:row>78</xdr:row>
      <xdr:rowOff>93774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03072"/>
          <a:ext cx="889000" cy="6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29972</xdr:rowOff>
    </xdr:from>
    <xdr:to>
      <xdr:col>15</xdr:col>
      <xdr:colOff>50800</xdr:colOff>
      <xdr:row>79</xdr:row>
      <xdr:rowOff>47117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03072"/>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40411</xdr:rowOff>
    </xdr:from>
    <xdr:to>
      <xdr:col>10</xdr:col>
      <xdr:colOff>114300</xdr:colOff>
      <xdr:row>79</xdr:row>
      <xdr:rowOff>47117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8496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11717</xdr:rowOff>
    </xdr:from>
    <xdr:to>
      <xdr:col>24</xdr:col>
      <xdr:colOff>114300</xdr:colOff>
      <xdr:row>78</xdr:row>
      <xdr:rowOff>113317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42974</xdr:rowOff>
    </xdr:from>
    <xdr:to>
      <xdr:col>20</xdr:col>
      <xdr:colOff>38100</xdr:colOff>
      <xdr:row>78</xdr:row>
      <xdr:rowOff>144574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150622</xdr:rowOff>
    </xdr:from>
    <xdr:to>
      <xdr:col>15</xdr:col>
      <xdr:colOff>101600</xdr:colOff>
      <xdr:row>78</xdr:row>
      <xdr:rowOff>80772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71899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167767</xdr:rowOff>
    </xdr:from>
    <xdr:to>
      <xdr:col>10</xdr:col>
      <xdr:colOff>165100</xdr:colOff>
      <xdr:row>79</xdr:row>
      <xdr:rowOff>97917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89044</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161061</xdr:rowOff>
    </xdr:from>
    <xdr:to>
      <xdr:col>6</xdr:col>
      <xdr:colOff>38100</xdr:colOff>
      <xdr:row>79</xdr:row>
      <xdr:rowOff>91211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82338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98323</xdr:rowOff>
    </xdr:from>
    <xdr:to>
      <xdr:col>24</xdr:col>
      <xdr:colOff>63500</xdr:colOff>
      <xdr:row>97</xdr:row>
      <xdr:rowOff>165695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8973"/>
          <a:ext cx="8382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98323</xdr:rowOff>
    </xdr:from>
    <xdr:to>
      <xdr:col>19</xdr:col>
      <xdr:colOff>177800</xdr:colOff>
      <xdr:row>97</xdr:row>
      <xdr:rowOff>118424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28973"/>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118424</xdr:rowOff>
    </xdr:from>
    <xdr:to>
      <xdr:col>15</xdr:col>
      <xdr:colOff>50800</xdr:colOff>
      <xdr:row>98</xdr:row>
      <xdr:rowOff>90584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49074"/>
          <a:ext cx="889000" cy="1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90584</xdr:rowOff>
    </xdr:from>
    <xdr:to>
      <xdr:col>10</xdr:col>
      <xdr:colOff>114300</xdr:colOff>
      <xdr:row>98</xdr:row>
      <xdr:rowOff>140320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2684"/>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114895</xdr:rowOff>
    </xdr:from>
    <xdr:to>
      <xdr:col>24</xdr:col>
      <xdr:colOff>114300</xdr:colOff>
      <xdr:row>98</xdr:row>
      <xdr:rowOff>45045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93322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47523</xdr:rowOff>
    </xdr:from>
    <xdr:to>
      <xdr:col>20</xdr:col>
      <xdr:colOff>38100</xdr:colOff>
      <xdr:row>97</xdr:row>
      <xdr:rowOff>149123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67624</xdr:rowOff>
    </xdr:from>
    <xdr:to>
      <xdr:col>15</xdr:col>
      <xdr:colOff>101600</xdr:colOff>
      <xdr:row>97</xdr:row>
      <xdr:rowOff>169224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39784</xdr:rowOff>
    </xdr:from>
    <xdr:to>
      <xdr:col>10</xdr:col>
      <xdr:colOff>165100</xdr:colOff>
      <xdr:row>98</xdr:row>
      <xdr:rowOff>141384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132511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89520</xdr:rowOff>
    </xdr:from>
    <xdr:to>
      <xdr:col>6</xdr:col>
      <xdr:colOff>38100</xdr:colOff>
      <xdr:row>99</xdr:row>
      <xdr:rowOff>19670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10797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151130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66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151130</xdr:rowOff>
    </xdr:from>
    <xdr:to>
      <xdr:col>50</xdr:col>
      <xdr:colOff>114300</xdr:colOff>
      <xdr:row>38</xdr:row>
      <xdr:rowOff>151320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6623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93408</xdr:rowOff>
    </xdr:from>
    <xdr:to>
      <xdr:col>45</xdr:col>
      <xdr:colOff>177800</xdr:colOff>
      <xdr:row>38</xdr:row>
      <xdr:rowOff>151320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085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93408</xdr:rowOff>
    </xdr:from>
    <xdr:to>
      <xdr:col>41</xdr:col>
      <xdr:colOff>50800</xdr:colOff>
      <xdr:row>38</xdr:row>
      <xdr:rowOff>94361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850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100330</xdr:rowOff>
    </xdr:from>
    <xdr:to>
      <xdr:col>50</xdr:col>
      <xdr:colOff>165100</xdr:colOff>
      <xdr:row>39</xdr:row>
      <xdr:rowOff>30480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21607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100520</xdr:rowOff>
    </xdr:from>
    <xdr:to>
      <xdr:col>46</xdr:col>
      <xdr:colOff>38100</xdr:colOff>
      <xdr:row>39</xdr:row>
      <xdr:rowOff>30670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21797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42608</xdr:rowOff>
    </xdr:from>
    <xdr:to>
      <xdr:col>41</xdr:col>
      <xdr:colOff>101600</xdr:colOff>
      <xdr:row>38</xdr:row>
      <xdr:rowOff>144208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160736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32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43561</xdr:rowOff>
    </xdr:from>
    <xdr:to>
      <xdr:col>36</xdr:col>
      <xdr:colOff>165100</xdr:colOff>
      <xdr:row>38</xdr:row>
      <xdr:rowOff>145161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161688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2477</xdr:rowOff>
    </xdr:from>
    <xdr:to>
      <xdr:col>55</xdr:col>
      <xdr:colOff>0</xdr:colOff>
      <xdr:row>59</xdr:row>
      <xdr:rowOff>6718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027"/>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5842</xdr:rowOff>
    </xdr:from>
    <xdr:to>
      <xdr:col>50</xdr:col>
      <xdr:colOff>114300</xdr:colOff>
      <xdr:row>59</xdr:row>
      <xdr:rowOff>6718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2139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5842</xdr:rowOff>
    </xdr:from>
    <xdr:to>
      <xdr:col>45</xdr:col>
      <xdr:colOff>177800</xdr:colOff>
      <xdr:row>59</xdr:row>
      <xdr:rowOff>9423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213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9423</xdr:rowOff>
    </xdr:from>
    <xdr:to>
      <xdr:col>41</xdr:col>
      <xdr:colOff>50800</xdr:colOff>
      <xdr:row>59</xdr:row>
      <xdr:rowOff>9652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49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123127</xdr:rowOff>
    </xdr:from>
    <xdr:to>
      <xdr:col>55</xdr:col>
      <xdr:colOff>50800</xdr:colOff>
      <xdr:row>59</xdr:row>
      <xdr:rowOff>53277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38054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127368</xdr:rowOff>
    </xdr:from>
    <xdr:to>
      <xdr:col>50</xdr:col>
      <xdr:colOff>165100</xdr:colOff>
      <xdr:row>59</xdr:row>
      <xdr:rowOff>57518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48645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126492</xdr:rowOff>
    </xdr:from>
    <xdr:to>
      <xdr:col>46</xdr:col>
      <xdr:colOff>38100</xdr:colOff>
      <xdr:row>59</xdr:row>
      <xdr:rowOff>56642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47769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130073</xdr:rowOff>
    </xdr:from>
    <xdr:to>
      <xdr:col>41</xdr:col>
      <xdr:colOff>101600</xdr:colOff>
      <xdr:row>59</xdr:row>
      <xdr:rowOff>60223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51350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130302</xdr:rowOff>
    </xdr:from>
    <xdr:to>
      <xdr:col>36</xdr:col>
      <xdr:colOff>165100</xdr:colOff>
      <xdr:row>59</xdr:row>
      <xdr:rowOff>60452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51579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74168</xdr:rowOff>
    </xdr:from>
    <xdr:to>
      <xdr:col>55</xdr:col>
      <xdr:colOff>0</xdr:colOff>
      <xdr:row>78</xdr:row>
      <xdr:rowOff>75006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7268"/>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74168</xdr:rowOff>
    </xdr:from>
    <xdr:to>
      <xdr:col>50</xdr:col>
      <xdr:colOff>114300</xdr:colOff>
      <xdr:row>78</xdr:row>
      <xdr:rowOff>99619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7268"/>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152730</xdr:rowOff>
    </xdr:from>
    <xdr:to>
      <xdr:col>45</xdr:col>
      <xdr:colOff>177800</xdr:colOff>
      <xdr:row>78</xdr:row>
      <xdr:rowOff>99619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438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152730</xdr:rowOff>
    </xdr:from>
    <xdr:to>
      <xdr:col>41</xdr:col>
      <xdr:colOff>50800</xdr:colOff>
      <xdr:row>78</xdr:row>
      <xdr:rowOff>49975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4380"/>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24206</xdr:rowOff>
    </xdr:from>
    <xdr:to>
      <xdr:col>55</xdr:col>
      <xdr:colOff>50800</xdr:colOff>
      <xdr:row>78</xdr:row>
      <xdr:rowOff>125806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110583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23368</xdr:rowOff>
    </xdr:from>
    <xdr:to>
      <xdr:col>50</xdr:col>
      <xdr:colOff>165100</xdr:colOff>
      <xdr:row>78</xdr:row>
      <xdr:rowOff>124968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116095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48819</xdr:rowOff>
    </xdr:from>
    <xdr:to>
      <xdr:col>46</xdr:col>
      <xdr:colOff>38100</xdr:colOff>
      <xdr:row>78</xdr:row>
      <xdr:rowOff>150419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141546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101930</xdr:rowOff>
    </xdr:from>
    <xdr:to>
      <xdr:col>41</xdr:col>
      <xdr:colOff>101600</xdr:colOff>
      <xdr:row>78</xdr:row>
      <xdr:rowOff>32080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23207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170625</xdr:rowOff>
    </xdr:from>
    <xdr:to>
      <xdr:col>36</xdr:col>
      <xdr:colOff>165100</xdr:colOff>
      <xdr:row>78</xdr:row>
      <xdr:rowOff>100775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91902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114097</xdr:rowOff>
    </xdr:from>
    <xdr:to>
      <xdr:col>55</xdr:col>
      <xdr:colOff>0</xdr:colOff>
      <xdr:row>95</xdr:row>
      <xdr:rowOff>164249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01847"/>
          <a:ext cx="8382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39827</xdr:rowOff>
    </xdr:from>
    <xdr:to>
      <xdr:col>50</xdr:col>
      <xdr:colOff>114300</xdr:colOff>
      <xdr:row>95</xdr:row>
      <xdr:rowOff>164249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156127"/>
          <a:ext cx="889000" cy="2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39827</xdr:rowOff>
    </xdr:from>
    <xdr:to>
      <xdr:col>45</xdr:col>
      <xdr:colOff>177800</xdr:colOff>
      <xdr:row>95</xdr:row>
      <xdr:rowOff>96838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156127"/>
          <a:ext cx="889000" cy="2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158471</xdr:rowOff>
    </xdr:from>
    <xdr:to>
      <xdr:col>41</xdr:col>
      <xdr:colOff>50800</xdr:colOff>
      <xdr:row>95</xdr:row>
      <xdr:rowOff>96838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103321"/>
          <a:ext cx="889000" cy="2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63297</xdr:rowOff>
    </xdr:from>
    <xdr:to>
      <xdr:col>55</xdr:col>
      <xdr:colOff>50800</xdr:colOff>
      <xdr:row>95</xdr:row>
      <xdr:rowOff>164897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86174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113449</xdr:rowOff>
    </xdr:from>
    <xdr:to>
      <xdr:col>50</xdr:col>
      <xdr:colOff>165100</xdr:colOff>
      <xdr:row>96</xdr:row>
      <xdr:rowOff>43599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60126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160477</xdr:rowOff>
    </xdr:from>
    <xdr:to>
      <xdr:col>46</xdr:col>
      <xdr:colOff>38100</xdr:colOff>
      <xdr:row>94</xdr:row>
      <xdr:rowOff>90627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107154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46038</xdr:rowOff>
    </xdr:from>
    <xdr:to>
      <xdr:col>41</xdr:col>
      <xdr:colOff>101600</xdr:colOff>
      <xdr:row>95</xdr:row>
      <xdr:rowOff>147638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164165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107671</xdr:rowOff>
    </xdr:from>
    <xdr:to>
      <xdr:col>36</xdr:col>
      <xdr:colOff>165100</xdr:colOff>
      <xdr:row>94</xdr:row>
      <xdr:rowOff>37821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0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54348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8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108839</xdr:rowOff>
    </xdr:from>
    <xdr:to>
      <xdr:col>85</xdr:col>
      <xdr:colOff>127000</xdr:colOff>
      <xdr:row>37</xdr:row>
      <xdr:rowOff>158407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52489"/>
          <a:ext cx="8382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108839</xdr:rowOff>
    </xdr:from>
    <xdr:to>
      <xdr:col>81</xdr:col>
      <xdr:colOff>50800</xdr:colOff>
      <xdr:row>37</xdr:row>
      <xdr:rowOff>144158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52489"/>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144158</xdr:rowOff>
    </xdr:from>
    <xdr:to>
      <xdr:col>76</xdr:col>
      <xdr:colOff>114300</xdr:colOff>
      <xdr:row>38</xdr:row>
      <xdr:rowOff>47422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87808"/>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34582</xdr:rowOff>
    </xdr:from>
    <xdr:to>
      <xdr:col>71</xdr:col>
      <xdr:colOff>177800</xdr:colOff>
      <xdr:row>38</xdr:row>
      <xdr:rowOff>47422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4968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107607</xdr:rowOff>
    </xdr:from>
    <xdr:to>
      <xdr:col>85</xdr:col>
      <xdr:colOff>177800</xdr:colOff>
      <xdr:row>38</xdr:row>
      <xdr:rowOff>37757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86034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58039</xdr:rowOff>
    </xdr:from>
    <xdr:to>
      <xdr:col>81</xdr:col>
      <xdr:colOff>101600</xdr:colOff>
      <xdr:row>37</xdr:row>
      <xdr:rowOff>159639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93358</xdr:rowOff>
    </xdr:from>
    <xdr:to>
      <xdr:col>76</xdr:col>
      <xdr:colOff>165100</xdr:colOff>
      <xdr:row>38</xdr:row>
      <xdr:rowOff>23508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168072</xdr:rowOff>
    </xdr:from>
    <xdr:to>
      <xdr:col>72</xdr:col>
      <xdr:colOff>38100</xdr:colOff>
      <xdr:row>38</xdr:row>
      <xdr:rowOff>98222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89349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155232</xdr:rowOff>
    </xdr:from>
    <xdr:to>
      <xdr:col>67</xdr:col>
      <xdr:colOff>101600</xdr:colOff>
      <xdr:row>38</xdr:row>
      <xdr:rowOff>85382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76509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93721</xdr:rowOff>
    </xdr:from>
    <xdr:to>
      <xdr:col>85</xdr:col>
      <xdr:colOff>127000</xdr:colOff>
      <xdr:row>57</xdr:row>
      <xdr:rowOff>106790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6371"/>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106790</xdr:rowOff>
    </xdr:from>
    <xdr:to>
      <xdr:col>81</xdr:col>
      <xdr:colOff>50800</xdr:colOff>
      <xdr:row>57</xdr:row>
      <xdr:rowOff>139883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79440"/>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99619</xdr:rowOff>
    </xdr:from>
    <xdr:to>
      <xdr:col>76</xdr:col>
      <xdr:colOff>114300</xdr:colOff>
      <xdr:row>57</xdr:row>
      <xdr:rowOff>139883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72269"/>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99619</xdr:rowOff>
    </xdr:from>
    <xdr:to>
      <xdr:col>71</xdr:col>
      <xdr:colOff>177800</xdr:colOff>
      <xdr:row>58</xdr:row>
      <xdr:rowOff>4498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72269"/>
          <a:ext cx="889000" cy="7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42921</xdr:rowOff>
    </xdr:from>
    <xdr:to>
      <xdr:col>85</xdr:col>
      <xdr:colOff>177800</xdr:colOff>
      <xdr:row>57</xdr:row>
      <xdr:rowOff>144521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129298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55990</xdr:rowOff>
    </xdr:from>
    <xdr:to>
      <xdr:col>81</xdr:col>
      <xdr:colOff>101600</xdr:colOff>
      <xdr:row>57</xdr:row>
      <xdr:rowOff>157590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148717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89083</xdr:rowOff>
    </xdr:from>
    <xdr:to>
      <xdr:col>76</xdr:col>
      <xdr:colOff>165100</xdr:colOff>
      <xdr:row>58</xdr:row>
      <xdr:rowOff>19233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48819</xdr:rowOff>
    </xdr:from>
    <xdr:to>
      <xdr:col>72</xdr:col>
      <xdr:colOff>38100</xdr:colOff>
      <xdr:row>57</xdr:row>
      <xdr:rowOff>150419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141546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125148</xdr:rowOff>
    </xdr:from>
    <xdr:to>
      <xdr:col>67</xdr:col>
      <xdr:colOff>101600</xdr:colOff>
      <xdr:row>58</xdr:row>
      <xdr:rowOff>55298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46425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61633</xdr:rowOff>
    </xdr:from>
    <xdr:to>
      <xdr:col>85</xdr:col>
      <xdr:colOff>127000</xdr:colOff>
      <xdr:row>97</xdr:row>
      <xdr:rowOff>76166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228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73144</xdr:rowOff>
    </xdr:from>
    <xdr:to>
      <xdr:col>81</xdr:col>
      <xdr:colOff>50800</xdr:colOff>
      <xdr:row>97</xdr:row>
      <xdr:rowOff>76166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03794"/>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73144</xdr:rowOff>
    </xdr:from>
    <xdr:to>
      <xdr:col>76</xdr:col>
      <xdr:colOff>114300</xdr:colOff>
      <xdr:row>97</xdr:row>
      <xdr:rowOff>115354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03794"/>
          <a:ext cx="8890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115354</xdr:rowOff>
    </xdr:from>
    <xdr:to>
      <xdr:col>71</xdr:col>
      <xdr:colOff>177800</xdr:colOff>
      <xdr:row>97</xdr:row>
      <xdr:rowOff>124040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600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10833</xdr:rowOff>
    </xdr:from>
    <xdr:to>
      <xdr:col>85</xdr:col>
      <xdr:colOff>177800</xdr:colOff>
      <xdr:row>97</xdr:row>
      <xdr:rowOff>112433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160710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25366</xdr:rowOff>
    </xdr:from>
    <xdr:to>
      <xdr:col>81</xdr:col>
      <xdr:colOff>101600</xdr:colOff>
      <xdr:row>97</xdr:row>
      <xdr:rowOff>126966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118093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4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22344</xdr:rowOff>
    </xdr:from>
    <xdr:to>
      <xdr:col>76</xdr:col>
      <xdr:colOff>165100</xdr:colOff>
      <xdr:row>97</xdr:row>
      <xdr:rowOff>123944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115071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64554</xdr:rowOff>
    </xdr:from>
    <xdr:to>
      <xdr:col>72</xdr:col>
      <xdr:colOff>38100</xdr:colOff>
      <xdr:row>97</xdr:row>
      <xdr:rowOff>166154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73240</xdr:rowOff>
    </xdr:from>
    <xdr:to>
      <xdr:col>67</xdr:col>
      <xdr:colOff>101600</xdr:colOff>
      <xdr:row>98</xdr:row>
      <xdr:rowOff>3390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165967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構成項目の主なものとして、民生費が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120,129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円、総務費が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71,706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円、土木費が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48,516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低所得世帯への給付金の支給など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公共施設整備基金積立金及び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財政調整基金積立金の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している。土木費については、明治記念大磯邸園整備費の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財政調整基金残高については、適切な財源の確保と歳出の精査に努めているが、令和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年度については積立額よりも取崩額が上回ったため、前年と比較して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実質収支額についても減少しており、標準財政規模に占める割合では、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0.73</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実質単年度収支については、標準財政規模に占める割合では、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令和４年度に引き続き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全ての会計において、黒字となっており赤字は発生していない。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今後、少子高齢化が進み、医療費を中心とした社会保障費等の増加や公共施設の老朽化が進むことから、全ての会計において、長期的な</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視点</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に立ち、計画的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長寿命化対策を行うなど、将来に渡り健全な財政運営を堅持できるよう、予算執行を的確に管理し財政運営を行っていく。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臨時財政対策債などの償還により元利償還金は増加しているが、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の元利償還金に対する繰入金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また、明治記念大磯邸園整備に係る補助金の増などにより算入公債費等が増加しており、その結果実質公債費比率の分子は減少している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地方債の償還による現在高の減や、退職手当負担見込額の減などにより、将来負担額は前年度に比べ減少している。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公債費等の減により基準財政需要額算入見込額が減少し、充当可能財源等についても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将来負担額の減少の方が大きいため、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将来負担比率の分子は減少している。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年度決算における余剰金を財政調整基金、公共施設整備基金に積立てを行った。また、定期的に本庁舎建設基金に積立てを行っているほか、寄附金を各種基金に積立てたため、基金全体で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今後、活用が見込まれる基金については、計画的に積立てを行うように努める。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・本庁舎建設基金：大磯町本庁舎建設の財源とするため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・公共施設整備基金：大磯町公共施設整備費に充当するため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・町民会館建設基金：大磯町町民会館建設の財源とするため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・地域福祉基金：地域福祉の増進を図る事業の資金に充てるため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・旧吉田茂邸整備活性化等基金：吉田茂元総理大臣の旧邸宅の再建等に係る整備及び活性化を目的とした事業推進を図るため</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・公共施設整備基金については、令和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年度決算において生じた余剰金の積立て及び寄附金の積立てを行ったことによる増加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・地域福祉基金については、寄附金の積立てを行ったことによる増加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・本庁舎建設基金については、本庁舎の今後の整備の方向性を検討しつつ、必要に応じて積立てを行う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・公共施設整備基金については、公共施設等総合管理計画に沿った施設管理に費用を要する見込みであるため、決算余剰金などの積立て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を可能な限り行っていく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・町民会館建設基金については、現状維持を見込んでいる。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・地域福祉基金については、今後の活用に備え、寄附金等の積立てを行っていく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・旧吉田茂邸整備活性化等基金については、旧吉田茂邸運営に関する歳入と歳出の状況により、取崩しや積立てを行っていく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当初予算や補正予算において取崩しを行い、令和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年度決算において歳入では町民税や地方交付税が見込みを上回り、歳出では事業を執行した結果の残として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不用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額が生じたことによる余剰金の積立てを行ったが、最終的な取崩し額が積立て額を上回ったため、減少となった。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財政調整基金の残高は、各年度の取崩しを行った状態で標準財政規模の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近年は、利子収入の増のみとなっている。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現状では、減債基金を活用する償還計画を立てていないため、現状維持を見込んでいる。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12542637</v>
      </c>
      <c r="BO4" s="371"/>
      <c r="BP4" s="371"/>
      <c r="BQ4" s="371"/>
      <c r="BR4" s="371"/>
      <c r="BS4" s="371"/>
      <c r="BT4" s="371"/>
      <c r="BU4" s="372"/>
      <c r="BV4" s="370">
        <v>12392842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9.6999999999999993</v>
      </c>
      <c r="CU4" s="377"/>
      <c r="CV4" s="377"/>
      <c r="CW4" s="377"/>
      <c r="CX4" s="377"/>
      <c r="CY4" s="377"/>
      <c r="CZ4" s="377"/>
      <c r="DA4" s="378"/>
      <c r="DB4" s="376">
        <v>10.4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11751951</v>
      </c>
      <c r="BO5" s="408"/>
      <c r="BP5" s="408"/>
      <c r="BQ5" s="408"/>
      <c r="BR5" s="408"/>
      <c r="BS5" s="408"/>
      <c r="BT5" s="408"/>
      <c r="BU5" s="409"/>
      <c r="BV5" s="407">
        <v>11601953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85.4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790686</v>
      </c>
      <c r="BO6" s="408"/>
      <c r="BP6" s="408"/>
      <c r="BQ6" s="408"/>
      <c r="BR6" s="408"/>
      <c r="BS6" s="408"/>
      <c r="BT6" s="408"/>
      <c r="BU6" s="409"/>
      <c r="BV6" s="407">
        <v>790889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87.8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63323</v>
      </c>
      <c r="BO7" s="408"/>
      <c r="BP7" s="408"/>
      <c r="BQ7" s="408"/>
      <c r="BR7" s="408"/>
      <c r="BS7" s="408"/>
      <c r="BT7" s="408"/>
      <c r="BU7" s="409"/>
      <c r="BV7" s="407">
        <v>16189</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7513838</v>
      </c>
      <c r="CU7" s="408"/>
      <c r="CV7" s="408"/>
      <c r="CW7" s="408"/>
      <c r="CX7" s="408"/>
      <c r="CY7" s="408"/>
      <c r="CZ7" s="408"/>
      <c r="DA7" s="409"/>
      <c r="DB7" s="407">
        <v>7443218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727363</v>
      </c>
      <c r="BO8" s="408"/>
      <c r="BP8" s="408"/>
      <c r="BQ8" s="408"/>
      <c r="BR8" s="408"/>
      <c r="BS8" s="408"/>
      <c r="BT8" s="408"/>
      <c r="BU8" s="409"/>
      <c r="BV8" s="407">
        <v>774700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0.75</v>
      </c>
      <c r="CU8" s="448"/>
      <c r="CV8" s="448"/>
      <c r="CW8" s="448"/>
      <c r="CX8" s="448"/>
      <c r="CY8" s="448"/>
      <c r="CZ8" s="448"/>
      <c r="DA8" s="449"/>
      <c r="DB8" s="447">
        <v>0.79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31634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-47337</v>
      </c>
      <c r="BO9" s="408"/>
      <c r="BP9" s="408"/>
      <c r="BQ9" s="408"/>
      <c r="BR9" s="408"/>
      <c r="BS9" s="408"/>
      <c r="BT9" s="408"/>
      <c r="BU9" s="409"/>
      <c r="BV9" s="407">
        <v>-20891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7.3</v>
      </c>
      <c r="CU9" s="405"/>
      <c r="CV9" s="405"/>
      <c r="CW9" s="405"/>
      <c r="CX9" s="405"/>
      <c r="CY9" s="405"/>
      <c r="CZ9" s="405"/>
      <c r="DA9" s="406"/>
      <c r="DB9" s="404">
        <v>7.6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31550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613030</v>
      </c>
      <c r="BO10" s="408"/>
      <c r="BP10" s="408"/>
      <c r="BQ10" s="408"/>
      <c r="BR10" s="408"/>
      <c r="BS10" s="408"/>
      <c r="BT10" s="408"/>
      <c r="BU10" s="409"/>
      <c r="BV10" s="407">
        <v>418021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32054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613632</v>
      </c>
      <c r="BO12" s="408"/>
      <c r="BP12" s="408"/>
      <c r="BQ12" s="408"/>
      <c r="BR12" s="408"/>
      <c r="BS12" s="408"/>
      <c r="BT12" s="408"/>
      <c r="BU12" s="409"/>
      <c r="BV12" s="407">
        <v>609733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31837</v>
      </c>
      <c r="S13" s="492"/>
      <c r="T13" s="492"/>
      <c r="U13" s="492"/>
      <c r="V13" s="493"/>
      <c r="W13" s="423" t="s">
        <v>131</v>
      </c>
      <c r="X13" s="424"/>
      <c r="Y13" s="424"/>
      <c r="Z13" s="424"/>
      <c r="AA13" s="424"/>
      <c r="AB13" s="414"/>
      <c r="AC13" s="458">
        <v>297</v>
      </c>
      <c r="AD13" s="459"/>
      <c r="AE13" s="459"/>
      <c r="AF13" s="459"/>
      <c r="AG13" s="501"/>
      <c r="AH13" s="458">
        <v>317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-47939</v>
      </c>
      <c r="BO13" s="408"/>
      <c r="BP13" s="408"/>
      <c r="BQ13" s="408"/>
      <c r="BR13" s="408"/>
      <c r="BS13" s="408"/>
      <c r="BT13" s="408"/>
      <c r="BU13" s="409"/>
      <c r="BV13" s="407">
        <v>-212603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32265</v>
      </c>
      <c r="S14" s="492"/>
      <c r="T14" s="492"/>
      <c r="U14" s="492"/>
      <c r="V14" s="493"/>
      <c r="W14" s="397"/>
      <c r="X14" s="398"/>
      <c r="Y14" s="398"/>
      <c r="Z14" s="398"/>
      <c r="AA14" s="398"/>
      <c r="AB14" s="387"/>
      <c r="AC14" s="494">
        <v>2.1</v>
      </c>
      <c r="AD14" s="495"/>
      <c r="AE14" s="495"/>
      <c r="AF14" s="495"/>
      <c r="AG14" s="496"/>
      <c r="AH14" s="494">
        <v>2.2999999999999998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5.7</v>
      </c>
      <c r="CU14" s="506"/>
      <c r="CV14" s="506"/>
      <c r="CW14" s="506"/>
      <c r="CX14" s="506"/>
      <c r="CY14" s="506"/>
      <c r="CZ14" s="506"/>
      <c r="DA14" s="507"/>
      <c r="DB14" s="505">
        <v>11.9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32051</v>
      </c>
      <c r="S15" s="492"/>
      <c r="T15" s="492"/>
      <c r="U15" s="492"/>
      <c r="V15" s="493"/>
      <c r="W15" s="423" t="s">
        <v>137</v>
      </c>
      <c r="X15" s="424"/>
      <c r="Y15" s="424"/>
      <c r="Z15" s="424"/>
      <c r="AA15" s="424"/>
      <c r="AB15" s="414"/>
      <c r="AC15" s="458">
        <v>2689</v>
      </c>
      <c r="AD15" s="459"/>
      <c r="AE15" s="459"/>
      <c r="AF15" s="459"/>
      <c r="AG15" s="501"/>
      <c r="AH15" s="458">
        <v>3000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4481381</v>
      </c>
      <c r="BO15" s="371"/>
      <c r="BP15" s="371"/>
      <c r="BQ15" s="371"/>
      <c r="BR15" s="371"/>
      <c r="BS15" s="371"/>
      <c r="BT15" s="371"/>
      <c r="BU15" s="372"/>
      <c r="BV15" s="370">
        <v>4448608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19.5</v>
      </c>
      <c r="AD16" s="495"/>
      <c r="AE16" s="495"/>
      <c r="AF16" s="495"/>
      <c r="AG16" s="496"/>
      <c r="AH16" s="494">
        <v>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6120488</v>
      </c>
      <c r="BO16" s="408"/>
      <c r="BP16" s="408"/>
      <c r="BQ16" s="408"/>
      <c r="BR16" s="408"/>
      <c r="BS16" s="408"/>
      <c r="BT16" s="408"/>
      <c r="BU16" s="409"/>
      <c r="BV16" s="407">
        <v>5899748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10838</v>
      </c>
      <c r="AD17" s="459"/>
      <c r="AE17" s="459"/>
      <c r="AF17" s="459"/>
      <c r="AG17" s="501"/>
      <c r="AH17" s="458">
        <v>10304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5784290</v>
      </c>
      <c r="BO17" s="408"/>
      <c r="BP17" s="408"/>
      <c r="BQ17" s="408"/>
      <c r="BR17" s="408"/>
      <c r="BS17" s="408"/>
      <c r="BT17" s="408"/>
      <c r="BU17" s="409"/>
      <c r="BV17" s="407">
        <v>5776756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17.18</v>
      </c>
      <c r="M18" s="531"/>
      <c r="N18" s="531"/>
      <c r="O18" s="531"/>
      <c r="P18" s="531"/>
      <c r="Q18" s="531"/>
      <c r="R18" s="532"/>
      <c r="S18" s="532"/>
      <c r="T18" s="532"/>
      <c r="U18" s="532"/>
      <c r="V18" s="533"/>
      <c r="W18" s="425"/>
      <c r="X18" s="426"/>
      <c r="Y18" s="426"/>
      <c r="Z18" s="426"/>
      <c r="AA18" s="426"/>
      <c r="AB18" s="417"/>
      <c r="AC18" s="534">
        <v>78.400000000000006</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6661031</v>
      </c>
      <c r="BO18" s="408"/>
      <c r="BP18" s="408"/>
      <c r="BQ18" s="408"/>
      <c r="BR18" s="408"/>
      <c r="BS18" s="408"/>
      <c r="BT18" s="408"/>
      <c r="BU18" s="409"/>
      <c r="BV18" s="407">
        <v>6461568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1841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9792273</v>
      </c>
      <c r="BO19" s="408"/>
      <c r="BP19" s="408"/>
      <c r="BQ19" s="408"/>
      <c r="BR19" s="408"/>
      <c r="BS19" s="408"/>
      <c r="BT19" s="408"/>
      <c r="BU19" s="409"/>
      <c r="BV19" s="407">
        <v>9453250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12706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7519363</v>
      </c>
      <c r="BO22" s="371"/>
      <c r="BP22" s="371"/>
      <c r="BQ22" s="371"/>
      <c r="BR22" s="371"/>
      <c r="BS22" s="371"/>
      <c r="BT22" s="371"/>
      <c r="BU22" s="372"/>
      <c r="BV22" s="370">
        <v>8047657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7402727</v>
      </c>
      <c r="BO23" s="408"/>
      <c r="BP23" s="408"/>
      <c r="BQ23" s="408"/>
      <c r="BR23" s="408"/>
      <c r="BS23" s="408"/>
      <c r="BT23" s="408"/>
      <c r="BU23" s="409"/>
      <c r="BV23" s="407">
        <v>7893661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7670</v>
      </c>
      <c r="R24" s="459"/>
      <c r="S24" s="459"/>
      <c r="T24" s="459"/>
      <c r="U24" s="459"/>
      <c r="V24" s="501"/>
      <c r="W24" s="553"/>
      <c r="X24" s="554"/>
      <c r="Y24" s="555"/>
      <c r="Z24" s="457" t="s">
        <v>161</v>
      </c>
      <c r="AA24" s="437"/>
      <c r="AB24" s="437"/>
      <c r="AC24" s="437"/>
      <c r="AD24" s="437"/>
      <c r="AE24" s="437"/>
      <c r="AF24" s="437"/>
      <c r="AG24" s="438"/>
      <c r="AH24" s="458">
        <v>231</v>
      </c>
      <c r="AI24" s="459"/>
      <c r="AJ24" s="459"/>
      <c r="AK24" s="459"/>
      <c r="AL24" s="501"/>
      <c r="AM24" s="458">
        <v>669438</v>
      </c>
      <c r="AN24" s="459"/>
      <c r="AO24" s="459"/>
      <c r="AP24" s="459"/>
      <c r="AQ24" s="459"/>
      <c r="AR24" s="501"/>
      <c r="AS24" s="458">
        <v>2898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2446016</v>
      </c>
      <c r="BO24" s="408"/>
      <c r="BP24" s="408"/>
      <c r="BQ24" s="408"/>
      <c r="BR24" s="408"/>
      <c r="BS24" s="408"/>
      <c r="BT24" s="408"/>
      <c r="BU24" s="409"/>
      <c r="BV24" s="407">
        <v>2616067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6230</v>
      </c>
      <c r="R25" s="459"/>
      <c r="S25" s="459"/>
      <c r="T25" s="459"/>
      <c r="U25" s="459"/>
      <c r="V25" s="501"/>
      <c r="W25" s="553"/>
      <c r="X25" s="554"/>
      <c r="Y25" s="555"/>
      <c r="Z25" s="457" t="s">
        <v>164</v>
      </c>
      <c r="AA25" s="437"/>
      <c r="AB25" s="437"/>
      <c r="AC25" s="437"/>
      <c r="AD25" s="437"/>
      <c r="AE25" s="437"/>
      <c r="AF25" s="437"/>
      <c r="AG25" s="438"/>
      <c r="AH25" s="458">
        <v>47</v>
      </c>
      <c r="AI25" s="459"/>
      <c r="AJ25" s="459"/>
      <c r="AK25" s="459"/>
      <c r="AL25" s="501"/>
      <c r="AM25" s="458">
        <v>140859</v>
      </c>
      <c r="AN25" s="459"/>
      <c r="AO25" s="459"/>
      <c r="AP25" s="459"/>
      <c r="AQ25" s="459"/>
      <c r="AR25" s="501"/>
      <c r="AS25" s="458">
        <v>2997</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5976610</v>
      </c>
      <c r="BO25" s="371"/>
      <c r="BP25" s="371"/>
      <c r="BQ25" s="371"/>
      <c r="BR25" s="371"/>
      <c r="BS25" s="371"/>
      <c r="BT25" s="371"/>
      <c r="BU25" s="372"/>
      <c r="BV25" s="370">
        <v>6054043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5750</v>
      </c>
      <c r="R26" s="459"/>
      <c r="S26" s="459"/>
      <c r="T26" s="459"/>
      <c r="U26" s="459"/>
      <c r="V26" s="501"/>
      <c r="W26" s="553"/>
      <c r="X26" s="554"/>
      <c r="Y26" s="555"/>
      <c r="Z26" s="457" t="s">
        <v>167</v>
      </c>
      <c r="AA26" s="559"/>
      <c r="AB26" s="559"/>
      <c r="AC26" s="559"/>
      <c r="AD26" s="559"/>
      <c r="AE26" s="559"/>
      <c r="AF26" s="559"/>
      <c r="AG26" s="560"/>
      <c r="AH26" s="458">
        <v>3</v>
      </c>
      <c r="AI26" s="459"/>
      <c r="AJ26" s="459"/>
      <c r="AK26" s="459"/>
      <c r="AL26" s="501"/>
      <c r="AM26" s="458">
        <v>7155</v>
      </c>
      <c r="AN26" s="459"/>
      <c r="AO26" s="459"/>
      <c r="AP26" s="459"/>
      <c r="AQ26" s="459"/>
      <c r="AR26" s="501"/>
      <c r="AS26" s="458">
        <v>2385</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4230</v>
      </c>
      <c r="R27" s="459"/>
      <c r="S27" s="459"/>
      <c r="T27" s="459"/>
      <c r="U27" s="459"/>
      <c r="V27" s="501"/>
      <c r="W27" s="553"/>
      <c r="X27" s="554"/>
      <c r="Y27" s="555"/>
      <c r="Z27" s="457" t="s">
        <v>170</v>
      </c>
      <c r="AA27" s="437"/>
      <c r="AB27" s="437"/>
      <c r="AC27" s="437"/>
      <c r="AD27" s="437"/>
      <c r="AE27" s="437"/>
      <c r="AF27" s="437"/>
      <c r="AG27" s="438"/>
      <c r="AH27" s="458">
        <v>17</v>
      </c>
      <c r="AI27" s="459"/>
      <c r="AJ27" s="459"/>
      <c r="AK27" s="459"/>
      <c r="AL27" s="501"/>
      <c r="AM27" s="458">
        <v>56640</v>
      </c>
      <c r="AN27" s="459"/>
      <c r="AO27" s="459"/>
      <c r="AP27" s="459"/>
      <c r="AQ27" s="459"/>
      <c r="AR27" s="501"/>
      <c r="AS27" s="458">
        <v>3332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953891</v>
      </c>
      <c r="BO27" s="527"/>
      <c r="BP27" s="527"/>
      <c r="BQ27" s="527"/>
      <c r="BR27" s="527"/>
      <c r="BS27" s="527"/>
      <c r="BT27" s="527"/>
      <c r="BU27" s="528"/>
      <c r="BV27" s="526">
        <v>953886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3440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1311477</v>
      </c>
      <c r="BO28" s="371"/>
      <c r="BP28" s="371"/>
      <c r="BQ28" s="371"/>
      <c r="BR28" s="371"/>
      <c r="BS28" s="371"/>
      <c r="BT28" s="371"/>
      <c r="BU28" s="372"/>
      <c r="BV28" s="370">
        <v>1312079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12</v>
      </c>
      <c r="M29" s="459"/>
      <c r="N29" s="459"/>
      <c r="O29" s="459"/>
      <c r="P29" s="501"/>
      <c r="Q29" s="458">
        <v>3150</v>
      </c>
      <c r="R29" s="459"/>
      <c r="S29" s="459"/>
      <c r="T29" s="459"/>
      <c r="U29" s="459"/>
      <c r="V29" s="501"/>
      <c r="W29" s="556"/>
      <c r="X29" s="557"/>
      <c r="Y29" s="558"/>
      <c r="Z29" s="457" t="s">
        <v>176</v>
      </c>
      <c r="AA29" s="437"/>
      <c r="AB29" s="437"/>
      <c r="AC29" s="437"/>
      <c r="AD29" s="437"/>
      <c r="AE29" s="437"/>
      <c r="AF29" s="437"/>
      <c r="AG29" s="438"/>
      <c r="AH29" s="458">
        <v>248</v>
      </c>
      <c r="AI29" s="459"/>
      <c r="AJ29" s="459"/>
      <c r="AK29" s="459"/>
      <c r="AL29" s="501"/>
      <c r="AM29" s="458">
        <v>726078</v>
      </c>
      <c r="AN29" s="459"/>
      <c r="AO29" s="459"/>
      <c r="AP29" s="459"/>
      <c r="AQ29" s="459"/>
      <c r="AR29" s="501"/>
      <c r="AS29" s="458">
        <v>2928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410</v>
      </c>
      <c r="BO29" s="408"/>
      <c r="BP29" s="408"/>
      <c r="BQ29" s="408"/>
      <c r="BR29" s="408"/>
      <c r="BS29" s="408"/>
      <c r="BT29" s="408"/>
      <c r="BU29" s="409"/>
      <c r="BV29" s="407">
        <v>410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3482084</v>
      </c>
      <c r="BO30" s="527"/>
      <c r="BP30" s="527"/>
      <c r="BQ30" s="527"/>
      <c r="BR30" s="527"/>
      <c r="BS30" s="527"/>
      <c r="BT30" s="527"/>
      <c r="BU30" s="528"/>
      <c r="BV30" s="526">
        <v>3070599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神奈川県市町村職員退職手当組合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大磯町土地開発公社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神奈川県後期高齢者医療広域連合（一般会計）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11</v>
      </c>
      <c r="CP35" s="597"/>
      <c r="CQ35" s="598" t="str">
        <f>IF('各会計、関係団体の財政状況及び健全化判断比率'!BS8="","",'各会計、関係団体の財政状況及び健全化判断比率'!BS8)</f>
        <v>公益財団法人かながわ海岸美化財団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神奈川県後期高齢者医療広域連合（後期高齢者医療特別会計）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神奈川県町村情報システム共同事業組合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ZyBIPS4Yoy+eps5JfqHBRWcqaXTECup1mADDGjzW+nlHts7zvLS9tSY6N+66ob/7TDcY6e5QD2f37Rv21uJlA==" saltValue="EdGxk2Mi4SYZXfs2FUH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4952201</v>
      </c>
      <c r="S5" s="613"/>
      <c r="T5" s="613"/>
      <c r="U5" s="613"/>
      <c r="V5" s="613"/>
      <c r="W5" s="613"/>
      <c r="X5" s="613"/>
      <c r="Y5" s="614"/>
      <c r="Z5" s="615">
        <v>39.5</v>
      </c>
      <c r="AA5" s="615"/>
      <c r="AB5" s="615"/>
      <c r="AC5" s="615"/>
      <c r="AD5" s="616">
        <v>4952201</v>
      </c>
      <c r="AE5" s="616"/>
      <c r="AF5" s="616"/>
      <c r="AG5" s="616"/>
      <c r="AH5" s="616"/>
      <c r="AI5" s="616"/>
      <c r="AJ5" s="616"/>
      <c r="AK5" s="616"/>
      <c r="AL5" s="617">
        <v>65.2</v>
      </c>
      <c r="AM5" s="618"/>
      <c r="AN5" s="618"/>
      <c r="AO5" s="619"/>
      <c r="AP5" s="609" t="s">
        <v>215</v>
      </c>
      <c r="AQ5" s="610"/>
      <c r="AR5" s="610"/>
      <c r="AS5" s="610"/>
      <c r="AT5" s="610"/>
      <c r="AU5" s="610"/>
      <c r="AV5" s="610"/>
      <c r="AW5" s="610"/>
      <c r="AX5" s="610"/>
      <c r="AY5" s="610"/>
      <c r="AZ5" s="610"/>
      <c r="BA5" s="610"/>
      <c r="BB5" s="610"/>
      <c r="BC5" s="610"/>
      <c r="BD5" s="610"/>
      <c r="BE5" s="610"/>
      <c r="BF5" s="611"/>
      <c r="BG5" s="623">
        <v>4933598</v>
      </c>
      <c r="BH5" s="624"/>
      <c r="BI5" s="624"/>
      <c r="BJ5" s="624"/>
      <c r="BK5" s="624"/>
      <c r="BL5" s="624"/>
      <c r="BM5" s="624"/>
      <c r="BN5" s="625"/>
      <c r="BO5" s="626">
        <v>99.6</v>
      </c>
      <c r="BP5" s="626"/>
      <c r="BQ5" s="626"/>
      <c r="BR5" s="626"/>
      <c r="BS5" s="627">
        <v>14146</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64974</v>
      </c>
      <c r="S6" s="624"/>
      <c r="T6" s="624"/>
      <c r="U6" s="624"/>
      <c r="V6" s="624"/>
      <c r="W6" s="624"/>
      <c r="X6" s="624"/>
      <c r="Y6" s="625"/>
      <c r="Z6" s="626">
        <v>0.5</v>
      </c>
      <c r="AA6" s="626"/>
      <c r="AB6" s="626"/>
      <c r="AC6" s="626"/>
      <c r="AD6" s="627">
        <v>64974</v>
      </c>
      <c r="AE6" s="627"/>
      <c r="AF6" s="627"/>
      <c r="AG6" s="627"/>
      <c r="AH6" s="627"/>
      <c r="AI6" s="627"/>
      <c r="AJ6" s="627"/>
      <c r="AK6" s="627"/>
      <c r="AL6" s="628">
        <v>0.9</v>
      </c>
      <c r="AM6" s="629"/>
      <c r="AN6" s="629"/>
      <c r="AO6" s="630"/>
      <c r="AP6" s="620" t="s">
        <v>220</v>
      </c>
      <c r="AQ6" s="621"/>
      <c r="AR6" s="621"/>
      <c r="AS6" s="621"/>
      <c r="AT6" s="621"/>
      <c r="AU6" s="621"/>
      <c r="AV6" s="621"/>
      <c r="AW6" s="621"/>
      <c r="AX6" s="621"/>
      <c r="AY6" s="621"/>
      <c r="AZ6" s="621"/>
      <c r="BA6" s="621"/>
      <c r="BB6" s="621"/>
      <c r="BC6" s="621"/>
      <c r="BD6" s="621"/>
      <c r="BE6" s="621"/>
      <c r="BF6" s="622"/>
      <c r="BG6" s="623">
        <v>4933598</v>
      </c>
      <c r="BH6" s="624"/>
      <c r="BI6" s="624"/>
      <c r="BJ6" s="624"/>
      <c r="BK6" s="624"/>
      <c r="BL6" s="624"/>
      <c r="BM6" s="624"/>
      <c r="BN6" s="625"/>
      <c r="BO6" s="626">
        <v>99.6</v>
      </c>
      <c r="BP6" s="626"/>
      <c r="BQ6" s="626"/>
      <c r="BR6" s="626"/>
      <c r="BS6" s="627">
        <v>14146</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134754</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134754</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1856</v>
      </c>
      <c r="S7" s="624"/>
      <c r="T7" s="624"/>
      <c r="U7" s="624"/>
      <c r="V7" s="624"/>
      <c r="W7" s="624"/>
      <c r="X7" s="624"/>
      <c r="Y7" s="625"/>
      <c r="Z7" s="626">
        <v>0</v>
      </c>
      <c r="AA7" s="626"/>
      <c r="AB7" s="626"/>
      <c r="AC7" s="626"/>
      <c r="AD7" s="627">
        <v>1856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2567931</v>
      </c>
      <c r="BH7" s="624"/>
      <c r="BI7" s="624"/>
      <c r="BJ7" s="624"/>
      <c r="BK7" s="624"/>
      <c r="BL7" s="624"/>
      <c r="BM7" s="624"/>
      <c r="BN7" s="625"/>
      <c r="BO7" s="626">
        <v>51.9</v>
      </c>
      <c r="BP7" s="626"/>
      <c r="BQ7" s="626"/>
      <c r="BR7" s="626"/>
      <c r="BS7" s="627">
        <v>14146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2298449</v>
      </c>
      <c r="CS7" s="624"/>
      <c r="CT7" s="624"/>
      <c r="CU7" s="624"/>
      <c r="CV7" s="624"/>
      <c r="CW7" s="624"/>
      <c r="CX7" s="624"/>
      <c r="CY7" s="625"/>
      <c r="CZ7" s="626">
        <v>19.600000000000001</v>
      </c>
      <c r="DA7" s="626"/>
      <c r="DB7" s="626"/>
      <c r="DC7" s="626"/>
      <c r="DD7" s="632">
        <v>20610</v>
      </c>
      <c r="DE7" s="624"/>
      <c r="DF7" s="624"/>
      <c r="DG7" s="624"/>
      <c r="DH7" s="624"/>
      <c r="DI7" s="624"/>
      <c r="DJ7" s="624"/>
      <c r="DK7" s="624"/>
      <c r="DL7" s="624"/>
      <c r="DM7" s="624"/>
      <c r="DN7" s="624"/>
      <c r="DO7" s="624"/>
      <c r="DP7" s="625"/>
      <c r="DQ7" s="632">
        <v>2150904</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45865</v>
      </c>
      <c r="S8" s="624"/>
      <c r="T8" s="624"/>
      <c r="U8" s="624"/>
      <c r="V8" s="624"/>
      <c r="W8" s="624"/>
      <c r="X8" s="624"/>
      <c r="Y8" s="625"/>
      <c r="Z8" s="626">
        <v>0.4</v>
      </c>
      <c r="AA8" s="626"/>
      <c r="AB8" s="626"/>
      <c r="AC8" s="626"/>
      <c r="AD8" s="627">
        <v>45865</v>
      </c>
      <c r="AE8" s="627"/>
      <c r="AF8" s="627"/>
      <c r="AG8" s="627"/>
      <c r="AH8" s="627"/>
      <c r="AI8" s="627"/>
      <c r="AJ8" s="627"/>
      <c r="AK8" s="627"/>
      <c r="AL8" s="628">
        <v>0.6</v>
      </c>
      <c r="AM8" s="629"/>
      <c r="AN8" s="629"/>
      <c r="AO8" s="630"/>
      <c r="AP8" s="620" t="s">
        <v>226</v>
      </c>
      <c r="AQ8" s="621"/>
      <c r="AR8" s="621"/>
      <c r="AS8" s="621"/>
      <c r="AT8" s="621"/>
      <c r="AU8" s="621"/>
      <c r="AV8" s="621"/>
      <c r="AW8" s="621"/>
      <c r="AX8" s="621"/>
      <c r="AY8" s="621"/>
      <c r="AZ8" s="621"/>
      <c r="BA8" s="621"/>
      <c r="BB8" s="621"/>
      <c r="BC8" s="621"/>
      <c r="BD8" s="621"/>
      <c r="BE8" s="621"/>
      <c r="BF8" s="622"/>
      <c r="BG8" s="623">
        <v>58473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3850608</v>
      </c>
      <c r="CS8" s="624"/>
      <c r="CT8" s="624"/>
      <c r="CU8" s="624"/>
      <c r="CV8" s="624"/>
      <c r="CW8" s="624"/>
      <c r="CX8" s="624"/>
      <c r="CY8" s="625"/>
      <c r="CZ8" s="626">
        <v>32.799999999999997</v>
      </c>
      <c r="DA8" s="626"/>
      <c r="DB8" s="626"/>
      <c r="DC8" s="626"/>
      <c r="DD8" s="632">
        <v>26409</v>
      </c>
      <c r="DE8" s="624"/>
      <c r="DF8" s="624"/>
      <c r="DG8" s="624"/>
      <c r="DH8" s="624"/>
      <c r="DI8" s="624"/>
      <c r="DJ8" s="624"/>
      <c r="DK8" s="624"/>
      <c r="DL8" s="624"/>
      <c r="DM8" s="624"/>
      <c r="DN8" s="624"/>
      <c r="DO8" s="624"/>
      <c r="DP8" s="625"/>
      <c r="DQ8" s="632">
        <v>2307983</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50859</v>
      </c>
      <c r="S9" s="624"/>
      <c r="T9" s="624"/>
      <c r="U9" s="624"/>
      <c r="V9" s="624"/>
      <c r="W9" s="624"/>
      <c r="X9" s="624"/>
      <c r="Y9" s="625"/>
      <c r="Z9" s="626">
        <v>0.4</v>
      </c>
      <c r="AA9" s="626"/>
      <c r="AB9" s="626"/>
      <c r="AC9" s="626"/>
      <c r="AD9" s="627">
        <v>50859</v>
      </c>
      <c r="AE9" s="627"/>
      <c r="AF9" s="627"/>
      <c r="AG9" s="627"/>
      <c r="AH9" s="627"/>
      <c r="AI9" s="627"/>
      <c r="AJ9" s="627"/>
      <c r="AK9" s="627"/>
      <c r="AL9" s="628">
        <v>0.7</v>
      </c>
      <c r="AM9" s="629"/>
      <c r="AN9" s="629"/>
      <c r="AO9" s="630"/>
      <c r="AP9" s="620" t="s">
        <v>229</v>
      </c>
      <c r="AQ9" s="621"/>
      <c r="AR9" s="621"/>
      <c r="AS9" s="621"/>
      <c r="AT9" s="621"/>
      <c r="AU9" s="621"/>
      <c r="AV9" s="621"/>
      <c r="AW9" s="621"/>
      <c r="AX9" s="621"/>
      <c r="AY9" s="621"/>
      <c r="AZ9" s="621"/>
      <c r="BA9" s="621"/>
      <c r="BB9" s="621"/>
      <c r="BC9" s="621"/>
      <c r="BD9" s="621"/>
      <c r="BE9" s="621"/>
      <c r="BF9" s="622"/>
      <c r="BG9" s="623">
        <v>2348438</v>
      </c>
      <c r="BH9" s="624"/>
      <c r="BI9" s="624"/>
      <c r="BJ9" s="624"/>
      <c r="BK9" s="624"/>
      <c r="BL9" s="624"/>
      <c r="BM9" s="624"/>
      <c r="BN9" s="625"/>
      <c r="BO9" s="626">
        <v>47.4</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1183050</v>
      </c>
      <c r="CS9" s="624"/>
      <c r="CT9" s="624"/>
      <c r="CU9" s="624"/>
      <c r="CV9" s="624"/>
      <c r="CW9" s="624"/>
      <c r="CX9" s="624"/>
      <c r="CY9" s="625"/>
      <c r="CZ9" s="626">
        <v>10.1</v>
      </c>
      <c r="DA9" s="626"/>
      <c r="DB9" s="626"/>
      <c r="DC9" s="626"/>
      <c r="DD9" s="632">
        <v>93658</v>
      </c>
      <c r="DE9" s="624"/>
      <c r="DF9" s="624"/>
      <c r="DG9" s="624"/>
      <c r="DH9" s="624"/>
      <c r="DI9" s="624"/>
      <c r="DJ9" s="624"/>
      <c r="DK9" s="624"/>
      <c r="DL9" s="624"/>
      <c r="DM9" s="624"/>
      <c r="DN9" s="624"/>
      <c r="DO9" s="624"/>
      <c r="DP9" s="625"/>
      <c r="DQ9" s="632">
        <v>830432</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67603</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10893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893</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673418</v>
      </c>
      <c r="S11" s="624"/>
      <c r="T11" s="624"/>
      <c r="U11" s="624"/>
      <c r="V11" s="624"/>
      <c r="W11" s="624"/>
      <c r="X11" s="624"/>
      <c r="Y11" s="625"/>
      <c r="Z11" s="628">
        <v>5.4</v>
      </c>
      <c r="AA11" s="629"/>
      <c r="AB11" s="629"/>
      <c r="AC11" s="635"/>
      <c r="AD11" s="632">
        <v>673418</v>
      </c>
      <c r="AE11" s="624"/>
      <c r="AF11" s="624"/>
      <c r="AG11" s="624"/>
      <c r="AH11" s="624"/>
      <c r="AI11" s="624"/>
      <c r="AJ11" s="624"/>
      <c r="AK11" s="625"/>
      <c r="AL11" s="628">
        <v>8.9</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93417</v>
      </c>
      <c r="BH11" s="624"/>
      <c r="BI11" s="624"/>
      <c r="BJ11" s="624"/>
      <c r="BK11" s="624"/>
      <c r="BL11" s="624"/>
      <c r="BM11" s="624"/>
      <c r="BN11" s="625"/>
      <c r="BO11" s="626">
        <v>1.9</v>
      </c>
      <c r="BP11" s="626"/>
      <c r="BQ11" s="626"/>
      <c r="BR11" s="626"/>
      <c r="BS11" s="627">
        <v>14146</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105940</v>
      </c>
      <c r="CS11" s="624"/>
      <c r="CT11" s="624"/>
      <c r="CU11" s="624"/>
      <c r="CV11" s="624"/>
      <c r="CW11" s="624"/>
      <c r="CX11" s="624"/>
      <c r="CY11" s="625"/>
      <c r="CZ11" s="626">
        <v>0.9</v>
      </c>
      <c r="DA11" s="626"/>
      <c r="DB11" s="626"/>
      <c r="DC11" s="626"/>
      <c r="DD11" s="632" t="s">
        <v>122</v>
      </c>
      <c r="DE11" s="624"/>
      <c r="DF11" s="624"/>
      <c r="DG11" s="624"/>
      <c r="DH11" s="624"/>
      <c r="DI11" s="624"/>
      <c r="DJ11" s="624"/>
      <c r="DK11" s="624"/>
      <c r="DL11" s="624"/>
      <c r="DM11" s="624"/>
      <c r="DN11" s="624"/>
      <c r="DO11" s="624"/>
      <c r="DP11" s="625"/>
      <c r="DQ11" s="632">
        <v>92165</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27382</v>
      </c>
      <c r="S12" s="624"/>
      <c r="T12" s="624"/>
      <c r="U12" s="624"/>
      <c r="V12" s="624"/>
      <c r="W12" s="624"/>
      <c r="X12" s="624"/>
      <c r="Y12" s="625"/>
      <c r="Z12" s="626">
        <v>0.2</v>
      </c>
      <c r="AA12" s="626"/>
      <c r="AB12" s="626"/>
      <c r="AC12" s="626"/>
      <c r="AD12" s="627">
        <v>27382</v>
      </c>
      <c r="AE12" s="627"/>
      <c r="AF12" s="627"/>
      <c r="AG12" s="627"/>
      <c r="AH12" s="627"/>
      <c r="AI12" s="627"/>
      <c r="AJ12" s="627"/>
      <c r="AK12" s="627"/>
      <c r="AL12" s="628">
        <v>0.4</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2137502</v>
      </c>
      <c r="BH12" s="624"/>
      <c r="BI12" s="624"/>
      <c r="BJ12" s="624"/>
      <c r="BK12" s="624"/>
      <c r="BL12" s="624"/>
      <c r="BM12" s="624"/>
      <c r="BN12" s="625"/>
      <c r="BO12" s="626">
        <v>43.2</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118546</v>
      </c>
      <c r="CS12" s="624"/>
      <c r="CT12" s="624"/>
      <c r="CU12" s="624"/>
      <c r="CV12" s="624"/>
      <c r="CW12" s="624"/>
      <c r="CX12" s="624"/>
      <c r="CY12" s="625"/>
      <c r="CZ12" s="626">
        <v>1</v>
      </c>
      <c r="DA12" s="626"/>
      <c r="DB12" s="626"/>
      <c r="DC12" s="626"/>
      <c r="DD12" s="632">
        <v>6587</v>
      </c>
      <c r="DE12" s="624"/>
      <c r="DF12" s="624"/>
      <c r="DG12" s="624"/>
      <c r="DH12" s="624"/>
      <c r="DI12" s="624"/>
      <c r="DJ12" s="624"/>
      <c r="DK12" s="624"/>
      <c r="DL12" s="624"/>
      <c r="DM12" s="624"/>
      <c r="DN12" s="624"/>
      <c r="DO12" s="624"/>
      <c r="DP12" s="625"/>
      <c r="DQ12" s="632">
        <v>92783</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2137136</v>
      </c>
      <c r="BH13" s="624"/>
      <c r="BI13" s="624"/>
      <c r="BJ13" s="624"/>
      <c r="BK13" s="624"/>
      <c r="BL13" s="624"/>
      <c r="BM13" s="624"/>
      <c r="BN13" s="625"/>
      <c r="BO13" s="626">
        <v>43.2</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1555137</v>
      </c>
      <c r="CS13" s="624"/>
      <c r="CT13" s="624"/>
      <c r="CU13" s="624"/>
      <c r="CV13" s="624"/>
      <c r="CW13" s="624"/>
      <c r="CX13" s="624"/>
      <c r="CY13" s="625"/>
      <c r="CZ13" s="626">
        <v>13.2</v>
      </c>
      <c r="DA13" s="626"/>
      <c r="DB13" s="626"/>
      <c r="DC13" s="626"/>
      <c r="DD13" s="632">
        <v>578442</v>
      </c>
      <c r="DE13" s="624"/>
      <c r="DF13" s="624"/>
      <c r="DG13" s="624"/>
      <c r="DH13" s="624"/>
      <c r="DI13" s="624"/>
      <c r="DJ13" s="624"/>
      <c r="DK13" s="624"/>
      <c r="DL13" s="624"/>
      <c r="DM13" s="624"/>
      <c r="DN13" s="624"/>
      <c r="DO13" s="624"/>
      <c r="DP13" s="625"/>
      <c r="DQ13" s="632">
        <v>1071979</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523</v>
      </c>
      <c r="S14" s="624"/>
      <c r="T14" s="624"/>
      <c r="U14" s="624"/>
      <c r="V14" s="624"/>
      <c r="W14" s="624"/>
      <c r="X14" s="624"/>
      <c r="Y14" s="625"/>
      <c r="Z14" s="626">
        <v>0</v>
      </c>
      <c r="AA14" s="626"/>
      <c r="AB14" s="626"/>
      <c r="AC14" s="626"/>
      <c r="AD14" s="627">
        <v>523</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69815</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513144</v>
      </c>
      <c r="CS14" s="624"/>
      <c r="CT14" s="624"/>
      <c r="CU14" s="624"/>
      <c r="CV14" s="624"/>
      <c r="CW14" s="624"/>
      <c r="CX14" s="624"/>
      <c r="CY14" s="625"/>
      <c r="CZ14" s="626">
        <v>4.4000000000000004</v>
      </c>
      <c r="DA14" s="626"/>
      <c r="DB14" s="626"/>
      <c r="DC14" s="626"/>
      <c r="DD14" s="632">
        <v>12634</v>
      </c>
      <c r="DE14" s="624"/>
      <c r="DF14" s="624"/>
      <c r="DG14" s="624"/>
      <c r="DH14" s="624"/>
      <c r="DI14" s="624"/>
      <c r="DJ14" s="624"/>
      <c r="DK14" s="624"/>
      <c r="DL14" s="624"/>
      <c r="DM14" s="624"/>
      <c r="DN14" s="624"/>
      <c r="DO14" s="624"/>
      <c r="DP14" s="625"/>
      <c r="DQ14" s="632">
        <v>500812</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158350</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1235174</v>
      </c>
      <c r="CS15" s="624"/>
      <c r="CT15" s="624"/>
      <c r="CU15" s="624"/>
      <c r="CV15" s="624"/>
      <c r="CW15" s="624"/>
      <c r="CX15" s="624"/>
      <c r="CY15" s="625"/>
      <c r="CZ15" s="626">
        <v>10.5</v>
      </c>
      <c r="DA15" s="626"/>
      <c r="DB15" s="626"/>
      <c r="DC15" s="626"/>
      <c r="DD15" s="632">
        <v>11376</v>
      </c>
      <c r="DE15" s="624"/>
      <c r="DF15" s="624"/>
      <c r="DG15" s="624"/>
      <c r="DH15" s="624"/>
      <c r="DI15" s="624"/>
      <c r="DJ15" s="624"/>
      <c r="DK15" s="624"/>
      <c r="DL15" s="624"/>
      <c r="DM15" s="624"/>
      <c r="DN15" s="624"/>
      <c r="DO15" s="624"/>
      <c r="DP15" s="625"/>
      <c r="DQ15" s="632">
        <v>1103994</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16219</v>
      </c>
      <c r="S16" s="624"/>
      <c r="T16" s="624"/>
      <c r="U16" s="624"/>
      <c r="V16" s="624"/>
      <c r="W16" s="624"/>
      <c r="X16" s="624"/>
      <c r="Y16" s="625"/>
      <c r="Z16" s="626">
        <v>0.1</v>
      </c>
      <c r="AA16" s="626"/>
      <c r="AB16" s="626"/>
      <c r="AC16" s="626"/>
      <c r="AD16" s="627">
        <v>16219</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48630</v>
      </c>
      <c r="S17" s="624"/>
      <c r="T17" s="624"/>
      <c r="U17" s="624"/>
      <c r="V17" s="624"/>
      <c r="W17" s="624"/>
      <c r="X17" s="624"/>
      <c r="Y17" s="625"/>
      <c r="Z17" s="626">
        <v>0.4</v>
      </c>
      <c r="AA17" s="626"/>
      <c r="AB17" s="626"/>
      <c r="AC17" s="626"/>
      <c r="AD17" s="627">
        <v>48630</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746256</v>
      </c>
      <c r="CS17" s="624"/>
      <c r="CT17" s="624"/>
      <c r="CU17" s="624"/>
      <c r="CV17" s="624"/>
      <c r="CW17" s="624"/>
      <c r="CX17" s="624"/>
      <c r="CY17" s="625"/>
      <c r="CZ17" s="626">
        <v>6.4</v>
      </c>
      <c r="DA17" s="626"/>
      <c r="DB17" s="626"/>
      <c r="DC17" s="626"/>
      <c r="DD17" s="632" t="s">
        <v>122</v>
      </c>
      <c r="DE17" s="624"/>
      <c r="DF17" s="624"/>
      <c r="DG17" s="624"/>
      <c r="DH17" s="624"/>
      <c r="DI17" s="624"/>
      <c r="DJ17" s="624"/>
      <c r="DK17" s="624"/>
      <c r="DL17" s="624"/>
      <c r="DM17" s="624"/>
      <c r="DN17" s="624"/>
      <c r="DO17" s="624"/>
      <c r="DP17" s="625"/>
      <c r="DQ17" s="632">
        <v>714888</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31655</v>
      </c>
      <c r="S18" s="624"/>
      <c r="T18" s="624"/>
      <c r="U18" s="624"/>
      <c r="V18" s="624"/>
      <c r="W18" s="624"/>
      <c r="X18" s="624"/>
      <c r="Y18" s="625"/>
      <c r="Z18" s="626">
        <v>0.3</v>
      </c>
      <c r="AA18" s="626"/>
      <c r="AB18" s="626"/>
      <c r="AC18" s="626"/>
      <c r="AD18" s="627">
        <v>31655</v>
      </c>
      <c r="AE18" s="627"/>
      <c r="AF18" s="627"/>
      <c r="AG18" s="627"/>
      <c r="AH18" s="627"/>
      <c r="AI18" s="627"/>
      <c r="AJ18" s="627"/>
      <c r="AK18" s="627"/>
      <c r="AL18" s="628">
        <v>0.4</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31655</v>
      </c>
      <c r="S19" s="624"/>
      <c r="T19" s="624"/>
      <c r="U19" s="624"/>
      <c r="V19" s="624"/>
      <c r="W19" s="624"/>
      <c r="X19" s="624"/>
      <c r="Y19" s="625"/>
      <c r="Z19" s="626">
        <v>0.3</v>
      </c>
      <c r="AA19" s="626"/>
      <c r="AB19" s="626"/>
      <c r="AC19" s="626"/>
      <c r="AD19" s="627">
        <v>31655</v>
      </c>
      <c r="AE19" s="627"/>
      <c r="AF19" s="627"/>
      <c r="AG19" s="627"/>
      <c r="AH19" s="627"/>
      <c r="AI19" s="627"/>
      <c r="AJ19" s="627"/>
      <c r="AK19" s="627"/>
      <c r="AL19" s="628">
        <v>0.4</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18603</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18603</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11751951</v>
      </c>
      <c r="CS20" s="624"/>
      <c r="CT20" s="624"/>
      <c r="CU20" s="624"/>
      <c r="CV20" s="624"/>
      <c r="CW20" s="624"/>
      <c r="CX20" s="624"/>
      <c r="CY20" s="625"/>
      <c r="CZ20" s="626">
        <v>100</v>
      </c>
      <c r="DA20" s="626"/>
      <c r="DB20" s="626"/>
      <c r="DC20" s="626"/>
      <c r="DD20" s="632">
        <v>749716</v>
      </c>
      <c r="DE20" s="624"/>
      <c r="DF20" s="624"/>
      <c r="DG20" s="624"/>
      <c r="DH20" s="624"/>
      <c r="DI20" s="624"/>
      <c r="DJ20" s="624"/>
      <c r="DK20" s="624"/>
      <c r="DL20" s="624"/>
      <c r="DM20" s="624"/>
      <c r="DN20" s="624"/>
      <c r="DO20" s="624"/>
      <c r="DP20" s="625"/>
      <c r="DQ20" s="632">
        <v>9001587</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1742324</v>
      </c>
      <c r="S21" s="624"/>
      <c r="T21" s="624"/>
      <c r="U21" s="624"/>
      <c r="V21" s="624"/>
      <c r="W21" s="624"/>
      <c r="X21" s="624"/>
      <c r="Y21" s="625"/>
      <c r="Z21" s="626">
        <v>13.9</v>
      </c>
      <c r="AA21" s="626"/>
      <c r="AB21" s="626"/>
      <c r="AC21" s="626"/>
      <c r="AD21" s="627">
        <v>1631648</v>
      </c>
      <c r="AE21" s="627"/>
      <c r="AF21" s="627"/>
      <c r="AG21" s="627"/>
      <c r="AH21" s="627"/>
      <c r="AI21" s="627"/>
      <c r="AJ21" s="627"/>
      <c r="AK21" s="627"/>
      <c r="AL21" s="628">
        <v>21.5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18603</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1631648</v>
      </c>
      <c r="S22" s="624"/>
      <c r="T22" s="624"/>
      <c r="U22" s="624"/>
      <c r="V22" s="624"/>
      <c r="W22" s="624"/>
      <c r="X22" s="624"/>
      <c r="Y22" s="625"/>
      <c r="Z22" s="626">
        <v>13</v>
      </c>
      <c r="AA22" s="626"/>
      <c r="AB22" s="626"/>
      <c r="AC22" s="626"/>
      <c r="AD22" s="627">
        <v>1631648</v>
      </c>
      <c r="AE22" s="627"/>
      <c r="AF22" s="627"/>
      <c r="AG22" s="627"/>
      <c r="AH22" s="627"/>
      <c r="AI22" s="627"/>
      <c r="AJ22" s="627"/>
      <c r="AK22" s="627"/>
      <c r="AL22" s="628">
        <v>21.5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110676</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5505331</v>
      </c>
      <c r="CS24" s="613"/>
      <c r="CT24" s="613"/>
      <c r="CU24" s="613"/>
      <c r="CV24" s="613"/>
      <c r="CW24" s="613"/>
      <c r="CX24" s="613"/>
      <c r="CY24" s="614"/>
      <c r="CZ24" s="617">
        <v>46.8</v>
      </c>
      <c r="DA24" s="618"/>
      <c r="DB24" s="618"/>
      <c r="DC24" s="634"/>
      <c r="DD24" s="655">
        <v>3959434</v>
      </c>
      <c r="DE24" s="613"/>
      <c r="DF24" s="613"/>
      <c r="DG24" s="613"/>
      <c r="DH24" s="613"/>
      <c r="DI24" s="613"/>
      <c r="DJ24" s="613"/>
      <c r="DK24" s="614"/>
      <c r="DL24" s="655">
        <v>3653997</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7655906</v>
      </c>
      <c r="S25" s="624"/>
      <c r="T25" s="624"/>
      <c r="U25" s="624"/>
      <c r="V25" s="624"/>
      <c r="W25" s="624"/>
      <c r="X25" s="624"/>
      <c r="Y25" s="625"/>
      <c r="Z25" s="626">
        <v>61</v>
      </c>
      <c r="AA25" s="626"/>
      <c r="AB25" s="626"/>
      <c r="AC25" s="626"/>
      <c r="AD25" s="627">
        <v>7545230</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2537711</v>
      </c>
      <c r="CS25" s="656"/>
      <c r="CT25" s="656"/>
      <c r="CU25" s="656"/>
      <c r="CV25" s="656"/>
      <c r="CW25" s="656"/>
      <c r="CX25" s="656"/>
      <c r="CY25" s="657"/>
      <c r="CZ25" s="628">
        <v>21.6</v>
      </c>
      <c r="DA25" s="653"/>
      <c r="DB25" s="653"/>
      <c r="DC25" s="658"/>
      <c r="DD25" s="632">
        <v>2366046</v>
      </c>
      <c r="DE25" s="656"/>
      <c r="DF25" s="656"/>
      <c r="DG25" s="656"/>
      <c r="DH25" s="656"/>
      <c r="DI25" s="656"/>
      <c r="DJ25" s="656"/>
      <c r="DK25" s="657"/>
      <c r="DL25" s="632">
        <v>2341868</v>
      </c>
      <c r="DM25" s="656"/>
      <c r="DN25" s="656"/>
      <c r="DO25" s="656"/>
      <c r="DP25" s="656"/>
      <c r="DQ25" s="656"/>
      <c r="DR25" s="656"/>
      <c r="DS25" s="656"/>
      <c r="DT25" s="656"/>
      <c r="DU25" s="656"/>
      <c r="DV25" s="657"/>
      <c r="DW25" s="628">
        <v>30.5</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2841</v>
      </c>
      <c r="S26" s="624"/>
      <c r="T26" s="624"/>
      <c r="U26" s="624"/>
      <c r="V26" s="624"/>
      <c r="W26" s="624"/>
      <c r="X26" s="624"/>
      <c r="Y26" s="625"/>
      <c r="Z26" s="626">
        <v>0</v>
      </c>
      <c r="AA26" s="626"/>
      <c r="AB26" s="626"/>
      <c r="AC26" s="626"/>
      <c r="AD26" s="627">
        <v>2841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1617697</v>
      </c>
      <c r="CS26" s="624"/>
      <c r="CT26" s="624"/>
      <c r="CU26" s="624"/>
      <c r="CV26" s="624"/>
      <c r="CW26" s="624"/>
      <c r="CX26" s="624"/>
      <c r="CY26" s="625"/>
      <c r="CZ26" s="628">
        <v>13.8</v>
      </c>
      <c r="DA26" s="653"/>
      <c r="DB26" s="653"/>
      <c r="DC26" s="658"/>
      <c r="DD26" s="632">
        <v>1497773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232204</v>
      </c>
      <c r="S27" s="624"/>
      <c r="T27" s="624"/>
      <c r="U27" s="624"/>
      <c r="V27" s="624"/>
      <c r="W27" s="624"/>
      <c r="X27" s="624"/>
      <c r="Y27" s="625"/>
      <c r="Z27" s="626">
        <v>1.9</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4952201</v>
      </c>
      <c r="BH27" s="624"/>
      <c r="BI27" s="624"/>
      <c r="BJ27" s="624"/>
      <c r="BK27" s="624"/>
      <c r="BL27" s="624"/>
      <c r="BM27" s="624"/>
      <c r="BN27" s="625"/>
      <c r="BO27" s="626">
        <v>100</v>
      </c>
      <c r="BP27" s="626"/>
      <c r="BQ27" s="626"/>
      <c r="BR27" s="626"/>
      <c r="BS27" s="627">
        <v>14146</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2221364</v>
      </c>
      <c r="CS27" s="656"/>
      <c r="CT27" s="656"/>
      <c r="CU27" s="656"/>
      <c r="CV27" s="656"/>
      <c r="CW27" s="656"/>
      <c r="CX27" s="656"/>
      <c r="CY27" s="657"/>
      <c r="CZ27" s="628">
        <v>18.899999999999999</v>
      </c>
      <c r="DA27" s="653"/>
      <c r="DB27" s="653"/>
      <c r="DC27" s="658"/>
      <c r="DD27" s="632">
        <v>878500</v>
      </c>
      <c r="DE27" s="656"/>
      <c r="DF27" s="656"/>
      <c r="DG27" s="656"/>
      <c r="DH27" s="656"/>
      <c r="DI27" s="656"/>
      <c r="DJ27" s="656"/>
      <c r="DK27" s="657"/>
      <c r="DL27" s="632">
        <v>597241</v>
      </c>
      <c r="DM27" s="656"/>
      <c r="DN27" s="656"/>
      <c r="DO27" s="656"/>
      <c r="DP27" s="656"/>
      <c r="DQ27" s="656"/>
      <c r="DR27" s="656"/>
      <c r="DS27" s="656"/>
      <c r="DT27" s="656"/>
      <c r="DU27" s="656"/>
      <c r="DV27" s="657"/>
      <c r="DW27" s="628">
        <v>7.8</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78509</v>
      </c>
      <c r="S28" s="624"/>
      <c r="T28" s="624"/>
      <c r="U28" s="624"/>
      <c r="V28" s="624"/>
      <c r="W28" s="624"/>
      <c r="X28" s="624"/>
      <c r="Y28" s="625"/>
      <c r="Z28" s="626">
        <v>0.6</v>
      </c>
      <c r="AA28" s="626"/>
      <c r="AB28" s="626"/>
      <c r="AC28" s="626"/>
      <c r="AD28" s="627">
        <v>19946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746256</v>
      </c>
      <c r="CS28" s="624"/>
      <c r="CT28" s="624"/>
      <c r="CU28" s="624"/>
      <c r="CV28" s="624"/>
      <c r="CW28" s="624"/>
      <c r="CX28" s="624"/>
      <c r="CY28" s="625"/>
      <c r="CZ28" s="628">
        <v>6.4</v>
      </c>
      <c r="DA28" s="653"/>
      <c r="DB28" s="653"/>
      <c r="DC28" s="658"/>
      <c r="DD28" s="632">
        <v>714888</v>
      </c>
      <c r="DE28" s="624"/>
      <c r="DF28" s="624"/>
      <c r="DG28" s="624"/>
      <c r="DH28" s="624"/>
      <c r="DI28" s="624"/>
      <c r="DJ28" s="624"/>
      <c r="DK28" s="625"/>
      <c r="DL28" s="632">
        <v>714888</v>
      </c>
      <c r="DM28" s="624"/>
      <c r="DN28" s="624"/>
      <c r="DO28" s="624"/>
      <c r="DP28" s="624"/>
      <c r="DQ28" s="624"/>
      <c r="DR28" s="624"/>
      <c r="DS28" s="624"/>
      <c r="DT28" s="624"/>
      <c r="DU28" s="624"/>
      <c r="DV28" s="625"/>
      <c r="DW28" s="628">
        <v>9.3000000000000007</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55176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746256</v>
      </c>
      <c r="CS29" s="656"/>
      <c r="CT29" s="656"/>
      <c r="CU29" s="656"/>
      <c r="CV29" s="656"/>
      <c r="CW29" s="656"/>
      <c r="CX29" s="656"/>
      <c r="CY29" s="657"/>
      <c r="CZ29" s="628">
        <v>6.4</v>
      </c>
      <c r="DA29" s="653"/>
      <c r="DB29" s="653"/>
      <c r="DC29" s="658"/>
      <c r="DD29" s="632">
        <v>714888</v>
      </c>
      <c r="DE29" s="656"/>
      <c r="DF29" s="656"/>
      <c r="DG29" s="656"/>
      <c r="DH29" s="656"/>
      <c r="DI29" s="656"/>
      <c r="DJ29" s="656"/>
      <c r="DK29" s="657"/>
      <c r="DL29" s="632">
        <v>714888</v>
      </c>
      <c r="DM29" s="656"/>
      <c r="DN29" s="656"/>
      <c r="DO29" s="656"/>
      <c r="DP29" s="656"/>
      <c r="DQ29" s="656"/>
      <c r="DR29" s="656"/>
      <c r="DS29" s="656"/>
      <c r="DT29" s="656"/>
      <c r="DU29" s="656"/>
      <c r="DV29" s="657"/>
      <c r="DW29" s="628">
        <v>9.3000000000000007</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1738851</v>
      </c>
      <c r="S30" s="624"/>
      <c r="T30" s="624"/>
      <c r="U30" s="624"/>
      <c r="V30" s="624"/>
      <c r="W30" s="624"/>
      <c r="X30" s="624"/>
      <c r="Y30" s="625"/>
      <c r="Z30" s="626">
        <v>13.9</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727494</v>
      </c>
      <c r="CS30" s="624"/>
      <c r="CT30" s="624"/>
      <c r="CU30" s="624"/>
      <c r="CV30" s="624"/>
      <c r="CW30" s="624"/>
      <c r="CX30" s="624"/>
      <c r="CY30" s="625"/>
      <c r="CZ30" s="628">
        <v>6.2</v>
      </c>
      <c r="DA30" s="653"/>
      <c r="DB30" s="653"/>
      <c r="DC30" s="658"/>
      <c r="DD30" s="632">
        <v>698574</v>
      </c>
      <c r="DE30" s="624"/>
      <c r="DF30" s="624"/>
      <c r="DG30" s="624"/>
      <c r="DH30" s="624"/>
      <c r="DI30" s="624"/>
      <c r="DJ30" s="624"/>
      <c r="DK30" s="625"/>
      <c r="DL30" s="632">
        <v>698574</v>
      </c>
      <c r="DM30" s="624"/>
      <c r="DN30" s="624"/>
      <c r="DO30" s="624"/>
      <c r="DP30" s="624"/>
      <c r="DQ30" s="624"/>
      <c r="DR30" s="624"/>
      <c r="DS30" s="624"/>
      <c r="DT30" s="624"/>
      <c r="DU30" s="624"/>
      <c r="DV30" s="625"/>
      <c r="DW30" s="628">
        <v>9.1</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99.5</v>
      </c>
      <c r="BH31" s="667"/>
      <c r="BI31" s="667"/>
      <c r="BJ31" s="667"/>
      <c r="BK31" s="667"/>
      <c r="BL31" s="667"/>
      <c r="BM31" s="618">
        <v>97.7</v>
      </c>
      <c r="BN31" s="667"/>
      <c r="BO31" s="667"/>
      <c r="BP31" s="667"/>
      <c r="BQ31" s="668"/>
      <c r="BR31" s="670">
        <v>99.4</v>
      </c>
      <c r="BS31" s="667"/>
      <c r="BT31" s="667"/>
      <c r="BU31" s="667"/>
      <c r="BV31" s="667"/>
      <c r="BW31" s="667"/>
      <c r="BX31" s="618">
        <v>97.6</v>
      </c>
      <c r="BY31" s="667"/>
      <c r="BZ31" s="667"/>
      <c r="CA31" s="667"/>
      <c r="CB31" s="668"/>
      <c r="CD31" s="663"/>
      <c r="CE31" s="664"/>
      <c r="CF31" s="620" t="s">
        <v>299</v>
      </c>
      <c r="CG31" s="621"/>
      <c r="CH31" s="621"/>
      <c r="CI31" s="621"/>
      <c r="CJ31" s="621"/>
      <c r="CK31" s="621"/>
      <c r="CL31" s="621"/>
      <c r="CM31" s="621"/>
      <c r="CN31" s="621"/>
      <c r="CO31" s="621"/>
      <c r="CP31" s="621"/>
      <c r="CQ31" s="622"/>
      <c r="CR31" s="623">
        <v>18762</v>
      </c>
      <c r="CS31" s="656"/>
      <c r="CT31" s="656"/>
      <c r="CU31" s="656"/>
      <c r="CV31" s="656"/>
      <c r="CW31" s="656"/>
      <c r="CX31" s="656"/>
      <c r="CY31" s="657"/>
      <c r="CZ31" s="628">
        <v>0.2</v>
      </c>
      <c r="DA31" s="653"/>
      <c r="DB31" s="653"/>
      <c r="DC31" s="658"/>
      <c r="DD31" s="632">
        <v>16314</v>
      </c>
      <c r="DE31" s="656"/>
      <c r="DF31" s="656"/>
      <c r="DG31" s="656"/>
      <c r="DH31" s="656"/>
      <c r="DI31" s="656"/>
      <c r="DJ31" s="656"/>
      <c r="DK31" s="657"/>
      <c r="DL31" s="632">
        <v>16314</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814118</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99.3</v>
      </c>
      <c r="BH32" s="656"/>
      <c r="BI32" s="656"/>
      <c r="BJ32" s="656"/>
      <c r="BK32" s="656"/>
      <c r="BL32" s="656"/>
      <c r="BM32" s="629">
        <v>96.7</v>
      </c>
      <c r="BN32" s="656"/>
      <c r="BO32" s="656"/>
      <c r="BP32" s="656"/>
      <c r="BQ32" s="669"/>
      <c r="BR32" s="680">
        <v>99.1</v>
      </c>
      <c r="BS32" s="656"/>
      <c r="BT32" s="656"/>
      <c r="BU32" s="656"/>
      <c r="BV32" s="656"/>
      <c r="BW32" s="656"/>
      <c r="BX32" s="629">
        <v>96.6</v>
      </c>
      <c r="BY32" s="656"/>
      <c r="BZ32" s="656"/>
      <c r="CA32" s="656"/>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37217</v>
      </c>
      <c r="S33" s="624"/>
      <c r="T33" s="624"/>
      <c r="U33" s="624"/>
      <c r="V33" s="624"/>
      <c r="W33" s="624"/>
      <c r="X33" s="624"/>
      <c r="Y33" s="625"/>
      <c r="Z33" s="626">
        <v>0.3</v>
      </c>
      <c r="AA33" s="626"/>
      <c r="AB33" s="626"/>
      <c r="AC33" s="626"/>
      <c r="AD33" s="627">
        <v>20094</v>
      </c>
      <c r="AE33" s="627"/>
      <c r="AF33" s="627"/>
      <c r="AG33" s="627"/>
      <c r="AH33" s="627"/>
      <c r="AI33" s="627"/>
      <c r="AJ33" s="627"/>
      <c r="AK33" s="627"/>
      <c r="AL33" s="628">
        <v>0.3</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99.7</v>
      </c>
      <c r="BS33" s="682"/>
      <c r="BT33" s="682"/>
      <c r="BU33" s="682"/>
      <c r="BV33" s="682"/>
      <c r="BW33" s="682"/>
      <c r="BX33" s="683">
        <v>98.7</v>
      </c>
      <c r="BY33" s="682"/>
      <c r="BZ33" s="682"/>
      <c r="CA33" s="682"/>
      <c r="CB33" s="684"/>
      <c r="CD33" s="620" t="s">
        <v>306</v>
      </c>
      <c r="CE33" s="621"/>
      <c r="CF33" s="621"/>
      <c r="CG33" s="621"/>
      <c r="CH33" s="621"/>
      <c r="CI33" s="621"/>
      <c r="CJ33" s="621"/>
      <c r="CK33" s="621"/>
      <c r="CL33" s="621"/>
      <c r="CM33" s="621"/>
      <c r="CN33" s="621"/>
      <c r="CO33" s="621"/>
      <c r="CP33" s="621"/>
      <c r="CQ33" s="622"/>
      <c r="CR33" s="623">
        <v>5496904</v>
      </c>
      <c r="CS33" s="656"/>
      <c r="CT33" s="656"/>
      <c r="CU33" s="656"/>
      <c r="CV33" s="656"/>
      <c r="CW33" s="656"/>
      <c r="CX33" s="656"/>
      <c r="CY33" s="657"/>
      <c r="CZ33" s="628">
        <v>46.8</v>
      </c>
      <c r="DA33" s="653"/>
      <c r="DB33" s="653"/>
      <c r="DC33" s="658"/>
      <c r="DD33" s="632">
        <v>4718724</v>
      </c>
      <c r="DE33" s="656"/>
      <c r="DF33" s="656"/>
      <c r="DG33" s="656"/>
      <c r="DH33" s="656"/>
      <c r="DI33" s="656"/>
      <c r="DJ33" s="656"/>
      <c r="DK33" s="657"/>
      <c r="DL33" s="632">
        <v>3007034</v>
      </c>
      <c r="DM33" s="656"/>
      <c r="DN33" s="656"/>
      <c r="DO33" s="656"/>
      <c r="DP33" s="656"/>
      <c r="DQ33" s="656"/>
      <c r="DR33" s="656"/>
      <c r="DS33" s="656"/>
      <c r="DT33" s="656"/>
      <c r="DU33" s="656"/>
      <c r="DV33" s="657"/>
      <c r="DW33" s="628">
        <v>39.1</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55319</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1845200</v>
      </c>
      <c r="CS34" s="624"/>
      <c r="CT34" s="624"/>
      <c r="CU34" s="624"/>
      <c r="CV34" s="624"/>
      <c r="CW34" s="624"/>
      <c r="CX34" s="624"/>
      <c r="CY34" s="625"/>
      <c r="CZ34" s="628">
        <v>15.7</v>
      </c>
      <c r="DA34" s="653"/>
      <c r="DB34" s="653"/>
      <c r="DC34" s="658"/>
      <c r="DD34" s="632">
        <v>1473282</v>
      </c>
      <c r="DE34" s="624"/>
      <c r="DF34" s="624"/>
      <c r="DG34" s="624"/>
      <c r="DH34" s="624"/>
      <c r="DI34" s="624"/>
      <c r="DJ34" s="624"/>
      <c r="DK34" s="625"/>
      <c r="DL34" s="632">
        <v>1411195</v>
      </c>
      <c r="DM34" s="624"/>
      <c r="DN34" s="624"/>
      <c r="DO34" s="624"/>
      <c r="DP34" s="624"/>
      <c r="DQ34" s="624"/>
      <c r="DR34" s="624"/>
      <c r="DS34" s="624"/>
      <c r="DT34" s="624"/>
      <c r="DU34" s="624"/>
      <c r="DV34" s="625"/>
      <c r="DW34" s="628">
        <v>18.399999999999999</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783964</v>
      </c>
      <c r="S35" s="624"/>
      <c r="T35" s="624"/>
      <c r="U35" s="624"/>
      <c r="V35" s="624"/>
      <c r="W35" s="624"/>
      <c r="X35" s="624"/>
      <c r="Y35" s="625"/>
      <c r="Z35" s="626">
        <v>6.3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109315</v>
      </c>
      <c r="CS35" s="656"/>
      <c r="CT35" s="656"/>
      <c r="CU35" s="656"/>
      <c r="CV35" s="656"/>
      <c r="CW35" s="656"/>
      <c r="CX35" s="656"/>
      <c r="CY35" s="657"/>
      <c r="CZ35" s="628">
        <v>0.9</v>
      </c>
      <c r="DA35" s="653"/>
      <c r="DB35" s="653"/>
      <c r="DC35" s="658"/>
      <c r="DD35" s="632">
        <v>101513</v>
      </c>
      <c r="DE35" s="656"/>
      <c r="DF35" s="656"/>
      <c r="DG35" s="656"/>
      <c r="DH35" s="656"/>
      <c r="DI35" s="656"/>
      <c r="DJ35" s="656"/>
      <c r="DK35" s="657"/>
      <c r="DL35" s="632">
        <v>94515</v>
      </c>
      <c r="DM35" s="656"/>
      <c r="DN35" s="656"/>
      <c r="DO35" s="656"/>
      <c r="DP35" s="656"/>
      <c r="DQ35" s="656"/>
      <c r="DR35" s="656"/>
      <c r="DS35" s="656"/>
      <c r="DT35" s="656"/>
      <c r="DU35" s="656"/>
      <c r="DV35" s="657"/>
      <c r="DW35" s="628">
        <v>1.2</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790889</v>
      </c>
      <c r="S36" s="624"/>
      <c r="T36" s="624"/>
      <c r="U36" s="624"/>
      <c r="V36" s="624"/>
      <c r="W36" s="624"/>
      <c r="X36" s="624"/>
      <c r="Y36" s="625"/>
      <c r="Z36" s="626">
        <v>6.3</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1691329</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30977</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1200320</v>
      </c>
      <c r="CS36" s="624"/>
      <c r="CT36" s="624"/>
      <c r="CU36" s="624"/>
      <c r="CV36" s="624"/>
      <c r="CW36" s="624"/>
      <c r="CX36" s="624"/>
      <c r="CY36" s="625"/>
      <c r="CZ36" s="628">
        <v>10.199999999999999</v>
      </c>
      <c r="DA36" s="653"/>
      <c r="DB36" s="653"/>
      <c r="DC36" s="658"/>
      <c r="DD36" s="632">
        <v>1062945</v>
      </c>
      <c r="DE36" s="624"/>
      <c r="DF36" s="624"/>
      <c r="DG36" s="624"/>
      <c r="DH36" s="624"/>
      <c r="DI36" s="624"/>
      <c r="DJ36" s="624"/>
      <c r="DK36" s="625"/>
      <c r="DL36" s="632">
        <v>561217</v>
      </c>
      <c r="DM36" s="624"/>
      <c r="DN36" s="624"/>
      <c r="DO36" s="624"/>
      <c r="DP36" s="624"/>
      <c r="DQ36" s="624"/>
      <c r="DR36" s="624"/>
      <c r="DS36" s="624"/>
      <c r="DT36" s="624"/>
      <c r="DU36" s="624"/>
      <c r="DV36" s="625"/>
      <c r="DW36" s="628">
        <v>7.3</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98443</v>
      </c>
      <c r="S37" s="624"/>
      <c r="T37" s="624"/>
      <c r="U37" s="624"/>
      <c r="V37" s="624"/>
      <c r="W37" s="624"/>
      <c r="X37" s="624"/>
      <c r="Y37" s="625"/>
      <c r="Z37" s="626">
        <v>0.8</v>
      </c>
      <c r="AA37" s="626"/>
      <c r="AB37" s="626"/>
      <c r="AC37" s="626"/>
      <c r="AD37" s="627">
        <v>3315</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512460</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19449</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109444</v>
      </c>
      <c r="CS37" s="656"/>
      <c r="CT37" s="656"/>
      <c r="CU37" s="656"/>
      <c r="CV37" s="656"/>
      <c r="CW37" s="656"/>
      <c r="CX37" s="656"/>
      <c r="CY37" s="657"/>
      <c r="CZ37" s="628">
        <v>0.9</v>
      </c>
      <c r="DA37" s="653"/>
      <c r="DB37" s="653"/>
      <c r="DC37" s="658"/>
      <c r="DD37" s="632">
        <v>92963</v>
      </c>
      <c r="DE37" s="656"/>
      <c r="DF37" s="656"/>
      <c r="DG37" s="656"/>
      <c r="DH37" s="656"/>
      <c r="DI37" s="656"/>
      <c r="DJ37" s="656"/>
      <c r="DK37" s="657"/>
      <c r="DL37" s="632">
        <v>67104</v>
      </c>
      <c r="DM37" s="656"/>
      <c r="DN37" s="656"/>
      <c r="DO37" s="656"/>
      <c r="DP37" s="656"/>
      <c r="DQ37" s="656"/>
      <c r="DR37" s="656"/>
      <c r="DS37" s="656"/>
      <c r="DT37" s="656"/>
      <c r="DU37" s="656"/>
      <c r="DV37" s="657"/>
      <c r="DW37" s="628">
        <v>0.9</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199200</v>
      </c>
      <c r="S38" s="624"/>
      <c r="T38" s="624"/>
      <c r="U38" s="624"/>
      <c r="V38" s="624"/>
      <c r="W38" s="624"/>
      <c r="X38" s="624"/>
      <c r="Y38" s="625"/>
      <c r="Z38" s="626">
        <v>1.6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t="s">
        <v>122</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4269</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1178869</v>
      </c>
      <c r="CS38" s="624"/>
      <c r="CT38" s="624"/>
      <c r="CU38" s="624"/>
      <c r="CV38" s="624"/>
      <c r="CW38" s="624"/>
      <c r="CX38" s="624"/>
      <c r="CY38" s="625"/>
      <c r="CZ38" s="628">
        <v>10</v>
      </c>
      <c r="DA38" s="653"/>
      <c r="DB38" s="653"/>
      <c r="DC38" s="658"/>
      <c r="DD38" s="632">
        <v>977871</v>
      </c>
      <c r="DE38" s="624"/>
      <c r="DF38" s="624"/>
      <c r="DG38" s="624"/>
      <c r="DH38" s="624"/>
      <c r="DI38" s="624"/>
      <c r="DJ38" s="624"/>
      <c r="DK38" s="625"/>
      <c r="DL38" s="632">
        <v>940107</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6272</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1136200</v>
      </c>
      <c r="CS39" s="656"/>
      <c r="CT39" s="656"/>
      <c r="CU39" s="656"/>
      <c r="CV39" s="656"/>
      <c r="CW39" s="656"/>
      <c r="CX39" s="656"/>
      <c r="CY39" s="657"/>
      <c r="CZ39" s="628">
        <v>9.6999999999999993</v>
      </c>
      <c r="DA39" s="653"/>
      <c r="DB39" s="653"/>
      <c r="DC39" s="658"/>
      <c r="DD39" s="632">
        <v>1103113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97000</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112</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27000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12542637</v>
      </c>
      <c r="S41" s="696"/>
      <c r="T41" s="696"/>
      <c r="U41" s="696"/>
      <c r="V41" s="696"/>
      <c r="W41" s="696"/>
      <c r="X41" s="696"/>
      <c r="Y41" s="700"/>
      <c r="Z41" s="701">
        <v>100</v>
      </c>
      <c r="AA41" s="701"/>
      <c r="AB41" s="701"/>
      <c r="AC41" s="701"/>
      <c r="AD41" s="702">
        <v>7591426</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222675</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956194</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339</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749716</v>
      </c>
      <c r="CS42" s="656"/>
      <c r="CT42" s="656"/>
      <c r="CU42" s="656"/>
      <c r="CV42" s="656"/>
      <c r="CW42" s="656"/>
      <c r="CX42" s="656"/>
      <c r="CY42" s="657"/>
      <c r="CZ42" s="628">
        <v>6.4</v>
      </c>
      <c r="DA42" s="653"/>
      <c r="DB42" s="653"/>
      <c r="DC42" s="658"/>
      <c r="DD42" s="632">
        <v>323429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11741</v>
      </c>
      <c r="CS43" s="656"/>
      <c r="CT43" s="656"/>
      <c r="CU43" s="656"/>
      <c r="CV43" s="656"/>
      <c r="CW43" s="656"/>
      <c r="CX43" s="656"/>
      <c r="CY43" s="657"/>
      <c r="CZ43" s="628">
        <v>0.1</v>
      </c>
      <c r="DA43" s="653"/>
      <c r="DB43" s="653"/>
      <c r="DC43" s="658"/>
      <c r="DD43" s="632">
        <v>11741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749716</v>
      </c>
      <c r="CS44" s="624"/>
      <c r="CT44" s="624"/>
      <c r="CU44" s="624"/>
      <c r="CV44" s="624"/>
      <c r="CW44" s="624"/>
      <c r="CX44" s="624"/>
      <c r="CY44" s="625"/>
      <c r="CZ44" s="628">
        <v>6.4</v>
      </c>
      <c r="DA44" s="629"/>
      <c r="DB44" s="629"/>
      <c r="DC44" s="635"/>
      <c r="DD44" s="632">
        <v>323429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452940</v>
      </c>
      <c r="CS45" s="656"/>
      <c r="CT45" s="656"/>
      <c r="CU45" s="656"/>
      <c r="CV45" s="656"/>
      <c r="CW45" s="656"/>
      <c r="CX45" s="656"/>
      <c r="CY45" s="657"/>
      <c r="CZ45" s="628">
        <v>3.9</v>
      </c>
      <c r="DA45" s="653"/>
      <c r="DB45" s="653"/>
      <c r="DC45" s="658"/>
      <c r="DD45" s="632">
        <v>206613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296776</v>
      </c>
      <c r="CS46" s="624"/>
      <c r="CT46" s="624"/>
      <c r="CU46" s="624"/>
      <c r="CV46" s="624"/>
      <c r="CW46" s="624"/>
      <c r="CX46" s="624"/>
      <c r="CY46" s="625"/>
      <c r="CZ46" s="628">
        <v>2.5</v>
      </c>
      <c r="DA46" s="629"/>
      <c r="DB46" s="629"/>
      <c r="DC46" s="635"/>
      <c r="DD46" s="632">
        <v>116816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11751951</v>
      </c>
      <c r="CS49" s="682"/>
      <c r="CT49" s="682"/>
      <c r="CU49" s="682"/>
      <c r="CV49" s="682"/>
      <c r="CW49" s="682"/>
      <c r="CX49" s="682"/>
      <c r="CY49" s="711"/>
      <c r="CZ49" s="703">
        <v>100</v>
      </c>
      <c r="DA49" s="712"/>
      <c r="DB49" s="712"/>
      <c r="DC49" s="713"/>
      <c r="DD49" s="714">
        <v>9001587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XSp/Dx3MFKijyeBzJJVxKgdV4RBalfOaORIlq6+/1uvroaHp5ZiEhvrc57qHl2dyQZ/inBMLI7GCY8TXCb/qw==" saltValue="f8e1+lenxhraB/q2iaB/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12542</v>
      </c>
      <c r="R7" s="753"/>
      <c r="S7" s="753"/>
      <c r="T7" s="753"/>
      <c r="U7" s="753"/>
      <c r="V7" s="753">
        <v>11752</v>
      </c>
      <c r="W7" s="753"/>
      <c r="X7" s="753"/>
      <c r="Y7" s="753"/>
      <c r="Z7" s="753"/>
      <c r="AA7" s="753">
        <v>791</v>
      </c>
      <c r="AB7" s="753"/>
      <c r="AC7" s="753"/>
      <c r="AD7" s="753"/>
      <c r="AE7" s="754"/>
      <c r="AF7" s="755">
        <v>727</v>
      </c>
      <c r="AG7" s="756"/>
      <c r="AH7" s="756"/>
      <c r="AI7" s="756"/>
      <c r="AJ7" s="757"/>
      <c r="AK7" s="758">
        <v>784</v>
      </c>
      <c r="AL7" s="759"/>
      <c r="AM7" s="759"/>
      <c r="AN7" s="759"/>
      <c r="AO7" s="759"/>
      <c r="AP7" s="759">
        <v>7519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0</v>
      </c>
      <c r="CI7" s="744"/>
      <c r="CJ7" s="744"/>
      <c r="CK7" s="744"/>
      <c r="CL7" s="745"/>
      <c r="CM7" s="743">
        <v>7</v>
      </c>
      <c r="CN7" s="744"/>
      <c r="CO7" s="744"/>
      <c r="CP7" s="744"/>
      <c r="CQ7" s="745"/>
      <c r="CR7" s="743">
        <v>5</v>
      </c>
      <c r="CS7" s="744"/>
      <c r="CT7" s="744"/>
      <c r="CU7" s="744"/>
      <c r="CV7" s="745"/>
      <c r="CW7" s="743" t="s">
        <v>542</v>
      </c>
      <c r="CX7" s="744"/>
      <c r="CY7" s="744"/>
      <c r="CZ7" s="744"/>
      <c r="DA7" s="745"/>
      <c r="DB7" s="743">
        <v>688</v>
      </c>
      <c r="DC7" s="744"/>
      <c r="DD7" s="744"/>
      <c r="DE7" s="744"/>
      <c r="DF7" s="745"/>
      <c r="DG7" s="743" t="s">
        <v>542</v>
      </c>
      <c r="DH7" s="744"/>
      <c r="DI7" s="744"/>
      <c r="DJ7" s="744"/>
      <c r="DK7" s="745"/>
      <c r="DL7" s="743" t="s">
        <v>542</v>
      </c>
      <c r="DM7" s="744"/>
      <c r="DN7" s="744"/>
      <c r="DO7" s="744"/>
      <c r="DP7" s="745"/>
      <c r="DQ7" s="743" t="s">
        <v>542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548</v>
      </c>
      <c r="BT8" s="774"/>
      <c r="BU8" s="774"/>
      <c r="BV8" s="774"/>
      <c r="BW8" s="774"/>
      <c r="BX8" s="774"/>
      <c r="BY8" s="774"/>
      <c r="BZ8" s="774"/>
      <c r="CA8" s="774"/>
      <c r="CB8" s="774"/>
      <c r="CC8" s="774"/>
      <c r="CD8" s="774"/>
      <c r="CE8" s="774"/>
      <c r="CF8" s="774"/>
      <c r="CG8" s="775"/>
      <c r="CH8" s="776">
        <v>5</v>
      </c>
      <c r="CI8" s="777"/>
      <c r="CJ8" s="777"/>
      <c r="CK8" s="777"/>
      <c r="CL8" s="778"/>
      <c r="CM8" s="776">
        <v>1876</v>
      </c>
      <c r="CN8" s="777"/>
      <c r="CO8" s="777"/>
      <c r="CP8" s="777"/>
      <c r="CQ8" s="778"/>
      <c r="CR8" s="776" t="s">
        <v>542</v>
      </c>
      <c r="CS8" s="777"/>
      <c r="CT8" s="777"/>
      <c r="CU8" s="777"/>
      <c r="CV8" s="778"/>
      <c r="CW8" s="776" t="s">
        <v>542</v>
      </c>
      <c r="CX8" s="777"/>
      <c r="CY8" s="777"/>
      <c r="CZ8" s="777"/>
      <c r="DA8" s="778"/>
      <c r="DB8" s="776" t="s">
        <v>542</v>
      </c>
      <c r="DC8" s="777"/>
      <c r="DD8" s="777"/>
      <c r="DE8" s="777"/>
      <c r="DF8" s="778"/>
      <c r="DG8" s="776" t="s">
        <v>542</v>
      </c>
      <c r="DH8" s="777"/>
      <c r="DI8" s="777"/>
      <c r="DJ8" s="777"/>
      <c r="DK8" s="778"/>
      <c r="DL8" s="776" t="s">
        <v>542</v>
      </c>
      <c r="DM8" s="777"/>
      <c r="DN8" s="777"/>
      <c r="DO8" s="777"/>
      <c r="DP8" s="778"/>
      <c r="DQ8" s="776" t="s">
        <v>542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12542</v>
      </c>
      <c r="R23" s="793"/>
      <c r="S23" s="793"/>
      <c r="T23" s="793"/>
      <c r="U23" s="793"/>
      <c r="V23" s="793">
        <v>11752</v>
      </c>
      <c r="W23" s="793"/>
      <c r="X23" s="793"/>
      <c r="Y23" s="793"/>
      <c r="Z23" s="793"/>
      <c r="AA23" s="793">
        <v>791</v>
      </c>
      <c r="AB23" s="793"/>
      <c r="AC23" s="793"/>
      <c r="AD23" s="793"/>
      <c r="AE23" s="794"/>
      <c r="AF23" s="795">
        <v>727</v>
      </c>
      <c r="AG23" s="793"/>
      <c r="AH23" s="793"/>
      <c r="AI23" s="793"/>
      <c r="AJ23" s="796"/>
      <c r="AK23" s="797"/>
      <c r="AL23" s="798"/>
      <c r="AM23" s="798"/>
      <c r="AN23" s="798"/>
      <c r="AO23" s="798"/>
      <c r="AP23" s="793">
        <v>7519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v>3255</v>
      </c>
      <c r="R28" s="823"/>
      <c r="S28" s="823"/>
      <c r="T28" s="823"/>
      <c r="U28" s="823"/>
      <c r="V28" s="823">
        <v>3224</v>
      </c>
      <c r="W28" s="823"/>
      <c r="X28" s="823"/>
      <c r="Y28" s="823"/>
      <c r="Z28" s="823"/>
      <c r="AA28" s="823">
        <v>31</v>
      </c>
      <c r="AB28" s="823"/>
      <c r="AC28" s="823"/>
      <c r="AD28" s="823"/>
      <c r="AE28" s="824"/>
      <c r="AF28" s="825">
        <v>31</v>
      </c>
      <c r="AG28" s="823"/>
      <c r="AH28" s="823"/>
      <c r="AI28" s="823"/>
      <c r="AJ28" s="826"/>
      <c r="AK28" s="827">
        <v>347</v>
      </c>
      <c r="AL28" s="828"/>
      <c r="AM28" s="828"/>
      <c r="AN28" s="828"/>
      <c r="AO28" s="828"/>
      <c r="AP28" s="828" t="s">
        <v>542</v>
      </c>
      <c r="AQ28" s="828"/>
      <c r="AR28" s="828"/>
      <c r="AS28" s="828"/>
      <c r="AT28" s="828"/>
      <c r="AU28" s="828" t="s">
        <v>542</v>
      </c>
      <c r="AV28" s="828"/>
      <c r="AW28" s="828"/>
      <c r="AX28" s="828"/>
      <c r="AY28" s="828"/>
      <c r="AZ28" s="829" t="s">
        <v>542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v>1142</v>
      </c>
      <c r="R29" s="784"/>
      <c r="S29" s="784"/>
      <c r="T29" s="784"/>
      <c r="U29" s="784"/>
      <c r="V29" s="784">
        <v>1123</v>
      </c>
      <c r="W29" s="784"/>
      <c r="X29" s="784"/>
      <c r="Y29" s="784"/>
      <c r="Z29" s="784"/>
      <c r="AA29" s="784">
        <v>19</v>
      </c>
      <c r="AB29" s="784"/>
      <c r="AC29" s="784"/>
      <c r="AD29" s="784"/>
      <c r="AE29" s="785"/>
      <c r="AF29" s="786">
        <v>19</v>
      </c>
      <c r="AG29" s="787"/>
      <c r="AH29" s="787"/>
      <c r="AI29" s="787"/>
      <c r="AJ29" s="788"/>
      <c r="AK29" s="834">
        <v>474</v>
      </c>
      <c r="AL29" s="830"/>
      <c r="AM29" s="830"/>
      <c r="AN29" s="830"/>
      <c r="AO29" s="830"/>
      <c r="AP29" s="830" t="s">
        <v>542</v>
      </c>
      <c r="AQ29" s="830"/>
      <c r="AR29" s="830"/>
      <c r="AS29" s="830"/>
      <c r="AT29" s="830"/>
      <c r="AU29" s="830" t="s">
        <v>542</v>
      </c>
      <c r="AV29" s="830"/>
      <c r="AW29" s="830"/>
      <c r="AX29" s="830"/>
      <c r="AY29" s="830"/>
      <c r="AZ29" s="831" t="s">
        <v>542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v>3220</v>
      </c>
      <c r="R30" s="784"/>
      <c r="S30" s="784"/>
      <c r="T30" s="784"/>
      <c r="U30" s="784"/>
      <c r="V30" s="784">
        <v>3140</v>
      </c>
      <c r="W30" s="784"/>
      <c r="X30" s="784"/>
      <c r="Y30" s="784"/>
      <c r="Z30" s="784"/>
      <c r="AA30" s="784">
        <v>80</v>
      </c>
      <c r="AB30" s="784"/>
      <c r="AC30" s="784"/>
      <c r="AD30" s="784"/>
      <c r="AE30" s="785"/>
      <c r="AF30" s="786">
        <v>80</v>
      </c>
      <c r="AG30" s="787"/>
      <c r="AH30" s="787"/>
      <c r="AI30" s="787"/>
      <c r="AJ30" s="788"/>
      <c r="AK30" s="834">
        <v>512</v>
      </c>
      <c r="AL30" s="830"/>
      <c r="AM30" s="830"/>
      <c r="AN30" s="830"/>
      <c r="AO30" s="830"/>
      <c r="AP30" s="830" t="s">
        <v>542</v>
      </c>
      <c r="AQ30" s="830"/>
      <c r="AR30" s="830"/>
      <c r="AS30" s="830"/>
      <c r="AT30" s="830"/>
      <c r="AU30" s="830" t="s">
        <v>542</v>
      </c>
      <c r="AV30" s="830"/>
      <c r="AW30" s="830"/>
      <c r="AX30" s="830"/>
      <c r="AY30" s="830"/>
      <c r="AZ30" s="831" t="s">
        <v>542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390</v>
      </c>
      <c r="C31" s="781"/>
      <c r="D31" s="781"/>
      <c r="E31" s="781"/>
      <c r="F31" s="781"/>
      <c r="G31" s="781"/>
      <c r="H31" s="781"/>
      <c r="I31" s="781"/>
      <c r="J31" s="781"/>
      <c r="K31" s="781"/>
      <c r="L31" s="781"/>
      <c r="M31" s="781"/>
      <c r="N31" s="781"/>
      <c r="O31" s="781"/>
      <c r="P31" s="782"/>
      <c r="Q31" s="783">
        <v>867</v>
      </c>
      <c r="R31" s="784"/>
      <c r="S31" s="784"/>
      <c r="T31" s="784"/>
      <c r="U31" s="784"/>
      <c r="V31" s="784">
        <v>867</v>
      </c>
      <c r="W31" s="784"/>
      <c r="X31" s="784"/>
      <c r="Y31" s="784"/>
      <c r="Z31" s="784"/>
      <c r="AA31" s="784" t="s">
        <v>542</v>
      </c>
      <c r="AB31" s="784"/>
      <c r="AC31" s="784"/>
      <c r="AD31" s="784"/>
      <c r="AE31" s="785"/>
      <c r="AF31" s="786">
        <v>316</v>
      </c>
      <c r="AG31" s="787"/>
      <c r="AH31" s="787"/>
      <c r="AI31" s="787"/>
      <c r="AJ31" s="788"/>
      <c r="AK31" s="834">
        <v>512</v>
      </c>
      <c r="AL31" s="830"/>
      <c r="AM31" s="830"/>
      <c r="AN31" s="830"/>
      <c r="AO31" s="830"/>
      <c r="AP31" s="830">
        <v>9826</v>
      </c>
      <c r="AQ31" s="830"/>
      <c r="AR31" s="830"/>
      <c r="AS31" s="830"/>
      <c r="AT31" s="830"/>
      <c r="AU31" s="830">
        <v>7143</v>
      </c>
      <c r="AV31" s="830"/>
      <c r="AW31" s="830"/>
      <c r="AX31" s="830"/>
      <c r="AY31" s="830"/>
      <c r="AZ31" s="831" t="s">
        <v>542</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446</v>
      </c>
      <c r="AG63" s="844"/>
      <c r="AH63" s="844"/>
      <c r="AI63" s="844"/>
      <c r="AJ63" s="845"/>
      <c r="AK63" s="846"/>
      <c r="AL63" s="841"/>
      <c r="AM63" s="841"/>
      <c r="AN63" s="841"/>
      <c r="AO63" s="841"/>
      <c r="AP63" s="844">
        <v>9826</v>
      </c>
      <c r="AQ63" s="844"/>
      <c r="AR63" s="844"/>
      <c r="AS63" s="844"/>
      <c r="AT63" s="844"/>
      <c r="AU63" s="844">
        <v>7143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543</v>
      </c>
      <c r="C68" s="870"/>
      <c r="D68" s="870"/>
      <c r="E68" s="870"/>
      <c r="F68" s="870"/>
      <c r="G68" s="870"/>
      <c r="H68" s="870"/>
      <c r="I68" s="870"/>
      <c r="J68" s="870"/>
      <c r="K68" s="870"/>
      <c r="L68" s="870"/>
      <c r="M68" s="870"/>
      <c r="N68" s="870"/>
      <c r="O68" s="870"/>
      <c r="P68" s="871"/>
      <c r="Q68" s="872">
        <v>3135</v>
      </c>
      <c r="R68" s="866"/>
      <c r="S68" s="866"/>
      <c r="T68" s="866"/>
      <c r="U68" s="866"/>
      <c r="V68" s="866">
        <v>2974</v>
      </c>
      <c r="W68" s="866"/>
      <c r="X68" s="866"/>
      <c r="Y68" s="866"/>
      <c r="Z68" s="866"/>
      <c r="AA68" s="866">
        <v>161</v>
      </c>
      <c r="AB68" s="866"/>
      <c r="AC68" s="866"/>
      <c r="AD68" s="866"/>
      <c r="AE68" s="866"/>
      <c r="AF68" s="866">
        <v>161</v>
      </c>
      <c r="AG68" s="866"/>
      <c r="AH68" s="866"/>
      <c r="AI68" s="866"/>
      <c r="AJ68" s="866"/>
      <c r="AK68" s="866">
        <v>3</v>
      </c>
      <c r="AL68" s="866"/>
      <c r="AM68" s="866"/>
      <c r="AN68" s="866"/>
      <c r="AO68" s="866"/>
      <c r="AP68" s="866" t="s">
        <v>542</v>
      </c>
      <c r="AQ68" s="866"/>
      <c r="AR68" s="866"/>
      <c r="AS68" s="866"/>
      <c r="AT68" s="866"/>
      <c r="AU68" s="866" t="s">
        <v>542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544</v>
      </c>
      <c r="C69" s="874"/>
      <c r="D69" s="874"/>
      <c r="E69" s="874"/>
      <c r="F69" s="874"/>
      <c r="G69" s="874"/>
      <c r="H69" s="874"/>
      <c r="I69" s="874"/>
      <c r="J69" s="874"/>
      <c r="K69" s="874"/>
      <c r="L69" s="874"/>
      <c r="M69" s="874"/>
      <c r="N69" s="874"/>
      <c r="O69" s="874"/>
      <c r="P69" s="875"/>
      <c r="Q69" s="876">
        <v>4407</v>
      </c>
      <c r="R69" s="830"/>
      <c r="S69" s="830"/>
      <c r="T69" s="830"/>
      <c r="U69" s="830"/>
      <c r="V69" s="830">
        <v>4087</v>
      </c>
      <c r="W69" s="830"/>
      <c r="X69" s="830"/>
      <c r="Y69" s="830"/>
      <c r="Z69" s="830"/>
      <c r="AA69" s="830">
        <v>320</v>
      </c>
      <c r="AB69" s="830"/>
      <c r="AC69" s="830"/>
      <c r="AD69" s="830"/>
      <c r="AE69" s="830"/>
      <c r="AF69" s="830">
        <v>320</v>
      </c>
      <c r="AG69" s="830"/>
      <c r="AH69" s="830"/>
      <c r="AI69" s="830"/>
      <c r="AJ69" s="830"/>
      <c r="AK69" s="830">
        <v>507</v>
      </c>
      <c r="AL69" s="830"/>
      <c r="AM69" s="830"/>
      <c r="AN69" s="830"/>
      <c r="AO69" s="830"/>
      <c r="AP69" s="830" t="s">
        <v>542</v>
      </c>
      <c r="AQ69" s="830"/>
      <c r="AR69" s="830"/>
      <c r="AS69" s="830"/>
      <c r="AT69" s="830"/>
      <c r="AU69" s="830" t="s">
        <v>542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545</v>
      </c>
      <c r="C70" s="874"/>
      <c r="D70" s="874"/>
      <c r="E70" s="874"/>
      <c r="F70" s="874"/>
      <c r="G70" s="874"/>
      <c r="H70" s="874"/>
      <c r="I70" s="874"/>
      <c r="J70" s="874"/>
      <c r="K70" s="874"/>
      <c r="L70" s="874"/>
      <c r="M70" s="874"/>
      <c r="N70" s="874"/>
      <c r="O70" s="874"/>
      <c r="P70" s="875"/>
      <c r="Q70" s="876">
        <v>1092963</v>
      </c>
      <c r="R70" s="830"/>
      <c r="S70" s="830"/>
      <c r="T70" s="830"/>
      <c r="U70" s="830"/>
      <c r="V70" s="830">
        <v>1080088</v>
      </c>
      <c r="W70" s="830"/>
      <c r="X70" s="830"/>
      <c r="Y70" s="830"/>
      <c r="Z70" s="830"/>
      <c r="AA70" s="830">
        <v>12875</v>
      </c>
      <c r="AB70" s="830"/>
      <c r="AC70" s="830"/>
      <c r="AD70" s="830"/>
      <c r="AE70" s="830"/>
      <c r="AF70" s="830">
        <v>12875</v>
      </c>
      <c r="AG70" s="830"/>
      <c r="AH70" s="830"/>
      <c r="AI70" s="830"/>
      <c r="AJ70" s="830"/>
      <c r="AK70" s="830">
        <v>8791</v>
      </c>
      <c r="AL70" s="830"/>
      <c r="AM70" s="830"/>
      <c r="AN70" s="830"/>
      <c r="AO70" s="830"/>
      <c r="AP70" s="830" t="s">
        <v>542</v>
      </c>
      <c r="AQ70" s="830"/>
      <c r="AR70" s="830"/>
      <c r="AS70" s="830"/>
      <c r="AT70" s="830"/>
      <c r="AU70" s="830" t="s">
        <v>542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546</v>
      </c>
      <c r="C71" s="874"/>
      <c r="D71" s="874"/>
      <c r="E71" s="874"/>
      <c r="F71" s="874"/>
      <c r="G71" s="874"/>
      <c r="H71" s="874"/>
      <c r="I71" s="874"/>
      <c r="J71" s="874"/>
      <c r="K71" s="874"/>
      <c r="L71" s="874"/>
      <c r="M71" s="874"/>
      <c r="N71" s="874"/>
      <c r="O71" s="874"/>
      <c r="P71" s="875"/>
      <c r="Q71" s="876">
        <v>1205</v>
      </c>
      <c r="R71" s="830"/>
      <c r="S71" s="830"/>
      <c r="T71" s="830"/>
      <c r="U71" s="830"/>
      <c r="V71" s="830">
        <v>1167</v>
      </c>
      <c r="W71" s="830"/>
      <c r="X71" s="830"/>
      <c r="Y71" s="830"/>
      <c r="Z71" s="830"/>
      <c r="AA71" s="830">
        <v>38</v>
      </c>
      <c r="AB71" s="830"/>
      <c r="AC71" s="830"/>
      <c r="AD71" s="830"/>
      <c r="AE71" s="830"/>
      <c r="AF71" s="830">
        <v>38</v>
      </c>
      <c r="AG71" s="830"/>
      <c r="AH71" s="830"/>
      <c r="AI71" s="830"/>
      <c r="AJ71" s="830"/>
      <c r="AK71" s="830" t="s">
        <v>542</v>
      </c>
      <c r="AL71" s="830"/>
      <c r="AM71" s="830"/>
      <c r="AN71" s="830"/>
      <c r="AO71" s="830"/>
      <c r="AP71" s="830" t="s">
        <v>542</v>
      </c>
      <c r="AQ71" s="830"/>
      <c r="AR71" s="830"/>
      <c r="AS71" s="830"/>
      <c r="AT71" s="830"/>
      <c r="AU71" s="830" t="s">
        <v>542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13394</v>
      </c>
      <c r="AG88" s="844"/>
      <c r="AH88" s="844"/>
      <c r="AI88" s="844"/>
      <c r="AJ88" s="844"/>
      <c r="AK88" s="841"/>
      <c r="AL88" s="841"/>
      <c r="AM88" s="841"/>
      <c r="AN88" s="841"/>
      <c r="AO88" s="841"/>
      <c r="AP88" s="844" t="s">
        <v>542</v>
      </c>
      <c r="AQ88" s="844"/>
      <c r="AR88" s="844"/>
      <c r="AS88" s="844"/>
      <c r="AT88" s="844"/>
      <c r="AU88" s="844" t="s">
        <v>542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542</v>
      </c>
      <c r="CX102" s="852"/>
      <c r="CY102" s="852"/>
      <c r="CZ102" s="852"/>
      <c r="DA102" s="891"/>
      <c r="DB102" s="890">
        <v>688</v>
      </c>
      <c r="DC102" s="852"/>
      <c r="DD102" s="852"/>
      <c r="DE102" s="852"/>
      <c r="DF102" s="891"/>
      <c r="DG102" s="890" t="s">
        <v>542</v>
      </c>
      <c r="DH102" s="852"/>
      <c r="DI102" s="852"/>
      <c r="DJ102" s="852"/>
      <c r="DK102" s="891"/>
      <c r="DL102" s="890" t="s">
        <v>542</v>
      </c>
      <c r="DM102" s="852"/>
      <c r="DN102" s="852"/>
      <c r="DO102" s="852"/>
      <c r="DP102" s="891"/>
      <c r="DQ102" s="890" t="s">
        <v>542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x14ac:dyDescent="0.2">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732923</v>
      </c>
      <c r="AB110" s="900"/>
      <c r="AC110" s="900"/>
      <c r="AD110" s="900"/>
      <c r="AE110" s="901"/>
      <c r="AF110" s="902">
        <v>722450</v>
      </c>
      <c r="AG110" s="900"/>
      <c r="AH110" s="900"/>
      <c r="AI110" s="900"/>
      <c r="AJ110" s="901"/>
      <c r="AK110" s="902">
        <v>746256</v>
      </c>
      <c r="AL110" s="900"/>
      <c r="AM110" s="900"/>
      <c r="AN110" s="900"/>
      <c r="AO110" s="901"/>
      <c r="AP110" s="903">
        <v>11.3</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8533993</v>
      </c>
      <c r="BR110" s="931"/>
      <c r="BS110" s="931"/>
      <c r="BT110" s="931"/>
      <c r="BU110" s="931"/>
      <c r="BV110" s="931">
        <v>8047657</v>
      </c>
      <c r="BW110" s="931"/>
      <c r="BX110" s="931"/>
      <c r="BY110" s="931"/>
      <c r="BZ110" s="931"/>
      <c r="CA110" s="931">
        <v>7519363</v>
      </c>
      <c r="CB110" s="931"/>
      <c r="CC110" s="931"/>
      <c r="CD110" s="931"/>
      <c r="CE110" s="931"/>
      <c r="CF110" s="944">
        <v>113.4</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v>688352</v>
      </c>
      <c r="BR111" s="926"/>
      <c r="BS111" s="926"/>
      <c r="BT111" s="926"/>
      <c r="BU111" s="926"/>
      <c r="BV111" s="926">
        <v>688352</v>
      </c>
      <c r="BW111" s="926"/>
      <c r="BX111" s="926"/>
      <c r="BY111" s="926"/>
      <c r="BZ111" s="926"/>
      <c r="CA111" s="926">
        <v>688352</v>
      </c>
      <c r="CB111" s="926"/>
      <c r="CC111" s="926"/>
      <c r="CD111" s="926"/>
      <c r="CE111" s="926"/>
      <c r="CF111" s="920">
        <v>10.4</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7210806</v>
      </c>
      <c r="BR112" s="926"/>
      <c r="BS112" s="926"/>
      <c r="BT112" s="926"/>
      <c r="BU112" s="926"/>
      <c r="BV112" s="926">
        <v>7157427</v>
      </c>
      <c r="BW112" s="926"/>
      <c r="BX112" s="926"/>
      <c r="BY112" s="926"/>
      <c r="BZ112" s="926"/>
      <c r="CA112" s="926">
        <v>7143438</v>
      </c>
      <c r="CB112" s="926"/>
      <c r="CC112" s="926"/>
      <c r="CD112" s="926"/>
      <c r="CE112" s="926"/>
      <c r="CF112" s="920">
        <v>107.8</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502528</v>
      </c>
      <c r="AB113" s="938"/>
      <c r="AC113" s="938"/>
      <c r="AD113" s="938"/>
      <c r="AE113" s="939"/>
      <c r="AF113" s="940">
        <v>483737</v>
      </c>
      <c r="AG113" s="938"/>
      <c r="AH113" s="938"/>
      <c r="AI113" s="938"/>
      <c r="AJ113" s="939"/>
      <c r="AK113" s="940">
        <v>466440</v>
      </c>
      <c r="AL113" s="938"/>
      <c r="AM113" s="938"/>
      <c r="AN113" s="938"/>
      <c r="AO113" s="939"/>
      <c r="AP113" s="941">
        <v>7</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2111723</v>
      </c>
      <c r="BR114" s="926"/>
      <c r="BS114" s="926"/>
      <c r="BT114" s="926"/>
      <c r="BU114" s="926"/>
      <c r="BV114" s="926">
        <v>2067090</v>
      </c>
      <c r="BW114" s="926"/>
      <c r="BX114" s="926"/>
      <c r="BY114" s="926"/>
      <c r="BZ114" s="926"/>
      <c r="CA114" s="926">
        <v>2059270</v>
      </c>
      <c r="CB114" s="926"/>
      <c r="CC114" s="926"/>
      <c r="CD114" s="926"/>
      <c r="CE114" s="926"/>
      <c r="CF114" s="920">
        <v>31.1</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688352</v>
      </c>
      <c r="DH115" s="959"/>
      <c r="DI115" s="959"/>
      <c r="DJ115" s="959"/>
      <c r="DK115" s="960"/>
      <c r="DL115" s="961">
        <v>688352</v>
      </c>
      <c r="DM115" s="959"/>
      <c r="DN115" s="959"/>
      <c r="DO115" s="959"/>
      <c r="DP115" s="960"/>
      <c r="DQ115" s="961">
        <v>688352</v>
      </c>
      <c r="DR115" s="959"/>
      <c r="DS115" s="959"/>
      <c r="DT115" s="959"/>
      <c r="DU115" s="960"/>
      <c r="DV115" s="962">
        <v>10.4</v>
      </c>
      <c r="DW115" s="963"/>
      <c r="DX115" s="963"/>
      <c r="DY115" s="963"/>
      <c r="DZ115" s="964"/>
    </row>
    <row r="116" spans="1:130" s="230" customFormat="1" ht="26.25" customHeight="1" x14ac:dyDescent="0.2">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1235451</v>
      </c>
      <c r="AB117" s="979"/>
      <c r="AC117" s="979"/>
      <c r="AD117" s="979"/>
      <c r="AE117" s="980"/>
      <c r="AF117" s="981">
        <v>1206187</v>
      </c>
      <c r="AG117" s="979"/>
      <c r="AH117" s="979"/>
      <c r="AI117" s="979"/>
      <c r="AJ117" s="980"/>
      <c r="AK117" s="981">
        <v>1212696</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18544874</v>
      </c>
      <c r="BR119" s="1000"/>
      <c r="BS119" s="1000"/>
      <c r="BT119" s="1000"/>
      <c r="BU119" s="1000"/>
      <c r="BV119" s="1000">
        <v>17960526</v>
      </c>
      <c r="BW119" s="1000"/>
      <c r="BX119" s="1000"/>
      <c r="BY119" s="1000"/>
      <c r="BZ119" s="1000"/>
      <c r="CA119" s="1000">
        <v>17410423</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5127499</v>
      </c>
      <c r="BR120" s="931"/>
      <c r="BS120" s="931"/>
      <c r="BT120" s="931"/>
      <c r="BU120" s="931"/>
      <c r="BV120" s="931">
        <v>5554548</v>
      </c>
      <c r="BW120" s="931"/>
      <c r="BX120" s="931"/>
      <c r="BY120" s="931"/>
      <c r="BZ120" s="931"/>
      <c r="CA120" s="931">
        <v>5926609</v>
      </c>
      <c r="CB120" s="931"/>
      <c r="CC120" s="931"/>
      <c r="CD120" s="931"/>
      <c r="CE120" s="931"/>
      <c r="CF120" s="944">
        <v>89.4</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7210806</v>
      </c>
      <c r="DH120" s="931"/>
      <c r="DI120" s="931"/>
      <c r="DJ120" s="931"/>
      <c r="DK120" s="931"/>
      <c r="DL120" s="931">
        <v>7157427</v>
      </c>
      <c r="DM120" s="931"/>
      <c r="DN120" s="931"/>
      <c r="DO120" s="931"/>
      <c r="DP120" s="931"/>
      <c r="DQ120" s="931">
        <v>7143438</v>
      </c>
      <c r="DR120" s="931"/>
      <c r="DS120" s="931"/>
      <c r="DT120" s="931"/>
      <c r="DU120" s="931"/>
      <c r="DV120" s="932">
        <v>107.8</v>
      </c>
      <c r="DW120" s="932"/>
      <c r="DX120" s="932"/>
      <c r="DY120" s="932"/>
      <c r="DZ120" s="933"/>
    </row>
    <row r="121" spans="1:130" s="230" customFormat="1" ht="26.25" customHeight="1" x14ac:dyDescent="0.2">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899200</v>
      </c>
      <c r="BR121" s="926"/>
      <c r="BS121" s="926"/>
      <c r="BT121" s="926"/>
      <c r="BU121" s="926"/>
      <c r="BV121" s="926">
        <v>899200</v>
      </c>
      <c r="BW121" s="926"/>
      <c r="BX121" s="926"/>
      <c r="BY121" s="926"/>
      <c r="BZ121" s="926"/>
      <c r="CA121" s="926">
        <v>913480</v>
      </c>
      <c r="CB121" s="926"/>
      <c r="CC121" s="926"/>
      <c r="CD121" s="926"/>
      <c r="CE121" s="926"/>
      <c r="CF121" s="920">
        <v>13.8</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11117612</v>
      </c>
      <c r="BR122" s="1000"/>
      <c r="BS122" s="1000"/>
      <c r="BT122" s="1000"/>
      <c r="BU122" s="1000"/>
      <c r="BV122" s="1000">
        <v>10725676</v>
      </c>
      <c r="BW122" s="1000"/>
      <c r="BX122" s="1000"/>
      <c r="BY122" s="1000"/>
      <c r="BZ122" s="1000"/>
      <c r="CA122" s="1000">
        <v>10191757</v>
      </c>
      <c r="CB122" s="1000"/>
      <c r="CC122" s="1000"/>
      <c r="CD122" s="1000"/>
      <c r="CE122" s="1000"/>
      <c r="CF122" s="1017">
        <v>153.80000000000001</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17144311</v>
      </c>
      <c r="BR123" s="1064"/>
      <c r="BS123" s="1064"/>
      <c r="BT123" s="1064"/>
      <c r="BU123" s="1064"/>
      <c r="BV123" s="1064">
        <v>17179424</v>
      </c>
      <c r="BW123" s="1064"/>
      <c r="BX123" s="1064"/>
      <c r="BY123" s="1064"/>
      <c r="BZ123" s="1064"/>
      <c r="CA123" s="1064">
        <v>17031846</v>
      </c>
      <c r="CB123" s="1064"/>
      <c r="CC123" s="1064"/>
      <c r="CD123" s="1064"/>
      <c r="CE123" s="1064"/>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20.8</v>
      </c>
      <c r="BR124" s="1027"/>
      <c r="BS124" s="1027"/>
      <c r="BT124" s="1027"/>
      <c r="BU124" s="1027"/>
      <c r="BV124" s="1027">
        <v>11.9</v>
      </c>
      <c r="BW124" s="1027"/>
      <c r="BX124" s="1027"/>
      <c r="BY124" s="1027"/>
      <c r="BZ124" s="1027"/>
      <c r="CA124" s="1027">
        <v>5.7</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1158</v>
      </c>
      <c r="AB128" s="1046"/>
      <c r="AC128" s="1046"/>
      <c r="AD128" s="1046"/>
      <c r="AE128" s="1047"/>
      <c r="AF128" s="1048">
        <v>3764</v>
      </c>
      <c r="AG128" s="1046"/>
      <c r="AH128" s="1046"/>
      <c r="AI128" s="1046"/>
      <c r="AJ128" s="1047"/>
      <c r="AK128" s="1048">
        <v>31368</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13.88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7612384</v>
      </c>
      <c r="AB129" s="959"/>
      <c r="AC129" s="959"/>
      <c r="AD129" s="959"/>
      <c r="AE129" s="960"/>
      <c r="AF129" s="961">
        <v>7443218</v>
      </c>
      <c r="AG129" s="959"/>
      <c r="AH129" s="959"/>
      <c r="AI129" s="959"/>
      <c r="AJ129" s="960"/>
      <c r="AK129" s="961">
        <v>7513838</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18.88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888781</v>
      </c>
      <c r="AB130" s="959"/>
      <c r="AC130" s="959"/>
      <c r="AD130" s="959"/>
      <c r="AE130" s="960"/>
      <c r="AF130" s="961">
        <v>886693</v>
      </c>
      <c r="AG130" s="959"/>
      <c r="AH130" s="959"/>
      <c r="AI130" s="959"/>
      <c r="AJ130" s="960"/>
      <c r="AK130" s="961">
        <v>885499</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6723603</v>
      </c>
      <c r="AB131" s="986"/>
      <c r="AC131" s="986"/>
      <c r="AD131" s="986"/>
      <c r="AE131" s="987"/>
      <c r="AF131" s="985">
        <v>6556525</v>
      </c>
      <c r="AG131" s="986"/>
      <c r="AH131" s="986"/>
      <c r="AI131" s="986"/>
      <c r="AJ131" s="987"/>
      <c r="AK131" s="985">
        <v>6628339</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v>5.7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5.1387923999999998</v>
      </c>
      <c r="AB132" s="1097"/>
      <c r="AC132" s="1097"/>
      <c r="AD132" s="1097"/>
      <c r="AE132" s="1098"/>
      <c r="AF132" s="1099">
        <v>4.8155082150000004</v>
      </c>
      <c r="AG132" s="1097"/>
      <c r="AH132" s="1097"/>
      <c r="AI132" s="1097"/>
      <c r="AJ132" s="1098"/>
      <c r="AK132" s="1099">
        <v>4.4630939969999996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4.8</v>
      </c>
      <c r="AB133" s="1080"/>
      <c r="AC133" s="1080"/>
      <c r="AD133" s="1080"/>
      <c r="AE133" s="1081"/>
      <c r="AF133" s="1079">
        <v>4.7</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dxPBrIW/loeciO7AEGbWme2o3C+ohuETp/XkMQtaxN684dDbzIUZ+1XDqNDWFt0d1nM2W+an18ER0Xy4XGJtA==" saltValue="1n2Hb2cPW96oaSERn6pm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ombx6WCWHWijokuruifDyeHhzczCmEI6Y5kaBJDk/KZWpBUoM79gLRUvXfyfictlxgb93C/r60cv6X0FPqX1A==" saltValue="OvpJkCKQPz528R6j6x9S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OqbfU9utPAe5CwTR8g3io2TzUgkjS+wkOzuXfsWZVGF4gv+TBdgrHNpFg/RtPKdA6DzfXm8037F90aT8CikHw==" saltValue="t7tT5VSElipbi/1GpF06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2537711</v>
      </c>
      <c r="AP9" s="281">
        <v>79170</v>
      </c>
      <c r="AQ9" s="282">
        <v>67248</v>
      </c>
      <c r="AR9" s="283">
        <v>17.7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2953</v>
      </c>
      <c r="AP10" s="284">
        <v>92</v>
      </c>
      <c r="AQ10" s="285">
        <v>9038</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v>44171</v>
      </c>
      <c r="AP11" s="284">
        <v>1378</v>
      </c>
      <c r="AQ11" s="285">
        <v>320</v>
      </c>
      <c r="AR11" s="286">
        <v>330.6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484</v>
      </c>
      <c r="AP12" s="284" t="s">
        <v>484</v>
      </c>
      <c r="AQ12" s="285">
        <v>22</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83237</v>
      </c>
      <c r="AP13" s="284">
        <v>2597</v>
      </c>
      <c r="AQ13" s="285">
        <v>2764</v>
      </c>
      <c r="AR13" s="286">
        <v>-6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11741</v>
      </c>
      <c r="AP14" s="284">
        <v>366</v>
      </c>
      <c r="AQ14" s="285">
        <v>1165</v>
      </c>
      <c r="AR14" s="286">
        <v>-68.599999999999994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-141477</v>
      </c>
      <c r="AP15" s="284">
        <v>-4414</v>
      </c>
      <c r="AQ15" s="285">
        <v>-3941</v>
      </c>
      <c r="AR15" s="286">
        <v>12</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2538336</v>
      </c>
      <c r="AP16" s="284">
        <v>79189</v>
      </c>
      <c r="AQ16" s="285">
        <v>76616</v>
      </c>
      <c r="AR16" s="286">
        <v>3.4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7.74</v>
      </c>
      <c r="AP21" s="298">
        <v>6.73</v>
      </c>
      <c r="AQ21" s="299">
        <v>1.01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96.1</v>
      </c>
      <c r="AP22" s="303">
        <v>96.9</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746256</v>
      </c>
      <c r="AP32" s="312">
        <v>23281</v>
      </c>
      <c r="AQ32" s="313">
        <v>33390</v>
      </c>
      <c r="AR32" s="314">
        <v>-30.3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466440</v>
      </c>
      <c r="AP35" s="312">
        <v>14552</v>
      </c>
      <c r="AQ35" s="313">
        <v>8851</v>
      </c>
      <c r="AR35" s="314">
        <v>64.400000000000006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t="s">
        <v>484</v>
      </c>
      <c r="AP36" s="312" t="s">
        <v>484</v>
      </c>
      <c r="AQ36" s="313">
        <v>2033</v>
      </c>
      <c r="AR36" s="314" t="s">
        <v>484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484</v>
      </c>
      <c r="AP37" s="312" t="s">
        <v>484</v>
      </c>
      <c r="AQ37" s="313">
        <v>640</v>
      </c>
      <c r="AR37" s="314" t="s">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t="s">
        <v>484</v>
      </c>
      <c r="AP38" s="315" t="s">
        <v>484</v>
      </c>
      <c r="AQ38" s="316">
        <v>1</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-31368</v>
      </c>
      <c r="AP39" s="312">
        <v>-979</v>
      </c>
      <c r="AQ39" s="313">
        <v>-3025</v>
      </c>
      <c r="AR39" s="314">
        <v>-67.599999999999994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-885499</v>
      </c>
      <c r="AP40" s="312">
        <v>-27625</v>
      </c>
      <c r="AQ40" s="313">
        <v>-26876</v>
      </c>
      <c r="AR40" s="314">
        <v>2.8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295829</v>
      </c>
      <c r="AP41" s="312">
        <v>9229</v>
      </c>
      <c r="AQ41" s="313">
        <v>15015</v>
      </c>
      <c r="AR41" s="314">
        <v>-38.5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1678116</v>
      </c>
      <c r="AN51" s="334">
        <v>51204</v>
      </c>
      <c r="AO51" s="335">
        <v>243.4</v>
      </c>
      <c r="AP51" s="336">
        <v>51264</v>
      </c>
      <c r="AQ51" s="337">
        <v>8.1999999999999993</v>
      </c>
      <c r="AR51" s="338">
        <v>235.2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192966</v>
      </c>
      <c r="AN52" s="342">
        <v>5888</v>
      </c>
      <c r="AO52" s="343">
        <v>33.299999999999997</v>
      </c>
      <c r="AP52" s="344">
        <v>26040</v>
      </c>
      <c r="AQ52" s="345">
        <v>4.5</v>
      </c>
      <c r="AR52" s="346">
        <v>28.8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786968</v>
      </c>
      <c r="AN53" s="334">
        <v>24058</v>
      </c>
      <c r="AO53" s="335">
        <v>-53</v>
      </c>
      <c r="AP53" s="336">
        <v>52068</v>
      </c>
      <c r="AQ53" s="337">
        <v>1.6</v>
      </c>
      <c r="AR53" s="338">
        <v>-54.6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155147</v>
      </c>
      <c r="AN54" s="342">
        <v>4743</v>
      </c>
      <c r="AO54" s="343">
        <v>-19.399999999999999</v>
      </c>
      <c r="AP54" s="344">
        <v>26936</v>
      </c>
      <c r="AQ54" s="345">
        <v>3.4</v>
      </c>
      <c r="AR54" s="346">
        <v>-22.8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1455870</v>
      </c>
      <c r="AN55" s="334">
        <v>44846</v>
      </c>
      <c r="AO55" s="335">
        <v>86.4</v>
      </c>
      <c r="AP55" s="336">
        <v>47161</v>
      </c>
      <c r="AQ55" s="337">
        <v>-9.4</v>
      </c>
      <c r="AR55" s="338">
        <v>95.8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234793</v>
      </c>
      <c r="AN56" s="342">
        <v>7232</v>
      </c>
      <c r="AO56" s="343">
        <v>52.5</v>
      </c>
      <c r="AP56" s="344">
        <v>24595</v>
      </c>
      <c r="AQ56" s="345">
        <v>-8.6999999999999993</v>
      </c>
      <c r="AR56" s="346">
        <v>61.2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761750</v>
      </c>
      <c r="AN57" s="334">
        <v>23609</v>
      </c>
      <c r="AO57" s="335">
        <v>-47.4</v>
      </c>
      <c r="AP57" s="336">
        <v>43423</v>
      </c>
      <c r="AQ57" s="337">
        <v>-7.9</v>
      </c>
      <c r="AR57" s="338">
        <v>-39.5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322692</v>
      </c>
      <c r="AN58" s="342">
        <v>10001</v>
      </c>
      <c r="AO58" s="343">
        <v>38.299999999999997</v>
      </c>
      <c r="AP58" s="344">
        <v>22207</v>
      </c>
      <c r="AQ58" s="345">
        <v>-9.6999999999999993</v>
      </c>
      <c r="AR58" s="346">
        <v>48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749716</v>
      </c>
      <c r="AN59" s="334">
        <v>23389</v>
      </c>
      <c r="AO59" s="335">
        <v>-0.9</v>
      </c>
      <c r="AP59" s="336">
        <v>45265</v>
      </c>
      <c r="AQ59" s="337">
        <v>4.2</v>
      </c>
      <c r="AR59" s="338">
        <v>-5.0999999999999996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296776</v>
      </c>
      <c r="AN60" s="342">
        <v>9259</v>
      </c>
      <c r="AO60" s="343">
        <v>-7.4</v>
      </c>
      <c r="AP60" s="344">
        <v>22600</v>
      </c>
      <c r="AQ60" s="345">
        <v>1.8</v>
      </c>
      <c r="AR60" s="346">
        <v>-9.1999999999999993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1086484</v>
      </c>
      <c r="AN61" s="349">
        <v>33421</v>
      </c>
      <c r="AO61" s="350">
        <v>45.7</v>
      </c>
      <c r="AP61" s="351">
        <v>47836</v>
      </c>
      <c r="AQ61" s="352">
        <v>-0.7</v>
      </c>
      <c r="AR61" s="338">
        <v>46.4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240475</v>
      </c>
      <c r="AN62" s="342">
        <v>7425</v>
      </c>
      <c r="AO62" s="343">
        <v>19.5</v>
      </c>
      <c r="AP62" s="344">
        <v>24476</v>
      </c>
      <c r="AQ62" s="345">
        <v>-1.7</v>
      </c>
      <c r="AR62" s="346">
        <v>21.2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h9zl95KGhIpAqU78RaJt9dtqUaDBJHe4ORUnI9TvEglATyBju2B+kMnnwYjHbmI8eiAeW1LNmmTLttO80I/ug==" saltValue="aah/HcmtUZQWUVQ5vbMY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472</v>
      </c>
    </row>
    <row r="121" spans="125:125" ht="13.5" hidden="1" customHeight="1" x14ac:dyDescent="0.2">
      <c r="DU121" s="259"/>
    </row>
  </sheetData>
  <sheetProtection algorithmName="SHA-512" hashValue="7m1/SRvQF4NhUb+3tctYzr2uC0vXgD8enE2iyCkN/rR/baPJMtUXblcxlr3iYIrDoFBHQJY+4ubVGrTdDv2vRA==" saltValue="4NDTUL+ghmZCqB9KPHVZ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472</v>
      </c>
    </row>
  </sheetData>
  <sheetProtection algorithmName="SHA-512" hashValue="G0r9+B1LZbe2uOubg5EKhpDDirBkTiSIZOl6QcgzdyAQyXJFAHh0HB6QKRBoOWiFcA8wpcuAnmM0WWb1nfB12A==" saltValue="M37lqBYtJihFlfd6nxHs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39" t="s">
        <v>3</v>
      </c>
      <c r="D47" s="1139"/>
      <c r="E47" s="1140"/>
      <c r="F47" s="11">
        <v>15.01</v>
      </c>
      <c r="G47" s="12">
        <v>16.29</v>
      </c>
      <c r="H47" s="12">
        <v>19.75</v>
      </c>
      <c r="I47" s="12">
        <v>17.63</v>
      </c>
      <c r="J47" s="13">
        <v>17.45</v>
      </c>
    </row>
    <row r="48" spans="2:10" ht="57.75" customHeight="1" x14ac:dyDescent="0.2">
      <c r="B48" s="14"/>
      <c r="C48" s="1141" t="s">
        <v>4</v>
      </c>
      <c r="D48" s="1141"/>
      <c r="E48" s="1142"/>
      <c r="F48" s="15">
        <v>12.6</v>
      </c>
      <c r="G48" s="16">
        <v>8.6999999999999993</v>
      </c>
      <c r="H48" s="16">
        <v>10.45</v>
      </c>
      <c r="I48" s="16">
        <v>10.41</v>
      </c>
      <c r="J48" s="17">
        <v>9.68</v>
      </c>
    </row>
    <row r="49" spans="2:10" ht="57.75" customHeight="1" thickBot="1" x14ac:dyDescent="0.25">
      <c r="B49" s="18"/>
      <c r="C49" s="1143" t="s">
        <v>5</v>
      </c>
      <c r="D49" s="1143"/>
      <c r="E49" s="1144"/>
      <c r="F49" s="19">
        <v>3.71</v>
      </c>
      <c r="G49" s="20" t="s">
        <v>527</v>
      </c>
      <c r="H49" s="20">
        <v>7.09</v>
      </c>
      <c r="I49" s="20" t="s">
        <v>528</v>
      </c>
      <c r="J49" s="21" t="s">
        <v>529</v>
      </c>
    </row>
    <row r="50" spans="2:10" ht="13" x14ac:dyDescent="0.2"/>
  </sheetData>
  <sheetProtection algorithmName="SHA-512" hashValue="jxxtPKrIC1pyrLqDP3LXQEcTHbbsa6DC/buWs8KPv+Km6doOFDJdpjZihil/KWKmMmKMIDIlaZ7nCfw7KdbDxA==" saltValue="MXfWSKPHZVdTxccyku/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51" t="s">
        <v>530</v>
      </c>
      <c r="D34" s="1151"/>
      <c r="E34" s="1152"/>
      <c r="F34" s="32">
        <v>12.6</v>
      </c>
      <c r="G34" s="33">
        <v>8.6999999999999993</v>
      </c>
      <c r="H34" s="33">
        <v>10.45</v>
      </c>
      <c r="I34" s="33">
        <v>10.4</v>
      </c>
      <c r="J34" s="34">
        <v>9.68</v>
      </c>
      <c r="K34" s="22"/>
      <c r="L34" s="22"/>
      <c r="M34" s="22"/>
      <c r="N34" s="22"/>
      <c r="O34" s="22"/>
      <c r="P34" s="22"/>
    </row>
    <row r="35" spans="1:16" ht="39" customHeight="1" x14ac:dyDescent="0.2">
      <c r="A35" s="22"/>
      <c r="B35" s="35"/>
      <c r="C35" s="1145" t="s">
        <v>531</v>
      </c>
      <c r="D35" s="1146"/>
      <c r="E35" s="1147"/>
      <c r="F35" s="36" t="s">
        <v>484</v>
      </c>
      <c r="G35" s="37">
        <v>0.8</v>
      </c>
      <c r="H35" s="37">
        <v>2.12</v>
      </c>
      <c r="I35" s="37">
        <v>3.46</v>
      </c>
      <c r="J35" s="38">
        <v>4.1900000000000004</v>
      </c>
      <c r="K35" s="22"/>
      <c r="L35" s="22"/>
      <c r="M35" s="22"/>
      <c r="N35" s="22"/>
      <c r="O35" s="22"/>
      <c r="P35" s="22"/>
    </row>
    <row r="36" spans="1:16" ht="39" customHeight="1" x14ac:dyDescent="0.2">
      <c r="A36" s="22"/>
      <c r="B36" s="35"/>
      <c r="C36" s="1145" t="s">
        <v>532</v>
      </c>
      <c r="D36" s="1146"/>
      <c r="E36" s="1147"/>
      <c r="F36" s="36">
        <v>2.35</v>
      </c>
      <c r="G36" s="37">
        <v>2.72</v>
      </c>
      <c r="H36" s="37">
        <v>2.67</v>
      </c>
      <c r="I36" s="37">
        <v>2.12</v>
      </c>
      <c r="J36" s="38">
        <v>1.07</v>
      </c>
      <c r="K36" s="22"/>
      <c r="L36" s="22"/>
      <c r="M36" s="22"/>
      <c r="N36" s="22"/>
      <c r="O36" s="22"/>
      <c r="P36" s="22"/>
    </row>
    <row r="37" spans="1:16" ht="39" customHeight="1" x14ac:dyDescent="0.2">
      <c r="A37" s="22"/>
      <c r="B37" s="35"/>
      <c r="C37" s="1145" t="s">
        <v>533</v>
      </c>
      <c r="D37" s="1146"/>
      <c r="E37" s="1147"/>
      <c r="F37" s="36">
        <v>0.3</v>
      </c>
      <c r="G37" s="37">
        <v>1.02</v>
      </c>
      <c r="H37" s="37">
        <v>0.8</v>
      </c>
      <c r="I37" s="37">
        <v>0.49</v>
      </c>
      <c r="J37" s="38">
        <v>0.41</v>
      </c>
      <c r="K37" s="22"/>
      <c r="L37" s="22"/>
      <c r="M37" s="22"/>
      <c r="N37" s="22"/>
      <c r="O37" s="22"/>
      <c r="P37" s="22"/>
    </row>
    <row r="38" spans="1:16" ht="39" customHeight="1" x14ac:dyDescent="0.2">
      <c r="A38" s="22"/>
      <c r="B38" s="35"/>
      <c r="C38" s="1145" t="s">
        <v>534</v>
      </c>
      <c r="D38" s="1146"/>
      <c r="E38" s="1147"/>
      <c r="F38" s="36">
        <v>0.31</v>
      </c>
      <c r="G38" s="37">
        <v>0.27</v>
      </c>
      <c r="H38" s="37">
        <v>0.16</v>
      </c>
      <c r="I38" s="37">
        <v>0.27</v>
      </c>
      <c r="J38" s="38">
        <v>0.25</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536</v>
      </c>
      <c r="D43" s="1149"/>
      <c r="E43" s="1150"/>
      <c r="F43" s="41">
        <v>0.27</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wWEWPGJORu75eSXi9Cutt1yQC+VATXm7yFOkKDbbneWiPpJ2nluDAQQU0UvinbOq6Sd/OHyZ731yGp+JURDZw==" saltValue="+Xa0BR3SeueMdbgnR9JN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638</v>
      </c>
      <c r="L45" s="60">
        <v>654</v>
      </c>
      <c r="M45" s="60">
        <v>733</v>
      </c>
      <c r="N45" s="60">
        <v>722</v>
      </c>
      <c r="O45" s="61">
        <v>746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519</v>
      </c>
      <c r="L48" s="64">
        <v>479</v>
      </c>
      <c r="M48" s="64">
        <v>503</v>
      </c>
      <c r="N48" s="64">
        <v>484</v>
      </c>
      <c r="O48" s="65">
        <v>466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484</v>
      </c>
      <c r="L49" s="64" t="s">
        <v>484</v>
      </c>
      <c r="M49" s="64" t="s">
        <v>484</v>
      </c>
      <c r="N49" s="64" t="s">
        <v>484</v>
      </c>
      <c r="O49" s="65" t="s">
        <v>484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484</v>
      </c>
      <c r="L50" s="64" t="s">
        <v>484</v>
      </c>
      <c r="M50" s="64" t="s">
        <v>484</v>
      </c>
      <c r="N50" s="64" t="s">
        <v>484</v>
      </c>
      <c r="O50" s="65" t="s">
        <v>484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843</v>
      </c>
      <c r="L52" s="64">
        <v>873</v>
      </c>
      <c r="M52" s="64">
        <v>890</v>
      </c>
      <c r="N52" s="64">
        <v>890</v>
      </c>
      <c r="O52" s="65">
        <v>917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314</v>
      </c>
      <c r="L53" s="69">
        <v>260</v>
      </c>
      <c r="M53" s="69">
        <v>346</v>
      </c>
      <c r="N53" s="69">
        <v>316</v>
      </c>
      <c r="O53" s="70">
        <v>295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FESr6YU1bl4uNAF3W+RG5qSC2S/x0g+1n7lI8eE0gsMfrs44kBC4BSgHo4Lx/3bYSypLNTts+UY3z6EY+BxeA==" saltValue="0CP4eI/wslAgf9GzsSNy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522</v>
      </c>
      <c r="J40" s="103" t="s">
        <v>523</v>
      </c>
      <c r="K40" s="103" t="s">
        <v>524</v>
      </c>
      <c r="L40" s="103" t="s">
        <v>525</v>
      </c>
      <c r="M40" s="104" t="s">
        <v>526</v>
      </c>
    </row>
    <row r="41" spans="2:13" ht="27.75" customHeight="1" x14ac:dyDescent="0.2">
      <c r="B41" s="1184" t="s">
        <v>30</v>
      </c>
      <c r="C41" s="1185"/>
      <c r="D41" s="105"/>
      <c r="E41" s="1190" t="s">
        <v>31</v>
      </c>
      <c r="F41" s="1190"/>
      <c r="G41" s="1190"/>
      <c r="H41" s="1191"/>
      <c r="I41" s="355">
        <v>8264</v>
      </c>
      <c r="J41" s="356">
        <v>8191</v>
      </c>
      <c r="K41" s="356">
        <v>8534</v>
      </c>
      <c r="L41" s="356">
        <v>8048</v>
      </c>
      <c r="M41" s="357">
        <v>7519</v>
      </c>
    </row>
    <row r="42" spans="2:13" ht="27.75" customHeight="1" x14ac:dyDescent="0.2">
      <c r="B42" s="1186"/>
      <c r="C42" s="1187"/>
      <c r="D42" s="106"/>
      <c r="E42" s="1192" t="s">
        <v>32</v>
      </c>
      <c r="F42" s="1192"/>
      <c r="G42" s="1192"/>
      <c r="H42" s="1193"/>
      <c r="I42" s="358">
        <v>688</v>
      </c>
      <c r="J42" s="359">
        <v>688</v>
      </c>
      <c r="K42" s="359">
        <v>688</v>
      </c>
      <c r="L42" s="359">
        <v>688</v>
      </c>
      <c r="M42" s="360">
        <v>688</v>
      </c>
    </row>
    <row r="43" spans="2:13" ht="27.75" customHeight="1" x14ac:dyDescent="0.2">
      <c r="B43" s="1186"/>
      <c r="C43" s="1187"/>
      <c r="D43" s="106"/>
      <c r="E43" s="1192" t="s">
        <v>33</v>
      </c>
      <c r="F43" s="1192"/>
      <c r="G43" s="1192"/>
      <c r="H43" s="1193"/>
      <c r="I43" s="358">
        <v>7837</v>
      </c>
      <c r="J43" s="359">
        <v>7544</v>
      </c>
      <c r="K43" s="359">
        <v>7211</v>
      </c>
      <c r="L43" s="359">
        <v>7157</v>
      </c>
      <c r="M43" s="360">
        <v>7143</v>
      </c>
    </row>
    <row r="44" spans="2:13" ht="27.75" customHeight="1" x14ac:dyDescent="0.2">
      <c r="B44" s="1186"/>
      <c r="C44" s="1187"/>
      <c r="D44" s="106"/>
      <c r="E44" s="1192" t="s">
        <v>34</v>
      </c>
      <c r="F44" s="1192"/>
      <c r="G44" s="1192"/>
      <c r="H44" s="1193"/>
      <c r="I44" s="358" t="s">
        <v>484</v>
      </c>
      <c r="J44" s="359" t="s">
        <v>484</v>
      </c>
      <c r="K44" s="359" t="s">
        <v>484</v>
      </c>
      <c r="L44" s="359" t="s">
        <v>484</v>
      </c>
      <c r="M44" s="360" t="s">
        <v>484</v>
      </c>
    </row>
    <row r="45" spans="2:13" ht="27.75" customHeight="1" x14ac:dyDescent="0.2">
      <c r="B45" s="1186"/>
      <c r="C45" s="1187"/>
      <c r="D45" s="106"/>
      <c r="E45" s="1192" t="s">
        <v>35</v>
      </c>
      <c r="F45" s="1192"/>
      <c r="G45" s="1192"/>
      <c r="H45" s="1193"/>
      <c r="I45" s="358">
        <v>2278</v>
      </c>
      <c r="J45" s="359">
        <v>2181</v>
      </c>
      <c r="K45" s="359">
        <v>2112</v>
      </c>
      <c r="L45" s="359">
        <v>2067</v>
      </c>
      <c r="M45" s="360">
        <v>2059</v>
      </c>
    </row>
    <row r="46" spans="2:13" ht="27.75" customHeight="1" x14ac:dyDescent="0.2">
      <c r="B46" s="1186"/>
      <c r="C46" s="1187"/>
      <c r="D46" s="107"/>
      <c r="E46" s="1192" t="s">
        <v>36</v>
      </c>
      <c r="F46" s="1192"/>
      <c r="G46" s="1192"/>
      <c r="H46" s="1193"/>
      <c r="I46" s="358" t="s">
        <v>484</v>
      </c>
      <c r="J46" s="359" t="s">
        <v>484</v>
      </c>
      <c r="K46" s="359" t="s">
        <v>484</v>
      </c>
      <c r="L46" s="359" t="s">
        <v>484</v>
      </c>
      <c r="M46" s="360" t="s">
        <v>484</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3578</v>
      </c>
      <c r="J50" s="359">
        <v>4308</v>
      </c>
      <c r="K50" s="359">
        <v>5127</v>
      </c>
      <c r="L50" s="359">
        <v>5555</v>
      </c>
      <c r="M50" s="360">
        <v>5927</v>
      </c>
    </row>
    <row r="51" spans="2:13" ht="27.75" customHeight="1" x14ac:dyDescent="0.2">
      <c r="B51" s="1186"/>
      <c r="C51" s="1187"/>
      <c r="D51" s="106"/>
      <c r="E51" s="1192" t="s">
        <v>42</v>
      </c>
      <c r="F51" s="1192"/>
      <c r="G51" s="1192"/>
      <c r="H51" s="1193"/>
      <c r="I51" s="358" t="s">
        <v>484</v>
      </c>
      <c r="J51" s="359">
        <v>525</v>
      </c>
      <c r="K51" s="359">
        <v>899</v>
      </c>
      <c r="L51" s="359">
        <v>899</v>
      </c>
      <c r="M51" s="360">
        <v>913</v>
      </c>
    </row>
    <row r="52" spans="2:13" ht="27.75" customHeight="1" x14ac:dyDescent="0.2">
      <c r="B52" s="1188"/>
      <c r="C52" s="1189"/>
      <c r="D52" s="106"/>
      <c r="E52" s="1192" t="s">
        <v>43</v>
      </c>
      <c r="F52" s="1192"/>
      <c r="G52" s="1192"/>
      <c r="H52" s="1193"/>
      <c r="I52" s="358">
        <v>11134</v>
      </c>
      <c r="J52" s="359">
        <v>11031</v>
      </c>
      <c r="K52" s="359">
        <v>11118</v>
      </c>
      <c r="L52" s="359">
        <v>10726</v>
      </c>
      <c r="M52" s="360">
        <v>10192</v>
      </c>
    </row>
    <row r="53" spans="2:13" ht="27.75" customHeight="1" thickBot="1" x14ac:dyDescent="0.25">
      <c r="B53" s="1199" t="s">
        <v>19</v>
      </c>
      <c r="C53" s="1200"/>
      <c r="D53" s="110"/>
      <c r="E53" s="1201" t="s">
        <v>44</v>
      </c>
      <c r="F53" s="1201"/>
      <c r="G53" s="1201"/>
      <c r="H53" s="1202"/>
      <c r="I53" s="361">
        <v>4355</v>
      </c>
      <c r="J53" s="362">
        <v>2741</v>
      </c>
      <c r="K53" s="362">
        <v>1401</v>
      </c>
      <c r="L53" s="362">
        <v>781</v>
      </c>
      <c r="M53" s="363">
        <v>379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A2ZDP7dqGenvFVXQ6AT2i8h51LQdNI9vp7Zmju/zJQVHVZobKSUgYyWwtCuqgAW2YtxXi5U1YtA5JY4ejidnA==" saltValue="/7FVOe09pf90PD3eJ+c+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524</v>
      </c>
      <c r="G54" s="119" t="s">
        <v>525</v>
      </c>
      <c r="H54" s="120" t="s">
        <v>526</v>
      </c>
    </row>
    <row r="55" spans="2:8" ht="52.5" customHeight="1" x14ac:dyDescent="0.2">
      <c r="B55" s="121"/>
      <c r="C55" s="1211" t="s">
        <v>46</v>
      </c>
      <c r="D55" s="1211"/>
      <c r="E55" s="1212"/>
      <c r="F55" s="122">
        <v>1504</v>
      </c>
      <c r="G55" s="122">
        <v>1312</v>
      </c>
      <c r="H55" s="123">
        <v>1311</v>
      </c>
    </row>
    <row r="56" spans="2:8" ht="52.5" customHeight="1" x14ac:dyDescent="0.2">
      <c r="B56" s="124"/>
      <c r="C56" s="1213" t="s">
        <v>47</v>
      </c>
      <c r="D56" s="1213"/>
      <c r="E56" s="1214"/>
      <c r="F56" s="125">
        <v>0</v>
      </c>
      <c r="G56" s="125">
        <v>0</v>
      </c>
      <c r="H56" s="126">
        <v>0</v>
      </c>
    </row>
    <row r="57" spans="2:8" ht="53.25" customHeight="1" x14ac:dyDescent="0.2">
      <c r="B57" s="124"/>
      <c r="C57" s="1215" t="s">
        <v>48</v>
      </c>
      <c r="D57" s="1215"/>
      <c r="E57" s="1216"/>
      <c r="F57" s="127">
        <v>2569</v>
      </c>
      <c r="G57" s="127">
        <v>3071</v>
      </c>
      <c r="H57" s="128">
        <v>3482</v>
      </c>
    </row>
    <row r="58" spans="2:8" ht="45.75" customHeight="1" x14ac:dyDescent="0.2">
      <c r="B58" s="129"/>
      <c r="C58" s="1203" t="s">
        <v>553</v>
      </c>
      <c r="D58" s="1204"/>
      <c r="E58" s="1205"/>
      <c r="F58" s="130">
        <v>924</v>
      </c>
      <c r="G58" s="130">
        <v>1097</v>
      </c>
      <c r="H58" s="131">
        <v>1492</v>
      </c>
    </row>
    <row r="59" spans="2:8" ht="45.75" customHeight="1" x14ac:dyDescent="0.2">
      <c r="B59" s="129"/>
      <c r="C59" s="1203" t="s">
        <v>552</v>
      </c>
      <c r="D59" s="1204"/>
      <c r="E59" s="1205"/>
      <c r="F59" s="130">
        <v>1094</v>
      </c>
      <c r="G59" s="130">
        <v>1414</v>
      </c>
      <c r="H59" s="131">
        <v>1414</v>
      </c>
    </row>
    <row r="60" spans="2:8" ht="45.75" customHeight="1" x14ac:dyDescent="0.2">
      <c r="B60" s="129"/>
      <c r="C60" s="1203" t="s">
        <v>549</v>
      </c>
      <c r="D60" s="1204"/>
      <c r="E60" s="1205"/>
      <c r="F60" s="130">
        <v>141</v>
      </c>
      <c r="G60" s="130">
        <v>141</v>
      </c>
      <c r="H60" s="131">
        <v>141</v>
      </c>
    </row>
    <row r="61" spans="2:8" ht="45.75" customHeight="1" x14ac:dyDescent="0.2">
      <c r="B61" s="129"/>
      <c r="C61" s="1203" t="s">
        <v>550</v>
      </c>
      <c r="D61" s="1204"/>
      <c r="E61" s="1205"/>
      <c r="F61" s="130">
        <v>95</v>
      </c>
      <c r="G61" s="130">
        <v>100</v>
      </c>
      <c r="H61" s="131">
        <v>107</v>
      </c>
    </row>
    <row r="62" spans="2:8" ht="45.75" customHeight="1" thickBot="1" x14ac:dyDescent="0.25">
      <c r="B62" s="132"/>
      <c r="C62" s="1206" t="s">
        <v>551</v>
      </c>
      <c r="D62" s="1207"/>
      <c r="E62" s="1208"/>
      <c r="F62" s="133">
        <v>98</v>
      </c>
      <c r="G62" s="133">
        <v>98</v>
      </c>
      <c r="H62" s="134">
        <v>98</v>
      </c>
    </row>
    <row r="63" spans="2:8" ht="52.5" customHeight="1" thickBot="1" x14ac:dyDescent="0.25">
      <c r="B63" s="135"/>
      <c r="C63" s="1209" t="s">
        <v>49</v>
      </c>
      <c r="D63" s="1209"/>
      <c r="E63" s="1210"/>
      <c r="F63" s="136">
        <v>4074</v>
      </c>
      <c r="G63" s="136">
        <v>4383</v>
      </c>
      <c r="H63" s="137">
        <v>4794</v>
      </c>
    </row>
    <row r="64" spans="2:8" ht="13" x14ac:dyDescent="0.2"/>
  </sheetData>
  <sheetProtection algorithmName="SHA-512" hashValue="FoKOK/uwWCcgYY65SVcN1H8y5nk9KaFZTFd5MYoqcX4YVPzbKRsMwOkRDdADuaVwRzyjfOrDJsftm42NKDNo4Q==" saltValue="qYsB/YDDRKUS7942lg4Z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521</v>
      </c>
      <c r="G2" s="151"/>
      <c r="H2" s="152"/>
    </row>
    <row r="3" spans="1:8" x14ac:dyDescent="0.2">
      <c r="A3" s="148" t="s">
        <v>514</v>
      </c>
      <c r="B3" s="153"/>
      <c r="C3" s="154"/>
      <c r="D3" s="155">
        <v>51204</v>
      </c>
      <c r="E3" s="156"/>
      <c r="F3" s="157">
        <v>51264</v>
      </c>
      <c r="G3" s="158"/>
      <c r="H3" s="159"/>
    </row>
    <row r="4" spans="1:8" x14ac:dyDescent="0.2">
      <c r="A4" s="160"/>
      <c r="B4" s="161"/>
      <c r="C4" s="162"/>
      <c r="D4" s="163">
        <v>5888</v>
      </c>
      <c r="E4" s="164"/>
      <c r="F4" s="165">
        <v>26040</v>
      </c>
      <c r="G4" s="166"/>
      <c r="H4" s="167"/>
    </row>
    <row r="5" spans="1:8" x14ac:dyDescent="0.2">
      <c r="A5" s="148" t="s">
        <v>516</v>
      </c>
      <c r="B5" s="153"/>
      <c r="C5" s="154"/>
      <c r="D5" s="155">
        <v>24058</v>
      </c>
      <c r="E5" s="156"/>
      <c r="F5" s="157">
        <v>52068</v>
      </c>
      <c r="G5" s="158"/>
      <c r="H5" s="159"/>
    </row>
    <row r="6" spans="1:8" x14ac:dyDescent="0.2">
      <c r="A6" s="160"/>
      <c r="B6" s="161"/>
      <c r="C6" s="162"/>
      <c r="D6" s="163">
        <v>4743</v>
      </c>
      <c r="E6" s="164"/>
      <c r="F6" s="165">
        <v>26936</v>
      </c>
      <c r="G6" s="166"/>
      <c r="H6" s="167"/>
    </row>
    <row r="7" spans="1:8" x14ac:dyDescent="0.2">
      <c r="A7" s="148" t="s">
        <v>517</v>
      </c>
      <c r="B7" s="153"/>
      <c r="C7" s="154"/>
      <c r="D7" s="155">
        <v>44846</v>
      </c>
      <c r="E7" s="156"/>
      <c r="F7" s="157">
        <v>47161</v>
      </c>
      <c r="G7" s="158"/>
      <c r="H7" s="159"/>
    </row>
    <row r="8" spans="1:8" x14ac:dyDescent="0.2">
      <c r="A8" s="160"/>
      <c r="B8" s="161"/>
      <c r="C8" s="162"/>
      <c r="D8" s="163">
        <v>7232</v>
      </c>
      <c r="E8" s="164"/>
      <c r="F8" s="165">
        <v>24595</v>
      </c>
      <c r="G8" s="166"/>
      <c r="H8" s="167"/>
    </row>
    <row r="9" spans="1:8" x14ac:dyDescent="0.2">
      <c r="A9" s="148" t="s">
        <v>518</v>
      </c>
      <c r="B9" s="153"/>
      <c r="C9" s="154"/>
      <c r="D9" s="155">
        <v>23609</v>
      </c>
      <c r="E9" s="156"/>
      <c r="F9" s="157">
        <v>43423</v>
      </c>
      <c r="G9" s="158"/>
      <c r="H9" s="159"/>
    </row>
    <row r="10" spans="1:8" x14ac:dyDescent="0.2">
      <c r="A10" s="160"/>
      <c r="B10" s="161"/>
      <c r="C10" s="162"/>
      <c r="D10" s="163">
        <v>10001</v>
      </c>
      <c r="E10" s="164"/>
      <c r="F10" s="165">
        <v>22207</v>
      </c>
      <c r="G10" s="166"/>
      <c r="H10" s="167"/>
    </row>
    <row r="11" spans="1:8" x14ac:dyDescent="0.2">
      <c r="A11" s="148" t="s">
        <v>519</v>
      </c>
      <c r="B11" s="153"/>
      <c r="C11" s="154"/>
      <c r="D11" s="155">
        <v>23389</v>
      </c>
      <c r="E11" s="156"/>
      <c r="F11" s="157">
        <v>45265</v>
      </c>
      <c r="G11" s="158"/>
      <c r="H11" s="159"/>
    </row>
    <row r="12" spans="1:8" x14ac:dyDescent="0.2">
      <c r="A12" s="160"/>
      <c r="B12" s="161"/>
      <c r="C12" s="168"/>
      <c r="D12" s="163">
        <v>9259</v>
      </c>
      <c r="E12" s="164"/>
      <c r="F12" s="165">
        <v>22600</v>
      </c>
      <c r="G12" s="166"/>
      <c r="H12" s="167"/>
    </row>
    <row r="13" spans="1:8" x14ac:dyDescent="0.2">
      <c r="A13" s="148"/>
      <c r="B13" s="153"/>
      <c r="C13" s="169"/>
      <c r="D13" s="170">
        <v>33421</v>
      </c>
      <c r="E13" s="171"/>
      <c r="F13" s="172">
        <v>47836</v>
      </c>
      <c r="G13" s="173"/>
      <c r="H13" s="159"/>
    </row>
    <row r="14" spans="1:8" x14ac:dyDescent="0.2">
      <c r="A14" s="160"/>
      <c r="B14" s="161"/>
      <c r="C14" s="162"/>
      <c r="D14" s="163">
        <v>7425</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12.6</v>
      </c>
      <c r="C19" s="174">
        <f>ROUND(VALUE(SUBSTITUTE(実質収支比率等に係る経年分析!G$48,"▲","-")),2)</f>
        <v>8.6999999999999993</v>
      </c>
      <c r="D19" s="174">
        <f>ROUND(VALUE(SUBSTITUTE(実質収支比率等に係る経年分析!H$48,"▲","-")),2)</f>
        <v>10.45</v>
      </c>
      <c r="E19" s="174">
        <f>ROUND(VALUE(SUBSTITUTE(実質収支比率等に係る経年分析!I$48,"▲","-")),2)</f>
        <v>10.41</v>
      </c>
      <c r="F19" s="174">
        <f>ROUND(VALUE(SUBSTITUTE(実質収支比率等に係る経年分析!J$48,"▲","-")),2)</f>
        <v>9.68</v>
      </c>
    </row>
    <row r="20" spans="1:11" x14ac:dyDescent="0.2">
      <c r="A20" s="174" t="s">
        <v>53</v>
      </c>
      <c r="B20" s="174">
        <f>ROUND(VALUE(SUBSTITUTE(実質収支比率等に係る経年分析!F$47,"▲","-")),2)</f>
        <v>15.01</v>
      </c>
      <c r="C20" s="174">
        <f>ROUND(VALUE(SUBSTITUTE(実質収支比率等に係る経年分析!G$47,"▲","-")),2)</f>
        <v>16.29</v>
      </c>
      <c r="D20" s="174">
        <f>ROUND(VALUE(SUBSTITUTE(実質収支比率等に係る経年分析!H$47,"▲","-")),2)</f>
        <v>19.75</v>
      </c>
      <c r="E20" s="174">
        <f>ROUND(VALUE(SUBSTITUTE(実質収支比率等に係る経年分析!I$47,"▲","-")),2)</f>
        <v>17.63</v>
      </c>
      <c r="F20" s="174">
        <f>ROUND(VALUE(SUBSTITUTE(実質収支比率等に係る経年分析!J$47,"▲","-")),2)</f>
        <v>17.45</v>
      </c>
    </row>
    <row r="21" spans="1:11" x14ac:dyDescent="0.2">
      <c r="A21" s="174" t="s">
        <v>54</v>
      </c>
      <c r="B21" s="174">
        <f>IF(ISNUMBER(VALUE(SUBSTITUTE(実質収支比率等に係る経年分析!F$49,"▲","-"))),ROUND(VALUE(SUBSTITUTE(実質収支比率等に係る経年分析!F$49,"▲","-")),2),NA())</f>
        <v>3.71</v>
      </c>
      <c r="C21" s="174">
        <f>IF(ISNUMBER(VALUE(SUBSTITUTE(実質収支比率等に係る経年分析!G$49,"▲","-"))),ROUND(VALUE(SUBSTITUTE(実質収支比率等に係る経年分析!G$49,"▲","-")),2),NA())</f>
        <v>-1.56</v>
      </c>
      <c r="D21" s="174">
        <f>IF(ISNUMBER(VALUE(SUBSTITUTE(実質収支比率等に係る経年分析!H$49,"▲","-"))),ROUND(VALUE(SUBSTITUTE(実質収支比率等に係る経年分析!H$49,"▲","-")),2),NA())</f>
        <v>7.09</v>
      </c>
      <c r="E21" s="174">
        <f>IF(ISNUMBER(VALUE(SUBSTITUTE(実質収支比率等に係る経年分析!I$49,"▲","-"))),ROUND(VALUE(SUBSTITUTE(実質収支比率等に係る経年分析!I$49,"▲","-")),2),NA())</f>
        <v>-2.86</v>
      </c>
      <c r="F21" s="174">
        <f>IF(ISNUMBER(VALUE(SUBSTITUTE(実質収支比率等に係る経年分析!J$49,"▲","-"))),ROUND(VALUE(SUBSTITUTE(実質収支比率等に係る経年分析!J$49,"▲","-")),2),NA())</f>
        <v>-0.64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4.1900000000000004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843</v>
      </c>
      <c r="E42" s="176"/>
      <c r="F42" s="176"/>
      <c r="G42" s="176">
        <f>'実質公債費比率（分子）の構造'!L$52</f>
        <v>873</v>
      </c>
      <c r="H42" s="176"/>
      <c r="I42" s="176"/>
      <c r="J42" s="176">
        <f>'実質公債費比率（分子）の構造'!M$52</f>
        <v>890</v>
      </c>
      <c r="K42" s="176"/>
      <c r="L42" s="176"/>
      <c r="M42" s="176">
        <f>'実質公債費比率（分子）の構造'!N$52</f>
        <v>890</v>
      </c>
      <c r="N42" s="176"/>
      <c r="O42" s="176"/>
      <c r="P42" s="176">
        <f>'実質公債費比率（分子）の構造'!O$52</f>
        <v>917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519</v>
      </c>
      <c r="C46" s="176"/>
      <c r="D46" s="176"/>
      <c r="E46" s="176">
        <f>'実質公債費比率（分子）の構造'!L$48</f>
        <v>479</v>
      </c>
      <c r="F46" s="176"/>
      <c r="G46" s="176"/>
      <c r="H46" s="176">
        <f>'実質公債費比率（分子）の構造'!M$48</f>
        <v>503</v>
      </c>
      <c r="I46" s="176"/>
      <c r="J46" s="176"/>
      <c r="K46" s="176">
        <f>'実質公債費比率（分子）の構造'!N$48</f>
        <v>484</v>
      </c>
      <c r="L46" s="176"/>
      <c r="M46" s="176"/>
      <c r="N46" s="176">
        <f>'実質公債費比率（分子）の構造'!O$48</f>
        <v>466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638</v>
      </c>
      <c r="C49" s="176"/>
      <c r="D49" s="176"/>
      <c r="E49" s="176">
        <f>'実質公債費比率（分子）の構造'!L$45</f>
        <v>654</v>
      </c>
      <c r="F49" s="176"/>
      <c r="G49" s="176"/>
      <c r="H49" s="176">
        <f>'実質公債費比率（分子）の構造'!M$45</f>
        <v>733</v>
      </c>
      <c r="I49" s="176"/>
      <c r="J49" s="176"/>
      <c r="K49" s="176">
        <f>'実質公債費比率（分子）の構造'!N$45</f>
        <v>722</v>
      </c>
      <c r="L49" s="176"/>
      <c r="M49" s="176"/>
      <c r="N49" s="176">
        <f>'実質公債費比率（分子）の構造'!O$45</f>
        <v>746</v>
      </c>
      <c r="O49" s="176"/>
      <c r="P49" s="176"/>
    </row>
    <row r="50" spans="1:16" x14ac:dyDescent="0.2">
      <c r="A50" s="176" t="s">
        <v>67</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260</v>
      </c>
      <c r="G50" s="176" t="e">
        <f>NA()</f>
        <v>#N/A</v>
      </c>
      <c r="H50" s="176" t="e">
        <f>NA()</f>
        <v>#N/A</v>
      </c>
      <c r="I50" s="176">
        <f>IF(ISNUMBER('実質公債費比率（分子）の構造'!M$53),'実質公債費比率（分子）の構造'!M$53,NA())</f>
        <v>346</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295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11134</v>
      </c>
      <c r="E56" s="175"/>
      <c r="F56" s="175"/>
      <c r="G56" s="175">
        <f>'将来負担比率（分子）の構造'!J$52</f>
        <v>11031</v>
      </c>
      <c r="H56" s="175"/>
      <c r="I56" s="175"/>
      <c r="J56" s="175">
        <f>'将来負担比率（分子）の構造'!K$52</f>
        <v>11118</v>
      </c>
      <c r="K56" s="175"/>
      <c r="L56" s="175"/>
      <c r="M56" s="175">
        <f>'将来負担比率（分子）の構造'!L$52</f>
        <v>10726</v>
      </c>
      <c r="N56" s="175"/>
      <c r="O56" s="175"/>
      <c r="P56" s="175">
        <f>'将来負担比率（分子）の構造'!M$52</f>
        <v>10192</v>
      </c>
    </row>
    <row r="57" spans="1:16" x14ac:dyDescent="0.2">
      <c r="A57" s="175" t="s">
        <v>42</v>
      </c>
      <c r="B57" s="175"/>
      <c r="C57" s="175"/>
      <c r="D57" s="175" t="str">
        <f>'将来負担比率（分子）の構造'!I$51</f>
        <v>-</v>
      </c>
      <c r="E57" s="175"/>
      <c r="F57" s="175"/>
      <c r="G57" s="175">
        <f>'将来負担比率（分子）の構造'!J$51</f>
        <v>525</v>
      </c>
      <c r="H57" s="175"/>
      <c r="I57" s="175"/>
      <c r="J57" s="175">
        <f>'将来負担比率（分子）の構造'!K$51</f>
        <v>899</v>
      </c>
      <c r="K57" s="175"/>
      <c r="L57" s="175"/>
      <c r="M57" s="175">
        <f>'将来負担比率（分子）の構造'!L$51</f>
        <v>899</v>
      </c>
      <c r="N57" s="175"/>
      <c r="O57" s="175"/>
      <c r="P57" s="175">
        <f>'将来負担比率（分子）の構造'!M$51</f>
        <v>913</v>
      </c>
    </row>
    <row r="58" spans="1:16" x14ac:dyDescent="0.2">
      <c r="A58" s="175" t="s">
        <v>41</v>
      </c>
      <c r="B58" s="175"/>
      <c r="C58" s="175"/>
      <c r="D58" s="175">
        <f>'将来負担比率（分子）の構造'!I$50</f>
        <v>3578</v>
      </c>
      <c r="E58" s="175"/>
      <c r="F58" s="175"/>
      <c r="G58" s="175">
        <f>'将来負担比率（分子）の構造'!J$50</f>
        <v>4308</v>
      </c>
      <c r="H58" s="175"/>
      <c r="I58" s="175"/>
      <c r="J58" s="175">
        <f>'将来負担比率（分子）の構造'!K$50</f>
        <v>5127</v>
      </c>
      <c r="K58" s="175"/>
      <c r="L58" s="175"/>
      <c r="M58" s="175">
        <f>'将来負担比率（分子）の構造'!L$50</f>
        <v>5555</v>
      </c>
      <c r="N58" s="175"/>
      <c r="O58" s="175"/>
      <c r="P58" s="175">
        <f>'将来負担比率（分子）の構造'!M$50</f>
        <v>5927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2278</v>
      </c>
      <c r="C62" s="175"/>
      <c r="D62" s="175"/>
      <c r="E62" s="175">
        <f>'将来負担比率（分子）の構造'!J$45</f>
        <v>2181</v>
      </c>
      <c r="F62" s="175"/>
      <c r="G62" s="175"/>
      <c r="H62" s="175">
        <f>'将来負担比率（分子）の構造'!K$45</f>
        <v>2112</v>
      </c>
      <c r="I62" s="175"/>
      <c r="J62" s="175"/>
      <c r="K62" s="175">
        <f>'将来負担比率（分子）の構造'!L$45</f>
        <v>2067</v>
      </c>
      <c r="L62" s="175"/>
      <c r="M62" s="175"/>
      <c r="N62" s="175">
        <f>'将来負担比率（分子）の構造'!M$45</f>
        <v>2059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7837</v>
      </c>
      <c r="C64" s="175"/>
      <c r="D64" s="175"/>
      <c r="E64" s="175">
        <f>'将来負担比率（分子）の構造'!J$43</f>
        <v>7544</v>
      </c>
      <c r="F64" s="175"/>
      <c r="G64" s="175"/>
      <c r="H64" s="175">
        <f>'将来負担比率（分子）の構造'!K$43</f>
        <v>7211</v>
      </c>
      <c r="I64" s="175"/>
      <c r="J64" s="175"/>
      <c r="K64" s="175">
        <f>'将来負担比率（分子）の構造'!L$43</f>
        <v>7157</v>
      </c>
      <c r="L64" s="175"/>
      <c r="M64" s="175"/>
      <c r="N64" s="175">
        <f>'将来負担比率（分子）の構造'!M$43</f>
        <v>7143</v>
      </c>
      <c r="O64" s="175"/>
      <c r="P64" s="175"/>
    </row>
    <row r="65" spans="1:16" x14ac:dyDescent="0.2">
      <c r="A65" s="175" t="s">
        <v>32</v>
      </c>
      <c r="B65" s="175">
        <f>'将来負担比率（分子）の構造'!I$42</f>
        <v>688</v>
      </c>
      <c r="C65" s="175"/>
      <c r="D65" s="175"/>
      <c r="E65" s="175">
        <f>'将来負担比率（分子）の構造'!J$42</f>
        <v>688</v>
      </c>
      <c r="F65" s="175"/>
      <c r="G65" s="175"/>
      <c r="H65" s="175">
        <f>'将来負担比率（分子）の構造'!K$42</f>
        <v>688</v>
      </c>
      <c r="I65" s="175"/>
      <c r="J65" s="175"/>
      <c r="K65" s="175">
        <f>'将来負担比率（分子）の構造'!L$42</f>
        <v>688</v>
      </c>
      <c r="L65" s="175"/>
      <c r="M65" s="175"/>
      <c r="N65" s="175">
        <f>'将来負担比率（分子）の構造'!M$42</f>
        <v>688</v>
      </c>
      <c r="O65" s="175"/>
      <c r="P65" s="175"/>
    </row>
    <row r="66" spans="1:16" x14ac:dyDescent="0.2">
      <c r="A66" s="175" t="s">
        <v>31</v>
      </c>
      <c r="B66" s="175">
        <f>'将来負担比率（分子）の構造'!I$41</f>
        <v>8264</v>
      </c>
      <c r="C66" s="175"/>
      <c r="D66" s="175"/>
      <c r="E66" s="175">
        <f>'将来負担比率（分子）の構造'!J$41</f>
        <v>8191</v>
      </c>
      <c r="F66" s="175"/>
      <c r="G66" s="175"/>
      <c r="H66" s="175">
        <f>'将来負担比率（分子）の構造'!K$41</f>
        <v>8534</v>
      </c>
      <c r="I66" s="175"/>
      <c r="J66" s="175"/>
      <c r="K66" s="175">
        <f>'将来負担比率（分子）の構造'!L$41</f>
        <v>8048</v>
      </c>
      <c r="L66" s="175"/>
      <c r="M66" s="175"/>
      <c r="N66" s="175">
        <f>'将来負担比率（分子）の構造'!M$41</f>
        <v>7519</v>
      </c>
      <c r="O66" s="175"/>
      <c r="P66" s="175"/>
    </row>
    <row r="67" spans="1:16" x14ac:dyDescent="0.2">
      <c r="A67" s="175" t="s">
        <v>71</v>
      </c>
      <c r="B67" s="175" t="e">
        <f>NA()</f>
        <v>#N/A</v>
      </c>
      <c r="C67" s="175">
        <f>IF(ISNUMBER('将来負担比率（分子）の構造'!I$53), IF('将来負担比率（分子）の構造'!I$53 &lt; 0, 0, '将来負担比率（分子）の構造'!I$53), NA())</f>
        <v>4355</v>
      </c>
      <c r="D67" s="175" t="e">
        <f>NA()</f>
        <v>#N/A</v>
      </c>
      <c r="E67" s="175" t="e">
        <f>NA()</f>
        <v>#N/A</v>
      </c>
      <c r="F67" s="175">
        <f>IF(ISNUMBER('将来負担比率（分子）の構造'!J$53), IF('将来負担比率（分子）の構造'!J$53 &lt; 0, 0, '将来負担比率（分子）の構造'!J$53), NA())</f>
        <v>2741</v>
      </c>
      <c r="G67" s="175" t="e">
        <f>NA()</f>
        <v>#N/A</v>
      </c>
      <c r="H67" s="175" t="e">
        <f>NA()</f>
        <v>#N/A</v>
      </c>
      <c r="I67" s="175">
        <f>IF(ISNUMBER('将来負担比率（分子）の構造'!K$53), IF('将来負担比率（分子）の構造'!K$53 &lt; 0, 0, '将来負担比率（分子）の構造'!K$53), NA())</f>
        <v>1401</v>
      </c>
      <c r="J67" s="175" t="e">
        <f>NA()</f>
        <v>#N/A</v>
      </c>
      <c r="K67" s="175" t="e">
        <f>NA()</f>
        <v>#N/A</v>
      </c>
      <c r="L67" s="175">
        <f>IF(ISNUMBER('将来負担比率（分子）の構造'!L$53), IF('将来負担比率（分子）の構造'!L$53 &lt; 0, 0, '将来負担比率（分子）の構造'!L$53), NA())</f>
        <v>781</v>
      </c>
      <c r="M67" s="175" t="e">
        <f>NA()</f>
        <v>#N/A</v>
      </c>
      <c r="N67" s="175" t="e">
        <f>NA()</f>
        <v>#N/A</v>
      </c>
      <c r="O67" s="175">
        <f>IF(ISNUMBER('将来負担比率（分子）の構造'!M$53), IF('将来負担比率（分子）の構造'!M$53 &lt; 0, 0, '将来負担比率（分子）の構造'!M$53), NA())</f>
        <v>379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1504</v>
      </c>
      <c r="C72" s="179">
        <f>基金残高に係る経年分析!G55</f>
        <v>1312</v>
      </c>
      <c r="D72" s="179">
        <f>基金残高に係る経年分析!H55</f>
        <v>1311</v>
      </c>
    </row>
    <row r="73" spans="1:16" x14ac:dyDescent="0.2">
      <c r="A73" s="178" t="s">
        <v>74</v>
      </c>
      <c r="B73" s="179">
        <f>基金残高に係る経年分析!F56</f>
        <v>0</v>
      </c>
      <c r="C73" s="179">
        <f>基金残高に係る経年分析!G56</f>
        <v>0</v>
      </c>
      <c r="D73" s="179">
        <f>基金残高に係る経年分析!H56</f>
        <v>0</v>
      </c>
    </row>
    <row r="74" spans="1:16" x14ac:dyDescent="0.2">
      <c r="A74" s="178" t="s">
        <v>75</v>
      </c>
      <c r="B74" s="179">
        <f>基金残高に係る経年分析!F57</f>
        <v>2569</v>
      </c>
      <c r="C74" s="179">
        <f>基金残高に係る経年分析!G57</f>
        <v>3071</v>
      </c>
      <c r="D74" s="179">
        <f>基金残高に係る経年分析!H57</f>
        <v>3482</v>
      </c>
    </row>
  </sheetData>
  <sheetProtection algorithmName="SHA-512" hashValue="DKBCp7hGvlbgPM1+pfiS6MCHW36ndliF5cbbck9mMKm0dWi83FrLxFcx+Xo0XLG5+SwJ/kciUwd5JJT5JKhHUw==" saltValue="dA2DLtfmAh+Gqg5JEEkX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2025-03-18T23:59:08Z</cp:lastPrinted>
  <dcterms:created xsi:type="dcterms:W3CDTF">2025-02-19T02:02:05Z</dcterms:created>
  <dcterms:modified xsi:type="dcterms:W3CDTF">2025-03-25T02:53:19Z</dcterms:modified>
  <cp:category/>
</cp:coreProperties>
</file>