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0" yWindow="0" windowWidth="13280" windowHeight="105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V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<sst xmlns="http://schemas.openxmlformats.org/spreadsheetml/2006/main" count="1037" uniqueCount="558">
  <si>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</si>
  <si>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</si>
  <si>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</si>
  <si>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</si>
  <si>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</si>
  <si>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</si>
  <si>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</si>
  <si>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</si>
  <si>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</si>
  <si>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</si>
  <si>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</si>
  <si>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</si>
  <si>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</si>
  <si>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</si>
  <si>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</si>
  <si>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</si>
  <si>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</si>
  <si>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</si>
  <si>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</si>
  <si>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</si>
  <si>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</si>
  <si>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</si>
  <si>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</si>
  <si>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</si>
  <si>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</si>
  <si>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</si>
  <si>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</si>
  <si>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</si>
  <si>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</si>
  <si>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</si>
  <si>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</si>
  <si>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</si>
  <si>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</si>
  <si>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</si>
  <si>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</si>
  <si>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</si>
  <si>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</si>
  <si>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</si>
  <si>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</si>
  <si>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</si>
  <si>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</si>
  <si>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</si>
  <si>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</si>
  <si>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</si>
  <si>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</si>
  <si>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</si>
  <si>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</si>
  <si>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</si>
  <si>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</si>
  <si>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</si>
  <si>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</si>
  <si>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</si>
  <si>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</si>
  <si>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</si>
  <si>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</si>
  <si>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</si>
  <si>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</si>
  <si>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</si>
  <si>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</si>
  <si>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</si>
  <si>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</si>
  <si>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</si>
  <si>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</si>
  <si>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</si>
  <si>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</si>
  <si>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</si>
  <si>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</si>
  <si>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</si>
  <si>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</si>
  <si>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</si>
  <si>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</si>
  <si>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</si>
  <si>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</si>
  <si>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</si>
  <si>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</si>
  <si>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</si>
  <si>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</si>
  <si>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</si>
  <si>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</si>
  <si>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</si>
  <si>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</si>
  <si>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</si>
  <si>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</si>
  <si>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</si>
  <si>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</si>
  <si>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</si>
  <si>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</si>
  <si>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</si>
  <si>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</si>
  <si>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</si>
  <si>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</si>
  <si>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</si>
  <si>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</si>
  <si>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</si>
  <si>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</si>
  <si>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</si>
  <si>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</si>
  <si>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</si>
  <si>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</si>
  <si>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</si>
  <si>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</si>
  <si>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</si>
  <si>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</si>
  <si>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</si>
  <si>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</si>
  <si>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</si>
  <si>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</si>
  <si>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</si>
  <si>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</si>
  <si>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</si>
  <si>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</si>
  <si>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</si>
  <si>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</si>
  <si>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</si>
  <si>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</si>
  <si>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</si>
  <si>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</si>
  <si>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</si>
  <si>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</si>
  <si>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</si>
  <si>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</si>
  <si>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</si>
  <si>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</si>
  <si>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</si>
  <si>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</si>
  <si>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</si>
  <si>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</si>
  <si>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</si>
  <si>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</si>
  <si>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</si>
  <si>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</si>
  <si>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</si>
  <si>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</si>
  <si>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</si>
  <si>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</si>
  <si>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</si>
  <si>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</si>
  <si>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</si>
  <si>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</si>
  <si>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</si>
  <si>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</si>
  <si>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</si>
  <si>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</si>
  <si>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</si>
  <si>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</si>
  <si>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</si>
  <si>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</si>
  <si>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</si>
  <si>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</si>
  <si>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</si>
  <si>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</si>
  <si>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</si>
  <si>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</si>
  <si>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</si>
  <si>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</si>
  <si>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</si>
  <si>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</si>
  <si>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</si>
  <si>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</si>
  <si>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</si>
  <si>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</si>
  <si>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</si>
  <si>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</si>
  <si>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</si>
  <si>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</si>
  <si>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</si>
  <si>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</si>
  <si>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</si>
  <si>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</si>
  <si>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</si>
  <si>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</si>
  <si>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</si>
  <si>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</si>
  <si>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</si>
  <si>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</si>
  <si>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</si>
  <si>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</si>
  <si>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</si>
  <si>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</si>
  <si>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</si>
  <si>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</si>
  <si>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</si>
  <si>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</si>
  <si>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</si>
  <si>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</si>
  <si>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</si>
  <si>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</si>
  <si>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</si>
  <si>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</si>
  <si>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</si>
  <si>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</si>
  <si>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</si>
  <si>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</si>
  <si>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</si>
  <si>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</si>
  <si>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</si>
  <si>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</si>
  <si>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</si>
  <si>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</si>
  <si>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</si>
  <si>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</si>
  <si>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</si>
  <si>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</si>
  <si>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神奈川県伊勢原市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</si>
  <si>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</si>
  <si>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</si>
  <si>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</si>
  <si>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</si>
  <si>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</si>
  <si>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</si>
  <si>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</si>
  <si>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</si>
  <si>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</si>
  <si>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</si>
  <si>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</si>
  <si>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</si>
  <si>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</si>
  <si>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</si>
  <si>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</si>
  <si>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</si>
  <si>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</si>
  <si>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</si>
  <si>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</si>
  <si>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</si>
  <si>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</si>
  <si>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</si>
  <si>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</si>
  <si>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</si>
  <si>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</si>
  <si>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</si>
  <si>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</si>
  <si>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</si>
  <si>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</si>
  <si>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</si>
  <si>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</si>
  <si>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</si>
  <si>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</si>
  <si>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</si>
  <si>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</si>
  <si>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</si>
  <si>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</si>
  <si>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</si>
  <si>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</si>
  <si>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</si>
  <si>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</si>
  <si>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</si>
  <si>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</si>
  <si>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</si>
  <si>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</si>
  <si>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</si>
  <si>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</si>
  <si>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</si>
  <si>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</si>
  <si>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</si>
  <si>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</si>
  <si>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</si>
  <si>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</si>
  <si>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</si>
  <si>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</si>
  <si>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</si>
  <si>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</si>
  <si>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</si>
  <si>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</si>
  <si>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</si>
  <si>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</si>
  <si>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</si>
  <si>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</si>
  <si>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</si>
  <si>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</si>
  <si>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</si>
  <si>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</si>
  <si>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</si>
  <si>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</si>
  <si>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</si>
  <si>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</si>
  <si>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</si>
  <si>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</si>
  <si>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</si>
  <si>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</si>
  <si>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</si>
  <si>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</si>
  <si>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</si>
  <si>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</si>
  <si>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</si>
  <si>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</si>
  <si>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</si>
  <si>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</si>
  <si>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</si>
  <si>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</si>
  <si>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</si>
  <si>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</si>
  <si>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</si>
  <si>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</si>
  <si>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</si>
  <si>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</si>
  <si>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</si>
  <si>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</si>
  <si>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</si>
  <si>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</si>
  <si>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</si>
  <si>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</si>
  <si>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</si>
  <si>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</si>
  <si>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</si>
  <si>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</si>
  <si>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</si>
  <si>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</si>
  <si>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</si>
  <si>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</si>
  <si>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</si>
  <si>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</si>
  <si>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</si>
  <si>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</si>
  <si>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</si>
  <si>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</si>
  <si>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</si>
  <si>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</si>
  <si>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</si>
  <si>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</si>
  <si>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</si>
  <si>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</si>
  <si>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</si>
  <si>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</si>
  <si>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</si>
  <si>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</si>
  <si>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</si>
  <si>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</si>
  <si>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</si>
  <si>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</si>
  <si>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</si>
  <si>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</si>
  <si>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</si>
  <si>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</si>
  <si>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</si>
  <si>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</si>
  <si>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</si>
  <si>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</si>
  <si>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</si>
  <si>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</si>
  <si>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</si>
  <si>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</si>
  <si>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</si>
  <si>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</si>
  <si>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</si>
  <si>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</si>
  <si>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</si>
  <si>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</si>
  <si>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</si>
  <si>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</si>
  <si>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</si>
  <si>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</si>
  <si>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</si>
  <si>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</si>
  <si>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</si>
  <si>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神奈川県伊勢原市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</si>
  <si>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</si>
  <si>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</si>
  <si>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</si>
  <si>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</si>
  <si>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</si>
  <si>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</si>
  <si>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</si>
  <si>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</si>
  <si>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</si>
  <si>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</si>
  <si>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</si>
  <si>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</si>
  <si>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</si>
  <si>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</si>
  <si>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</si>
  <si>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</si>
  <si>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</si>
  <si>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</si>
  <si>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</si>
  <si>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</si>
  <si>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</si>
  <si>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</si>
  <si>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</si>
  <si>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</si>
  <si>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</si>
  <si>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</si>
  <si>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</si>
  <si>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</si>
  <si>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</si>
  <si>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</si>
  <si>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</si>
  <si>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</si>
  <si>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</si>
  <si>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</si>
  <si>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</si>
  <si>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</si>
  <si>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</si>
  <si>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</si>
  <si>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</si>
  <si>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</si>
  <si>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</si>
  <si>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</si>
  <si>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</si>
  <si>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</si>
  <si>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</si>
  <si>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</si>
  <si>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</si>
  <si>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</si>
  <si>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</si>
  <si>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</si>
  <si>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</si>
  <si>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</si>
  <si>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</si>
  <si>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</si>
  <si>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</si>
  <si>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</si>
  <si>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</si>
  <si>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</si>
  <si>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</si>
  <si>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</si>
  <si>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</si>
  <si>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</si>
  <si>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</si>
  <si>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</si>
  <si>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</si>
  <si>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</si>
  <si>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</si>
  <si>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</si>
  <si>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</si>
  <si>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</si>
  <si>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</si>
  <si>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</si>
  <si>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</si>
  <si>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</si>
  <si>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</si>
  <si>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</si>
  <si>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</si>
  <si>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</si>
  <si>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</si>
  <si>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</si>
  <si>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</si>
  <si>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</si>
  <si>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</si>
  <si>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</si>
  <si>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</si>
  <si>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</si>
  <si>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</si>
  <si>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</si>
  <si>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</si>
  <si>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</si>
  <si>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</si>
  <si>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</si>
  <si>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</si>
  <si>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</si>
  <si>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</si>
  <si>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</si>
  <si>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</si>
  <si>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</si>
  <si>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</si>
  <si>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</si>
  <si>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</si>
  <si>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</si>
  <si>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</si>
  <si>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</si>
  <si>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</si>
  <si>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</si>
  <si>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</si>
  <si>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</si>
  <si>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</si>
  <si>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</si>
  <si>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</si>
  <si>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</si>
  <si>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</si>
  <si>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</si>
  <si>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</si>
  <si>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</si>
  <si>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</si>
  <si>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</si>
  <si>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</si>
  <si>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</si>
  <si>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</si>
  <si>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</si>
  <si>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</si>
  <si>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</si>
  <si>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</si>
  <si>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</si>
  <si>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</si>
  <si>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</si>
  <si>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</si>
  <si>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</si>
  <si>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</si>
  <si>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</si>
  <si>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</si>
  <si>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</si>
  <si>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</si>
  <si>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</si>
  <si>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</si>
  <si>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</si>
  <si>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</si>
  <si>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</si>
  <si>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</si>
  <si>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</si>
  <si>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</si>
  <si>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</si>
  <si>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</si>
  <si>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</si>
  <si>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</si>
  <si>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</si>
  <si>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</si>
  <si>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</si>
  <si>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</si>
  <si>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</si>
  <si>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</si>
  <si>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</si>
  <si>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</si>
  <si>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</si>
  <si>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</si>
  <si>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</si>
  <si>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</si>
  <si>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</si>
  <si>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</si>
  <si>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</si>
  <si>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</si>
  <si>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</si>
  <si>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</si>
  <si>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</si>
  <si>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</si>
  <si>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</si>
  <si>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</si>
  <si>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</si>
  <si>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</si>
  <si>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</si>
  <si>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</si>
  <si>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</si>
  <si>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2.12</t>
  </si>
  <si>
    <t>▲ 5.34</t>
  </si>
  <si>
    <t>一般会計</t>
  </si>
  <si>
    <t>公共下水道事業会計</t>
  </si>
  <si>
    <t>介護保険事業特別会計</t>
  </si>
  <si>
    <t>国民健康保険事業特別会計</t>
  </si>
  <si>
    <t>後期高齢者医療事業特別会計</t>
  </si>
  <si>
    <t>用地取得事業特別会計</t>
  </si>
  <si>
    <t>その他会計（赤字）</t>
  </si>
  <si>
    <t>その他会計（黒字）</t>
  </si>
  <si>
    <t>R01</t>
    <phoneticPr fontId="5"/>
  </si>
  <si>
    <t>R02</t>
    <phoneticPr fontId="5"/>
  </si>
  <si>
    <t>R03</t>
    <phoneticPr fontId="5"/>
  </si>
  <si>
    <t>R04</t>
    <phoneticPr fontId="5"/>
  </si>
  <si>
    <t>R05</t>
    <phoneticPr fontId="5"/>
  </si>
  <si>
    <t>秦野市伊勢原市環境衛生組合</t>
    <rPh sb="0" eb="3">
      <t>ハダノシ</t>
    </rPh>
    <rPh sb="3" eb="7">
      <t>イセハラシ</t>
    </rPh>
    <rPh sb="7" eb="9">
      <t>カンキョウ</t>
    </rPh>
    <rPh sb="9" eb="11">
      <t>エイセイ</t>
    </rPh>
    <rPh sb="11" eb="13">
      <t>クミアイ</t>
    </rPh>
    <phoneticPr fontId="27"/>
  </si>
  <si>
    <t>金目川水害予防組合</t>
    <rPh sb="0" eb="2">
      <t>カナメ</t>
    </rPh>
    <rPh sb="2" eb="3">
      <t>ガワ</t>
    </rPh>
    <rPh sb="3" eb="5">
      <t>スイガイ</t>
    </rPh>
    <rPh sb="5" eb="7">
      <t>ヨボウ</t>
    </rPh>
    <rPh sb="7" eb="9">
      <t>クミアイ</t>
    </rPh>
    <phoneticPr fontId="27"/>
  </si>
  <si>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</si>
  <si>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7"/>
  </si>
  <si>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7"/>
  </si>
  <si>
    <t>神奈川県市町村職員退職手当組合</t>
    <rPh sb="0" eb="4">
      <t>カナガワケン</t>
    </rPh>
    <rPh sb="4" eb="7">
      <t>シチョウソン</t>
    </rPh>
    <rPh sb="7" eb="9">
      <t>ショクイン</t>
    </rPh>
    <rPh sb="9" eb="11">
      <t>タイショク</t>
    </rPh>
    <rPh sb="11" eb="13">
      <t>テアテ</t>
    </rPh>
    <rPh sb="13" eb="15">
      <t>クミアイ</t>
    </rPh>
    <phoneticPr fontId="27"/>
  </si>
  <si>
    <t>伊勢原市土地開発公社</t>
    <rPh sb="0" eb="4">
      <t>イセハラシ</t>
    </rPh>
    <rPh sb="4" eb="6">
      <t>トチ</t>
    </rPh>
    <rPh sb="6" eb="8">
      <t>カイハツ</t>
    </rPh>
    <rPh sb="8" eb="10">
      <t>コウシャ</t>
    </rPh>
    <phoneticPr fontId="27"/>
  </si>
  <si>
    <t>(一財)伊勢原市事業公社</t>
    <rPh sb="1" eb="3">
      <t>イチザイ</t>
    </rPh>
    <rPh sb="4" eb="8">
      <t>イセハラシ</t>
    </rPh>
    <rPh sb="8" eb="10">
      <t>ジギョウ</t>
    </rPh>
    <rPh sb="10" eb="12">
      <t>コウシャ</t>
    </rPh>
    <phoneticPr fontId="27"/>
  </si>
  <si>
    <t>伊勢原市公共施設等総合管理基金</t>
    <rPh sb="0" eb="4">
      <t>イセハラシ</t>
    </rPh>
    <rPh sb="4" eb="6">
      <t>コウキョウ</t>
    </rPh>
    <rPh sb="6" eb="8">
      <t>シセツ</t>
    </rPh>
    <rPh sb="8" eb="9">
      <t>トウ</t>
    </rPh>
    <rPh sb="9" eb="11">
      <t>ソウゴウ</t>
    </rPh>
    <rPh sb="11" eb="13">
      <t>カンリ</t>
    </rPh>
    <rPh sb="13" eb="15">
      <t>キキン</t>
    </rPh>
    <phoneticPr fontId="5"/>
  </si>
  <si>
    <t>伊勢原市終末処理場周辺整備基金</t>
    <rPh sb="0" eb="4">
      <t>イセハラシ</t>
    </rPh>
    <rPh sb="4" eb="6">
      <t>シュウマツ</t>
    </rPh>
    <rPh sb="6" eb="9">
      <t>ショリジョウ</t>
    </rPh>
    <rPh sb="9" eb="11">
      <t>シュウヘン</t>
    </rPh>
    <rPh sb="11" eb="13">
      <t>セイビ</t>
    </rPh>
    <rPh sb="13" eb="15">
      <t>キキン</t>
    </rPh>
    <phoneticPr fontId="2"/>
  </si>
  <si>
    <t>伊勢原市福祉のいずみ基金</t>
    <rPh sb="0" eb="4">
      <t>イセハラシ</t>
    </rPh>
    <rPh sb="4" eb="6">
      <t>フクシ</t>
    </rPh>
    <rPh sb="10" eb="12">
      <t>キキン</t>
    </rPh>
    <phoneticPr fontId="2"/>
  </si>
  <si>
    <t>伊勢原市市街地再開発基金</t>
    <rPh sb="0" eb="4">
      <t>イセハラシ</t>
    </rPh>
    <rPh sb="4" eb="7">
      <t>シガイチ</t>
    </rPh>
    <rPh sb="7" eb="10">
      <t>サイカイハツ</t>
    </rPh>
    <rPh sb="10" eb="12">
      <t>キキン</t>
    </rPh>
    <phoneticPr fontId="2"/>
  </si>
  <si>
    <t>伊勢原市まちづくり市民ファンド寄附金積立基金</t>
    <rPh sb="0" eb="4">
      <t>イセハラシ</t>
    </rPh>
    <rPh sb="9" eb="11">
      <t>シミン</t>
    </rPh>
    <rPh sb="15" eb="18">
      <t>キフキン</t>
    </rPh>
    <rPh sb="18" eb="20">
      <t>ツミタテ</t>
    </rPh>
    <rPh sb="20" eb="22">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</si>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</sst>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D8B8-4328-84FE-1AEC1EFE79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40790</c:v>
                </c:pt>
                <c:pt idx="1">
                  <c:v>26914</c:v>
                </c:pt>
                <c:pt idx="2">
                  <c:v>19737</c:v>
                </c:pt>
                <c:pt idx="3">
                  <c:v>19445</c:v>
                </c:pt>
                <c:pt idx="4">
                  <c:v>18977</c:v>
                </c:pt>
              </c:numCache>
            </c:numRef>
          </c:val>
          <c:smooth val="0"/>
          <c:extLst>
            <c:ext xmlns:c16="http://schemas.microsoft.com/office/drawing/2014/chart" uri="{C3380CC4-5D6E-409C-BE32-E72D297353CC}">
              <c16:uniqueId val="{00000001-D8B8-4328-84FE-1AEC1EFE79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3.51</c:v>
                </c:pt>
                <c:pt idx="1">
                  <c:v>6</c:v>
                </c:pt>
                <c:pt idx="2">
                  <c:v>11.69</c:v>
                </c:pt>
                <c:pt idx="3">
                  <c:v>9.4499999999999993</c:v>
                </c:pt>
                <c:pt idx="4">
                  <c:v>5.84</c:v>
                </c:pt>
              </c:numCache>
            </c:numRef>
          </c:val>
          <c:extLst>
            <c:ext xmlns:c16="http://schemas.microsoft.com/office/drawing/2014/chart" uri="{C3380CC4-5D6E-409C-BE32-E72D297353CC}">
              <c16:uniqueId val="{00000000-7212-4E15-9B1E-ADFCF4A9B3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7.88</c:v>
                </c:pt>
                <c:pt idx="1">
                  <c:v>5.78</c:v>
                </c:pt>
                <c:pt idx="2">
                  <c:v>8.27</c:v>
                </c:pt>
                <c:pt idx="3">
                  <c:v>11.36</c:v>
                </c:pt>
                <c:pt idx="4">
                  <c:v>9.0399999999999991</c:v>
                </c:pt>
              </c:numCache>
            </c:numRef>
          </c:val>
          <c:extLst>
            <c:ext xmlns:c16="http://schemas.microsoft.com/office/drawing/2014/chart" uri="{C3380CC4-5D6E-409C-BE32-E72D297353CC}">
              <c16:uniqueId val="{00000001-7212-4E15-9B1E-ADFCF4A9B3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-2.12</c:v>
                </c:pt>
                <c:pt idx="1">
                  <c:v>0.55000000000000004</c:v>
                </c:pt>
                <c:pt idx="2">
                  <c:v>8.8000000000000007</c:v>
                </c:pt>
                <c:pt idx="3">
                  <c:v>0.48</c:v>
                </c:pt>
                <c:pt idx="4">
                  <c:v>-5.34</c:v>
                </c:pt>
              </c:numCache>
            </c:numRef>
          </c:val>
          <c:smooth val="0"/>
          <c:extLst>
            <c:ext xmlns:c16="http://schemas.microsoft.com/office/drawing/2014/chart" uri="{C3380CC4-5D6E-409C-BE32-E72D297353CC}">
              <c16:uniqueId val="{00000002-7212-4E15-9B1E-ADFCF4A9B3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7B-446A-9882-B217E77A37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7B-446A-9882-B217E77A370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7B-446A-9882-B217E77A370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07B-446A-9882-B217E77A3706}"/>
            </c:ext>
          </c:extLst>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07B-446A-9882-B217E77A3706}"/>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0.24</c:v>
                </c:pt>
                <c:pt idx="8">
                  <c:v>#N/A</c:v>
                </c:pt>
                <c:pt idx="9">
                  <c:v>0</c:v>
                </c:pt>
              </c:numCache>
            </c:numRef>
          </c:val>
          <c:extLst>
            <c:ext xmlns:c16="http://schemas.microsoft.com/office/drawing/2014/chart" uri="{C3380CC4-5D6E-409C-BE32-E72D297353CC}">
              <c16:uniqueId val="{00000005-007B-446A-9882-B217E77A370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1.1100000000000001</c:v>
                </c:pt>
                <c:pt idx="4">
                  <c:v>#N/A</c:v>
                </c:pt>
                <c:pt idx="5">
                  <c:v>0.88</c:v>
                </c:pt>
                <c:pt idx="6">
                  <c:v>#N/A</c:v>
                </c:pt>
                <c:pt idx="7">
                  <c:v>0.69</c:v>
                </c:pt>
                <c:pt idx="8">
                  <c:v>#N/A</c:v>
                </c:pt>
                <c:pt idx="9">
                  <c:v>0.59</c:v>
                </c:pt>
              </c:numCache>
            </c:numRef>
          </c:val>
          <c:extLst>
            <c:ext xmlns:c16="http://schemas.microsoft.com/office/drawing/2014/chart" uri="{C3380CC4-5D6E-409C-BE32-E72D297353CC}">
              <c16:uniqueId val="{00000006-007B-446A-9882-B217E77A370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0.56000000000000005</c:v>
                </c:pt>
                <c:pt idx="2">
                  <c:v>#N/A</c:v>
                </c:pt>
                <c:pt idx="3">
                  <c:v>0.74</c:v>
                </c:pt>
                <c:pt idx="4">
                  <c:v>#N/A</c:v>
                </c:pt>
                <c:pt idx="5">
                  <c:v>1.37</c:v>
                </c:pt>
                <c:pt idx="6">
                  <c:v>#N/A</c:v>
                </c:pt>
                <c:pt idx="7">
                  <c:v>1.85</c:v>
                </c:pt>
                <c:pt idx="8">
                  <c:v>#N/A</c:v>
                </c:pt>
                <c:pt idx="9">
                  <c:v>1.52</c:v>
                </c:pt>
              </c:numCache>
            </c:numRef>
          </c:val>
          <c:extLst>
            <c:ext xmlns:c16="http://schemas.microsoft.com/office/drawing/2014/chart" uri="{C3380CC4-5D6E-409C-BE32-E72D297353CC}">
              <c16:uniqueId val="{00000007-007B-446A-9882-B217E77A3706}"/>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3.64</c:v>
                </c:pt>
                <c:pt idx="2">
                  <c:v>#N/A</c:v>
                </c:pt>
                <c:pt idx="3">
                  <c:v>2.58</c:v>
                </c:pt>
                <c:pt idx="4">
                  <c:v>#N/A</c:v>
                </c:pt>
                <c:pt idx="5">
                  <c:v>2.66</c:v>
                </c:pt>
                <c:pt idx="6">
                  <c:v>#N/A</c:v>
                </c:pt>
                <c:pt idx="7">
                  <c:v>3.1</c:v>
                </c:pt>
                <c:pt idx="8">
                  <c:v>#N/A</c:v>
                </c:pt>
                <c:pt idx="9">
                  <c:v>4.0599999999999996</c:v>
                </c:pt>
              </c:numCache>
            </c:numRef>
          </c:val>
          <c:extLst>
            <c:ext xmlns:c16="http://schemas.microsoft.com/office/drawing/2014/chart" uri="{C3380CC4-5D6E-409C-BE32-E72D297353CC}">
              <c16:uniqueId val="{00000008-007B-446A-9882-B217E77A370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3.51</c:v>
                </c:pt>
                <c:pt idx="2">
                  <c:v>#N/A</c:v>
                </c:pt>
                <c:pt idx="3">
                  <c:v>6</c:v>
                </c:pt>
                <c:pt idx="4">
                  <c:v>#N/A</c:v>
                </c:pt>
                <c:pt idx="5">
                  <c:v>11.69</c:v>
                </c:pt>
                <c:pt idx="6">
                  <c:v>#N/A</c:v>
                </c:pt>
                <c:pt idx="7">
                  <c:v>9.4499999999999993</c:v>
                </c:pt>
                <c:pt idx="8">
                  <c:v>#N/A</c:v>
                </c:pt>
                <c:pt idx="9">
                  <c:v>5.84</c:v>
                </c:pt>
              </c:numCache>
            </c:numRef>
          </c:val>
          <c:extLst>
            <c:ext xmlns:c16="http://schemas.microsoft.com/office/drawing/2014/chart" uri="{C3380CC4-5D6E-409C-BE32-E72D297353CC}">
              <c16:uniqueId val="{00000009-007B-446A-9882-B217E77A37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2784</c:v>
                </c:pt>
                <c:pt idx="5">
                  <c:v>2661</c:v>
                </c:pt>
                <c:pt idx="8">
                  <c:v>2602</c:v>
                </c:pt>
                <c:pt idx="11">
                  <c:v>2573</c:v>
                </c:pt>
                <c:pt idx="14">
                  <c:v>2496</c:v>
                </c:pt>
              </c:numCache>
            </c:numRef>
          </c:val>
          <c:extLst>
            <c:ext xmlns:c16="http://schemas.microsoft.com/office/drawing/2014/chart" uri="{C3380CC4-5D6E-409C-BE32-E72D297353CC}">
              <c16:uniqueId val="{00000000-41CE-4305-A86C-5BC5505985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41CE-4305-A86C-5BC5505985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438</c:v>
                </c:pt>
                <c:pt idx="3">
                  <c:v>453</c:v>
                </c:pt>
                <c:pt idx="6">
                  <c:v>449</c:v>
                </c:pt>
                <c:pt idx="9">
                  <c:v>444</c:v>
                </c:pt>
                <c:pt idx="12">
                  <c:v>173</c:v>
                </c:pt>
              </c:numCache>
            </c:numRef>
          </c:val>
          <c:extLst>
            <c:ext xmlns:c16="http://schemas.microsoft.com/office/drawing/2014/chart" uri="{C3380CC4-5D6E-409C-BE32-E72D297353CC}">
              <c16:uniqueId val="{00000002-41CE-4305-A86C-5BC5505985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204</c:v>
                </c:pt>
                <c:pt idx="3">
                  <c:v>246</c:v>
                </c:pt>
                <c:pt idx="6">
                  <c:v>260</c:v>
                </c:pt>
                <c:pt idx="9">
                  <c:v>268</c:v>
                </c:pt>
                <c:pt idx="12">
                  <c:v>268</c:v>
                </c:pt>
              </c:numCache>
            </c:numRef>
          </c:val>
          <c:extLst>
            <c:ext xmlns:c16="http://schemas.microsoft.com/office/drawing/2014/chart" uri="{C3380CC4-5D6E-409C-BE32-E72D297353CC}">
              <c16:uniqueId val="{00000003-41CE-4305-A86C-5BC5505985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719</c:v>
                </c:pt>
                <c:pt idx="3">
                  <c:v>590</c:v>
                </c:pt>
                <c:pt idx="6">
                  <c:v>500</c:v>
                </c:pt>
                <c:pt idx="9">
                  <c:v>542</c:v>
                </c:pt>
                <c:pt idx="12">
                  <c:v>575</c:v>
                </c:pt>
              </c:numCache>
            </c:numRef>
          </c:val>
          <c:extLst>
            <c:ext xmlns:c16="http://schemas.microsoft.com/office/drawing/2014/chart" uri="{C3380CC4-5D6E-409C-BE32-E72D297353CC}">
              <c16:uniqueId val="{00000004-41CE-4305-A86C-5BC5505985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CE-4305-A86C-5BC5505985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CE-4305-A86C-5BC5505985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2795</c:v>
                </c:pt>
                <c:pt idx="3">
                  <c:v>2667</c:v>
                </c:pt>
                <c:pt idx="6">
                  <c:v>2799</c:v>
                </c:pt>
                <c:pt idx="9">
                  <c:v>2892</c:v>
                </c:pt>
                <c:pt idx="12">
                  <c:v>2706</c:v>
                </c:pt>
              </c:numCache>
            </c:numRef>
          </c:val>
          <c:extLst>
            <c:ext xmlns:c16="http://schemas.microsoft.com/office/drawing/2014/chart" uri="{C3380CC4-5D6E-409C-BE32-E72D297353CC}">
              <c16:uniqueId val="{00000007-41CE-4305-A86C-5BC5505985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1372</c:v>
                </c:pt>
                <c:pt idx="2">
                  <c:v>#N/A</c:v>
                </c:pt>
                <c:pt idx="3">
                  <c:v>#N/A</c:v>
                </c:pt>
                <c:pt idx="4">
                  <c:v>1296</c:v>
                </c:pt>
                <c:pt idx="5">
                  <c:v>#N/A</c:v>
                </c:pt>
                <c:pt idx="6">
                  <c:v>#N/A</c:v>
                </c:pt>
                <c:pt idx="7">
                  <c:v>1407</c:v>
                </c:pt>
                <c:pt idx="8">
                  <c:v>#N/A</c:v>
                </c:pt>
                <c:pt idx="9">
                  <c:v>#N/A</c:v>
                </c:pt>
                <c:pt idx="10">
                  <c:v>1573</c:v>
                </c:pt>
                <c:pt idx="11">
                  <c:v>#N/A</c:v>
                </c:pt>
                <c:pt idx="12">
                  <c:v>#N/A</c:v>
                </c:pt>
                <c:pt idx="13">
                  <c:v>1226</c:v>
                </c:pt>
                <c:pt idx="14">
                  <c:v>#N/A</c:v>
                </c:pt>
              </c:numCache>
            </c:numRef>
          </c:val>
          <c:smooth val="0"/>
          <c:extLst>
            <c:ext xmlns:c16="http://schemas.microsoft.com/office/drawing/2014/chart" uri="{C3380CC4-5D6E-409C-BE32-E72D297353CC}">
              <c16:uniqueId val="{00000008-41CE-4305-A86C-5BC5505985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22474</c:v>
                </c:pt>
                <c:pt idx="5">
                  <c:v>21620</c:v>
                </c:pt>
                <c:pt idx="8">
                  <c:v>21332</c:v>
                </c:pt>
                <c:pt idx="11">
                  <c:v>20217</c:v>
                </c:pt>
                <c:pt idx="14">
                  <c:v>18968</c:v>
                </c:pt>
              </c:numCache>
            </c:numRef>
          </c:val>
          <c:extLst>
            <c:ext xmlns:c16="http://schemas.microsoft.com/office/drawing/2014/chart" uri="{C3380CC4-5D6E-409C-BE32-E72D297353CC}">
              <c16:uniqueId val="{00000000-F8B3-4C71-A3E4-E6A6A5ED39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6695</c:v>
                </c:pt>
                <c:pt idx="5">
                  <c:v>6818</c:v>
                </c:pt>
                <c:pt idx="8">
                  <c:v>6756</c:v>
                </c:pt>
                <c:pt idx="11">
                  <c:v>6086</c:v>
                </c:pt>
                <c:pt idx="14">
                  <c:v>6185</c:v>
                </c:pt>
              </c:numCache>
            </c:numRef>
          </c:val>
          <c:extLst>
            <c:ext xmlns:c16="http://schemas.microsoft.com/office/drawing/2014/chart" uri="{C3380CC4-5D6E-409C-BE32-E72D297353CC}">
              <c16:uniqueId val="{00000001-F8B3-4C71-A3E4-E6A6A5ED39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3638</c:v>
                </c:pt>
                <c:pt idx="5">
                  <c:v>2994</c:v>
                </c:pt>
                <c:pt idx="8">
                  <c:v>3515</c:v>
                </c:pt>
                <c:pt idx="11">
                  <c:v>3839</c:v>
                </c:pt>
                <c:pt idx="14">
                  <c:v>3460</c:v>
                </c:pt>
              </c:numCache>
            </c:numRef>
          </c:val>
          <c:extLst>
            <c:ext xmlns:c16="http://schemas.microsoft.com/office/drawing/2014/chart" uri="{C3380CC4-5D6E-409C-BE32-E72D297353CC}">
              <c16:uniqueId val="{00000002-F8B3-4C71-A3E4-E6A6A5ED39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B3-4C71-A3E4-E6A6A5ED39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B3-4C71-A3E4-E6A6A5ED39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187</c:v>
                </c:pt>
                <c:pt idx="3">
                  <c:v>157</c:v>
                </c:pt>
                <c:pt idx="6">
                  <c:v>128</c:v>
                </c:pt>
                <c:pt idx="9">
                  <c:v>99</c:v>
                </c:pt>
                <c:pt idx="12">
                  <c:v>96</c:v>
                </c:pt>
              </c:numCache>
            </c:numRef>
          </c:val>
          <c:extLst>
            <c:ext xmlns:c16="http://schemas.microsoft.com/office/drawing/2014/chart" uri="{C3380CC4-5D6E-409C-BE32-E72D297353CC}">
              <c16:uniqueId val="{00000005-F8B3-4C71-A3E4-E6A6A5ED39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2915</c:v>
                </c:pt>
                <c:pt idx="3">
                  <c:v>3039</c:v>
                </c:pt>
                <c:pt idx="6">
                  <c:v>3412</c:v>
                </c:pt>
                <c:pt idx="9">
                  <c:v>2952</c:v>
                </c:pt>
                <c:pt idx="12">
                  <c:v>2744</c:v>
                </c:pt>
              </c:numCache>
            </c:numRef>
          </c:val>
          <c:extLst>
            <c:ext xmlns:c16="http://schemas.microsoft.com/office/drawing/2014/chart" uri="{C3380CC4-5D6E-409C-BE32-E72D297353CC}">
              <c16:uniqueId val="{00000006-F8B3-4C71-A3E4-E6A6A5ED39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2113</c:v>
                </c:pt>
                <c:pt idx="3">
                  <c:v>1901</c:v>
                </c:pt>
                <c:pt idx="6">
                  <c:v>1661</c:v>
                </c:pt>
                <c:pt idx="9">
                  <c:v>1409</c:v>
                </c:pt>
                <c:pt idx="12">
                  <c:v>1150</c:v>
                </c:pt>
              </c:numCache>
            </c:numRef>
          </c:val>
          <c:extLst>
            <c:ext xmlns:c16="http://schemas.microsoft.com/office/drawing/2014/chart" uri="{C3380CC4-5D6E-409C-BE32-E72D297353CC}">
              <c16:uniqueId val="{00000007-F8B3-4C71-A3E4-E6A6A5ED39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10765</c:v>
                </c:pt>
                <c:pt idx="3">
                  <c:v>9669</c:v>
                </c:pt>
                <c:pt idx="6">
                  <c:v>8325</c:v>
                </c:pt>
                <c:pt idx="9">
                  <c:v>7528</c:v>
                </c:pt>
                <c:pt idx="12">
                  <c:v>7712</c:v>
                </c:pt>
              </c:numCache>
            </c:numRef>
          </c:val>
          <c:extLst>
            <c:ext xmlns:c16="http://schemas.microsoft.com/office/drawing/2014/chart" uri="{C3380CC4-5D6E-409C-BE32-E72D297353CC}">
              <c16:uniqueId val="{00000008-F8B3-4C71-A3E4-E6A6A5ED39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4505</c:v>
                </c:pt>
                <c:pt idx="3">
                  <c:v>4085</c:v>
                </c:pt>
                <c:pt idx="6">
                  <c:v>3664</c:v>
                </c:pt>
                <c:pt idx="9">
                  <c:v>3244</c:v>
                </c:pt>
                <c:pt idx="12">
                  <c:v>3088</c:v>
                </c:pt>
              </c:numCache>
            </c:numRef>
          </c:val>
          <c:extLst>
            <c:ext xmlns:c16="http://schemas.microsoft.com/office/drawing/2014/chart" uri="{C3380CC4-5D6E-409C-BE32-E72D297353CC}">
              <c16:uniqueId val="{00000009-F8B3-4C71-A3E4-E6A6A5ED39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23551</c:v>
                </c:pt>
                <c:pt idx="3">
                  <c:v>23073</c:v>
                </c:pt>
                <c:pt idx="6">
                  <c:v>22403</c:v>
                </c:pt>
                <c:pt idx="9">
                  <c:v>20702</c:v>
                </c:pt>
                <c:pt idx="12">
                  <c:v>19323</c:v>
                </c:pt>
              </c:numCache>
            </c:numRef>
          </c:val>
          <c:extLst>
            <c:ext xmlns:c16="http://schemas.microsoft.com/office/drawing/2014/chart" uri="{C3380CC4-5D6E-409C-BE32-E72D297353CC}">
              <c16:uniqueId val="{0000000A-F8B3-4C71-A3E4-E6A6A5ED39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11230</c:v>
                </c:pt>
                <c:pt idx="2">
                  <c:v>#N/A</c:v>
                </c:pt>
                <c:pt idx="3">
                  <c:v>#N/A</c:v>
                </c:pt>
                <c:pt idx="4">
                  <c:v>10492</c:v>
                </c:pt>
                <c:pt idx="5">
                  <c:v>#N/A</c:v>
                </c:pt>
                <c:pt idx="6">
                  <c:v>#N/A</c:v>
                </c:pt>
                <c:pt idx="7">
                  <c:v>7991</c:v>
                </c:pt>
                <c:pt idx="8">
                  <c:v>#N/A</c:v>
                </c:pt>
                <c:pt idx="9">
                  <c:v>#N/A</c:v>
                </c:pt>
                <c:pt idx="10">
                  <c:v>5791</c:v>
                </c:pt>
                <c:pt idx="11">
                  <c:v>#N/A</c:v>
                </c:pt>
                <c:pt idx="12">
                  <c:v>#N/A</c:v>
                </c:pt>
                <c:pt idx="13">
                  <c:v>5501</c:v>
                </c:pt>
                <c:pt idx="14">
                  <c:v>#N/A</c:v>
                </c:pt>
              </c:numCache>
            </c:numRef>
          </c:val>
          <c:smooth val="0"/>
          <c:extLst>
            <c:ext xmlns:c16="http://schemas.microsoft.com/office/drawing/2014/chart" uri="{C3380CC4-5D6E-409C-BE32-E72D297353CC}">
              <c16:uniqueId val="{0000000B-F8B3-4C71-A3E4-E6A6A5ED39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1726</c:v>
                </c:pt>
                <c:pt idx="1">
                  <c:v>2327</c:v>
                </c:pt>
                <c:pt idx="2">
                  <c:v>1906</c:v>
                </c:pt>
              </c:numCache>
            </c:numRef>
          </c:val>
          <c:extLst>
            <c:ext xmlns:c16="http://schemas.microsoft.com/office/drawing/2014/chart" uri="{C3380CC4-5D6E-409C-BE32-E72D297353CC}">
              <c16:uniqueId val="{00000000-14CD-41BA-B8A4-C3B163D5C1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4CD-41BA-B8A4-C3B163D5C1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636</c:v>
                </c:pt>
                <c:pt idx="1">
                  <c:v>625</c:v>
                </c:pt>
                <c:pt idx="2">
                  <c:v>1108</c:v>
                </c:pt>
              </c:numCache>
            </c:numRef>
          </c:val>
          <c:extLst>
            <c:ext xmlns:c16="http://schemas.microsoft.com/office/drawing/2014/chart" uri="{C3380CC4-5D6E-409C-BE32-E72D297353CC}">
              <c16:uniqueId val="{00000002-14CD-41BA-B8A4-C3B163D5C1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100,156
96,927
55.56
37,902,287
36,120,041
1,231,981
21,092,262
19,323,397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税や固定資産税、地方消費税交付金等の増により基準財政収入額が大きく伸びたが、高齢者保健福祉費や社会福祉費等の基準財政需要額がその伸び率を上回る増となったため、単年度の財政力指数は増加した。一方で、令和５年度の指数よりも３か年平均から外れる令和２年度の指数の方が大きかったため、３か年平均の財政力指数としては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類似団体の平均水準は上回っているものの、少子高齢社会の進展により扶助費の増加が増えることが見込まれるため、歳入確保や経費縮減を通じ、引き続き財政の健全化に努める。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75293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9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40822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のみ、新型コロナウイルス感染症に関する施策実施状況を踏まえ、交付税の追加交付が行われたこと等により他年度と比較し大幅に改善していたが、それ以外は概ね同水準であり、財政が硬直化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類似団体の平均を上回っているため、今後も行財政改革を推進し、歳出削減に努めるとともに、徴収率の向上など歳入対策も積極的に取り組み、比率の改善に努める。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8186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63</xdr:row>
      <xdr:rowOff>80518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1643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63</xdr:row>
      <xdr:rowOff>157734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1643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10414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5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人口１人当たり人件費・物件費等決算額は、前年度と比較して４，８０３円減少した。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ワクチン接種に係る委託料の減や、新型コロナウイルス感染症対応地方創生臨時交付金を活用した事業に係る委託料の皆減等の影響が大きくなっている。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普通建設事業に係る委託料も大幅に減となってはいるが、大型事業の実施により、今後は増となることが見込まれる。類似団体平均を下回っているものの、引き続き適正な水準の確保に努める。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134697</xdr:rowOff>
    </xdr:from>
    <xdr:to>
      <xdr:col>23</xdr:col>
      <xdr:colOff>133350</xdr:colOff>
      <xdr:row>83</xdr:row>
      <xdr:rowOff>27634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93597"/>
          <a:ext cx="838200" cy="6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147968</xdr:rowOff>
    </xdr:from>
    <xdr:to>
      <xdr:col>19</xdr:col>
      <xdr:colOff>133350</xdr:colOff>
      <xdr:row>83</xdr:row>
      <xdr:rowOff>27634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6868"/>
          <a:ext cx="889000" cy="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95941</xdr:rowOff>
    </xdr:from>
    <xdr:to>
      <xdr:col>15</xdr:col>
      <xdr:colOff>82550</xdr:colOff>
      <xdr:row>82</xdr:row>
      <xdr:rowOff>147968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4841"/>
          <a:ext cx="889000" cy="5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95948</xdr:rowOff>
    </xdr:from>
    <xdr:to>
      <xdr:col>11</xdr:col>
      <xdr:colOff>31750</xdr:colOff>
      <xdr:row>82</xdr:row>
      <xdr:rowOff>95941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3398"/>
          <a:ext cx="889000" cy="17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83897</xdr:rowOff>
    </xdr:from>
    <xdr:to>
      <xdr:col>23</xdr:col>
      <xdr:colOff>184150</xdr:colOff>
      <xdr:row>83</xdr:row>
      <xdr:rowOff>14047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100424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148284</xdr:rowOff>
    </xdr:from>
    <xdr:to>
      <xdr:col>19</xdr:col>
      <xdr:colOff>184150</xdr:colOff>
      <xdr:row>83</xdr:row>
      <xdr:rowOff>78434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88611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7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97168</xdr:rowOff>
    </xdr:from>
    <xdr:to>
      <xdr:col>15</xdr:col>
      <xdr:colOff>133350</xdr:colOff>
      <xdr:row>83</xdr:row>
      <xdr:rowOff>27318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37495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45141</xdr:rowOff>
    </xdr:from>
    <xdr:to>
      <xdr:col>11</xdr:col>
      <xdr:colOff>82550</xdr:colOff>
      <xdr:row>82</xdr:row>
      <xdr:rowOff>146741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7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45148</xdr:rowOff>
    </xdr:from>
    <xdr:to>
      <xdr:col>7</xdr:col>
      <xdr:colOff>31750</xdr:colOff>
      <xdr:row>81</xdr:row>
      <xdr:rowOff>146748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156925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の人事院勧告に基づき、国家公務員に準拠することを基本として見直しを行っている。指数に高低差はあるものの、実質の指数は概ね１００程度で推移している。令和５年度は経験年数に対して、給料月額が低い職員が退職したことや、一部の階層における職員構成の変動により、平均給料月額が上がったため、本指数を引き上げた。類似団体よりやや高い数値であるが、今後も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68036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324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6012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601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290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例年同様、類似団体平均は概ね同規模であるが、令和４年度末に想定を超えた定年・自己都合による退職者が多かったことを原因として、職員数の減少が見られた。</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管理計画（計画期間：令和５年度から９年度）では、最終的に増を見込むが、引き続き経常的経費である人件費の抑制を図るため、限られた職員数を適切に配分していく一方、必要な行政サービスを将来にわたり安定的かつ的確に提供していくため、事務事業の見直しや組織の見直し、公民連携、ＩＣＴの導入などを推進するとともに、定年延長なども考慮しながら、職員数の適正化を目指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37888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1913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13758</xdr:rowOff>
    </xdr:from>
    <xdr:to>
      <xdr:col>77</xdr:col>
      <xdr:colOff>44450</xdr:colOff>
      <xdr:row>63</xdr:row>
      <xdr:rowOff>37888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51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9737</xdr:rowOff>
    </xdr:from>
    <xdr:to>
      <xdr:col>72</xdr:col>
      <xdr:colOff>203200</xdr:colOff>
      <xdr:row>63</xdr:row>
      <xdr:rowOff>13758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1108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169121</xdr:rowOff>
    </xdr:from>
    <xdr:to>
      <xdr:col>68</xdr:col>
      <xdr:colOff>152400</xdr:colOff>
      <xdr:row>63</xdr:row>
      <xdr:rowOff>9737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90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154957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158538</xdr:rowOff>
    </xdr:from>
    <xdr:to>
      <xdr:col>77</xdr:col>
      <xdr:colOff>95250</xdr:colOff>
      <xdr:row>63</xdr:row>
      <xdr:rowOff>88688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73465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134408</xdr:rowOff>
    </xdr:from>
    <xdr:to>
      <xdr:col>73</xdr:col>
      <xdr:colOff>44450</xdr:colOff>
      <xdr:row>63</xdr:row>
      <xdr:rowOff>64558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130387</xdr:rowOff>
    </xdr:from>
    <xdr:to>
      <xdr:col>68</xdr:col>
      <xdr:colOff>203200</xdr:colOff>
      <xdr:row>63</xdr:row>
      <xdr:rowOff>60537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45314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118321</xdr:rowOff>
    </xdr:from>
    <xdr:to>
      <xdr:col>64</xdr:col>
      <xdr:colOff>152400</xdr:colOff>
      <xdr:row>63</xdr:row>
      <xdr:rowOff>48471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58648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令和４年度と比較して、標準税収入額等が増となり、市債の元利償還金等が減少したため、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ポイントの改善になった。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今後、公共施設の改修等が計画されているが、新規借入の適切な管理により、一定水準の確保を図っていく。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42</xdr:row>
      <xdr:rowOff>151795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3182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42</xdr:row>
      <xdr:rowOff>151795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297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128815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市債残高が新規借入の抑制により減となったこと等により改善されたものの、類似団体の平均値を大きく上回っている。今後、老朽化した施設の改修等により普通建設事業を推進するため起債の活用が見込まれるが、適切な管理により、将来負担比率の一定水準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62956</xdr:rowOff>
    </xdr:from>
    <xdr:to>
      <xdr:col>81</xdr:col>
      <xdr:colOff>44450</xdr:colOff>
      <xdr:row>16</xdr:row>
      <xdr:rowOff>107769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806156"/>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107769</xdr:rowOff>
    </xdr:from>
    <xdr:to>
      <xdr:col>77</xdr:col>
      <xdr:colOff>44450</xdr:colOff>
      <xdr:row>17</xdr:row>
      <xdr:rowOff>129359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50969"/>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129359</xdr:rowOff>
    </xdr:from>
    <xdr:to>
      <xdr:col>72</xdr:col>
      <xdr:colOff>203200</xdr:colOff>
      <xdr:row>19</xdr:row>
      <xdr:rowOff>77742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044009"/>
          <a:ext cx="889000" cy="29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77742</xdr:rowOff>
    </xdr:from>
    <xdr:to>
      <xdr:col>68</xdr:col>
      <xdr:colOff>152400</xdr:colOff>
      <xdr:row>20</xdr:row>
      <xdr:rowOff>1089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335292"/>
          <a:ext cx="889000" cy="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12156</xdr:rowOff>
    </xdr:from>
    <xdr:to>
      <xdr:col>81</xdr:col>
      <xdr:colOff>95250</xdr:colOff>
      <xdr:row>16</xdr:row>
      <xdr:rowOff>113756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155683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2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56969</xdr:rowOff>
    </xdr:from>
    <xdr:to>
      <xdr:col>77</xdr:col>
      <xdr:colOff>95250</xdr:colOff>
      <xdr:row>16</xdr:row>
      <xdr:rowOff>158569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143346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8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78559</xdr:rowOff>
    </xdr:from>
    <xdr:to>
      <xdr:col>73</xdr:col>
      <xdr:colOff>44450</xdr:colOff>
      <xdr:row>18</xdr:row>
      <xdr:rowOff>8709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164936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26942</xdr:rowOff>
    </xdr:from>
    <xdr:to>
      <xdr:col>68</xdr:col>
      <xdr:colOff>203200</xdr:colOff>
      <xdr:row>19</xdr:row>
      <xdr:rowOff>128542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2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113319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121739</xdr:rowOff>
    </xdr:from>
    <xdr:to>
      <xdr:col>64</xdr:col>
      <xdr:colOff>152400</xdr:colOff>
      <xdr:row>20</xdr:row>
      <xdr:rowOff>51889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3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36666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100,156
96,927
55.56
37,902,287
36,120,041
1,231,981
21,092,262
19,323,397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人件費は職員給与費や退職手当組合負担金の減により減少したが、経常一般財源等歳入も減少となった結果、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ポイント上昇した。県内平均、全国平均及び類似団体平均のいずれよりも高い水準となっているため、事務事業の見直しやＲＰＡの活用等により、行政運営の効率化を図る。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33274</xdr:rowOff>
    </xdr:from>
    <xdr:to>
      <xdr:col>24</xdr:col>
      <xdr:colOff>25400</xdr:colOff>
      <xdr:row>41</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062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67564</xdr:rowOff>
    </xdr:from>
    <xdr:to>
      <xdr:col>19</xdr:col>
      <xdr:colOff>187325</xdr:colOff>
      <xdr:row>41</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255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67564</xdr:rowOff>
    </xdr:from>
    <xdr:to>
      <xdr:col>15</xdr:col>
      <xdr:colOff>98425</xdr:colOff>
      <xdr:row>41</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2556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88138</xdr:rowOff>
    </xdr:from>
    <xdr:to>
      <xdr:col>11</xdr:col>
      <xdr:colOff>9525</xdr:colOff>
      <xdr:row>41</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71175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9906</xdr:rowOff>
    </xdr:from>
    <xdr:to>
      <xdr:col>24</xdr:col>
      <xdr:colOff>76200</xdr:colOff>
      <xdr:row>41</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89933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153924</xdr:rowOff>
    </xdr:from>
    <xdr:to>
      <xdr:col>20</xdr:col>
      <xdr:colOff>38100</xdr:colOff>
      <xdr:row>41</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9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16764</xdr:rowOff>
    </xdr:from>
    <xdr:to>
      <xdr:col>15</xdr:col>
      <xdr:colOff>149225</xdr:colOff>
      <xdr:row>40</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101346</xdr:rowOff>
    </xdr:from>
    <xdr:to>
      <xdr:col>11</xdr:col>
      <xdr:colOff>60325</xdr:colOff>
      <xdr:row>42</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37338</xdr:rowOff>
    </xdr:from>
    <xdr:to>
      <xdr:col>6</xdr:col>
      <xdr:colOff>171450</xdr:colOff>
      <xdr:row>41</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5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市の情報機器やサーバーのリース料等の増のほか、ごみ収集運搬委託費の増等により増加した。類似団体と比較して高い水準にあり、差が開いてきているため、事務事業の見直し等を通じて、水準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94343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042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18143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27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124279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2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17</xdr:row>
      <xdr:rowOff>167821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8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43543</xdr:rowOff>
    </xdr:from>
    <xdr:to>
      <xdr:col>82</xdr:col>
      <xdr:colOff>158750</xdr:colOff>
      <xdr:row>18</xdr:row>
      <xdr:rowOff>145143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15620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扶助費は子ども・子育て支援給付費や障害児通所支援事業費等が増となったため、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ポイント上昇した。類似団体の平均値とほぼ同じ水準となっているが、少子高齢化社会の進展に伴い、今後も扶助費の増加傾向が見込まれるため、経費縮減等により、引き続き水準の抑制を図る。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142240</xdr:rowOff>
    </xdr:from>
    <xdr:to>
      <xdr:col>24</xdr:col>
      <xdr:colOff>25400</xdr:colOff>
      <xdr:row>57</xdr:row>
      <xdr:rowOff>62230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43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142240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134620</xdr:rowOff>
    </xdr:from>
    <xdr:to>
      <xdr:col>11</xdr:col>
      <xdr:colOff>9525</xdr:colOff>
      <xdr:row>56</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27957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91440</xdr:rowOff>
    </xdr:from>
    <xdr:to>
      <xdr:col>20</xdr:col>
      <xdr:colOff>38100</xdr:colOff>
      <xdr:row>57</xdr:row>
      <xdr:rowOff>21590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83820</xdr:rowOff>
    </xdr:from>
    <xdr:to>
      <xdr:col>6</xdr:col>
      <xdr:colOff>171450</xdr:colOff>
      <xdr:row>57</xdr:row>
      <xdr:rowOff>13970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24147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その他に係る経常収支比率については、市庁舎や小学校の維持補修費の増、各特別会計に係る繰出金の増等により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ポイント上昇したものの、類似団体の平均値を下回る結果となっている。引き続き経費の削減等に努めていく。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4535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補助費等は秦野市伊勢原市環境衛生組合負担金の減等により減少したが、経常一般財源等歳入も減少となったため、指標の変動はなかった。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類似団体との差はわずかであり、補助金の見直しを行い指標悪化を防ぎながら必要な事業展開をしていく。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026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36</xdr:row>
      <xdr:rowOff>58420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026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公債費は、シティプラザ取得事業費や一部の退職手当債の償還完了等により前年度よりも減となったため、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引き続き適切な地方債の管理に努め、水準の改善を図る。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11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111761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77</xdr:row>
      <xdr:rowOff>16511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41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ポイント上昇し、類似団体の平均値よりも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ポイント上回っている。人件費にかかる経常収支比率が類似団体と比べ高い水準にあることが主な要因となっているため、定員適正化等を通じて人件費の抑制に取り組んでいく。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80</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229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49580"/>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79</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4958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62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78476</xdr:rowOff>
    </xdr:from>
    <xdr:to>
      <xdr:col>29</xdr:col>
      <xdr:colOff>127000</xdr:colOff>
      <xdr:row>16</xdr:row>
      <xdr:rowOff>84877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69301"/>
          <a:ext cx="6477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84877</xdr:rowOff>
    </xdr:from>
    <xdr:to>
      <xdr:col>26</xdr:col>
      <xdr:colOff>50800</xdr:colOff>
      <xdr:row>16</xdr:row>
      <xdr:rowOff>112263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75702"/>
          <a:ext cx="698500" cy="2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112263</xdr:rowOff>
    </xdr:from>
    <xdr:to>
      <xdr:col>22</xdr:col>
      <xdr:colOff>114300</xdr:colOff>
      <xdr:row>16</xdr:row>
      <xdr:rowOff>118572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03088"/>
          <a:ext cx="698500" cy="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118572</xdr:rowOff>
    </xdr:from>
    <xdr:to>
      <xdr:col>18</xdr:col>
      <xdr:colOff>177800</xdr:colOff>
      <xdr:row>16</xdr:row>
      <xdr:rowOff>122550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09397"/>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27676</xdr:rowOff>
    </xdr:from>
    <xdr:to>
      <xdr:col>29</xdr:col>
      <xdr:colOff>177800</xdr:colOff>
      <xdr:row>16</xdr:row>
      <xdr:rowOff>129276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1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171203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9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34077</xdr:rowOff>
    </xdr:from>
    <xdr:to>
      <xdr:col>26</xdr:col>
      <xdr:colOff>101600</xdr:colOff>
      <xdr:row>16</xdr:row>
      <xdr:rowOff>135677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2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120454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1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61463</xdr:rowOff>
    </xdr:from>
    <xdr:to>
      <xdr:col>22</xdr:col>
      <xdr:colOff>165100</xdr:colOff>
      <xdr:row>16</xdr:row>
      <xdr:rowOff>163063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5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147840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3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67772</xdr:rowOff>
    </xdr:from>
    <xdr:to>
      <xdr:col>19</xdr:col>
      <xdr:colOff>38100</xdr:colOff>
      <xdr:row>16</xdr:row>
      <xdr:rowOff>169372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5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4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71750</xdr:rowOff>
    </xdr:from>
    <xdr:to>
      <xdr:col>15</xdr:col>
      <xdr:colOff>101600</xdr:colOff>
      <xdr:row>17</xdr:row>
      <xdr:rowOff>1900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6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3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308394</xdr:rowOff>
    </xdr:from>
    <xdr:to>
      <xdr:col>29</xdr:col>
      <xdr:colOff>127000</xdr:colOff>
      <xdr:row>35</xdr:row>
      <xdr:rowOff>98958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75844"/>
          <a:ext cx="647700" cy="133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308394</xdr:rowOff>
    </xdr:from>
    <xdr:to>
      <xdr:col>26</xdr:col>
      <xdr:colOff>50800</xdr:colOff>
      <xdr:row>35</xdr:row>
      <xdr:rowOff>27674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75844"/>
          <a:ext cx="698500" cy="6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27674</xdr:rowOff>
    </xdr:from>
    <xdr:to>
      <xdr:col>22</xdr:col>
      <xdr:colOff>114300</xdr:colOff>
      <xdr:row>35</xdr:row>
      <xdr:rowOff>72060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38024"/>
          <a:ext cx="698500" cy="44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44285</xdr:rowOff>
    </xdr:from>
    <xdr:to>
      <xdr:col>18</xdr:col>
      <xdr:colOff>177800</xdr:colOff>
      <xdr:row>35</xdr:row>
      <xdr:rowOff>72060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54635"/>
          <a:ext cx="698500" cy="2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48158</xdr:rowOff>
    </xdr:from>
    <xdr:to>
      <xdr:col>29</xdr:col>
      <xdr:colOff>177800</xdr:colOff>
      <xdr:row>35</xdr:row>
      <xdr:rowOff>149758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58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236135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0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257594</xdr:rowOff>
    </xdr:from>
    <xdr:to>
      <xdr:col>26</xdr:col>
      <xdr:colOff>101600</xdr:colOff>
      <xdr:row>35</xdr:row>
      <xdr:rowOff>16294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2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26471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9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319774</xdr:rowOff>
    </xdr:from>
    <xdr:to>
      <xdr:col>22</xdr:col>
      <xdr:colOff>165100</xdr:colOff>
      <xdr:row>35</xdr:row>
      <xdr:rowOff>78474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8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88650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5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21260</xdr:rowOff>
    </xdr:from>
    <xdr:to>
      <xdr:col>19</xdr:col>
      <xdr:colOff>38100</xdr:colOff>
      <xdr:row>35</xdr:row>
      <xdr:rowOff>122860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133037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336385</xdr:rowOff>
    </xdr:from>
    <xdr:to>
      <xdr:col>15</xdr:col>
      <xdr:colOff>101600</xdr:colOff>
      <xdr:row>35</xdr:row>
      <xdr:rowOff>95085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7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100,156
96,927
55.56
37,902,287
36,120,041
1,231,981
21,092,262
19,323,397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44351</xdr:rowOff>
    </xdr:from>
    <xdr:to>
      <xdr:col>24</xdr:col>
      <xdr:colOff>63500</xdr:colOff>
      <xdr:row>35</xdr:row>
      <xdr:rowOff>54112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45101"/>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44351</xdr:rowOff>
    </xdr:from>
    <xdr:to>
      <xdr:col>19</xdr:col>
      <xdr:colOff>177800</xdr:colOff>
      <xdr:row>35</xdr:row>
      <xdr:rowOff>82459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5101"/>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72972</xdr:rowOff>
    </xdr:from>
    <xdr:to>
      <xdr:col>15</xdr:col>
      <xdr:colOff>50800</xdr:colOff>
      <xdr:row>35</xdr:row>
      <xdr:rowOff>82459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073722"/>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72972</xdr:rowOff>
    </xdr:from>
    <xdr:to>
      <xdr:col>10</xdr:col>
      <xdr:colOff>114300</xdr:colOff>
      <xdr:row>35</xdr:row>
      <xdr:rowOff>162606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73722"/>
          <a:ext cx="889000" cy="8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3312</xdr:rowOff>
    </xdr:from>
    <xdr:to>
      <xdr:col>24</xdr:col>
      <xdr:colOff>114300</xdr:colOff>
      <xdr:row>35</xdr:row>
      <xdr:rowOff>104912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26189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165001</xdr:rowOff>
    </xdr:from>
    <xdr:to>
      <xdr:col>20</xdr:col>
      <xdr:colOff>38100</xdr:colOff>
      <xdr:row>35</xdr:row>
      <xdr:rowOff>95151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111678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7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31659</xdr:rowOff>
    </xdr:from>
    <xdr:to>
      <xdr:col>15</xdr:col>
      <xdr:colOff>101600</xdr:colOff>
      <xdr:row>35</xdr:row>
      <xdr:rowOff>133259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149786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22172</xdr:rowOff>
    </xdr:from>
    <xdr:to>
      <xdr:col>10</xdr:col>
      <xdr:colOff>165100</xdr:colOff>
      <xdr:row>35</xdr:row>
      <xdr:rowOff>123772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140299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9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111806</xdr:rowOff>
    </xdr:from>
    <xdr:to>
      <xdr:col>6</xdr:col>
      <xdr:colOff>38100</xdr:colOff>
      <xdr:row>36</xdr:row>
      <xdr:rowOff>41956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58483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127698</xdr:rowOff>
    </xdr:from>
    <xdr:to>
      <xdr:col>24</xdr:col>
      <xdr:colOff>63500</xdr:colOff>
      <xdr:row>58</xdr:row>
      <xdr:rowOff>44276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00348"/>
          <a:ext cx="838200" cy="8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127698</xdr:rowOff>
    </xdr:from>
    <xdr:to>
      <xdr:col>19</xdr:col>
      <xdr:colOff>177800</xdr:colOff>
      <xdr:row>57</xdr:row>
      <xdr:rowOff>165809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0348"/>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165809</xdr:rowOff>
    </xdr:from>
    <xdr:to>
      <xdr:col>15</xdr:col>
      <xdr:colOff>50800</xdr:colOff>
      <xdr:row>58</xdr:row>
      <xdr:rowOff>65111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8459"/>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65111</xdr:rowOff>
    </xdr:from>
    <xdr:to>
      <xdr:col>10</xdr:col>
      <xdr:colOff>114300</xdr:colOff>
      <xdr:row>59</xdr:row>
      <xdr:rowOff>44276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9211"/>
          <a:ext cx="889000" cy="15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164926</xdr:rowOff>
    </xdr:from>
    <xdr:to>
      <xdr:col>24</xdr:col>
      <xdr:colOff>114300</xdr:colOff>
      <xdr:row>58</xdr:row>
      <xdr:rowOff>95076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143353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76898</xdr:rowOff>
    </xdr:from>
    <xdr:to>
      <xdr:col>20</xdr:col>
      <xdr:colOff>38100</xdr:colOff>
      <xdr:row>58</xdr:row>
      <xdr:rowOff>7048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169625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115009</xdr:rowOff>
    </xdr:from>
    <xdr:to>
      <xdr:col>15</xdr:col>
      <xdr:colOff>101600</xdr:colOff>
      <xdr:row>58</xdr:row>
      <xdr:rowOff>45159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36286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14311</xdr:rowOff>
    </xdr:from>
    <xdr:to>
      <xdr:col>10</xdr:col>
      <xdr:colOff>165100</xdr:colOff>
      <xdr:row>58</xdr:row>
      <xdr:rowOff>115911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107038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164926</xdr:rowOff>
    </xdr:from>
    <xdr:to>
      <xdr:col>6</xdr:col>
      <xdr:colOff>38100</xdr:colOff>
      <xdr:row>59</xdr:row>
      <xdr:rowOff>95076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86203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34658</xdr:rowOff>
    </xdr:from>
    <xdr:to>
      <xdr:col>24</xdr:col>
      <xdr:colOff>63500</xdr:colOff>
      <xdr:row>77</xdr:row>
      <xdr:rowOff>61291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36308"/>
          <a:ext cx="8382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61291</xdr:rowOff>
    </xdr:from>
    <xdr:to>
      <xdr:col>19</xdr:col>
      <xdr:colOff>177800</xdr:colOff>
      <xdr:row>77</xdr:row>
      <xdr:rowOff>78036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2941"/>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51518</xdr:rowOff>
    </xdr:from>
    <xdr:to>
      <xdr:col>15</xdr:col>
      <xdr:colOff>50800</xdr:colOff>
      <xdr:row>77</xdr:row>
      <xdr:rowOff>78036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5316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24771</xdr:rowOff>
    </xdr:from>
    <xdr:to>
      <xdr:col>10</xdr:col>
      <xdr:colOff>114300</xdr:colOff>
      <xdr:row>77</xdr:row>
      <xdr:rowOff>51518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26421"/>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155308</xdr:rowOff>
    </xdr:from>
    <xdr:to>
      <xdr:col>24</xdr:col>
      <xdr:colOff>114300</xdr:colOff>
      <xdr:row>77</xdr:row>
      <xdr:rowOff>85458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70235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10491</xdr:rowOff>
    </xdr:from>
    <xdr:to>
      <xdr:col>20</xdr:col>
      <xdr:colOff>38100</xdr:colOff>
      <xdr:row>77</xdr:row>
      <xdr:rowOff>112091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103218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27236</xdr:rowOff>
    </xdr:from>
    <xdr:to>
      <xdr:col>15</xdr:col>
      <xdr:colOff>101600</xdr:colOff>
      <xdr:row>77</xdr:row>
      <xdr:rowOff>128836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119963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718</xdr:rowOff>
    </xdr:from>
    <xdr:to>
      <xdr:col>10</xdr:col>
      <xdr:colOff>165100</xdr:colOff>
      <xdr:row>77</xdr:row>
      <xdr:rowOff>102318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93445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9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145421</xdr:rowOff>
    </xdr:from>
    <xdr:to>
      <xdr:col>6</xdr:col>
      <xdr:colOff>38100</xdr:colOff>
      <xdr:row>77</xdr:row>
      <xdr:rowOff>75571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66698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52032</xdr:rowOff>
    </xdr:from>
    <xdr:to>
      <xdr:col>24</xdr:col>
      <xdr:colOff>63500</xdr:colOff>
      <xdr:row>96</xdr:row>
      <xdr:rowOff>104442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11232"/>
          <a:ext cx="838200" cy="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20211</xdr:rowOff>
    </xdr:from>
    <xdr:to>
      <xdr:col>19</xdr:col>
      <xdr:colOff>177800</xdr:colOff>
      <xdr:row>96</xdr:row>
      <xdr:rowOff>104442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79411"/>
          <a:ext cx="889000" cy="8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20211</xdr:rowOff>
    </xdr:from>
    <xdr:to>
      <xdr:col>15</xdr:col>
      <xdr:colOff>50800</xdr:colOff>
      <xdr:row>97</xdr:row>
      <xdr:rowOff>29400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9411"/>
          <a:ext cx="889000" cy="1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29400</xdr:rowOff>
    </xdr:from>
    <xdr:to>
      <xdr:col>10</xdr:col>
      <xdr:colOff>114300</xdr:colOff>
      <xdr:row>97</xdr:row>
      <xdr:rowOff>66960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60050"/>
          <a:ext cx="889000" cy="3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1232</xdr:rowOff>
    </xdr:from>
    <xdr:to>
      <xdr:col>24</xdr:col>
      <xdr:colOff>114300</xdr:colOff>
      <xdr:row>96</xdr:row>
      <xdr:rowOff>102832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6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151109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3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53642</xdr:rowOff>
    </xdr:from>
    <xdr:to>
      <xdr:col>20</xdr:col>
      <xdr:colOff>38100</xdr:colOff>
      <xdr:row>96</xdr:row>
      <xdr:rowOff>155242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146369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0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140861</xdr:rowOff>
    </xdr:from>
    <xdr:to>
      <xdr:col>15</xdr:col>
      <xdr:colOff>101600</xdr:colOff>
      <xdr:row>96</xdr:row>
      <xdr:rowOff>71011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62138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2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150050</xdr:rowOff>
    </xdr:from>
    <xdr:to>
      <xdr:col>10</xdr:col>
      <xdr:colOff>165100</xdr:colOff>
      <xdr:row>97</xdr:row>
      <xdr:rowOff>80200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16160</xdr:rowOff>
    </xdr:from>
    <xdr:to>
      <xdr:col>6</xdr:col>
      <xdr:colOff>38100</xdr:colOff>
      <xdr:row>97</xdr:row>
      <xdr:rowOff>117760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108887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57448</xdr:rowOff>
    </xdr:from>
    <xdr:to>
      <xdr:col>55</xdr:col>
      <xdr:colOff>0</xdr:colOff>
      <xdr:row>37</xdr:row>
      <xdr:rowOff>112116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01098"/>
          <a:ext cx="8382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57448</xdr:rowOff>
    </xdr:from>
    <xdr:to>
      <xdr:col>50</xdr:col>
      <xdr:colOff>114300</xdr:colOff>
      <xdr:row>37</xdr:row>
      <xdr:rowOff>135335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01098"/>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34979</xdr:rowOff>
    </xdr:from>
    <xdr:to>
      <xdr:col>45</xdr:col>
      <xdr:colOff>177800</xdr:colOff>
      <xdr:row>37</xdr:row>
      <xdr:rowOff>135335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49929"/>
          <a:ext cx="889000" cy="11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34979</xdr:rowOff>
    </xdr:from>
    <xdr:to>
      <xdr:col>41</xdr:col>
      <xdr:colOff>50800</xdr:colOff>
      <xdr:row>37</xdr:row>
      <xdr:rowOff>131514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49929"/>
          <a:ext cx="889000" cy="112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61316</xdr:rowOff>
    </xdr:from>
    <xdr:to>
      <xdr:col>55</xdr:col>
      <xdr:colOff>50800</xdr:colOff>
      <xdr:row>37</xdr:row>
      <xdr:rowOff>162916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147693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6648</xdr:rowOff>
    </xdr:from>
    <xdr:to>
      <xdr:col>50</xdr:col>
      <xdr:colOff>165100</xdr:colOff>
      <xdr:row>37</xdr:row>
      <xdr:rowOff>108248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99375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84535</xdr:rowOff>
    </xdr:from>
    <xdr:to>
      <xdr:col>46</xdr:col>
      <xdr:colOff>38100</xdr:colOff>
      <xdr:row>38</xdr:row>
      <xdr:rowOff>14684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8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5812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155629</xdr:rowOff>
    </xdr:from>
    <xdr:to>
      <xdr:col>41</xdr:col>
      <xdr:colOff>101600</xdr:colOff>
      <xdr:row>31</xdr:row>
      <xdr:rowOff>85779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9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76906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9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80714</xdr:rowOff>
    </xdr:from>
    <xdr:to>
      <xdr:col>36</xdr:col>
      <xdr:colOff>165100</xdr:colOff>
      <xdr:row>38</xdr:row>
      <xdr:rowOff>10864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140398</xdr:rowOff>
    </xdr:from>
    <xdr:to>
      <xdr:col>55</xdr:col>
      <xdr:colOff>0</xdr:colOff>
      <xdr:row>57</xdr:row>
      <xdr:rowOff>146342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1304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136690</xdr:rowOff>
    </xdr:from>
    <xdr:to>
      <xdr:col>50</xdr:col>
      <xdr:colOff>114300</xdr:colOff>
      <xdr:row>57</xdr:row>
      <xdr:rowOff>140398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09340"/>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45542</xdr:rowOff>
    </xdr:from>
    <xdr:to>
      <xdr:col>45</xdr:col>
      <xdr:colOff>177800</xdr:colOff>
      <xdr:row>57</xdr:row>
      <xdr:rowOff>136690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18192"/>
          <a:ext cx="889000" cy="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40767</xdr:rowOff>
    </xdr:from>
    <xdr:to>
      <xdr:col>41</xdr:col>
      <xdr:colOff>50800</xdr:colOff>
      <xdr:row>57</xdr:row>
      <xdr:rowOff>45542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641967"/>
          <a:ext cx="889000" cy="1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95542</xdr:rowOff>
    </xdr:from>
    <xdr:to>
      <xdr:col>55</xdr:col>
      <xdr:colOff>50800</xdr:colOff>
      <xdr:row>58</xdr:row>
      <xdr:rowOff>25692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10469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89598</xdr:rowOff>
    </xdr:from>
    <xdr:to>
      <xdr:col>50</xdr:col>
      <xdr:colOff>165100</xdr:colOff>
      <xdr:row>58</xdr:row>
      <xdr:rowOff>19748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85890</xdr:rowOff>
    </xdr:from>
    <xdr:to>
      <xdr:col>46</xdr:col>
      <xdr:colOff>38100</xdr:colOff>
      <xdr:row>58</xdr:row>
      <xdr:rowOff>16040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166192</xdr:rowOff>
    </xdr:from>
    <xdr:to>
      <xdr:col>41</xdr:col>
      <xdr:colOff>101600</xdr:colOff>
      <xdr:row>57</xdr:row>
      <xdr:rowOff>96342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87469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161417</xdr:rowOff>
    </xdr:from>
    <xdr:to>
      <xdr:col>36</xdr:col>
      <xdr:colOff>165100</xdr:colOff>
      <xdr:row>56</xdr:row>
      <xdr:rowOff>91567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82694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18497</xdr:rowOff>
    </xdr:from>
    <xdr:to>
      <xdr:col>55</xdr:col>
      <xdr:colOff>0</xdr:colOff>
      <xdr:row>78</xdr:row>
      <xdr:rowOff>108313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91597"/>
          <a:ext cx="838200" cy="8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142900</xdr:rowOff>
    </xdr:from>
    <xdr:to>
      <xdr:col>50</xdr:col>
      <xdr:colOff>114300</xdr:colOff>
      <xdr:row>78</xdr:row>
      <xdr:rowOff>18497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44550"/>
          <a:ext cx="8890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44374</xdr:rowOff>
    </xdr:from>
    <xdr:to>
      <xdr:col>45</xdr:col>
      <xdr:colOff>177800</xdr:colOff>
      <xdr:row>77</xdr:row>
      <xdr:rowOff>142900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46024"/>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134876</xdr:rowOff>
    </xdr:from>
    <xdr:to>
      <xdr:col>41</xdr:col>
      <xdr:colOff>50800</xdr:colOff>
      <xdr:row>77</xdr:row>
      <xdr:rowOff>44374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993626"/>
          <a:ext cx="889000" cy="2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57513</xdr:rowOff>
    </xdr:from>
    <xdr:to>
      <xdr:col>55</xdr:col>
      <xdr:colOff>50800</xdr:colOff>
      <xdr:row>78</xdr:row>
      <xdr:rowOff>159113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143890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4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139147</xdr:rowOff>
    </xdr:from>
    <xdr:to>
      <xdr:col>50</xdr:col>
      <xdr:colOff>165100</xdr:colOff>
      <xdr:row>78</xdr:row>
      <xdr:rowOff>69297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60424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92100</xdr:rowOff>
    </xdr:from>
    <xdr:to>
      <xdr:col>46</xdr:col>
      <xdr:colOff>38100</xdr:colOff>
      <xdr:row>78</xdr:row>
      <xdr:rowOff>22250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13377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165024</xdr:rowOff>
    </xdr:from>
    <xdr:to>
      <xdr:col>41</xdr:col>
      <xdr:colOff>101600</xdr:colOff>
      <xdr:row>77</xdr:row>
      <xdr:rowOff>95174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86301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84076</xdr:rowOff>
    </xdr:from>
    <xdr:to>
      <xdr:col>36</xdr:col>
      <xdr:colOff>165100</xdr:colOff>
      <xdr:row>76</xdr:row>
      <xdr:rowOff>14225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428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30753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4311</xdr:rowOff>
    </xdr:from>
    <xdr:to>
      <xdr:col>55</xdr:col>
      <xdr:colOff>0</xdr:colOff>
      <xdr:row>98</xdr:row>
      <xdr:rowOff>42126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06411"/>
          <a:ext cx="838200" cy="3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4311</xdr:rowOff>
    </xdr:from>
    <xdr:to>
      <xdr:col>50</xdr:col>
      <xdr:colOff>114300</xdr:colOff>
      <xdr:row>98</xdr:row>
      <xdr:rowOff>35192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06411"/>
          <a:ext cx="889000" cy="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162713</xdr:rowOff>
    </xdr:from>
    <xdr:to>
      <xdr:col>45</xdr:col>
      <xdr:colOff>177800</xdr:colOff>
      <xdr:row>98</xdr:row>
      <xdr:rowOff>35192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93363"/>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161207</xdr:rowOff>
    </xdr:from>
    <xdr:to>
      <xdr:col>41</xdr:col>
      <xdr:colOff>50800</xdr:colOff>
      <xdr:row>97</xdr:row>
      <xdr:rowOff>162713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91857"/>
          <a:ext cx="8890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162776</xdr:rowOff>
    </xdr:from>
    <xdr:to>
      <xdr:col>55</xdr:col>
      <xdr:colOff>50800</xdr:colOff>
      <xdr:row>98</xdr:row>
      <xdr:rowOff>92926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77703</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0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124961</xdr:rowOff>
    </xdr:from>
    <xdr:to>
      <xdr:col>50</xdr:col>
      <xdr:colOff>165100</xdr:colOff>
      <xdr:row>98</xdr:row>
      <xdr:rowOff>55111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46238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155842</xdr:rowOff>
    </xdr:from>
    <xdr:to>
      <xdr:col>46</xdr:col>
      <xdr:colOff>38100</xdr:colOff>
      <xdr:row>98</xdr:row>
      <xdr:rowOff>85992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77119</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111913</xdr:rowOff>
    </xdr:from>
    <xdr:to>
      <xdr:col>41</xdr:col>
      <xdr:colOff>101600</xdr:colOff>
      <xdr:row>98</xdr:row>
      <xdr:rowOff>42063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33190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110407</xdr:rowOff>
    </xdr:from>
    <xdr:to>
      <xdr:col>36</xdr:col>
      <xdr:colOff>165100</xdr:colOff>
      <xdr:row>98</xdr:row>
      <xdr:rowOff>40557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4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31684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3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84836</xdr:rowOff>
    </xdr:from>
    <xdr:to>
      <xdr:col>85</xdr:col>
      <xdr:colOff>127000</xdr:colOff>
      <xdr:row>39</xdr:row>
      <xdr:rowOff>94197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71386"/>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74277</xdr:rowOff>
    </xdr:from>
    <xdr:to>
      <xdr:col>81</xdr:col>
      <xdr:colOff>50800</xdr:colOff>
      <xdr:row>39</xdr:row>
      <xdr:rowOff>84836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60827"/>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74277</xdr:rowOff>
    </xdr:from>
    <xdr:to>
      <xdr:col>76</xdr:col>
      <xdr:colOff>114300</xdr:colOff>
      <xdr:row>39</xdr:row>
      <xdr:rowOff>89517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6082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88428</xdr:rowOff>
    </xdr:from>
    <xdr:to>
      <xdr:col>71</xdr:col>
      <xdr:colOff>177800</xdr:colOff>
      <xdr:row>39</xdr:row>
      <xdr:rowOff>89517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7497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43397</xdr:rowOff>
    </xdr:from>
    <xdr:to>
      <xdr:col>85</xdr:col>
      <xdr:colOff>177800</xdr:colOff>
      <xdr:row>39</xdr:row>
      <xdr:rowOff>144997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129774</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4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34036</xdr:rowOff>
    </xdr:from>
    <xdr:to>
      <xdr:col>81</xdr:col>
      <xdr:colOff>101600</xdr:colOff>
      <xdr:row>39</xdr:row>
      <xdr:rowOff>135636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126763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23477</xdr:rowOff>
    </xdr:from>
    <xdr:to>
      <xdr:col>76</xdr:col>
      <xdr:colOff>165100</xdr:colOff>
      <xdr:row>39</xdr:row>
      <xdr:rowOff>125077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116204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0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38717</xdr:rowOff>
    </xdr:from>
    <xdr:to>
      <xdr:col>72</xdr:col>
      <xdr:colOff>38100</xdr:colOff>
      <xdr:row>39</xdr:row>
      <xdr:rowOff>140317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131444</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817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37628</xdr:rowOff>
    </xdr:from>
    <xdr:to>
      <xdr:col>67</xdr:col>
      <xdr:colOff>101600</xdr:colOff>
      <xdr:row>39</xdr:row>
      <xdr:rowOff>139228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130355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7455</xdr:rowOff>
    </xdr:from>
    <xdr:to>
      <xdr:col>85</xdr:col>
      <xdr:colOff>127000</xdr:colOff>
      <xdr:row>76</xdr:row>
      <xdr:rowOff>44202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37655"/>
          <a:ext cx="8382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7455</xdr:rowOff>
    </xdr:from>
    <xdr:to>
      <xdr:col>81</xdr:col>
      <xdr:colOff>50800</xdr:colOff>
      <xdr:row>76</xdr:row>
      <xdr:rowOff>24315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37655"/>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24315</xdr:rowOff>
    </xdr:from>
    <xdr:to>
      <xdr:col>76</xdr:col>
      <xdr:colOff>114300</xdr:colOff>
      <xdr:row>76</xdr:row>
      <xdr:rowOff>47192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54515"/>
          <a:ext cx="889000" cy="2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28487</xdr:rowOff>
    </xdr:from>
    <xdr:to>
      <xdr:col>71</xdr:col>
      <xdr:colOff>177800</xdr:colOff>
      <xdr:row>76</xdr:row>
      <xdr:rowOff>47192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058687"/>
          <a:ext cx="889000" cy="1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164852</xdr:rowOff>
    </xdr:from>
    <xdr:to>
      <xdr:col>85</xdr:col>
      <xdr:colOff>177800</xdr:colOff>
      <xdr:row>76</xdr:row>
      <xdr:rowOff>95002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143279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0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128105</xdr:rowOff>
    </xdr:from>
    <xdr:to>
      <xdr:col>81</xdr:col>
      <xdr:colOff>101600</xdr:colOff>
      <xdr:row>76</xdr:row>
      <xdr:rowOff>58254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49382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144964</xdr:rowOff>
    </xdr:from>
    <xdr:to>
      <xdr:col>76</xdr:col>
      <xdr:colOff>165100</xdr:colOff>
      <xdr:row>76</xdr:row>
      <xdr:rowOff>75115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03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66242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167842</xdr:rowOff>
    </xdr:from>
    <xdr:to>
      <xdr:col>72</xdr:col>
      <xdr:colOff>38100</xdr:colOff>
      <xdr:row>76</xdr:row>
      <xdr:rowOff>97992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89119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149137</xdr:rowOff>
    </xdr:from>
    <xdr:to>
      <xdr:col>67</xdr:col>
      <xdr:colOff>101600</xdr:colOff>
      <xdr:row>76</xdr:row>
      <xdr:rowOff>79287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70414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163139</xdr:rowOff>
    </xdr:from>
    <xdr:to>
      <xdr:col>85</xdr:col>
      <xdr:colOff>127000</xdr:colOff>
      <xdr:row>98</xdr:row>
      <xdr:rowOff>169159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65239"/>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163139</xdr:rowOff>
    </xdr:from>
    <xdr:to>
      <xdr:col>81</xdr:col>
      <xdr:colOff>50800</xdr:colOff>
      <xdr:row>98</xdr:row>
      <xdr:rowOff>166866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65239"/>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166866</xdr:rowOff>
    </xdr:from>
    <xdr:to>
      <xdr:col>76</xdr:col>
      <xdr:colOff>114300</xdr:colOff>
      <xdr:row>99</xdr:row>
      <xdr:rowOff>24532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68966"/>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24532</xdr:rowOff>
    </xdr:from>
    <xdr:to>
      <xdr:col>71</xdr:col>
      <xdr:colOff>177800</xdr:colOff>
      <xdr:row>99</xdr:row>
      <xdr:rowOff>39551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98082"/>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118359</xdr:rowOff>
    </xdr:from>
    <xdr:to>
      <xdr:col>85</xdr:col>
      <xdr:colOff>177800</xdr:colOff>
      <xdr:row>99</xdr:row>
      <xdr:rowOff>48509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33286</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3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112339</xdr:rowOff>
    </xdr:from>
    <xdr:to>
      <xdr:col>81</xdr:col>
      <xdr:colOff>101600</xdr:colOff>
      <xdr:row>99</xdr:row>
      <xdr:rowOff>42489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33616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0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116066</xdr:rowOff>
    </xdr:from>
    <xdr:to>
      <xdr:col>76</xdr:col>
      <xdr:colOff>165100</xdr:colOff>
      <xdr:row>99</xdr:row>
      <xdr:rowOff>46216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37343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145182</xdr:rowOff>
    </xdr:from>
    <xdr:to>
      <xdr:col>72</xdr:col>
      <xdr:colOff>38100</xdr:colOff>
      <xdr:row>99</xdr:row>
      <xdr:rowOff>75332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66459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4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160201</xdr:rowOff>
    </xdr:from>
    <xdr:to>
      <xdr:col>67</xdr:col>
      <xdr:colOff>101600</xdr:colOff>
      <xdr:row>99</xdr:row>
      <xdr:rowOff>90351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81478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7055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29156</xdr:rowOff>
    </xdr:from>
    <xdr:to>
      <xdr:col>116</xdr:col>
      <xdr:colOff>63500</xdr:colOff>
      <xdr:row>38</xdr:row>
      <xdr:rowOff>41076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72806"/>
          <a:ext cx="838200" cy="18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26053</xdr:rowOff>
    </xdr:from>
    <xdr:to>
      <xdr:col>111</xdr:col>
      <xdr:colOff>177800</xdr:colOff>
      <xdr:row>38</xdr:row>
      <xdr:rowOff>41076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41153"/>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10541</xdr:rowOff>
    </xdr:from>
    <xdr:to>
      <xdr:col>107</xdr:col>
      <xdr:colOff>50800</xdr:colOff>
      <xdr:row>38</xdr:row>
      <xdr:rowOff>26053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25641"/>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138557</xdr:rowOff>
    </xdr:from>
    <xdr:to>
      <xdr:col>102</xdr:col>
      <xdr:colOff>114300</xdr:colOff>
      <xdr:row>38</xdr:row>
      <xdr:rowOff>10541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8220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149806</xdr:rowOff>
    </xdr:from>
    <xdr:to>
      <xdr:col>116</xdr:col>
      <xdr:colOff>114300</xdr:colOff>
      <xdr:row>37</xdr:row>
      <xdr:rowOff>79956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1233</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7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161726</xdr:rowOff>
    </xdr:from>
    <xdr:to>
      <xdr:col>112</xdr:col>
      <xdr:colOff>38100</xdr:colOff>
      <xdr:row>38</xdr:row>
      <xdr:rowOff>91876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108402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8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146703</xdr:rowOff>
    </xdr:from>
    <xdr:to>
      <xdr:col>107</xdr:col>
      <xdr:colOff>101600</xdr:colOff>
      <xdr:row>38</xdr:row>
      <xdr:rowOff>76853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93380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131191</xdr:rowOff>
    </xdr:from>
    <xdr:to>
      <xdr:col>102</xdr:col>
      <xdr:colOff>165100</xdr:colOff>
      <xdr:row>38</xdr:row>
      <xdr:rowOff>61340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77868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87757</xdr:rowOff>
    </xdr:from>
    <xdr:to>
      <xdr:col>98</xdr:col>
      <xdr:colOff>38100</xdr:colOff>
      <xdr:row>38</xdr:row>
      <xdr:rowOff>17907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34434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0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165094</xdr:rowOff>
    </xdr:from>
    <xdr:to>
      <xdr:col>116</xdr:col>
      <xdr:colOff>63500</xdr:colOff>
      <xdr:row>58</xdr:row>
      <xdr:rowOff>166446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09194"/>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164350</xdr:rowOff>
    </xdr:from>
    <xdr:to>
      <xdr:col>111</xdr:col>
      <xdr:colOff>177800</xdr:colOff>
      <xdr:row>58</xdr:row>
      <xdr:rowOff>165094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08450"/>
          <a:ext cx="889000" cy="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160769</xdr:rowOff>
    </xdr:from>
    <xdr:to>
      <xdr:col>107</xdr:col>
      <xdr:colOff>50800</xdr:colOff>
      <xdr:row>58</xdr:row>
      <xdr:rowOff>164350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0486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157702</xdr:rowOff>
    </xdr:from>
    <xdr:to>
      <xdr:col>102</xdr:col>
      <xdr:colOff>114300</xdr:colOff>
      <xdr:row>58</xdr:row>
      <xdr:rowOff>160769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01802"/>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115646</xdr:rowOff>
    </xdr:from>
    <xdr:to>
      <xdr:col>116</xdr:col>
      <xdr:colOff>114300</xdr:colOff>
      <xdr:row>59</xdr:row>
      <xdr:rowOff>45796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114294</xdr:rowOff>
    </xdr:from>
    <xdr:to>
      <xdr:col>112</xdr:col>
      <xdr:colOff>38100</xdr:colOff>
      <xdr:row>59</xdr:row>
      <xdr:rowOff>44444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35571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5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113550</xdr:rowOff>
    </xdr:from>
    <xdr:to>
      <xdr:col>107</xdr:col>
      <xdr:colOff>101600</xdr:colOff>
      <xdr:row>59</xdr:row>
      <xdr:rowOff>43700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34827</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109969</xdr:rowOff>
    </xdr:from>
    <xdr:to>
      <xdr:col>102</xdr:col>
      <xdr:colOff>165100</xdr:colOff>
      <xdr:row>59</xdr:row>
      <xdr:rowOff>40119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31246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4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106902</xdr:rowOff>
    </xdr:from>
    <xdr:to>
      <xdr:col>98</xdr:col>
      <xdr:colOff>38100</xdr:colOff>
      <xdr:row>59</xdr:row>
      <xdr:rowOff>37052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28179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39460</xdr:rowOff>
    </xdr:from>
    <xdr:to>
      <xdr:col>116</xdr:col>
      <xdr:colOff>63500</xdr:colOff>
      <xdr:row>76</xdr:row>
      <xdr:rowOff>76530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69660"/>
          <a:ext cx="8382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76530</xdr:rowOff>
    </xdr:from>
    <xdr:to>
      <xdr:col>111</xdr:col>
      <xdr:colOff>177800</xdr:colOff>
      <xdr:row>76</xdr:row>
      <xdr:rowOff>166942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06730"/>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166942</xdr:rowOff>
    </xdr:from>
    <xdr:to>
      <xdr:col>107</xdr:col>
      <xdr:colOff>50800</xdr:colOff>
      <xdr:row>77</xdr:row>
      <xdr:rowOff>50012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97142"/>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50012</xdr:rowOff>
    </xdr:from>
    <xdr:to>
      <xdr:col>102</xdr:col>
      <xdr:colOff>114300</xdr:colOff>
      <xdr:row>77</xdr:row>
      <xdr:rowOff>63385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5166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160110</xdr:rowOff>
    </xdr:from>
    <xdr:to>
      <xdr:col>116</xdr:col>
      <xdr:colOff>114300</xdr:colOff>
      <xdr:row>76</xdr:row>
      <xdr:rowOff>90260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138537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25730</xdr:rowOff>
    </xdr:from>
    <xdr:to>
      <xdr:col>112</xdr:col>
      <xdr:colOff>38100</xdr:colOff>
      <xdr:row>76</xdr:row>
      <xdr:rowOff>127330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118457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116142</xdr:rowOff>
    </xdr:from>
    <xdr:to>
      <xdr:col>107</xdr:col>
      <xdr:colOff>101600</xdr:colOff>
      <xdr:row>77</xdr:row>
      <xdr:rowOff>46292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37419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170662</xdr:rowOff>
    </xdr:from>
    <xdr:to>
      <xdr:col>102</xdr:col>
      <xdr:colOff>165100</xdr:colOff>
      <xdr:row>77</xdr:row>
      <xdr:rowOff>100812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9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12585</xdr:rowOff>
    </xdr:from>
    <xdr:to>
      <xdr:col>98</xdr:col>
      <xdr:colOff>38100</xdr:colOff>
      <xdr:row>77</xdr:row>
      <xdr:rowOff>114185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1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105312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0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歳出決算総額は、住民一人あたり３６０，６３８円となっている。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扶助費は、低所得者向けの臨時給付金などの臨時的なもののが生じたほか、子ども・子育て支援給付費や生活保護費の増などにより増となっている。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人件費は、前年度と比較して職員給与費や退職手当組合負担金が減となったものの、類似団体内数値を上回っている状態である。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用地取得費の減や工事等の縮減により減となり、類似団体内平均値を下回っているものの、今後、駅前再開発事業や公共施設の見直し等で増加する見込みとなっており、事業内容の精査等により各指標への影響が最小限に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神奈川県伊勢原市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100,156
96,927
55.56
37,902,287
36,120,041
1,231,981
21,092,262
19,323,397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167894</xdr:rowOff>
    </xdr:from>
    <xdr:to>
      <xdr:col>24</xdr:col>
      <xdr:colOff>63500</xdr:colOff>
      <xdr:row>34</xdr:row>
      <xdr:rowOff>64262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25744"/>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167894</xdr:rowOff>
    </xdr:from>
    <xdr:to>
      <xdr:col>19</xdr:col>
      <xdr:colOff>177800</xdr:colOff>
      <xdr:row>34</xdr:row>
      <xdr:rowOff>53594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257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36068</xdr:rowOff>
    </xdr:from>
    <xdr:to>
      <xdr:col>15</xdr:col>
      <xdr:colOff>50800</xdr:colOff>
      <xdr:row>34</xdr:row>
      <xdr:rowOff>53594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53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36068</xdr:rowOff>
    </xdr:from>
    <xdr:to>
      <xdr:col>10</xdr:col>
      <xdr:colOff>114300</xdr:colOff>
      <xdr:row>34</xdr:row>
      <xdr:rowOff>37592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536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xdr:rowOff>
    </xdr:from>
    <xdr:to>
      <xdr:col>24</xdr:col>
      <xdr:colOff>114300</xdr:colOff>
      <xdr:row>34</xdr:row>
      <xdr:rowOff>115062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36339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117094</xdr:rowOff>
    </xdr:from>
    <xdr:to>
      <xdr:col>20</xdr:col>
      <xdr:colOff>38100</xdr:colOff>
      <xdr:row>34</xdr:row>
      <xdr:rowOff>47244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63771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5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2794</xdr:rowOff>
    </xdr:from>
    <xdr:to>
      <xdr:col>15</xdr:col>
      <xdr:colOff>101600</xdr:colOff>
      <xdr:row>34</xdr:row>
      <xdr:rowOff>104394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120921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156718</xdr:rowOff>
    </xdr:from>
    <xdr:to>
      <xdr:col>10</xdr:col>
      <xdr:colOff>165100</xdr:colOff>
      <xdr:row>34</xdr:row>
      <xdr:rowOff>86868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103395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158242</xdr:rowOff>
    </xdr:from>
    <xdr:to>
      <xdr:col>6</xdr:col>
      <xdr:colOff>38100</xdr:colOff>
      <xdr:row>34</xdr:row>
      <xdr:rowOff>88392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104919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118659</xdr:rowOff>
    </xdr:from>
    <xdr:to>
      <xdr:col>24</xdr:col>
      <xdr:colOff>63500</xdr:colOff>
      <xdr:row>57</xdr:row>
      <xdr:rowOff>120022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1309"/>
          <a:ext cx="8382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118659</xdr:rowOff>
    </xdr:from>
    <xdr:to>
      <xdr:col>19</xdr:col>
      <xdr:colOff>177800</xdr:colOff>
      <xdr:row>57</xdr:row>
      <xdr:rowOff>134017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91309"/>
          <a:ext cx="8890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23695</xdr:rowOff>
    </xdr:from>
    <xdr:to>
      <xdr:col>15</xdr:col>
      <xdr:colOff>50800</xdr:colOff>
      <xdr:row>57</xdr:row>
      <xdr:rowOff>134017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53445"/>
          <a:ext cx="889000" cy="4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23695</xdr:rowOff>
    </xdr:from>
    <xdr:to>
      <xdr:col>10</xdr:col>
      <xdr:colOff>114300</xdr:colOff>
      <xdr:row>57</xdr:row>
      <xdr:rowOff>155720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53445"/>
          <a:ext cx="889000" cy="47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69222</xdr:rowOff>
    </xdr:from>
    <xdr:to>
      <xdr:col>24</xdr:col>
      <xdr:colOff>114300</xdr:colOff>
      <xdr:row>57</xdr:row>
      <xdr:rowOff>170822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155599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67859</xdr:rowOff>
    </xdr:from>
    <xdr:to>
      <xdr:col>20</xdr:col>
      <xdr:colOff>38100</xdr:colOff>
      <xdr:row>57</xdr:row>
      <xdr:rowOff>169459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160586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83217</xdr:rowOff>
    </xdr:from>
    <xdr:to>
      <xdr:col>15</xdr:col>
      <xdr:colOff>101600</xdr:colOff>
      <xdr:row>58</xdr:row>
      <xdr:rowOff>13367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144345</xdr:rowOff>
    </xdr:from>
    <xdr:to>
      <xdr:col>10</xdr:col>
      <xdr:colOff>165100</xdr:colOff>
      <xdr:row>55</xdr:row>
      <xdr:rowOff>74495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0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65622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9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104920</xdr:rowOff>
    </xdr:from>
    <xdr:to>
      <xdr:col>6</xdr:col>
      <xdr:colOff>38100</xdr:colOff>
      <xdr:row>58</xdr:row>
      <xdr:rowOff>35070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26197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129583</xdr:rowOff>
    </xdr:from>
    <xdr:to>
      <xdr:col>24</xdr:col>
      <xdr:colOff>62865</xdr:colOff>
      <xdr:row>78</xdr:row>
      <xdr:rowOff>4074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083"/>
          <a:ext cx="1270" cy="124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4074</xdr:rowOff>
    </xdr:from>
    <xdr:to>
      <xdr:col>24</xdr:col>
      <xdr:colOff>152400</xdr:colOff>
      <xdr:row>78</xdr:row>
      <xdr:rowOff>4074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7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129583</xdr:rowOff>
    </xdr:from>
    <xdr:to>
      <xdr:col>24</xdr:col>
      <xdr:colOff>152400</xdr:colOff>
      <xdr:row>70</xdr:row>
      <xdr:rowOff>129583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17112</xdr:rowOff>
    </xdr:from>
    <xdr:to>
      <xdr:col>24</xdr:col>
      <xdr:colOff>63500</xdr:colOff>
      <xdr:row>77</xdr:row>
      <xdr:rowOff>65680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18762"/>
          <a:ext cx="838200" cy="4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67082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4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44205</xdr:rowOff>
    </xdr:from>
    <xdr:to>
      <xdr:col>24</xdr:col>
      <xdr:colOff>114300</xdr:colOff>
      <xdr:row>75</xdr:row>
      <xdr:rowOff>145805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24276</xdr:rowOff>
    </xdr:from>
    <xdr:to>
      <xdr:col>19</xdr:col>
      <xdr:colOff>177800</xdr:colOff>
      <xdr:row>77</xdr:row>
      <xdr:rowOff>65680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25926"/>
          <a:ext cx="889000" cy="4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118278</xdr:rowOff>
    </xdr:from>
    <xdr:to>
      <xdr:col>20</xdr:col>
      <xdr:colOff>38100</xdr:colOff>
      <xdr:row>76</xdr:row>
      <xdr:rowOff>48428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7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64955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5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24276</xdr:rowOff>
    </xdr:from>
    <xdr:to>
      <xdr:col>15</xdr:col>
      <xdr:colOff>50800</xdr:colOff>
      <xdr:row>78</xdr:row>
      <xdr:rowOff>12402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5926"/>
          <a:ext cx="8890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76647</xdr:rowOff>
    </xdr:from>
    <xdr:to>
      <xdr:col>15</xdr:col>
      <xdr:colOff>101600</xdr:colOff>
      <xdr:row>76</xdr:row>
      <xdr:rowOff>6796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23324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12402</xdr:rowOff>
    </xdr:from>
    <xdr:to>
      <xdr:col>10</xdr:col>
      <xdr:colOff>114300</xdr:colOff>
      <xdr:row>78</xdr:row>
      <xdr:rowOff>34243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85502"/>
          <a:ext cx="889000" cy="2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116959</xdr:rowOff>
    </xdr:from>
    <xdr:to>
      <xdr:col>10</xdr:col>
      <xdr:colOff>165100</xdr:colOff>
      <xdr:row>77</xdr:row>
      <xdr:rowOff>47109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63636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130460</xdr:rowOff>
    </xdr:from>
    <xdr:to>
      <xdr:col>6</xdr:col>
      <xdr:colOff>38100</xdr:colOff>
      <xdr:row>77</xdr:row>
      <xdr:rowOff>60610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77136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137762</xdr:rowOff>
    </xdr:from>
    <xdr:to>
      <xdr:col>24</xdr:col>
      <xdr:colOff>114300</xdr:colOff>
      <xdr:row>77</xdr:row>
      <xdr:rowOff>67912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116189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14880</xdr:rowOff>
    </xdr:from>
    <xdr:to>
      <xdr:col>20</xdr:col>
      <xdr:colOff>38100</xdr:colOff>
      <xdr:row>77</xdr:row>
      <xdr:rowOff>116480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107607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144926</xdr:rowOff>
    </xdr:from>
    <xdr:to>
      <xdr:col>15</xdr:col>
      <xdr:colOff>101600</xdr:colOff>
      <xdr:row>77</xdr:row>
      <xdr:rowOff>75076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133052</xdr:rowOff>
    </xdr:from>
    <xdr:to>
      <xdr:col>10</xdr:col>
      <xdr:colOff>165100</xdr:colOff>
      <xdr:row>78</xdr:row>
      <xdr:rowOff>63202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54329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2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154893</xdr:rowOff>
    </xdr:from>
    <xdr:to>
      <xdr:col>6</xdr:col>
      <xdr:colOff>38100</xdr:colOff>
      <xdr:row>78</xdr:row>
      <xdr:rowOff>85043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76170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84248</xdr:rowOff>
    </xdr:from>
    <xdr:to>
      <xdr:col>24</xdr:col>
      <xdr:colOff>63500</xdr:colOff>
      <xdr:row>97</xdr:row>
      <xdr:rowOff>47934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71998"/>
          <a:ext cx="838200" cy="3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84248</xdr:rowOff>
    </xdr:from>
    <xdr:to>
      <xdr:col>19</xdr:col>
      <xdr:colOff>177800</xdr:colOff>
      <xdr:row>95</xdr:row>
      <xdr:rowOff>152958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71998"/>
          <a:ext cx="889000" cy="6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152958</xdr:rowOff>
    </xdr:from>
    <xdr:to>
      <xdr:col>15</xdr:col>
      <xdr:colOff>50800</xdr:colOff>
      <xdr:row>97</xdr:row>
      <xdr:rowOff>158544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40708"/>
          <a:ext cx="889000" cy="3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158544</xdr:rowOff>
    </xdr:from>
    <xdr:to>
      <xdr:col>10</xdr:col>
      <xdr:colOff>114300</xdr:colOff>
      <xdr:row>98</xdr:row>
      <xdr:rowOff>84542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9194"/>
          <a:ext cx="889000" cy="9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168584</xdr:rowOff>
    </xdr:from>
    <xdr:to>
      <xdr:col>24</xdr:col>
      <xdr:colOff>114300</xdr:colOff>
      <xdr:row>97</xdr:row>
      <xdr:rowOff>98734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147011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0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33448</xdr:rowOff>
    </xdr:from>
    <xdr:to>
      <xdr:col>20</xdr:col>
      <xdr:colOff>38100</xdr:colOff>
      <xdr:row>95</xdr:row>
      <xdr:rowOff>135048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126175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102158</xdr:rowOff>
    </xdr:from>
    <xdr:to>
      <xdr:col>15</xdr:col>
      <xdr:colOff>101600</xdr:colOff>
      <xdr:row>96</xdr:row>
      <xdr:rowOff>32308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23435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107744</xdr:rowOff>
    </xdr:from>
    <xdr:to>
      <xdr:col>10</xdr:col>
      <xdr:colOff>165100</xdr:colOff>
      <xdr:row>98</xdr:row>
      <xdr:rowOff>37894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29021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33742</xdr:rowOff>
    </xdr:from>
    <xdr:to>
      <xdr:col>6</xdr:col>
      <xdr:colOff>38100</xdr:colOff>
      <xdr:row>98</xdr:row>
      <xdr:rowOff>135342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126469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89408</xdr:rowOff>
    </xdr:from>
    <xdr:to>
      <xdr:col>55</xdr:col>
      <xdr:colOff>0</xdr:colOff>
      <xdr:row>37</xdr:row>
      <xdr:rowOff>92837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3305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86741</xdr:rowOff>
    </xdr:from>
    <xdr:to>
      <xdr:col>50</xdr:col>
      <xdr:colOff>114300</xdr:colOff>
      <xdr:row>37</xdr:row>
      <xdr:rowOff>89408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3039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84455</xdr:rowOff>
    </xdr:from>
    <xdr:to>
      <xdr:col>45</xdr:col>
      <xdr:colOff>177800</xdr:colOff>
      <xdr:row>37</xdr:row>
      <xdr:rowOff>86741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281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84455</xdr:rowOff>
    </xdr:from>
    <xdr:to>
      <xdr:col>41</xdr:col>
      <xdr:colOff>50800</xdr:colOff>
      <xdr:row>37</xdr:row>
      <xdr:rowOff>84455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28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42037</xdr:rowOff>
    </xdr:from>
    <xdr:to>
      <xdr:col>55</xdr:col>
      <xdr:colOff>50800</xdr:colOff>
      <xdr:row>37</xdr:row>
      <xdr:rowOff>143637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64914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37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38608</xdr:rowOff>
    </xdr:from>
    <xdr:to>
      <xdr:col>50</xdr:col>
      <xdr:colOff>165100</xdr:colOff>
      <xdr:row>37</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156735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35941</xdr:rowOff>
    </xdr:from>
    <xdr:to>
      <xdr:col>46</xdr:col>
      <xdr:colOff>38100</xdr:colOff>
      <xdr:row>37</xdr:row>
      <xdr:rowOff>137541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154068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5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33655</xdr:rowOff>
    </xdr:from>
    <xdr:to>
      <xdr:col>41</xdr:col>
      <xdr:colOff>101600</xdr:colOff>
      <xdr:row>37</xdr:row>
      <xdr:rowOff>135255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99330</xdr:rowOff>
    </xdr:from>
    <xdr:to>
      <xdr:col>55</xdr:col>
      <xdr:colOff>0</xdr:colOff>
      <xdr:row>57</xdr:row>
      <xdr:rowOff>101387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7198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99330</xdr:rowOff>
    </xdr:from>
    <xdr:to>
      <xdr:col>50</xdr:col>
      <xdr:colOff>114300</xdr:colOff>
      <xdr:row>57</xdr:row>
      <xdr:rowOff>132568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71980"/>
          <a:ext cx="8890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121366</xdr:rowOff>
    </xdr:from>
    <xdr:to>
      <xdr:col>45</xdr:col>
      <xdr:colOff>177800</xdr:colOff>
      <xdr:row>57</xdr:row>
      <xdr:rowOff>132568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94016"/>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114554</xdr:rowOff>
    </xdr:from>
    <xdr:to>
      <xdr:col>41</xdr:col>
      <xdr:colOff>50800</xdr:colOff>
      <xdr:row>57</xdr:row>
      <xdr:rowOff>121366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87204"/>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50587</xdr:rowOff>
    </xdr:from>
    <xdr:to>
      <xdr:col>55</xdr:col>
      <xdr:colOff>50800</xdr:colOff>
      <xdr:row>57</xdr:row>
      <xdr:rowOff>152187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29014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48530</xdr:rowOff>
    </xdr:from>
    <xdr:to>
      <xdr:col>50</xdr:col>
      <xdr:colOff>165100</xdr:colOff>
      <xdr:row>57</xdr:row>
      <xdr:rowOff>150130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166657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5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81768</xdr:rowOff>
    </xdr:from>
    <xdr:to>
      <xdr:col>46</xdr:col>
      <xdr:colOff>38100</xdr:colOff>
      <xdr:row>58</xdr:row>
      <xdr:rowOff>11918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3045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94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70566</xdr:rowOff>
    </xdr:from>
    <xdr:to>
      <xdr:col>41</xdr:col>
      <xdr:colOff>101600</xdr:colOff>
      <xdr:row>58</xdr:row>
      <xdr:rowOff>716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163293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93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63754</xdr:rowOff>
    </xdr:from>
    <xdr:to>
      <xdr:col>36</xdr:col>
      <xdr:colOff>165100</xdr:colOff>
      <xdr:row>57</xdr:row>
      <xdr:rowOff>165354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10431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61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96228</xdr:rowOff>
    </xdr:from>
    <xdr:to>
      <xdr:col>55</xdr:col>
      <xdr:colOff>0</xdr:colOff>
      <xdr:row>78</xdr:row>
      <xdr:rowOff>121183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69328"/>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96228</xdr:rowOff>
    </xdr:from>
    <xdr:to>
      <xdr:col>50</xdr:col>
      <xdr:colOff>114300</xdr:colOff>
      <xdr:row>78</xdr:row>
      <xdr:rowOff>97923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69328"/>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85159</xdr:rowOff>
    </xdr:from>
    <xdr:to>
      <xdr:col>45</xdr:col>
      <xdr:colOff>177800</xdr:colOff>
      <xdr:row>78</xdr:row>
      <xdr:rowOff>97923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8259"/>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85159</xdr:rowOff>
    </xdr:from>
    <xdr:to>
      <xdr:col>41</xdr:col>
      <xdr:colOff>50800</xdr:colOff>
      <xdr:row>78</xdr:row>
      <xdr:rowOff>117335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8259"/>
          <a:ext cx="8890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70383</xdr:rowOff>
    </xdr:from>
    <xdr:to>
      <xdr:col>55</xdr:col>
      <xdr:colOff>50800</xdr:colOff>
      <xdr:row>79</xdr:row>
      <xdr:rowOff>533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156760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45428</xdr:rowOff>
    </xdr:from>
    <xdr:to>
      <xdr:col>50</xdr:col>
      <xdr:colOff>165100</xdr:colOff>
      <xdr:row>78</xdr:row>
      <xdr:rowOff>147028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138155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47123</xdr:rowOff>
    </xdr:from>
    <xdr:to>
      <xdr:col>46</xdr:col>
      <xdr:colOff>38100</xdr:colOff>
      <xdr:row>78</xdr:row>
      <xdr:rowOff>148723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139850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34359</xdr:rowOff>
    </xdr:from>
    <xdr:to>
      <xdr:col>41</xdr:col>
      <xdr:colOff>101600</xdr:colOff>
      <xdr:row>78</xdr:row>
      <xdr:rowOff>135959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127086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66535</xdr:rowOff>
    </xdr:from>
    <xdr:to>
      <xdr:col>36</xdr:col>
      <xdr:colOff>165100</xdr:colOff>
      <xdr:row>78</xdr:row>
      <xdr:rowOff>168135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159262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132105</xdr:rowOff>
    </xdr:from>
    <xdr:to>
      <xdr:col>55</xdr:col>
      <xdr:colOff>0</xdr:colOff>
      <xdr:row>96</xdr:row>
      <xdr:rowOff>161265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91305"/>
          <a:ext cx="8382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150507</xdr:rowOff>
    </xdr:from>
    <xdr:to>
      <xdr:col>50</xdr:col>
      <xdr:colOff>114300</xdr:colOff>
      <xdr:row>96</xdr:row>
      <xdr:rowOff>161265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09707"/>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113728</xdr:rowOff>
    </xdr:from>
    <xdr:to>
      <xdr:col>45</xdr:col>
      <xdr:colOff>177800</xdr:colOff>
      <xdr:row>96</xdr:row>
      <xdr:rowOff>150507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72928"/>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113728</xdr:rowOff>
    </xdr:from>
    <xdr:to>
      <xdr:col>41</xdr:col>
      <xdr:colOff>50800</xdr:colOff>
      <xdr:row>96</xdr:row>
      <xdr:rowOff>124803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72928"/>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81305</xdr:rowOff>
    </xdr:from>
    <xdr:to>
      <xdr:col>55</xdr:col>
      <xdr:colOff>50800</xdr:colOff>
      <xdr:row>97</xdr:row>
      <xdr:rowOff>11455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59732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110465</xdr:rowOff>
    </xdr:from>
    <xdr:to>
      <xdr:col>50</xdr:col>
      <xdr:colOff>165100</xdr:colOff>
      <xdr:row>97</xdr:row>
      <xdr:rowOff>40615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31742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99707</xdr:rowOff>
    </xdr:from>
    <xdr:to>
      <xdr:col>46</xdr:col>
      <xdr:colOff>38100</xdr:colOff>
      <xdr:row>97</xdr:row>
      <xdr:rowOff>29857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20984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62928</xdr:rowOff>
    </xdr:from>
    <xdr:to>
      <xdr:col>41</xdr:col>
      <xdr:colOff>101600</xdr:colOff>
      <xdr:row>96</xdr:row>
      <xdr:rowOff>164528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155655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74003</xdr:rowOff>
    </xdr:from>
    <xdr:to>
      <xdr:col>36</xdr:col>
      <xdr:colOff>165100</xdr:colOff>
      <xdr:row>97</xdr:row>
      <xdr:rowOff>4153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166730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74168</xdr:rowOff>
    </xdr:from>
    <xdr:to>
      <xdr:col>85</xdr:col>
      <xdr:colOff>127000</xdr:colOff>
      <xdr:row>34</xdr:row>
      <xdr:rowOff>159385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903468"/>
          <a:ext cx="838200" cy="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159385</xdr:rowOff>
    </xdr:from>
    <xdr:to>
      <xdr:col>81</xdr:col>
      <xdr:colOff>50800</xdr:colOff>
      <xdr:row>35</xdr:row>
      <xdr:rowOff>117983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988685"/>
          <a:ext cx="889000" cy="1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79121</xdr:rowOff>
    </xdr:from>
    <xdr:to>
      <xdr:col>76</xdr:col>
      <xdr:colOff>114300</xdr:colOff>
      <xdr:row>35</xdr:row>
      <xdr:rowOff>117983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736971"/>
          <a:ext cx="889000" cy="3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79121</xdr:rowOff>
    </xdr:from>
    <xdr:to>
      <xdr:col>71</xdr:col>
      <xdr:colOff>177800</xdr:colOff>
      <xdr:row>35</xdr:row>
      <xdr:rowOff>98425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736971"/>
          <a:ext cx="889000" cy="3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23368</xdr:rowOff>
    </xdr:from>
    <xdr:to>
      <xdr:col>85</xdr:col>
      <xdr:colOff>177800</xdr:colOff>
      <xdr:row>34</xdr:row>
      <xdr:rowOff>124968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46245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0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108585</xdr:rowOff>
    </xdr:from>
    <xdr:to>
      <xdr:col>81</xdr:col>
      <xdr:colOff>101600</xdr:colOff>
      <xdr:row>35</xdr:row>
      <xdr:rowOff>38735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55262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71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67183</xdr:rowOff>
    </xdr:from>
    <xdr:to>
      <xdr:col>76</xdr:col>
      <xdr:colOff>165100</xdr:colOff>
      <xdr:row>35</xdr:row>
      <xdr:rowOff>168783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28321</xdr:rowOff>
    </xdr:from>
    <xdr:to>
      <xdr:col>72</xdr:col>
      <xdr:colOff>38100</xdr:colOff>
      <xdr:row>33</xdr:row>
      <xdr:rowOff>129921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6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146448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4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47625</xdr:rowOff>
    </xdr:from>
    <xdr:to>
      <xdr:col>67</xdr:col>
      <xdr:colOff>101600</xdr:colOff>
      <xdr:row>35</xdr:row>
      <xdr:rowOff>149225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140352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108401</xdr:rowOff>
    </xdr:from>
    <xdr:to>
      <xdr:col>85</xdr:col>
      <xdr:colOff>127000</xdr:colOff>
      <xdr:row>57</xdr:row>
      <xdr:rowOff>146329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81051"/>
          <a:ext cx="8382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108401</xdr:rowOff>
    </xdr:from>
    <xdr:to>
      <xdr:col>81</xdr:col>
      <xdr:colOff>50800</xdr:colOff>
      <xdr:row>57</xdr:row>
      <xdr:rowOff>158864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81051"/>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8541</xdr:rowOff>
    </xdr:from>
    <xdr:to>
      <xdr:col>76</xdr:col>
      <xdr:colOff>114300</xdr:colOff>
      <xdr:row>57</xdr:row>
      <xdr:rowOff>158864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781191"/>
          <a:ext cx="889000" cy="15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56490</xdr:rowOff>
    </xdr:from>
    <xdr:to>
      <xdr:col>71</xdr:col>
      <xdr:colOff>177800</xdr:colOff>
      <xdr:row>57</xdr:row>
      <xdr:rowOff>8541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657690"/>
          <a:ext cx="889000" cy="1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95529</xdr:rowOff>
    </xdr:from>
    <xdr:to>
      <xdr:col>85</xdr:col>
      <xdr:colOff>177800</xdr:colOff>
      <xdr:row>58</xdr:row>
      <xdr:rowOff>25679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6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10456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57601</xdr:rowOff>
    </xdr:from>
    <xdr:to>
      <xdr:col>81</xdr:col>
      <xdr:colOff>101600</xdr:colOff>
      <xdr:row>57</xdr:row>
      <xdr:rowOff>159201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150328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108064</xdr:rowOff>
    </xdr:from>
    <xdr:to>
      <xdr:col>76</xdr:col>
      <xdr:colOff>165100</xdr:colOff>
      <xdr:row>58</xdr:row>
      <xdr:rowOff>38214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29341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129191</xdr:rowOff>
    </xdr:from>
    <xdr:to>
      <xdr:col>72</xdr:col>
      <xdr:colOff>38100</xdr:colOff>
      <xdr:row>57</xdr:row>
      <xdr:rowOff>59341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50468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5690</xdr:rowOff>
    </xdr:from>
    <xdr:to>
      <xdr:col>67</xdr:col>
      <xdr:colOff>101600</xdr:colOff>
      <xdr:row>56</xdr:row>
      <xdr:rowOff>107290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123817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3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84837</xdr:rowOff>
    </xdr:from>
    <xdr:to>
      <xdr:col>85</xdr:col>
      <xdr:colOff>127000</xdr:colOff>
      <xdr:row>79</xdr:row>
      <xdr:rowOff>94197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29387"/>
          <a:ext cx="8382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74276</xdr:rowOff>
    </xdr:from>
    <xdr:to>
      <xdr:col>81</xdr:col>
      <xdr:colOff>50800</xdr:colOff>
      <xdr:row>79</xdr:row>
      <xdr:rowOff>84837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18826"/>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74276</xdr:rowOff>
    </xdr:from>
    <xdr:to>
      <xdr:col>76</xdr:col>
      <xdr:colOff>114300</xdr:colOff>
      <xdr:row>79</xdr:row>
      <xdr:rowOff>89517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618826"/>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88429</xdr:rowOff>
    </xdr:from>
    <xdr:to>
      <xdr:col>71</xdr:col>
      <xdr:colOff>177800</xdr:colOff>
      <xdr:row>79</xdr:row>
      <xdr:rowOff>89517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297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43397</xdr:rowOff>
    </xdr:from>
    <xdr:to>
      <xdr:col>85</xdr:col>
      <xdr:colOff>177800</xdr:colOff>
      <xdr:row>79</xdr:row>
      <xdr:rowOff>144997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129774</xdr:rowOff>
    </xdr:from>
    <xdr:ext cx="313932"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34037</xdr:rowOff>
    </xdr:from>
    <xdr:to>
      <xdr:col>81</xdr:col>
      <xdr:colOff>101600</xdr:colOff>
      <xdr:row>79</xdr:row>
      <xdr:rowOff>135637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126764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67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23476</xdr:rowOff>
    </xdr:from>
    <xdr:to>
      <xdr:col>76</xdr:col>
      <xdr:colOff>165100</xdr:colOff>
      <xdr:row>79</xdr:row>
      <xdr:rowOff>125076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116203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6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38717</xdr:rowOff>
    </xdr:from>
    <xdr:to>
      <xdr:col>72</xdr:col>
      <xdr:colOff>38100</xdr:colOff>
      <xdr:row>79</xdr:row>
      <xdr:rowOff>140317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131444</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75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37629</xdr:rowOff>
    </xdr:from>
    <xdr:to>
      <xdr:col>67</xdr:col>
      <xdr:colOff>101600</xdr:colOff>
      <xdr:row>79</xdr:row>
      <xdr:rowOff>139229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130356</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7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7455</xdr:rowOff>
    </xdr:from>
    <xdr:to>
      <xdr:col>85</xdr:col>
      <xdr:colOff>127000</xdr:colOff>
      <xdr:row>96</xdr:row>
      <xdr:rowOff>44202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66655"/>
          <a:ext cx="838200" cy="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7455</xdr:rowOff>
    </xdr:from>
    <xdr:to>
      <xdr:col>81</xdr:col>
      <xdr:colOff>50800</xdr:colOff>
      <xdr:row>96</xdr:row>
      <xdr:rowOff>24315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66655"/>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24315</xdr:rowOff>
    </xdr:from>
    <xdr:to>
      <xdr:col>76</xdr:col>
      <xdr:colOff>114300</xdr:colOff>
      <xdr:row>96</xdr:row>
      <xdr:rowOff>47117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83515"/>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28487</xdr:rowOff>
    </xdr:from>
    <xdr:to>
      <xdr:col>71</xdr:col>
      <xdr:colOff>177800</xdr:colOff>
      <xdr:row>96</xdr:row>
      <xdr:rowOff>47117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487687"/>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164852</xdr:rowOff>
    </xdr:from>
    <xdr:to>
      <xdr:col>85</xdr:col>
      <xdr:colOff>177800</xdr:colOff>
      <xdr:row>96</xdr:row>
      <xdr:rowOff>95002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143279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128105</xdr:rowOff>
    </xdr:from>
    <xdr:to>
      <xdr:col>81</xdr:col>
      <xdr:colOff>101600</xdr:colOff>
      <xdr:row>96</xdr:row>
      <xdr:rowOff>58255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4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49382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144965</xdr:rowOff>
    </xdr:from>
    <xdr:to>
      <xdr:col>76</xdr:col>
      <xdr:colOff>165100</xdr:colOff>
      <xdr:row>96</xdr:row>
      <xdr:rowOff>75115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66242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167767</xdr:rowOff>
    </xdr:from>
    <xdr:to>
      <xdr:col>72</xdr:col>
      <xdr:colOff>38100</xdr:colOff>
      <xdr:row>96</xdr:row>
      <xdr:rowOff>97917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89044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149137</xdr:rowOff>
    </xdr:from>
    <xdr:to>
      <xdr:col>67</xdr:col>
      <xdr:colOff>101600</xdr:colOff>
      <xdr:row>96</xdr:row>
      <xdr:rowOff>79287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4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70414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5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衛生費は新型コロナウイルス感染症関連事業費により増加傾向にあったが、感染の落ち着きにより大幅減となった。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消防費は秦野市・伊勢原市共同消防指令センターの整備により増加しており、類似団体内平均値を上回っている。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民生費は低所得者向けの臨時給付金などの臨時的なもののが生じたほか、子ども・子育て支援給付費や生活保護費の増などにより増となっている。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普通交付税や前年度繰越金の減を補てんするために取</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崩しを行ったため、</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ポイント減少した。減少傾向にならないよう残高確保に努める。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市税は増となったものの、普通交付税や前年度繰越金の減等により、黒字ではあるが、前年度との比較では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財政調整基金からの取崩金が積立額を大幅に上回ったため、▲</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5.34</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ポイントとなった。連続して赤字とならないよう、慎重な財政運営に努める。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令和５年度決算では、全ての会計において実質収支は黒字となっている。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一般会計は、市税は増となったものの、普通交付税や前年度繰越金の減等により、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b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公共下水道事業会計は、下水道使用料収入や他会計繰入金の増が処理場費等の増を上回り、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介護保険事業特別会計では、国庫補助や交付金等の増により歳入も増となったが、保険給付費等の歳出の増が上回り、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0.33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国民健康保険事業特別会計では、繰入金等の増により歳入も増となったが、国民健康保険事業費納付金等の歳出の増が上回り、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後期高齢者医療事業特別会計では、前年度繰越金等の増により歳入も増となったものの、後期高齢者医療広域連合納付金の増等により歳出の増が上回り、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ポイント減少した。黒字ではあるが、指標上は実質収支が出ていない形となった。</a:t>
          </a:r>
          <a:b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用地取得事業特別会計では、歳入歳出が同額であるため、実質収支はない。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金額の大きいシティプラザ取得事業費や一部の退職手当債の償還が完了したこと等により、令和５年度は減となった。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Ｒ３までは減少傾向にあったが、Ｒ４以降は公営企業への繰出金の増に伴い増となっている。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事業公社経営健全化計画</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に基づき、長期債務の解消に取り組んでいる。令和５年度は前年度と比較して２７１百万円の大幅減となった。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について、令和５年度は起債の償還の進捗及び新規借入の抑制に伴い、令和４年度に引き続き減となった。今後は、伊勢原駅北口再開発や、公共施設の老朽化に伴う設備改修等が見込まれており、新規借入の増加が見込まれるが、慎重な財政運営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財政調整基金において、普通交付税や前年度繰越金の減を補てんするために取</a:t>
          </a:r>
          <a:r>
            <a:rPr kumimoji="1" lang="ja-JP" altLang="ja-JP" sz="1400" b="0">
              <a:solidFill>
                <a:schemeClr val="dk1"/>
              </a:solidFill>
              <a:effectLst/>
              <a:latin typeface="ＭＳ ゴシック" panose="020B0609070205080204" pitchFamily="49" charset="-128"/>
              <a:ea typeface="ＭＳ ゴシック" panose="020B0609070205080204" pitchFamily="49" charset="-128"/>
              <a:cs typeface="+mn-cs"/>
            </a:rPr>
            <a:t>崩しを行った結果、充当可能基金が３７９百万円減少した。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神奈川県伊勢原市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財政調整基金は減となった一方で、その他特定目的基金が増となり、総体としては６３百万円の増となった。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まちづくり市民ファンド寄附金積立基金は、ふるさと納税制度の趣旨により、新規返礼品の拡充や効果的な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を行うことにより寄附額の増加に努め、寄附者の意向に沿った事業へ活用する。</a:t>
          </a:r>
          <a:b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その他の目的基金は、資金運用を適切に行うことにより基金残高の増加に努める。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伊勢原市まちづくり市民ファンド寄附金積立基金：寄附者の指定する使途に応じ、関連する事業へ充当する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伊勢原市市街地再開発基金：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市街地再開発事業へ充当する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伊勢原市公共施設等総合管理基金：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公共施設等の総合的かつ計画的な整備事業に充当する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まちづくり市民ファンド寄附金積立基金については減となったが、伊勢原駅北口再開発に向けた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市街地再開発基金への８２百万円の積立てや、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新設した公共施設等総合管理基金への４１０百万円の積み立てた結果、特定目的基金の総体としては増になった。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・まちづくり市民ファンド寄附金積立基金：ふるさと納税制度の趣旨に沿い、新規返礼品の拡充に努める等、寄附額の増加に努め、寄附者の意向に沿った事業に活用する。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・伊勢原市市街地再開発基金：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今後の伊勢原駅北口の再開発に向け、積立てに努める。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・伊勢原市公共施設等総合管理基金：老朽化の進む</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公共施設等の改修に向け、積立てに努める。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財政調整基金において、普通交付税や前年度繰越金の減を補てんするために取</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崩しを行った結果、４２１百万円の減となった。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自然災害や景気動向等の影響下におっても、安定したサービスを提供できるようにするため、適正規模の残高確保に努める。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減債基金の積み立てはない。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37902287</v>
      </c>
      <c r="BO4" s="449"/>
      <c r="BP4" s="449"/>
      <c r="BQ4" s="449"/>
      <c r="BR4" s="449"/>
      <c r="BS4" s="449"/>
      <c r="BT4" s="449"/>
      <c r="BU4" s="450"/>
      <c r="BV4" s="448">
        <v>38543443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5.8</v>
      </c>
      <c r="CU4" s="589"/>
      <c r="CV4" s="589"/>
      <c r="CW4" s="589"/>
      <c r="CX4" s="589"/>
      <c r="CY4" s="589"/>
      <c r="CZ4" s="589"/>
      <c r="DA4" s="590"/>
      <c r="DB4" s="588">
        <v>9.5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36120041</v>
      </c>
      <c r="BO5" s="420"/>
      <c r="BP5" s="420"/>
      <c r="BQ5" s="420"/>
      <c r="BR5" s="420"/>
      <c r="BS5" s="420"/>
      <c r="BT5" s="420"/>
      <c r="BU5" s="421"/>
      <c r="BV5" s="419">
        <v>36504993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98.9</v>
      </c>
      <c r="CU5" s="417"/>
      <c r="CV5" s="417"/>
      <c r="CW5" s="417"/>
      <c r="CX5" s="417"/>
      <c r="CY5" s="417"/>
      <c r="CZ5" s="417"/>
      <c r="DA5" s="418"/>
      <c r="DB5" s="416">
        <v>96.8</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1782246</v>
      </c>
      <c r="BO6" s="420"/>
      <c r="BP6" s="420"/>
      <c r="BQ6" s="420"/>
      <c r="BR6" s="420"/>
      <c r="BS6" s="420"/>
      <c r="BT6" s="420"/>
      <c r="BU6" s="421"/>
      <c r="BV6" s="419">
        <v>2038450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99.3</v>
      </c>
      <c r="CU6" s="563"/>
      <c r="CV6" s="563"/>
      <c r="CW6" s="563"/>
      <c r="CX6" s="563"/>
      <c r="CY6" s="563"/>
      <c r="CZ6" s="563"/>
      <c r="DA6" s="564"/>
      <c r="DB6" s="562">
        <v>98.5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550265</v>
      </c>
      <c r="BO7" s="420"/>
      <c r="BP7" s="420"/>
      <c r="BQ7" s="420"/>
      <c r="BR7" s="420"/>
      <c r="BS7" s="420"/>
      <c r="BT7" s="420"/>
      <c r="BU7" s="421"/>
      <c r="BV7" s="419">
        <v>101087</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21092262</v>
      </c>
      <c r="CU7" s="420"/>
      <c r="CV7" s="420"/>
      <c r="CW7" s="420"/>
      <c r="CX7" s="420"/>
      <c r="CY7" s="420"/>
      <c r="CZ7" s="420"/>
      <c r="DA7" s="421"/>
      <c r="DB7" s="419">
        <v>20492931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1231981</v>
      </c>
      <c r="BO8" s="420"/>
      <c r="BP8" s="420"/>
      <c r="BQ8" s="420"/>
      <c r="BR8" s="420"/>
      <c r="BS8" s="420"/>
      <c r="BT8" s="420"/>
      <c r="BU8" s="421"/>
      <c r="BV8" s="419">
        <v>1937363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0.92</v>
      </c>
      <c r="CU8" s="523"/>
      <c r="CV8" s="523"/>
      <c r="CW8" s="523"/>
      <c r="CX8" s="523"/>
      <c r="CY8" s="523"/>
      <c r="CZ8" s="523"/>
      <c r="DA8" s="524"/>
      <c r="DB8" s="522">
        <v>0.93</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101780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-705382</v>
      </c>
      <c r="BO9" s="420"/>
      <c r="BP9" s="420"/>
      <c r="BQ9" s="420"/>
      <c r="BR9" s="420"/>
      <c r="BS9" s="420"/>
      <c r="BT9" s="420"/>
      <c r="BU9" s="421"/>
      <c r="BV9" s="419">
        <v>-502934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11.1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101514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75913</v>
      </c>
      <c r="BO10" s="420"/>
      <c r="BP10" s="420"/>
      <c r="BQ10" s="420"/>
      <c r="BR10" s="420"/>
      <c r="BS10" s="420"/>
      <c r="BT10" s="420"/>
      <c r="BU10" s="421"/>
      <c r="BV10" s="419">
        <v>601453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100156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496936</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96927</v>
      </c>
      <c r="S13" s="507"/>
      <c r="T13" s="507"/>
      <c r="U13" s="507"/>
      <c r="V13" s="508"/>
      <c r="W13" s="509" t="s">
        <v>131</v>
      </c>
      <c r="X13" s="405"/>
      <c r="Y13" s="405"/>
      <c r="Z13" s="405"/>
      <c r="AA13" s="405"/>
      <c r="AB13" s="406"/>
      <c r="AC13" s="372">
        <v>1025</v>
      </c>
      <c r="AD13" s="373"/>
      <c r="AE13" s="373"/>
      <c r="AF13" s="373"/>
      <c r="AG13" s="374"/>
      <c r="AH13" s="372">
        <v>1134</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-1126405</v>
      </c>
      <c r="BO13" s="420"/>
      <c r="BP13" s="420"/>
      <c r="BQ13" s="420"/>
      <c r="BR13" s="420"/>
      <c r="BS13" s="420"/>
      <c r="BT13" s="420"/>
      <c r="BU13" s="421"/>
      <c r="BV13" s="419">
        <v>98519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7.7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99910</v>
      </c>
      <c r="S14" s="507"/>
      <c r="T14" s="507"/>
      <c r="U14" s="507"/>
      <c r="V14" s="508"/>
      <c r="W14" s="510"/>
      <c r="X14" s="408"/>
      <c r="Y14" s="408"/>
      <c r="Z14" s="408"/>
      <c r="AA14" s="408"/>
      <c r="AB14" s="409"/>
      <c r="AC14" s="499">
        <v>2.2999999999999998</v>
      </c>
      <c r="AD14" s="500"/>
      <c r="AE14" s="500"/>
      <c r="AF14" s="500"/>
      <c r="AG14" s="501"/>
      <c r="AH14" s="499">
        <v>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28.6</v>
      </c>
      <c r="CU14" s="517"/>
      <c r="CV14" s="517"/>
      <c r="CW14" s="517"/>
      <c r="CX14" s="517"/>
      <c r="CY14" s="517"/>
      <c r="CZ14" s="517"/>
      <c r="DA14" s="518"/>
      <c r="DB14" s="516">
        <v>31.2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97059</v>
      </c>
      <c r="S15" s="507"/>
      <c r="T15" s="507"/>
      <c r="U15" s="507"/>
      <c r="V15" s="508"/>
      <c r="W15" s="509" t="s">
        <v>137</v>
      </c>
      <c r="X15" s="405"/>
      <c r="Y15" s="405"/>
      <c r="Z15" s="405"/>
      <c r="AA15" s="405"/>
      <c r="AB15" s="406"/>
      <c r="AC15" s="372">
        <v>11272</v>
      </c>
      <c r="AD15" s="373"/>
      <c r="AE15" s="373"/>
      <c r="AF15" s="373"/>
      <c r="AG15" s="374"/>
      <c r="AH15" s="372">
        <v>12202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15540097</v>
      </c>
      <c r="BO15" s="449"/>
      <c r="BP15" s="449"/>
      <c r="BQ15" s="449"/>
      <c r="BR15" s="449"/>
      <c r="BS15" s="449"/>
      <c r="BT15" s="449"/>
      <c r="BU15" s="450"/>
      <c r="BV15" s="448">
        <v>14696997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24.9</v>
      </c>
      <c r="AD16" s="500"/>
      <c r="AE16" s="500"/>
      <c r="AF16" s="500"/>
      <c r="AG16" s="501"/>
      <c r="AH16" s="499">
        <v>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16582155</v>
      </c>
      <c r="BO16" s="420"/>
      <c r="BP16" s="420"/>
      <c r="BQ16" s="420"/>
      <c r="BR16" s="420"/>
      <c r="BS16" s="420"/>
      <c r="BT16" s="420"/>
      <c r="BU16" s="421"/>
      <c r="BV16" s="419">
        <v>16051430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32925</v>
      </c>
      <c r="AD17" s="373"/>
      <c r="AE17" s="373"/>
      <c r="AF17" s="373"/>
      <c r="AG17" s="374"/>
      <c r="AH17" s="372">
        <v>31910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19873082</v>
      </c>
      <c r="BO17" s="420"/>
      <c r="BP17" s="420"/>
      <c r="BQ17" s="420"/>
      <c r="BR17" s="420"/>
      <c r="BS17" s="420"/>
      <c r="BT17" s="420"/>
      <c r="BU17" s="421"/>
      <c r="BV17" s="419">
        <v>18759523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55.56</v>
      </c>
      <c r="M18" s="472"/>
      <c r="N18" s="472"/>
      <c r="O18" s="472"/>
      <c r="P18" s="472"/>
      <c r="Q18" s="472"/>
      <c r="R18" s="473"/>
      <c r="S18" s="473"/>
      <c r="T18" s="473"/>
      <c r="U18" s="473"/>
      <c r="V18" s="474"/>
      <c r="W18" s="490"/>
      <c r="X18" s="491"/>
      <c r="Y18" s="491"/>
      <c r="Z18" s="491"/>
      <c r="AA18" s="491"/>
      <c r="AB18" s="515"/>
      <c r="AC18" s="389">
        <v>72.8</v>
      </c>
      <c r="AD18" s="390"/>
      <c r="AE18" s="390"/>
      <c r="AF18" s="390"/>
      <c r="AG18" s="475"/>
      <c r="AH18" s="389">
        <v>70.5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20740206</v>
      </c>
      <c r="BO18" s="420"/>
      <c r="BP18" s="420"/>
      <c r="BQ18" s="420"/>
      <c r="BR18" s="420"/>
      <c r="BS18" s="420"/>
      <c r="BT18" s="420"/>
      <c r="BU18" s="421"/>
      <c r="BV18" s="419">
        <v>20679566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1832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25977294</v>
      </c>
      <c r="BO19" s="420"/>
      <c r="BP19" s="420"/>
      <c r="BQ19" s="420"/>
      <c r="BR19" s="420"/>
      <c r="BS19" s="420"/>
      <c r="BT19" s="420"/>
      <c r="BU19" s="421"/>
      <c r="BV19" s="419">
        <v>25888583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45361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19323397</v>
      </c>
      <c r="BO22" s="449"/>
      <c r="BP22" s="449"/>
      <c r="BQ22" s="449"/>
      <c r="BR22" s="449"/>
      <c r="BS22" s="449"/>
      <c r="BT22" s="449"/>
      <c r="BU22" s="450"/>
      <c r="BV22" s="448">
        <v>20702186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13427517</v>
      </c>
      <c r="BO23" s="420"/>
      <c r="BP23" s="420"/>
      <c r="BQ23" s="420"/>
      <c r="BR23" s="420"/>
      <c r="BS23" s="420"/>
      <c r="BT23" s="420"/>
      <c r="BU23" s="421"/>
      <c r="BV23" s="419">
        <v>14977506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9177</v>
      </c>
      <c r="R24" s="373"/>
      <c r="S24" s="373"/>
      <c r="T24" s="373"/>
      <c r="U24" s="373"/>
      <c r="V24" s="374"/>
      <c r="W24" s="462"/>
      <c r="X24" s="399"/>
      <c r="Y24" s="400"/>
      <c r="Z24" s="375" t="s">
        <v>162</v>
      </c>
      <c r="AA24" s="376"/>
      <c r="AB24" s="376"/>
      <c r="AC24" s="376"/>
      <c r="AD24" s="376"/>
      <c r="AE24" s="376"/>
      <c r="AF24" s="376"/>
      <c r="AG24" s="377"/>
      <c r="AH24" s="372">
        <v>599</v>
      </c>
      <c r="AI24" s="373"/>
      <c r="AJ24" s="373"/>
      <c r="AK24" s="373"/>
      <c r="AL24" s="374"/>
      <c r="AM24" s="372">
        <v>1886850</v>
      </c>
      <c r="AN24" s="373"/>
      <c r="AO24" s="373"/>
      <c r="AP24" s="373"/>
      <c r="AQ24" s="373"/>
      <c r="AR24" s="374"/>
      <c r="AS24" s="372">
        <v>3150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9890433</v>
      </c>
      <c r="BO24" s="420"/>
      <c r="BP24" s="420"/>
      <c r="BQ24" s="420"/>
      <c r="BR24" s="420"/>
      <c r="BS24" s="420"/>
      <c r="BT24" s="420"/>
      <c r="BU24" s="421"/>
      <c r="BV24" s="419">
        <v>10340941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7340</v>
      </c>
      <c r="R25" s="373"/>
      <c r="S25" s="373"/>
      <c r="T25" s="373"/>
      <c r="U25" s="373"/>
      <c r="V25" s="374"/>
      <c r="W25" s="462"/>
      <c r="X25" s="399"/>
      <c r="Y25" s="400"/>
      <c r="Z25" s="375" t="s">
        <v>165</v>
      </c>
      <c r="AA25" s="376"/>
      <c r="AB25" s="376"/>
      <c r="AC25" s="376"/>
      <c r="AD25" s="376"/>
      <c r="AE25" s="376"/>
      <c r="AF25" s="376"/>
      <c r="AG25" s="377"/>
      <c r="AH25" s="372">
        <v>128</v>
      </c>
      <c r="AI25" s="373"/>
      <c r="AJ25" s="373"/>
      <c r="AK25" s="373"/>
      <c r="AL25" s="374"/>
      <c r="AM25" s="372">
        <v>396672</v>
      </c>
      <c r="AN25" s="373"/>
      <c r="AO25" s="373"/>
      <c r="AP25" s="373"/>
      <c r="AQ25" s="373"/>
      <c r="AR25" s="374"/>
      <c r="AS25" s="372">
        <v>3099</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9215131</v>
      </c>
      <c r="BO25" s="449"/>
      <c r="BP25" s="449"/>
      <c r="BQ25" s="449"/>
      <c r="BR25" s="449"/>
      <c r="BS25" s="449"/>
      <c r="BT25" s="449"/>
      <c r="BU25" s="450"/>
      <c r="BV25" s="448">
        <v>7236982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6742</v>
      </c>
      <c r="R26" s="373"/>
      <c r="S26" s="373"/>
      <c r="T26" s="373"/>
      <c r="U26" s="373"/>
      <c r="V26" s="374"/>
      <c r="W26" s="462"/>
      <c r="X26" s="399"/>
      <c r="Y26" s="400"/>
      <c r="Z26" s="375" t="s">
        <v>168</v>
      </c>
      <c r="AA26" s="430"/>
      <c r="AB26" s="430"/>
      <c r="AC26" s="430"/>
      <c r="AD26" s="430"/>
      <c r="AE26" s="430"/>
      <c r="AF26" s="430"/>
      <c r="AG26" s="431"/>
      <c r="AH26" s="372">
        <v>53</v>
      </c>
      <c r="AI26" s="373"/>
      <c r="AJ26" s="373"/>
      <c r="AK26" s="373"/>
      <c r="AL26" s="374"/>
      <c r="AM26" s="372">
        <v>162339</v>
      </c>
      <c r="AN26" s="373"/>
      <c r="AO26" s="373"/>
      <c r="AP26" s="373"/>
      <c r="AQ26" s="373"/>
      <c r="AR26" s="374"/>
      <c r="AS26" s="372">
        <v>3063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5440</v>
      </c>
      <c r="R27" s="373"/>
      <c r="S27" s="373"/>
      <c r="T27" s="373"/>
      <c r="U27" s="373"/>
      <c r="V27" s="374"/>
      <c r="W27" s="462"/>
      <c r="X27" s="399"/>
      <c r="Y27" s="400"/>
      <c r="Z27" s="375" t="s">
        <v>171</v>
      </c>
      <c r="AA27" s="376"/>
      <c r="AB27" s="376"/>
      <c r="AC27" s="376"/>
      <c r="AD27" s="376"/>
      <c r="AE27" s="376"/>
      <c r="AF27" s="376"/>
      <c r="AG27" s="377"/>
      <c r="AH27" s="372">
        <v>14</v>
      </c>
      <c r="AI27" s="373"/>
      <c r="AJ27" s="373"/>
      <c r="AK27" s="373"/>
      <c r="AL27" s="374"/>
      <c r="AM27" s="372">
        <v>52066</v>
      </c>
      <c r="AN27" s="373"/>
      <c r="AO27" s="373"/>
      <c r="AP27" s="373"/>
      <c r="AQ27" s="373"/>
      <c r="AR27" s="374"/>
      <c r="AS27" s="372">
        <v>3719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4690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1906217</v>
      </c>
      <c r="BO28" s="449"/>
      <c r="BP28" s="449"/>
      <c r="BQ28" s="449"/>
      <c r="BR28" s="449"/>
      <c r="BS28" s="449"/>
      <c r="BT28" s="449"/>
      <c r="BU28" s="450"/>
      <c r="BV28" s="448">
        <v>2327239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18</v>
      </c>
      <c r="M29" s="373"/>
      <c r="N29" s="373"/>
      <c r="O29" s="373"/>
      <c r="P29" s="374"/>
      <c r="Q29" s="372">
        <v>4350</v>
      </c>
      <c r="R29" s="373"/>
      <c r="S29" s="373"/>
      <c r="T29" s="373"/>
      <c r="U29" s="373"/>
      <c r="V29" s="374"/>
      <c r="W29" s="463"/>
      <c r="X29" s="464"/>
      <c r="Y29" s="465"/>
      <c r="Z29" s="375" t="s">
        <v>177</v>
      </c>
      <c r="AA29" s="376"/>
      <c r="AB29" s="376"/>
      <c r="AC29" s="376"/>
      <c r="AD29" s="376"/>
      <c r="AE29" s="376"/>
      <c r="AF29" s="376"/>
      <c r="AG29" s="377"/>
      <c r="AH29" s="372">
        <v>613</v>
      </c>
      <c r="AI29" s="373"/>
      <c r="AJ29" s="373"/>
      <c r="AK29" s="373"/>
      <c r="AL29" s="374"/>
      <c r="AM29" s="372">
        <v>1938916</v>
      </c>
      <c r="AN29" s="373"/>
      <c r="AO29" s="373"/>
      <c r="AP29" s="373"/>
      <c r="AQ29" s="373"/>
      <c r="AR29" s="374"/>
      <c r="AS29" s="372">
        <v>3163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101.2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1108357</v>
      </c>
      <c r="BO30" s="454"/>
      <c r="BP30" s="454"/>
      <c r="BQ30" s="454"/>
      <c r="BR30" s="454"/>
      <c r="BS30" s="454"/>
      <c r="BT30" s="454"/>
      <c r="BU30" s="455"/>
      <c r="BV30" s="453">
        <v>625083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公共下水道事業会計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秦野市伊勢原市環境衛生組合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伊勢原市土地開発公社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用地取得事業特別会計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金目川水害予防組合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(一財)伊勢原市事業公社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神奈川県後期高齢者医療広域連合(一般会計)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神奈川県後期高齢者医療広域連合(事業会計)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神奈川県市町村職員退職手当組合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owMRi4iG5+ojntxAYQvJGSP8ZF8g2Kmko7fxVCIEJHMTeoc747rDsLvvIT0Y7l9socAm4uBUA/1jAbI++2KtA==" saltValue="rmmKzCm5O4SaQs3wgfrZ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17227120</v>
      </c>
      <c r="S5" s="674"/>
      <c r="T5" s="674"/>
      <c r="U5" s="674"/>
      <c r="V5" s="674"/>
      <c r="W5" s="674"/>
      <c r="X5" s="674"/>
      <c r="Y5" s="702"/>
      <c r="Z5" s="715">
        <v>45.5</v>
      </c>
      <c r="AA5" s="715"/>
      <c r="AB5" s="715"/>
      <c r="AC5" s="715"/>
      <c r="AD5" s="716">
        <v>16322586</v>
      </c>
      <c r="AE5" s="716"/>
      <c r="AF5" s="716"/>
      <c r="AG5" s="716"/>
      <c r="AH5" s="716"/>
      <c r="AI5" s="716"/>
      <c r="AJ5" s="716"/>
      <c r="AK5" s="716"/>
      <c r="AL5" s="703">
        <v>78.2</v>
      </c>
      <c r="AM5" s="685"/>
      <c r="AN5" s="685"/>
      <c r="AO5" s="704"/>
      <c r="AP5" s="676" t="s">
        <v>216</v>
      </c>
      <c r="AQ5" s="677"/>
      <c r="AR5" s="677"/>
      <c r="AS5" s="677"/>
      <c r="AT5" s="677"/>
      <c r="AU5" s="677"/>
      <c r="AV5" s="677"/>
      <c r="AW5" s="677"/>
      <c r="AX5" s="677"/>
      <c r="AY5" s="677"/>
      <c r="AZ5" s="677"/>
      <c r="BA5" s="677"/>
      <c r="BB5" s="677"/>
      <c r="BC5" s="677"/>
      <c r="BD5" s="677"/>
      <c r="BE5" s="677"/>
      <c r="BF5" s="678"/>
      <c r="BG5" s="621">
        <v>16322586</v>
      </c>
      <c r="BH5" s="622"/>
      <c r="BI5" s="622"/>
      <c r="BJ5" s="622"/>
      <c r="BK5" s="622"/>
      <c r="BL5" s="622"/>
      <c r="BM5" s="622"/>
      <c r="BN5" s="623"/>
      <c r="BO5" s="659">
        <v>94.7</v>
      </c>
      <c r="BP5" s="659"/>
      <c r="BQ5" s="659"/>
      <c r="BR5" s="659"/>
      <c r="BS5" s="660">
        <v>168221</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228137</v>
      </c>
      <c r="S6" s="622"/>
      <c r="T6" s="622"/>
      <c r="U6" s="622"/>
      <c r="V6" s="622"/>
      <c r="W6" s="622"/>
      <c r="X6" s="622"/>
      <c r="Y6" s="623"/>
      <c r="Z6" s="659">
        <v>0.6</v>
      </c>
      <c r="AA6" s="659"/>
      <c r="AB6" s="659"/>
      <c r="AC6" s="659"/>
      <c r="AD6" s="660">
        <v>228137</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16322586</v>
      </c>
      <c r="BH6" s="622"/>
      <c r="BI6" s="622"/>
      <c r="BJ6" s="622"/>
      <c r="BK6" s="622"/>
      <c r="BL6" s="622"/>
      <c r="BM6" s="622"/>
      <c r="BN6" s="623"/>
      <c r="BO6" s="659">
        <v>94.7</v>
      </c>
      <c r="BP6" s="659"/>
      <c r="BQ6" s="659"/>
      <c r="BR6" s="659"/>
      <c r="BS6" s="660">
        <v>168221</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260268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260268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5247</v>
      </c>
      <c r="S7" s="622"/>
      <c r="T7" s="622"/>
      <c r="U7" s="622"/>
      <c r="V7" s="622"/>
      <c r="W7" s="622"/>
      <c r="X7" s="622"/>
      <c r="Y7" s="623"/>
      <c r="Z7" s="659">
        <v>0</v>
      </c>
      <c r="AA7" s="659"/>
      <c r="AB7" s="659"/>
      <c r="AC7" s="659"/>
      <c r="AD7" s="660">
        <v>5247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7832318</v>
      </c>
      <c r="BH7" s="622"/>
      <c r="BI7" s="622"/>
      <c r="BJ7" s="622"/>
      <c r="BK7" s="622"/>
      <c r="BL7" s="622"/>
      <c r="BM7" s="622"/>
      <c r="BN7" s="623"/>
      <c r="BO7" s="659">
        <v>45.5</v>
      </c>
      <c r="BP7" s="659"/>
      <c r="BQ7" s="659"/>
      <c r="BR7" s="659"/>
      <c r="BS7" s="660">
        <v>168221</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4186927</v>
      </c>
      <c r="CS7" s="622"/>
      <c r="CT7" s="622"/>
      <c r="CU7" s="622"/>
      <c r="CV7" s="622"/>
      <c r="CW7" s="622"/>
      <c r="CX7" s="622"/>
      <c r="CY7" s="623"/>
      <c r="CZ7" s="659">
        <v>11.6</v>
      </c>
      <c r="DA7" s="659"/>
      <c r="DB7" s="659"/>
      <c r="DC7" s="659"/>
      <c r="DD7" s="627">
        <v>86357</v>
      </c>
      <c r="DE7" s="622"/>
      <c r="DF7" s="622"/>
      <c r="DG7" s="622"/>
      <c r="DH7" s="622"/>
      <c r="DI7" s="622"/>
      <c r="DJ7" s="622"/>
      <c r="DK7" s="622"/>
      <c r="DL7" s="622"/>
      <c r="DM7" s="622"/>
      <c r="DN7" s="622"/>
      <c r="DO7" s="622"/>
      <c r="DP7" s="623"/>
      <c r="DQ7" s="627">
        <v>3613958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129405</v>
      </c>
      <c r="S8" s="622"/>
      <c r="T8" s="622"/>
      <c r="U8" s="622"/>
      <c r="V8" s="622"/>
      <c r="W8" s="622"/>
      <c r="X8" s="622"/>
      <c r="Y8" s="623"/>
      <c r="Z8" s="659">
        <v>0.3</v>
      </c>
      <c r="AA8" s="659"/>
      <c r="AB8" s="659"/>
      <c r="AC8" s="659"/>
      <c r="AD8" s="660">
        <v>129405</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189270</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16527668</v>
      </c>
      <c r="CS8" s="622"/>
      <c r="CT8" s="622"/>
      <c r="CU8" s="622"/>
      <c r="CV8" s="622"/>
      <c r="CW8" s="622"/>
      <c r="CX8" s="622"/>
      <c r="CY8" s="623"/>
      <c r="CZ8" s="659">
        <v>45.8</v>
      </c>
      <c r="DA8" s="659"/>
      <c r="DB8" s="659"/>
      <c r="DC8" s="659"/>
      <c r="DD8" s="627">
        <v>28188</v>
      </c>
      <c r="DE8" s="622"/>
      <c r="DF8" s="622"/>
      <c r="DG8" s="622"/>
      <c r="DH8" s="622"/>
      <c r="DI8" s="622"/>
      <c r="DJ8" s="622"/>
      <c r="DK8" s="622"/>
      <c r="DL8" s="622"/>
      <c r="DM8" s="622"/>
      <c r="DN8" s="622"/>
      <c r="DO8" s="622"/>
      <c r="DP8" s="623"/>
      <c r="DQ8" s="627">
        <v>8266851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143250</v>
      </c>
      <c r="S9" s="622"/>
      <c r="T9" s="622"/>
      <c r="U9" s="622"/>
      <c r="V9" s="622"/>
      <c r="W9" s="622"/>
      <c r="X9" s="622"/>
      <c r="Y9" s="623"/>
      <c r="Z9" s="659">
        <v>0.4</v>
      </c>
      <c r="AA9" s="659"/>
      <c r="AB9" s="659"/>
      <c r="AC9" s="659"/>
      <c r="AD9" s="660">
        <v>143250</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6563587</v>
      </c>
      <c r="BH9" s="622"/>
      <c r="BI9" s="622"/>
      <c r="BJ9" s="622"/>
      <c r="BK9" s="622"/>
      <c r="BL9" s="622"/>
      <c r="BM9" s="622"/>
      <c r="BN9" s="623"/>
      <c r="BO9" s="659">
        <v>38.1</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3211041</v>
      </c>
      <c r="CS9" s="622"/>
      <c r="CT9" s="622"/>
      <c r="CU9" s="622"/>
      <c r="CV9" s="622"/>
      <c r="CW9" s="622"/>
      <c r="CX9" s="622"/>
      <c r="CY9" s="623"/>
      <c r="CZ9" s="659">
        <v>8.9</v>
      </c>
      <c r="DA9" s="659"/>
      <c r="DB9" s="659"/>
      <c r="DC9" s="659"/>
      <c r="DD9" s="627">
        <v>177757</v>
      </c>
      <c r="DE9" s="622"/>
      <c r="DF9" s="622"/>
      <c r="DG9" s="622"/>
      <c r="DH9" s="622"/>
      <c r="DI9" s="622"/>
      <c r="DJ9" s="622"/>
      <c r="DK9" s="622"/>
      <c r="DL9" s="622"/>
      <c r="DM9" s="622"/>
      <c r="DN9" s="622"/>
      <c r="DO9" s="622"/>
      <c r="DP9" s="623"/>
      <c r="DQ9" s="627">
        <v>2670208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306907</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77374</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17374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2380113</v>
      </c>
      <c r="S11" s="622"/>
      <c r="T11" s="622"/>
      <c r="U11" s="622"/>
      <c r="V11" s="622"/>
      <c r="W11" s="622"/>
      <c r="X11" s="622"/>
      <c r="Y11" s="623"/>
      <c r="Z11" s="624">
        <v>6.3</v>
      </c>
      <c r="AA11" s="625"/>
      <c r="AB11" s="625"/>
      <c r="AC11" s="626"/>
      <c r="AD11" s="627">
        <v>2380113</v>
      </c>
      <c r="AE11" s="622"/>
      <c r="AF11" s="622"/>
      <c r="AG11" s="622"/>
      <c r="AH11" s="622"/>
      <c r="AI11" s="622"/>
      <c r="AJ11" s="622"/>
      <c r="AK11" s="623"/>
      <c r="AL11" s="624">
        <v>11.4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772554</v>
      </c>
      <c r="BH11" s="622"/>
      <c r="BI11" s="622"/>
      <c r="BJ11" s="622"/>
      <c r="BK11" s="622"/>
      <c r="BL11" s="622"/>
      <c r="BM11" s="622"/>
      <c r="BN11" s="623"/>
      <c r="BO11" s="659">
        <v>4.5</v>
      </c>
      <c r="BP11" s="659"/>
      <c r="BQ11" s="659"/>
      <c r="BR11" s="659"/>
      <c r="BS11" s="660">
        <v>168221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459536</v>
      </c>
      <c r="CS11" s="622"/>
      <c r="CT11" s="622"/>
      <c r="CU11" s="622"/>
      <c r="CV11" s="622"/>
      <c r="CW11" s="622"/>
      <c r="CX11" s="622"/>
      <c r="CY11" s="623"/>
      <c r="CZ11" s="659">
        <v>1.3</v>
      </c>
      <c r="DA11" s="659"/>
      <c r="DB11" s="659"/>
      <c r="DC11" s="659"/>
      <c r="DD11" s="627">
        <v>156632</v>
      </c>
      <c r="DE11" s="622"/>
      <c r="DF11" s="622"/>
      <c r="DG11" s="622"/>
      <c r="DH11" s="622"/>
      <c r="DI11" s="622"/>
      <c r="DJ11" s="622"/>
      <c r="DK11" s="622"/>
      <c r="DL11" s="622"/>
      <c r="DM11" s="622"/>
      <c r="DN11" s="622"/>
      <c r="DO11" s="622"/>
      <c r="DP11" s="623"/>
      <c r="DQ11" s="627">
        <v>297280</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20769</v>
      </c>
      <c r="S12" s="622"/>
      <c r="T12" s="622"/>
      <c r="U12" s="622"/>
      <c r="V12" s="622"/>
      <c r="W12" s="622"/>
      <c r="X12" s="622"/>
      <c r="Y12" s="623"/>
      <c r="Z12" s="659">
        <v>0.1</v>
      </c>
      <c r="AA12" s="659"/>
      <c r="AB12" s="659"/>
      <c r="AC12" s="659"/>
      <c r="AD12" s="660">
        <v>20769</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7521294</v>
      </c>
      <c r="BH12" s="622"/>
      <c r="BI12" s="622"/>
      <c r="BJ12" s="622"/>
      <c r="BK12" s="622"/>
      <c r="BL12" s="622"/>
      <c r="BM12" s="622"/>
      <c r="BN12" s="623"/>
      <c r="BO12" s="659">
        <v>43.7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497950</v>
      </c>
      <c r="CS12" s="622"/>
      <c r="CT12" s="622"/>
      <c r="CU12" s="622"/>
      <c r="CV12" s="622"/>
      <c r="CW12" s="622"/>
      <c r="CX12" s="622"/>
      <c r="CY12" s="623"/>
      <c r="CZ12" s="659">
        <v>1.4</v>
      </c>
      <c r="DA12" s="659"/>
      <c r="DB12" s="659"/>
      <c r="DC12" s="659"/>
      <c r="DD12" s="627" t="s">
        <v>122</v>
      </c>
      <c r="DE12" s="622"/>
      <c r="DF12" s="622"/>
      <c r="DG12" s="622"/>
      <c r="DH12" s="622"/>
      <c r="DI12" s="622"/>
      <c r="DJ12" s="622"/>
      <c r="DK12" s="622"/>
      <c r="DL12" s="622"/>
      <c r="DM12" s="622"/>
      <c r="DN12" s="622"/>
      <c r="DO12" s="622"/>
      <c r="DP12" s="623"/>
      <c r="DQ12" s="627">
        <v>207901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7489174</v>
      </c>
      <c r="BH13" s="622"/>
      <c r="BI13" s="622"/>
      <c r="BJ13" s="622"/>
      <c r="BK13" s="622"/>
      <c r="BL13" s="622"/>
      <c r="BM13" s="622"/>
      <c r="BN13" s="623"/>
      <c r="BO13" s="659">
        <v>43.5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3365058</v>
      </c>
      <c r="CS13" s="622"/>
      <c r="CT13" s="622"/>
      <c r="CU13" s="622"/>
      <c r="CV13" s="622"/>
      <c r="CW13" s="622"/>
      <c r="CX13" s="622"/>
      <c r="CY13" s="623"/>
      <c r="CZ13" s="659">
        <v>9.3000000000000007</v>
      </c>
      <c r="DA13" s="659"/>
      <c r="DB13" s="659"/>
      <c r="DC13" s="659"/>
      <c r="DD13" s="627">
        <v>1015688</v>
      </c>
      <c r="DE13" s="622"/>
      <c r="DF13" s="622"/>
      <c r="DG13" s="622"/>
      <c r="DH13" s="622"/>
      <c r="DI13" s="622"/>
      <c r="DJ13" s="622"/>
      <c r="DK13" s="622"/>
      <c r="DL13" s="622"/>
      <c r="DM13" s="622"/>
      <c r="DN13" s="622"/>
      <c r="DO13" s="622"/>
      <c r="DP13" s="623"/>
      <c r="DQ13" s="627">
        <v>2312701</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1812</v>
      </c>
      <c r="S14" s="622"/>
      <c r="T14" s="622"/>
      <c r="U14" s="622"/>
      <c r="V14" s="622"/>
      <c r="W14" s="622"/>
      <c r="X14" s="622"/>
      <c r="Y14" s="623"/>
      <c r="Z14" s="659">
        <v>0</v>
      </c>
      <c r="AA14" s="659"/>
      <c r="AB14" s="659"/>
      <c r="AC14" s="659"/>
      <c r="AD14" s="660">
        <v>1812</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237892</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1554021</v>
      </c>
      <c r="CS14" s="622"/>
      <c r="CT14" s="622"/>
      <c r="CU14" s="622"/>
      <c r="CV14" s="622"/>
      <c r="CW14" s="622"/>
      <c r="CX14" s="622"/>
      <c r="CY14" s="623"/>
      <c r="CZ14" s="659">
        <v>4.3</v>
      </c>
      <c r="DA14" s="659"/>
      <c r="DB14" s="659"/>
      <c r="DC14" s="659"/>
      <c r="DD14" s="627">
        <v>219298</v>
      </c>
      <c r="DE14" s="622"/>
      <c r="DF14" s="622"/>
      <c r="DG14" s="622"/>
      <c r="DH14" s="622"/>
      <c r="DI14" s="622"/>
      <c r="DJ14" s="622"/>
      <c r="DK14" s="622"/>
      <c r="DL14" s="622"/>
      <c r="DM14" s="622"/>
      <c r="DN14" s="622"/>
      <c r="DO14" s="622"/>
      <c r="DP14" s="623"/>
      <c r="DQ14" s="627">
        <v>1321464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731082</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3270311</v>
      </c>
      <c r="CS15" s="622"/>
      <c r="CT15" s="622"/>
      <c r="CU15" s="622"/>
      <c r="CV15" s="622"/>
      <c r="CW15" s="622"/>
      <c r="CX15" s="622"/>
      <c r="CY15" s="623"/>
      <c r="CZ15" s="659">
        <v>9.1</v>
      </c>
      <c r="DA15" s="659"/>
      <c r="DB15" s="659"/>
      <c r="DC15" s="659"/>
      <c r="DD15" s="627">
        <v>216773</v>
      </c>
      <c r="DE15" s="622"/>
      <c r="DF15" s="622"/>
      <c r="DG15" s="622"/>
      <c r="DH15" s="622"/>
      <c r="DI15" s="622"/>
      <c r="DJ15" s="622"/>
      <c r="DK15" s="622"/>
      <c r="DL15" s="622"/>
      <c r="DM15" s="622"/>
      <c r="DN15" s="622"/>
      <c r="DO15" s="622"/>
      <c r="DP15" s="623"/>
      <c r="DQ15" s="627">
        <v>2529987</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56242</v>
      </c>
      <c r="S16" s="622"/>
      <c r="T16" s="622"/>
      <c r="U16" s="622"/>
      <c r="V16" s="622"/>
      <c r="W16" s="622"/>
      <c r="X16" s="622"/>
      <c r="Y16" s="623"/>
      <c r="Z16" s="659">
        <v>0.1</v>
      </c>
      <c r="AA16" s="659"/>
      <c r="AB16" s="659"/>
      <c r="AC16" s="659"/>
      <c r="AD16" s="660">
        <v>56242</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4344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259036</v>
      </c>
      <c r="S17" s="622"/>
      <c r="T17" s="622"/>
      <c r="U17" s="622"/>
      <c r="V17" s="622"/>
      <c r="W17" s="622"/>
      <c r="X17" s="622"/>
      <c r="Y17" s="623"/>
      <c r="Z17" s="659">
        <v>0.7</v>
      </c>
      <c r="AA17" s="659"/>
      <c r="AB17" s="659"/>
      <c r="AC17" s="659"/>
      <c r="AD17" s="660">
        <v>259036</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2705543</v>
      </c>
      <c r="CS17" s="622"/>
      <c r="CT17" s="622"/>
      <c r="CU17" s="622"/>
      <c r="CV17" s="622"/>
      <c r="CW17" s="622"/>
      <c r="CX17" s="622"/>
      <c r="CY17" s="623"/>
      <c r="CZ17" s="659">
        <v>7.5</v>
      </c>
      <c r="DA17" s="659"/>
      <c r="DB17" s="659"/>
      <c r="DC17" s="659"/>
      <c r="DD17" s="627" t="s">
        <v>122</v>
      </c>
      <c r="DE17" s="622"/>
      <c r="DF17" s="622"/>
      <c r="DG17" s="622"/>
      <c r="DH17" s="622"/>
      <c r="DI17" s="622"/>
      <c r="DJ17" s="622"/>
      <c r="DK17" s="622"/>
      <c r="DL17" s="622"/>
      <c r="DM17" s="622"/>
      <c r="DN17" s="622"/>
      <c r="DO17" s="622"/>
      <c r="DP17" s="623"/>
      <c r="DQ17" s="627">
        <v>2697056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111003</v>
      </c>
      <c r="S18" s="622"/>
      <c r="T18" s="622"/>
      <c r="U18" s="622"/>
      <c r="V18" s="622"/>
      <c r="W18" s="622"/>
      <c r="X18" s="622"/>
      <c r="Y18" s="623"/>
      <c r="Z18" s="659">
        <v>0.3</v>
      </c>
      <c r="AA18" s="659"/>
      <c r="AB18" s="659"/>
      <c r="AC18" s="659"/>
      <c r="AD18" s="660">
        <v>111003</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103330</v>
      </c>
      <c r="S19" s="622"/>
      <c r="T19" s="622"/>
      <c r="U19" s="622"/>
      <c r="V19" s="622"/>
      <c r="W19" s="622"/>
      <c r="X19" s="622"/>
      <c r="Y19" s="623"/>
      <c r="Z19" s="659">
        <v>0.3</v>
      </c>
      <c r="AA19" s="659"/>
      <c r="AB19" s="659"/>
      <c r="AC19" s="659"/>
      <c r="AD19" s="660">
        <v>103330</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904534</v>
      </c>
      <c r="BH19" s="622"/>
      <c r="BI19" s="622"/>
      <c r="BJ19" s="622"/>
      <c r="BK19" s="622"/>
      <c r="BL19" s="622"/>
      <c r="BM19" s="622"/>
      <c r="BN19" s="623"/>
      <c r="BO19" s="659">
        <v>5.3</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7673</v>
      </c>
      <c r="S20" s="622"/>
      <c r="T20" s="622"/>
      <c r="U20" s="622"/>
      <c r="V20" s="622"/>
      <c r="W20" s="622"/>
      <c r="X20" s="622"/>
      <c r="Y20" s="623"/>
      <c r="Z20" s="659">
        <v>0</v>
      </c>
      <c r="AA20" s="659"/>
      <c r="AB20" s="659"/>
      <c r="AC20" s="659"/>
      <c r="AD20" s="660">
        <v>7673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904534</v>
      </c>
      <c r="BH20" s="622"/>
      <c r="BI20" s="622"/>
      <c r="BJ20" s="622"/>
      <c r="BK20" s="622"/>
      <c r="BL20" s="622"/>
      <c r="BM20" s="622"/>
      <c r="BN20" s="623"/>
      <c r="BO20" s="659">
        <v>5.3</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36120041</v>
      </c>
      <c r="CS20" s="622"/>
      <c r="CT20" s="622"/>
      <c r="CU20" s="622"/>
      <c r="CV20" s="622"/>
      <c r="CW20" s="622"/>
      <c r="CX20" s="622"/>
      <c r="CY20" s="623"/>
      <c r="CZ20" s="659">
        <v>100</v>
      </c>
      <c r="DA20" s="659"/>
      <c r="DB20" s="659"/>
      <c r="DC20" s="659"/>
      <c r="DD20" s="627">
        <v>1900693</v>
      </c>
      <c r="DE20" s="622"/>
      <c r="DF20" s="622"/>
      <c r="DG20" s="622"/>
      <c r="DH20" s="622"/>
      <c r="DI20" s="622"/>
      <c r="DJ20" s="622"/>
      <c r="DK20" s="622"/>
      <c r="DL20" s="622"/>
      <c r="DM20" s="622"/>
      <c r="DN20" s="622"/>
      <c r="DO20" s="622"/>
      <c r="DP20" s="623"/>
      <c r="DQ20" s="627">
        <v>24195048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1274848</v>
      </c>
      <c r="S21" s="622"/>
      <c r="T21" s="622"/>
      <c r="U21" s="622"/>
      <c r="V21" s="622"/>
      <c r="W21" s="622"/>
      <c r="X21" s="622"/>
      <c r="Y21" s="623"/>
      <c r="Z21" s="659">
        <v>3.4</v>
      </c>
      <c r="AA21" s="659"/>
      <c r="AB21" s="659"/>
      <c r="AC21" s="659"/>
      <c r="AD21" s="660">
        <v>1120190</v>
      </c>
      <c r="AE21" s="660"/>
      <c r="AF21" s="660"/>
      <c r="AG21" s="660"/>
      <c r="AH21" s="660"/>
      <c r="AI21" s="660"/>
      <c r="AJ21" s="660"/>
      <c r="AK21" s="660"/>
      <c r="AL21" s="624">
        <v>5.4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1120190</v>
      </c>
      <c r="S22" s="622"/>
      <c r="T22" s="622"/>
      <c r="U22" s="622"/>
      <c r="V22" s="622"/>
      <c r="W22" s="622"/>
      <c r="X22" s="622"/>
      <c r="Y22" s="623"/>
      <c r="Z22" s="659">
        <v>3</v>
      </c>
      <c r="AA22" s="659"/>
      <c r="AB22" s="659"/>
      <c r="AC22" s="659"/>
      <c r="AD22" s="660">
        <v>1120190</v>
      </c>
      <c r="AE22" s="660"/>
      <c r="AF22" s="660"/>
      <c r="AG22" s="660"/>
      <c r="AH22" s="660"/>
      <c r="AI22" s="660"/>
      <c r="AJ22" s="660"/>
      <c r="AK22" s="660"/>
      <c r="AL22" s="624">
        <v>5.4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154658</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904534</v>
      </c>
      <c r="BH23" s="622"/>
      <c r="BI23" s="622"/>
      <c r="BJ23" s="622"/>
      <c r="BK23" s="622"/>
      <c r="BL23" s="622"/>
      <c r="BM23" s="622"/>
      <c r="BN23" s="623"/>
      <c r="BO23" s="659">
        <v>5.3</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21008989</v>
      </c>
      <c r="CS24" s="674"/>
      <c r="CT24" s="674"/>
      <c r="CU24" s="674"/>
      <c r="CV24" s="674"/>
      <c r="CW24" s="674"/>
      <c r="CX24" s="674"/>
      <c r="CY24" s="702"/>
      <c r="CZ24" s="703">
        <v>58.2</v>
      </c>
      <c r="DA24" s="685"/>
      <c r="DB24" s="685"/>
      <c r="DC24" s="705"/>
      <c r="DD24" s="701">
        <v>12923595</v>
      </c>
      <c r="DE24" s="674"/>
      <c r="DF24" s="674"/>
      <c r="DG24" s="674"/>
      <c r="DH24" s="674"/>
      <c r="DI24" s="674"/>
      <c r="DJ24" s="674"/>
      <c r="DK24" s="702"/>
      <c r="DL24" s="701">
        <v>12095498</v>
      </c>
      <c r="DM24" s="674"/>
      <c r="DN24" s="674"/>
      <c r="DO24" s="674"/>
      <c r="DP24" s="674"/>
      <c r="DQ24" s="674"/>
      <c r="DR24" s="674"/>
      <c r="DS24" s="674"/>
      <c r="DT24" s="674"/>
      <c r="DU24" s="674"/>
      <c r="DV24" s="702"/>
      <c r="DW24" s="703">
        <v>57.7</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21836982</v>
      </c>
      <c r="S25" s="622"/>
      <c r="T25" s="622"/>
      <c r="U25" s="622"/>
      <c r="V25" s="622"/>
      <c r="W25" s="622"/>
      <c r="X25" s="622"/>
      <c r="Y25" s="623"/>
      <c r="Z25" s="659">
        <v>57.6</v>
      </c>
      <c r="AA25" s="659"/>
      <c r="AB25" s="659"/>
      <c r="AC25" s="659"/>
      <c r="AD25" s="660">
        <v>20777790</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6634732</v>
      </c>
      <c r="CS25" s="634"/>
      <c r="CT25" s="634"/>
      <c r="CU25" s="634"/>
      <c r="CV25" s="634"/>
      <c r="CW25" s="634"/>
      <c r="CX25" s="634"/>
      <c r="CY25" s="635"/>
      <c r="CZ25" s="624">
        <v>18.399999999999999</v>
      </c>
      <c r="DA25" s="636"/>
      <c r="DB25" s="636"/>
      <c r="DC25" s="637"/>
      <c r="DD25" s="627">
        <v>6286105</v>
      </c>
      <c r="DE25" s="634"/>
      <c r="DF25" s="634"/>
      <c r="DG25" s="634"/>
      <c r="DH25" s="634"/>
      <c r="DI25" s="634"/>
      <c r="DJ25" s="634"/>
      <c r="DK25" s="635"/>
      <c r="DL25" s="627">
        <v>6272440</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11605</v>
      </c>
      <c r="S26" s="622"/>
      <c r="T26" s="622"/>
      <c r="U26" s="622"/>
      <c r="V26" s="622"/>
      <c r="W26" s="622"/>
      <c r="X26" s="622"/>
      <c r="Y26" s="623"/>
      <c r="Z26" s="659">
        <v>0</v>
      </c>
      <c r="AA26" s="659"/>
      <c r="AB26" s="659"/>
      <c r="AC26" s="659"/>
      <c r="AD26" s="660">
        <v>11605</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4329994</v>
      </c>
      <c r="CS26" s="622"/>
      <c r="CT26" s="622"/>
      <c r="CU26" s="622"/>
      <c r="CV26" s="622"/>
      <c r="CW26" s="622"/>
      <c r="CX26" s="622"/>
      <c r="CY26" s="623"/>
      <c r="CZ26" s="624">
        <v>12</v>
      </c>
      <c r="DA26" s="636"/>
      <c r="DB26" s="636"/>
      <c r="DC26" s="637"/>
      <c r="DD26" s="627">
        <v>4139196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242399</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17227120</v>
      </c>
      <c r="BH27" s="622"/>
      <c r="BI27" s="622"/>
      <c r="BJ27" s="622"/>
      <c r="BK27" s="622"/>
      <c r="BL27" s="622"/>
      <c r="BM27" s="622"/>
      <c r="BN27" s="623"/>
      <c r="BO27" s="659">
        <v>100</v>
      </c>
      <c r="BP27" s="659"/>
      <c r="BQ27" s="659"/>
      <c r="BR27" s="659"/>
      <c r="BS27" s="660">
        <v>168221</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11668714</v>
      </c>
      <c r="CS27" s="634"/>
      <c r="CT27" s="634"/>
      <c r="CU27" s="634"/>
      <c r="CV27" s="634"/>
      <c r="CW27" s="634"/>
      <c r="CX27" s="634"/>
      <c r="CY27" s="635"/>
      <c r="CZ27" s="624">
        <v>32.299999999999997</v>
      </c>
      <c r="DA27" s="636"/>
      <c r="DB27" s="636"/>
      <c r="DC27" s="637"/>
      <c r="DD27" s="627">
        <v>3940434</v>
      </c>
      <c r="DE27" s="634"/>
      <c r="DF27" s="634"/>
      <c r="DG27" s="634"/>
      <c r="DH27" s="634"/>
      <c r="DI27" s="634"/>
      <c r="DJ27" s="634"/>
      <c r="DK27" s="635"/>
      <c r="DL27" s="627">
        <v>3126002</v>
      </c>
      <c r="DM27" s="634"/>
      <c r="DN27" s="634"/>
      <c r="DO27" s="634"/>
      <c r="DP27" s="634"/>
      <c r="DQ27" s="634"/>
      <c r="DR27" s="634"/>
      <c r="DS27" s="634"/>
      <c r="DT27" s="634"/>
      <c r="DU27" s="634"/>
      <c r="DV27" s="635"/>
      <c r="DW27" s="624">
        <v>14.9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262275</v>
      </c>
      <c r="S28" s="622"/>
      <c r="T28" s="622"/>
      <c r="U28" s="622"/>
      <c r="V28" s="622"/>
      <c r="W28" s="622"/>
      <c r="X28" s="622"/>
      <c r="Y28" s="623"/>
      <c r="Z28" s="659">
        <v>0.7</v>
      </c>
      <c r="AA28" s="659"/>
      <c r="AB28" s="659"/>
      <c r="AC28" s="659"/>
      <c r="AD28" s="660">
        <v>81983</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2705543</v>
      </c>
      <c r="CS28" s="622"/>
      <c r="CT28" s="622"/>
      <c r="CU28" s="622"/>
      <c r="CV28" s="622"/>
      <c r="CW28" s="622"/>
      <c r="CX28" s="622"/>
      <c r="CY28" s="623"/>
      <c r="CZ28" s="624">
        <v>7.5</v>
      </c>
      <c r="DA28" s="636"/>
      <c r="DB28" s="636"/>
      <c r="DC28" s="637"/>
      <c r="DD28" s="627">
        <v>2697056</v>
      </c>
      <c r="DE28" s="622"/>
      <c r="DF28" s="622"/>
      <c r="DG28" s="622"/>
      <c r="DH28" s="622"/>
      <c r="DI28" s="622"/>
      <c r="DJ28" s="622"/>
      <c r="DK28" s="623"/>
      <c r="DL28" s="627">
        <v>2697056</v>
      </c>
      <c r="DM28" s="622"/>
      <c r="DN28" s="622"/>
      <c r="DO28" s="622"/>
      <c r="DP28" s="622"/>
      <c r="DQ28" s="622"/>
      <c r="DR28" s="622"/>
      <c r="DS28" s="622"/>
      <c r="DT28" s="622"/>
      <c r="DU28" s="622"/>
      <c r="DV28" s="623"/>
      <c r="DW28" s="624">
        <v>12.9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74854</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2705540</v>
      </c>
      <c r="CS29" s="634"/>
      <c r="CT29" s="634"/>
      <c r="CU29" s="634"/>
      <c r="CV29" s="634"/>
      <c r="CW29" s="634"/>
      <c r="CX29" s="634"/>
      <c r="CY29" s="635"/>
      <c r="CZ29" s="624">
        <v>7.5</v>
      </c>
      <c r="DA29" s="636"/>
      <c r="DB29" s="636"/>
      <c r="DC29" s="637"/>
      <c r="DD29" s="627">
        <v>2697053</v>
      </c>
      <c r="DE29" s="634"/>
      <c r="DF29" s="634"/>
      <c r="DG29" s="634"/>
      <c r="DH29" s="634"/>
      <c r="DI29" s="634"/>
      <c r="DJ29" s="634"/>
      <c r="DK29" s="635"/>
      <c r="DL29" s="627">
        <v>2697053</v>
      </c>
      <c r="DM29" s="634"/>
      <c r="DN29" s="634"/>
      <c r="DO29" s="634"/>
      <c r="DP29" s="634"/>
      <c r="DQ29" s="634"/>
      <c r="DR29" s="634"/>
      <c r="DS29" s="634"/>
      <c r="DT29" s="634"/>
      <c r="DU29" s="634"/>
      <c r="DV29" s="635"/>
      <c r="DW29" s="624">
        <v>12.9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8008674</v>
      </c>
      <c r="S30" s="622"/>
      <c r="T30" s="622"/>
      <c r="U30" s="622"/>
      <c r="V30" s="622"/>
      <c r="W30" s="622"/>
      <c r="X30" s="622"/>
      <c r="Y30" s="623"/>
      <c r="Z30" s="659">
        <v>21.1</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2638089</v>
      </c>
      <c r="CS30" s="622"/>
      <c r="CT30" s="622"/>
      <c r="CU30" s="622"/>
      <c r="CV30" s="622"/>
      <c r="CW30" s="622"/>
      <c r="CX30" s="622"/>
      <c r="CY30" s="623"/>
      <c r="CZ30" s="624">
        <v>7.3</v>
      </c>
      <c r="DA30" s="636"/>
      <c r="DB30" s="636"/>
      <c r="DC30" s="637"/>
      <c r="DD30" s="627">
        <v>2629816</v>
      </c>
      <c r="DE30" s="622"/>
      <c r="DF30" s="622"/>
      <c r="DG30" s="622"/>
      <c r="DH30" s="622"/>
      <c r="DI30" s="622"/>
      <c r="DJ30" s="622"/>
      <c r="DK30" s="623"/>
      <c r="DL30" s="627">
        <v>2629816</v>
      </c>
      <c r="DM30" s="622"/>
      <c r="DN30" s="622"/>
      <c r="DO30" s="622"/>
      <c r="DP30" s="622"/>
      <c r="DQ30" s="622"/>
      <c r="DR30" s="622"/>
      <c r="DS30" s="622"/>
      <c r="DT30" s="622"/>
      <c r="DU30" s="622"/>
      <c r="DV30" s="623"/>
      <c r="DW30" s="624">
        <v>12.5</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99.5</v>
      </c>
      <c r="BH31" s="684"/>
      <c r="BI31" s="684"/>
      <c r="BJ31" s="684"/>
      <c r="BK31" s="684"/>
      <c r="BL31" s="684"/>
      <c r="BM31" s="685">
        <v>98.5</v>
      </c>
      <c r="BN31" s="684"/>
      <c r="BO31" s="684"/>
      <c r="BP31" s="684"/>
      <c r="BQ31" s="686"/>
      <c r="BR31" s="683">
        <v>99.4</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67451</v>
      </c>
      <c r="CS31" s="634"/>
      <c r="CT31" s="634"/>
      <c r="CU31" s="634"/>
      <c r="CV31" s="634"/>
      <c r="CW31" s="634"/>
      <c r="CX31" s="634"/>
      <c r="CY31" s="635"/>
      <c r="CZ31" s="624">
        <v>0.2</v>
      </c>
      <c r="DA31" s="636"/>
      <c r="DB31" s="636"/>
      <c r="DC31" s="637"/>
      <c r="DD31" s="627">
        <v>67237</v>
      </c>
      <c r="DE31" s="634"/>
      <c r="DF31" s="634"/>
      <c r="DG31" s="634"/>
      <c r="DH31" s="634"/>
      <c r="DI31" s="634"/>
      <c r="DJ31" s="634"/>
      <c r="DK31" s="635"/>
      <c r="DL31" s="627">
        <v>67237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2799845</v>
      </c>
      <c r="S32" s="622"/>
      <c r="T32" s="622"/>
      <c r="U32" s="622"/>
      <c r="V32" s="622"/>
      <c r="W32" s="622"/>
      <c r="X32" s="622"/>
      <c r="Y32" s="623"/>
      <c r="Z32" s="659">
        <v>7.4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99.4</v>
      </c>
      <c r="BH32" s="634"/>
      <c r="BI32" s="634"/>
      <c r="BJ32" s="634"/>
      <c r="BK32" s="634"/>
      <c r="BL32" s="634"/>
      <c r="BM32" s="625">
        <v>98</v>
      </c>
      <c r="BN32" s="634"/>
      <c r="BO32" s="634"/>
      <c r="BP32" s="634"/>
      <c r="BQ32" s="657"/>
      <c r="BR32" s="692">
        <v>99.2</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14683</v>
      </c>
      <c r="S33" s="622"/>
      <c r="T33" s="622"/>
      <c r="U33" s="622"/>
      <c r="V33" s="622"/>
      <c r="W33" s="622"/>
      <c r="X33" s="622"/>
      <c r="Y33" s="623"/>
      <c r="Z33" s="659">
        <v>0</v>
      </c>
      <c r="AA33" s="659"/>
      <c r="AB33" s="659"/>
      <c r="AC33" s="659"/>
      <c r="AD33" s="660">
        <v>7537</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98.8</v>
      </c>
      <c r="BN33" s="606"/>
      <c r="BO33" s="606"/>
      <c r="BP33" s="606"/>
      <c r="BQ33" s="669"/>
      <c r="BR33" s="682">
        <v>99.6</v>
      </c>
      <c r="BS33" s="606"/>
      <c r="BT33" s="606"/>
      <c r="BU33" s="606"/>
      <c r="BV33" s="606"/>
      <c r="BW33" s="606"/>
      <c r="BX33" s="652">
        <v>98.7</v>
      </c>
      <c r="BY33" s="606"/>
      <c r="BZ33" s="606"/>
      <c r="CA33" s="606"/>
      <c r="CB33" s="669"/>
      <c r="CD33" s="618" t="s">
        <v>307</v>
      </c>
      <c r="CE33" s="619"/>
      <c r="CF33" s="619"/>
      <c r="CG33" s="619"/>
      <c r="CH33" s="619"/>
      <c r="CI33" s="619"/>
      <c r="CJ33" s="619"/>
      <c r="CK33" s="619"/>
      <c r="CL33" s="619"/>
      <c r="CM33" s="619"/>
      <c r="CN33" s="619"/>
      <c r="CO33" s="619"/>
      <c r="CP33" s="619"/>
      <c r="CQ33" s="620"/>
      <c r="CR33" s="621">
        <v>13206015</v>
      </c>
      <c r="CS33" s="634"/>
      <c r="CT33" s="634"/>
      <c r="CU33" s="634"/>
      <c r="CV33" s="634"/>
      <c r="CW33" s="634"/>
      <c r="CX33" s="634"/>
      <c r="CY33" s="635"/>
      <c r="CZ33" s="624">
        <v>36.6</v>
      </c>
      <c r="DA33" s="636"/>
      <c r="DB33" s="636"/>
      <c r="DC33" s="637"/>
      <c r="DD33" s="627">
        <v>10915422</v>
      </c>
      <c r="DE33" s="634"/>
      <c r="DF33" s="634"/>
      <c r="DG33" s="634"/>
      <c r="DH33" s="634"/>
      <c r="DI33" s="634"/>
      <c r="DJ33" s="634"/>
      <c r="DK33" s="635"/>
      <c r="DL33" s="627">
        <v>8644708</v>
      </c>
      <c r="DM33" s="634"/>
      <c r="DN33" s="634"/>
      <c r="DO33" s="634"/>
      <c r="DP33" s="634"/>
      <c r="DQ33" s="634"/>
      <c r="DR33" s="634"/>
      <c r="DS33" s="634"/>
      <c r="DT33" s="634"/>
      <c r="DU33" s="634"/>
      <c r="DV33" s="635"/>
      <c r="DW33" s="624">
        <v>41.2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62286</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5392807</v>
      </c>
      <c r="CS34" s="622"/>
      <c r="CT34" s="622"/>
      <c r="CU34" s="622"/>
      <c r="CV34" s="622"/>
      <c r="CW34" s="622"/>
      <c r="CX34" s="622"/>
      <c r="CY34" s="623"/>
      <c r="CZ34" s="624">
        <v>14.9</v>
      </c>
      <c r="DA34" s="636"/>
      <c r="DB34" s="636"/>
      <c r="DC34" s="637"/>
      <c r="DD34" s="627">
        <v>4216821</v>
      </c>
      <c r="DE34" s="622"/>
      <c r="DF34" s="622"/>
      <c r="DG34" s="622"/>
      <c r="DH34" s="622"/>
      <c r="DI34" s="622"/>
      <c r="DJ34" s="622"/>
      <c r="DK34" s="623"/>
      <c r="DL34" s="627">
        <v>3840634</v>
      </c>
      <c r="DM34" s="622"/>
      <c r="DN34" s="622"/>
      <c r="DO34" s="622"/>
      <c r="DP34" s="622"/>
      <c r="DQ34" s="622"/>
      <c r="DR34" s="622"/>
      <c r="DS34" s="622"/>
      <c r="DT34" s="622"/>
      <c r="DU34" s="622"/>
      <c r="DV34" s="623"/>
      <c r="DW34" s="624">
        <v>18.3</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657741</v>
      </c>
      <c r="S35" s="622"/>
      <c r="T35" s="622"/>
      <c r="U35" s="622"/>
      <c r="V35" s="622"/>
      <c r="W35" s="622"/>
      <c r="X35" s="622"/>
      <c r="Y35" s="623"/>
      <c r="Z35" s="659">
        <v>1.7</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284291</v>
      </c>
      <c r="CS35" s="634"/>
      <c r="CT35" s="634"/>
      <c r="CU35" s="634"/>
      <c r="CV35" s="634"/>
      <c r="CW35" s="634"/>
      <c r="CX35" s="634"/>
      <c r="CY35" s="635"/>
      <c r="CZ35" s="624">
        <v>0.8</v>
      </c>
      <c r="DA35" s="636"/>
      <c r="DB35" s="636"/>
      <c r="DC35" s="637"/>
      <c r="DD35" s="627">
        <v>246640</v>
      </c>
      <c r="DE35" s="634"/>
      <c r="DF35" s="634"/>
      <c r="DG35" s="634"/>
      <c r="DH35" s="634"/>
      <c r="DI35" s="634"/>
      <c r="DJ35" s="634"/>
      <c r="DK35" s="635"/>
      <c r="DL35" s="627">
        <v>246640</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2038450</v>
      </c>
      <c r="S36" s="622"/>
      <c r="T36" s="622"/>
      <c r="U36" s="622"/>
      <c r="V36" s="622"/>
      <c r="W36" s="622"/>
      <c r="X36" s="622"/>
      <c r="Y36" s="623"/>
      <c r="Z36" s="659">
        <v>5.4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4410871</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124484</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3033082</v>
      </c>
      <c r="CS36" s="622"/>
      <c r="CT36" s="622"/>
      <c r="CU36" s="622"/>
      <c r="CV36" s="622"/>
      <c r="CW36" s="622"/>
      <c r="CX36" s="622"/>
      <c r="CY36" s="623"/>
      <c r="CZ36" s="624">
        <v>8.4</v>
      </c>
      <c r="DA36" s="636"/>
      <c r="DB36" s="636"/>
      <c r="DC36" s="637"/>
      <c r="DD36" s="627">
        <v>2762657</v>
      </c>
      <c r="DE36" s="622"/>
      <c r="DF36" s="622"/>
      <c r="DG36" s="622"/>
      <c r="DH36" s="622"/>
      <c r="DI36" s="622"/>
      <c r="DJ36" s="622"/>
      <c r="DK36" s="623"/>
      <c r="DL36" s="627">
        <v>2097797</v>
      </c>
      <c r="DM36" s="622"/>
      <c r="DN36" s="622"/>
      <c r="DO36" s="622"/>
      <c r="DP36" s="622"/>
      <c r="DQ36" s="622"/>
      <c r="DR36" s="622"/>
      <c r="DS36" s="622"/>
      <c r="DT36" s="622"/>
      <c r="DU36" s="622"/>
      <c r="DV36" s="623"/>
      <c r="DW36" s="624">
        <v>10</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633193</v>
      </c>
      <c r="S37" s="622"/>
      <c r="T37" s="622"/>
      <c r="U37" s="622"/>
      <c r="V37" s="622"/>
      <c r="W37" s="622"/>
      <c r="X37" s="622"/>
      <c r="Y37" s="623"/>
      <c r="Z37" s="659">
        <v>1.7</v>
      </c>
      <c r="AA37" s="659"/>
      <c r="AB37" s="659"/>
      <c r="AC37" s="659"/>
      <c r="AD37" s="660">
        <v>1265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1042480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58532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710419</v>
      </c>
      <c r="CS37" s="634"/>
      <c r="CT37" s="634"/>
      <c r="CU37" s="634"/>
      <c r="CV37" s="634"/>
      <c r="CW37" s="634"/>
      <c r="CX37" s="634"/>
      <c r="CY37" s="635"/>
      <c r="CZ37" s="624">
        <v>2</v>
      </c>
      <c r="DA37" s="636"/>
      <c r="DB37" s="636"/>
      <c r="DC37" s="637"/>
      <c r="DD37" s="627">
        <v>710419</v>
      </c>
      <c r="DE37" s="634"/>
      <c r="DF37" s="634"/>
      <c r="DG37" s="634"/>
      <c r="DH37" s="634"/>
      <c r="DI37" s="634"/>
      <c r="DJ37" s="634"/>
      <c r="DK37" s="635"/>
      <c r="DL37" s="627">
        <v>710419</v>
      </c>
      <c r="DM37" s="634"/>
      <c r="DN37" s="634"/>
      <c r="DO37" s="634"/>
      <c r="DP37" s="634"/>
      <c r="DQ37" s="634"/>
      <c r="DR37" s="634"/>
      <c r="DS37" s="634"/>
      <c r="DT37" s="634"/>
      <c r="DU37" s="634"/>
      <c r="DV37" s="635"/>
      <c r="DW37" s="624">
        <v>3.4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1259300</v>
      </c>
      <c r="S38" s="622"/>
      <c r="T38" s="622"/>
      <c r="U38" s="622"/>
      <c r="V38" s="622"/>
      <c r="W38" s="622"/>
      <c r="X38" s="622"/>
      <c r="Y38" s="623"/>
      <c r="Z38" s="659">
        <v>3.3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11906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3368391</v>
      </c>
      <c r="CS38" s="622"/>
      <c r="CT38" s="622"/>
      <c r="CU38" s="622"/>
      <c r="CV38" s="622"/>
      <c r="CW38" s="622"/>
      <c r="CX38" s="622"/>
      <c r="CY38" s="623"/>
      <c r="CZ38" s="624">
        <v>9.3000000000000007</v>
      </c>
      <c r="DA38" s="636"/>
      <c r="DB38" s="636"/>
      <c r="DC38" s="637"/>
      <c r="DD38" s="627">
        <v>2867391</v>
      </c>
      <c r="DE38" s="622"/>
      <c r="DF38" s="622"/>
      <c r="DG38" s="622"/>
      <c r="DH38" s="622"/>
      <c r="DI38" s="622"/>
      <c r="DJ38" s="622"/>
      <c r="DK38" s="623"/>
      <c r="DL38" s="627">
        <v>2329267</v>
      </c>
      <c r="DM38" s="622"/>
      <c r="DN38" s="622"/>
      <c r="DO38" s="622"/>
      <c r="DP38" s="622"/>
      <c r="DQ38" s="622"/>
      <c r="DR38" s="622"/>
      <c r="DS38" s="622"/>
      <c r="DT38" s="622"/>
      <c r="DU38" s="622"/>
      <c r="DV38" s="623"/>
      <c r="DW38" s="624">
        <v>11.1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17391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614333</v>
      </c>
      <c r="CS39" s="634"/>
      <c r="CT39" s="634"/>
      <c r="CU39" s="634"/>
      <c r="CV39" s="634"/>
      <c r="CW39" s="634"/>
      <c r="CX39" s="634"/>
      <c r="CY39" s="635"/>
      <c r="CZ39" s="624">
        <v>1.7</v>
      </c>
      <c r="DA39" s="636"/>
      <c r="DB39" s="636"/>
      <c r="DC39" s="637"/>
      <c r="DD39" s="627">
        <v>568802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98900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513111</v>
      </c>
      <c r="CS40" s="622"/>
      <c r="CT40" s="622"/>
      <c r="CU40" s="622"/>
      <c r="CV40" s="622"/>
      <c r="CW40" s="622"/>
      <c r="CX40" s="622"/>
      <c r="CY40" s="623"/>
      <c r="CZ40" s="624">
        <v>1.4</v>
      </c>
      <c r="DA40" s="636"/>
      <c r="DB40" s="636"/>
      <c r="DC40" s="637"/>
      <c r="DD40" s="627">
        <v>253111</v>
      </c>
      <c r="DE40" s="622"/>
      <c r="DF40" s="622"/>
      <c r="DG40" s="622"/>
      <c r="DH40" s="622"/>
      <c r="DI40" s="622"/>
      <c r="DJ40" s="622"/>
      <c r="DK40" s="623"/>
      <c r="DL40" s="627">
        <v>130370</v>
      </c>
      <c r="DM40" s="622"/>
      <c r="DN40" s="622"/>
      <c r="DO40" s="622"/>
      <c r="DP40" s="622"/>
      <c r="DQ40" s="622"/>
      <c r="DR40" s="622"/>
      <c r="DS40" s="622"/>
      <c r="DT40" s="622"/>
      <c r="DU40" s="622"/>
      <c r="DV40" s="623"/>
      <c r="DW40" s="624">
        <v>0.6</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37902287</v>
      </c>
      <c r="S41" s="646"/>
      <c r="T41" s="646"/>
      <c r="U41" s="646"/>
      <c r="V41" s="646"/>
      <c r="W41" s="646"/>
      <c r="X41" s="646"/>
      <c r="Y41" s="649"/>
      <c r="Z41" s="650">
        <v>100</v>
      </c>
      <c r="AA41" s="650"/>
      <c r="AB41" s="650"/>
      <c r="AC41" s="650"/>
      <c r="AD41" s="651">
        <v>20880180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943114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2425277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1905037</v>
      </c>
      <c r="CS42" s="634"/>
      <c r="CT42" s="634"/>
      <c r="CU42" s="634"/>
      <c r="CV42" s="634"/>
      <c r="CW42" s="634"/>
      <c r="CX42" s="634"/>
      <c r="CY42" s="635"/>
      <c r="CZ42" s="624">
        <v>5.3</v>
      </c>
      <c r="DA42" s="636"/>
      <c r="DB42" s="636"/>
      <c r="DC42" s="637"/>
      <c r="DD42" s="627">
        <v>356031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47175</v>
      </c>
      <c r="CS43" s="634"/>
      <c r="CT43" s="634"/>
      <c r="CU43" s="634"/>
      <c r="CV43" s="634"/>
      <c r="CW43" s="634"/>
      <c r="CX43" s="634"/>
      <c r="CY43" s="635"/>
      <c r="CZ43" s="624">
        <v>0.1</v>
      </c>
      <c r="DA43" s="636"/>
      <c r="DB43" s="636"/>
      <c r="DC43" s="637"/>
      <c r="DD43" s="627">
        <v>47175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1900693</v>
      </c>
      <c r="CS44" s="622"/>
      <c r="CT44" s="622"/>
      <c r="CU44" s="622"/>
      <c r="CV44" s="622"/>
      <c r="CW44" s="622"/>
      <c r="CX44" s="622"/>
      <c r="CY44" s="623"/>
      <c r="CZ44" s="624">
        <v>5.3</v>
      </c>
      <c r="DA44" s="625"/>
      <c r="DB44" s="625"/>
      <c r="DC44" s="626"/>
      <c r="DD44" s="627">
        <v>356031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596356</v>
      </c>
      <c r="CS45" s="634"/>
      <c r="CT45" s="634"/>
      <c r="CU45" s="634"/>
      <c r="CV45" s="634"/>
      <c r="CW45" s="634"/>
      <c r="CX45" s="634"/>
      <c r="CY45" s="635"/>
      <c r="CZ45" s="624">
        <v>1.7</v>
      </c>
      <c r="DA45" s="636"/>
      <c r="DB45" s="636"/>
      <c r="DC45" s="637"/>
      <c r="DD45" s="627">
        <v>50836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1285731</v>
      </c>
      <c r="CS46" s="622"/>
      <c r="CT46" s="622"/>
      <c r="CU46" s="622"/>
      <c r="CV46" s="622"/>
      <c r="CW46" s="622"/>
      <c r="CX46" s="622"/>
      <c r="CY46" s="623"/>
      <c r="CZ46" s="624">
        <v>3.6</v>
      </c>
      <c r="DA46" s="625"/>
      <c r="DB46" s="625"/>
      <c r="DC46" s="626"/>
      <c r="DD46" s="627">
        <v>299428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4344</v>
      </c>
      <c r="CS47" s="634"/>
      <c r="CT47" s="634"/>
      <c r="CU47" s="634"/>
      <c r="CV47" s="634"/>
      <c r="CW47" s="634"/>
      <c r="CX47" s="634"/>
      <c r="CY47" s="635"/>
      <c r="CZ47" s="624">
        <v>0</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36120041</v>
      </c>
      <c r="CS49" s="606"/>
      <c r="CT49" s="606"/>
      <c r="CU49" s="606"/>
      <c r="CV49" s="606"/>
      <c r="CW49" s="606"/>
      <c r="CX49" s="606"/>
      <c r="CY49" s="607"/>
      <c r="CZ49" s="608">
        <v>100</v>
      </c>
      <c r="DA49" s="609"/>
      <c r="DB49" s="609"/>
      <c r="DC49" s="610"/>
      <c r="DD49" s="611">
        <v>24195048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PU9oSvkQpB+BSRJyOKh10forUVDNSBcOsWgVo/VfduA+lVTG1nP4NrtpvSaQF/QsSqZU2zi5K3Bm1HpWIgHzAA==" saltValue="U+T2PDm/B7UxRhc5xkNt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37963</v>
      </c>
      <c r="R7" s="1103"/>
      <c r="S7" s="1103"/>
      <c r="T7" s="1103"/>
      <c r="U7" s="1103"/>
      <c r="V7" s="1103">
        <v>36180</v>
      </c>
      <c r="W7" s="1103"/>
      <c r="X7" s="1103"/>
      <c r="Y7" s="1103"/>
      <c r="Z7" s="1103"/>
      <c r="AA7" s="1103">
        <v>1782</v>
      </c>
      <c r="AB7" s="1103"/>
      <c r="AC7" s="1103"/>
      <c r="AD7" s="1103"/>
      <c r="AE7" s="1104"/>
      <c r="AF7" s="1105">
        <v>1232</v>
      </c>
      <c r="AG7" s="1106"/>
      <c r="AH7" s="1106"/>
      <c r="AI7" s="1106"/>
      <c r="AJ7" s="1107"/>
      <c r="AK7" s="1108">
        <v>658</v>
      </c>
      <c r="AL7" s="1109"/>
      <c r="AM7" s="1109"/>
      <c r="AN7" s="1109"/>
      <c r="AO7" s="1109"/>
      <c r="AP7" s="1109">
        <v>18903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1</v>
      </c>
      <c r="CI7" s="1097"/>
      <c r="CJ7" s="1097"/>
      <c r="CK7" s="1097"/>
      <c r="CL7" s="1098"/>
      <c r="CM7" s="1096">
        <v>106</v>
      </c>
      <c r="CN7" s="1097"/>
      <c r="CO7" s="1097"/>
      <c r="CP7" s="1097"/>
      <c r="CQ7" s="1098"/>
      <c r="CR7" s="1096">
        <v>2</v>
      </c>
      <c r="CS7" s="1097"/>
      <c r="CT7" s="1097"/>
      <c r="CU7" s="1097"/>
      <c r="CV7" s="1098"/>
      <c r="CW7" s="1096" t="s">
        <v>546</v>
      </c>
      <c r="CX7" s="1097"/>
      <c r="CY7" s="1097"/>
      <c r="CZ7" s="1097"/>
      <c r="DA7" s="1098"/>
      <c r="DB7" s="1096" t="s">
        <v>486</v>
      </c>
      <c r="DC7" s="1097"/>
      <c r="DD7" s="1097"/>
      <c r="DE7" s="1097"/>
      <c r="DF7" s="1098"/>
      <c r="DG7" s="1096">
        <v>2271</v>
      </c>
      <c r="DH7" s="1097"/>
      <c r="DI7" s="1097"/>
      <c r="DJ7" s="1097"/>
      <c r="DK7" s="1098"/>
      <c r="DL7" s="1096" t="s">
        <v>486</v>
      </c>
      <c r="DM7" s="1097"/>
      <c r="DN7" s="1097"/>
      <c r="DO7" s="1097"/>
      <c r="DP7" s="1098"/>
      <c r="DQ7" s="1096" t="s">
        <v>486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122</v>
      </c>
      <c r="R8" s="1039"/>
      <c r="S8" s="1039"/>
      <c r="T8" s="1039"/>
      <c r="U8" s="1039"/>
      <c r="V8" s="1039">
        <v>122</v>
      </c>
      <c r="W8" s="1039"/>
      <c r="X8" s="1039"/>
      <c r="Y8" s="1039"/>
      <c r="Z8" s="1039"/>
      <c r="AA8" s="1039" t="s">
        <v>486</v>
      </c>
      <c r="AB8" s="1039"/>
      <c r="AC8" s="1039"/>
      <c r="AD8" s="1039"/>
      <c r="AE8" s="1040"/>
      <c r="AF8" s="1035" t="s">
        <v>122</v>
      </c>
      <c r="AG8" s="1036"/>
      <c r="AH8" s="1036"/>
      <c r="AI8" s="1036"/>
      <c r="AJ8" s="1037"/>
      <c r="AK8" s="1080">
        <v>122</v>
      </c>
      <c r="AL8" s="1081"/>
      <c r="AM8" s="1081"/>
      <c r="AN8" s="1081"/>
      <c r="AO8" s="1081"/>
      <c r="AP8" s="1081">
        <v>421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-14</v>
      </c>
      <c r="CI8" s="990"/>
      <c r="CJ8" s="990"/>
      <c r="CK8" s="990"/>
      <c r="CL8" s="991"/>
      <c r="CM8" s="989">
        <v>577</v>
      </c>
      <c r="CN8" s="990"/>
      <c r="CO8" s="990"/>
      <c r="CP8" s="990"/>
      <c r="CQ8" s="991"/>
      <c r="CR8" s="989">
        <v>1</v>
      </c>
      <c r="CS8" s="990"/>
      <c r="CT8" s="990"/>
      <c r="CU8" s="990"/>
      <c r="CV8" s="991"/>
      <c r="CW8" s="989" t="s">
        <v>486</v>
      </c>
      <c r="CX8" s="990"/>
      <c r="CY8" s="990"/>
      <c r="CZ8" s="990"/>
      <c r="DA8" s="991"/>
      <c r="DB8" s="989" t="s">
        <v>486</v>
      </c>
      <c r="DC8" s="990"/>
      <c r="DD8" s="990"/>
      <c r="DE8" s="990"/>
      <c r="DF8" s="991"/>
      <c r="DG8" s="989" t="s">
        <v>486</v>
      </c>
      <c r="DH8" s="990"/>
      <c r="DI8" s="990"/>
      <c r="DJ8" s="990"/>
      <c r="DK8" s="991"/>
      <c r="DL8" s="989">
        <v>961</v>
      </c>
      <c r="DM8" s="990"/>
      <c r="DN8" s="990"/>
      <c r="DO8" s="990"/>
      <c r="DP8" s="991"/>
      <c r="DQ8" s="989">
        <v>96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38084</v>
      </c>
      <c r="R23" s="1061"/>
      <c r="S23" s="1061"/>
      <c r="T23" s="1061"/>
      <c r="U23" s="1061"/>
      <c r="V23" s="1061">
        <f>V7+V8</f>
        <v>36302</v>
      </c>
      <c r="W23" s="1061"/>
      <c r="X23" s="1061"/>
      <c r="Y23" s="1061"/>
      <c r="Z23" s="1061"/>
      <c r="AA23" s="1061">
        <f>AA7</f>
        <v>1782</v>
      </c>
      <c r="AB23" s="1061"/>
      <c r="AC23" s="1061"/>
      <c r="AD23" s="1061"/>
      <c r="AE23" s="1068"/>
      <c r="AF23" s="1069">
        <v>1232</v>
      </c>
      <c r="AG23" s="1061"/>
      <c r="AH23" s="1061"/>
      <c r="AI23" s="1061"/>
      <c r="AJ23" s="1070"/>
      <c r="AK23" s="1071"/>
      <c r="AL23" s="1072"/>
      <c r="AM23" s="1072"/>
      <c r="AN23" s="1072"/>
      <c r="AO23" s="1072"/>
      <c r="AP23" s="1061">
        <v>19323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9666</v>
      </c>
      <c r="R28" s="1051"/>
      <c r="S28" s="1051"/>
      <c r="T28" s="1051"/>
      <c r="U28" s="1051"/>
      <c r="V28" s="1051">
        <v>9542</v>
      </c>
      <c r="W28" s="1051"/>
      <c r="X28" s="1051"/>
      <c r="Y28" s="1051"/>
      <c r="Z28" s="1051"/>
      <c r="AA28" s="1051">
        <v>124</v>
      </c>
      <c r="AB28" s="1051"/>
      <c r="AC28" s="1051"/>
      <c r="AD28" s="1051"/>
      <c r="AE28" s="1052"/>
      <c r="AF28" s="1053">
        <v>124</v>
      </c>
      <c r="AG28" s="1051"/>
      <c r="AH28" s="1051"/>
      <c r="AI28" s="1051"/>
      <c r="AJ28" s="1054"/>
      <c r="AK28" s="1042">
        <v>1305</v>
      </c>
      <c r="AL28" s="1043"/>
      <c r="AM28" s="1043"/>
      <c r="AN28" s="1043"/>
      <c r="AO28" s="1043"/>
      <c r="AP28" s="1043" t="s">
        <v>486</v>
      </c>
      <c r="AQ28" s="1043"/>
      <c r="AR28" s="1043"/>
      <c r="AS28" s="1043"/>
      <c r="AT28" s="1043"/>
      <c r="AU28" s="1043" t="s">
        <v>486</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8393</v>
      </c>
      <c r="R29" s="1039"/>
      <c r="S29" s="1039"/>
      <c r="T29" s="1039"/>
      <c r="U29" s="1039"/>
      <c r="V29" s="1039">
        <v>8072</v>
      </c>
      <c r="W29" s="1039"/>
      <c r="X29" s="1039"/>
      <c r="Y29" s="1039"/>
      <c r="Z29" s="1039"/>
      <c r="AA29" s="1039">
        <v>322</v>
      </c>
      <c r="AB29" s="1039"/>
      <c r="AC29" s="1039"/>
      <c r="AD29" s="1039"/>
      <c r="AE29" s="1040"/>
      <c r="AF29" s="1035">
        <v>322</v>
      </c>
      <c r="AG29" s="1036"/>
      <c r="AH29" s="1036"/>
      <c r="AI29" s="1036"/>
      <c r="AJ29" s="1037"/>
      <c r="AK29" s="980">
        <v>1519</v>
      </c>
      <c r="AL29" s="971"/>
      <c r="AM29" s="971"/>
      <c r="AN29" s="971"/>
      <c r="AO29" s="971"/>
      <c r="AP29" s="971" t="s">
        <v>486</v>
      </c>
      <c r="AQ29" s="971"/>
      <c r="AR29" s="971"/>
      <c r="AS29" s="971"/>
      <c r="AT29" s="971"/>
      <c r="AU29" s="971" t="s">
        <v>486</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1592</v>
      </c>
      <c r="R30" s="1039"/>
      <c r="S30" s="1039"/>
      <c r="T30" s="1039"/>
      <c r="U30" s="1039"/>
      <c r="V30" s="1039">
        <v>1591</v>
      </c>
      <c r="W30" s="1039"/>
      <c r="X30" s="1039"/>
      <c r="Y30" s="1039"/>
      <c r="Z30" s="1039"/>
      <c r="AA30" s="1039">
        <v>1</v>
      </c>
      <c r="AB30" s="1039"/>
      <c r="AC30" s="1039"/>
      <c r="AD30" s="1039"/>
      <c r="AE30" s="1040"/>
      <c r="AF30" s="1035">
        <v>1</v>
      </c>
      <c r="AG30" s="1036"/>
      <c r="AH30" s="1036"/>
      <c r="AI30" s="1036"/>
      <c r="AJ30" s="1037"/>
      <c r="AK30" s="980">
        <v>230</v>
      </c>
      <c r="AL30" s="971"/>
      <c r="AM30" s="971"/>
      <c r="AN30" s="971"/>
      <c r="AO30" s="971"/>
      <c r="AP30" s="971" t="s">
        <v>486</v>
      </c>
      <c r="AQ30" s="971"/>
      <c r="AR30" s="971"/>
      <c r="AS30" s="971"/>
      <c r="AT30" s="971"/>
      <c r="AU30" s="971" t="s">
        <v>486</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3304</v>
      </c>
      <c r="R31" s="1039"/>
      <c r="S31" s="1039"/>
      <c r="T31" s="1039"/>
      <c r="U31" s="1039"/>
      <c r="V31" s="1039">
        <v>3141</v>
      </c>
      <c r="W31" s="1039"/>
      <c r="X31" s="1039"/>
      <c r="Y31" s="1039"/>
      <c r="Z31" s="1039"/>
      <c r="AA31" s="1039">
        <v>163</v>
      </c>
      <c r="AB31" s="1039"/>
      <c r="AC31" s="1039"/>
      <c r="AD31" s="1039"/>
      <c r="AE31" s="1040"/>
      <c r="AF31" s="1035">
        <v>857</v>
      </c>
      <c r="AG31" s="1036"/>
      <c r="AH31" s="1036"/>
      <c r="AI31" s="1036"/>
      <c r="AJ31" s="1037"/>
      <c r="AK31" s="980">
        <v>1042</v>
      </c>
      <c r="AL31" s="971"/>
      <c r="AM31" s="971"/>
      <c r="AN31" s="971"/>
      <c r="AO31" s="971"/>
      <c r="AP31" s="971">
        <v>16657</v>
      </c>
      <c r="AQ31" s="971"/>
      <c r="AR31" s="971"/>
      <c r="AS31" s="971"/>
      <c r="AT31" s="971"/>
      <c r="AU31" s="971">
        <v>7712</v>
      </c>
      <c r="AV31" s="971"/>
      <c r="AW31" s="971"/>
      <c r="AX31" s="971"/>
      <c r="AY31" s="971"/>
      <c r="AZ31" s="1041" t="s">
        <v>486</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1304</v>
      </c>
      <c r="AG63" s="959"/>
      <c r="AH63" s="959"/>
      <c r="AI63" s="959"/>
      <c r="AJ63" s="1022"/>
      <c r="AK63" s="1023"/>
      <c r="AL63" s="963"/>
      <c r="AM63" s="963"/>
      <c r="AN63" s="963"/>
      <c r="AO63" s="963"/>
      <c r="AP63" s="959">
        <v>16657</v>
      </c>
      <c r="AQ63" s="959"/>
      <c r="AR63" s="959"/>
      <c r="AS63" s="959"/>
      <c r="AT63" s="959"/>
      <c r="AU63" s="959">
        <v>7712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544</v>
      </c>
      <c r="C68" s="986"/>
      <c r="D68" s="986"/>
      <c r="E68" s="986"/>
      <c r="F68" s="986"/>
      <c r="G68" s="986"/>
      <c r="H68" s="986"/>
      <c r="I68" s="986"/>
      <c r="J68" s="986"/>
      <c r="K68" s="986"/>
      <c r="L68" s="986"/>
      <c r="M68" s="986"/>
      <c r="N68" s="986"/>
      <c r="O68" s="986"/>
      <c r="P68" s="987"/>
      <c r="Q68" s="988">
        <v>3079</v>
      </c>
      <c r="R68" s="982"/>
      <c r="S68" s="982"/>
      <c r="T68" s="982"/>
      <c r="U68" s="982"/>
      <c r="V68" s="982">
        <v>2940</v>
      </c>
      <c r="W68" s="982"/>
      <c r="X68" s="982"/>
      <c r="Y68" s="982"/>
      <c r="Z68" s="982"/>
      <c r="AA68" s="982">
        <v>139</v>
      </c>
      <c r="AB68" s="982"/>
      <c r="AC68" s="982"/>
      <c r="AD68" s="982"/>
      <c r="AE68" s="982"/>
      <c r="AF68" s="982">
        <v>131</v>
      </c>
      <c r="AG68" s="982"/>
      <c r="AH68" s="982"/>
      <c r="AI68" s="982"/>
      <c r="AJ68" s="982"/>
      <c r="AK68" s="982">
        <v>327</v>
      </c>
      <c r="AL68" s="982"/>
      <c r="AM68" s="982"/>
      <c r="AN68" s="982"/>
      <c r="AO68" s="982"/>
      <c r="AP68" s="982">
        <v>2982</v>
      </c>
      <c r="AQ68" s="982"/>
      <c r="AR68" s="982"/>
      <c r="AS68" s="982"/>
      <c r="AT68" s="982"/>
      <c r="AU68" s="982">
        <v>1150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545</v>
      </c>
      <c r="C69" s="975"/>
      <c r="D69" s="975"/>
      <c r="E69" s="975"/>
      <c r="F69" s="975"/>
      <c r="G69" s="975"/>
      <c r="H69" s="975"/>
      <c r="I69" s="975"/>
      <c r="J69" s="975"/>
      <c r="K69" s="975"/>
      <c r="L69" s="975"/>
      <c r="M69" s="975"/>
      <c r="N69" s="975"/>
      <c r="O69" s="975"/>
      <c r="P69" s="976"/>
      <c r="Q69" s="977">
        <v>5</v>
      </c>
      <c r="R69" s="971"/>
      <c r="S69" s="971"/>
      <c r="T69" s="971"/>
      <c r="U69" s="971"/>
      <c r="V69" s="971">
        <v>4</v>
      </c>
      <c r="W69" s="971"/>
      <c r="X69" s="971"/>
      <c r="Y69" s="971"/>
      <c r="Z69" s="971"/>
      <c r="AA69" s="971">
        <v>1</v>
      </c>
      <c r="AB69" s="971"/>
      <c r="AC69" s="971"/>
      <c r="AD69" s="971"/>
      <c r="AE69" s="971"/>
      <c r="AF69" s="971">
        <v>1</v>
      </c>
      <c r="AG69" s="971"/>
      <c r="AH69" s="971"/>
      <c r="AI69" s="971"/>
      <c r="AJ69" s="971"/>
      <c r="AK69" s="971" t="s">
        <v>546</v>
      </c>
      <c r="AL69" s="971"/>
      <c r="AM69" s="971"/>
      <c r="AN69" s="971"/>
      <c r="AO69" s="971"/>
      <c r="AP69" s="971" t="s">
        <v>486</v>
      </c>
      <c r="AQ69" s="971"/>
      <c r="AR69" s="971"/>
      <c r="AS69" s="971"/>
      <c r="AT69" s="971"/>
      <c r="AU69" s="971" t="s">
        <v>486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547</v>
      </c>
      <c r="C70" s="975"/>
      <c r="D70" s="975"/>
      <c r="E70" s="975"/>
      <c r="F70" s="975"/>
      <c r="G70" s="975"/>
      <c r="H70" s="975"/>
      <c r="I70" s="975"/>
      <c r="J70" s="975"/>
      <c r="K70" s="975"/>
      <c r="L70" s="975"/>
      <c r="M70" s="975"/>
      <c r="N70" s="975"/>
      <c r="O70" s="975"/>
      <c r="P70" s="976"/>
      <c r="Q70" s="977">
        <v>4407</v>
      </c>
      <c r="R70" s="971"/>
      <c r="S70" s="971"/>
      <c r="T70" s="971"/>
      <c r="U70" s="971"/>
      <c r="V70" s="971">
        <v>4087</v>
      </c>
      <c r="W70" s="971"/>
      <c r="X70" s="971"/>
      <c r="Y70" s="971"/>
      <c r="Z70" s="971"/>
      <c r="AA70" s="971">
        <v>320</v>
      </c>
      <c r="AB70" s="971"/>
      <c r="AC70" s="971"/>
      <c r="AD70" s="971"/>
      <c r="AE70" s="971"/>
      <c r="AF70" s="971">
        <v>320</v>
      </c>
      <c r="AG70" s="971"/>
      <c r="AH70" s="971"/>
      <c r="AI70" s="971"/>
      <c r="AJ70" s="971"/>
      <c r="AK70" s="971">
        <v>507</v>
      </c>
      <c r="AL70" s="971"/>
      <c r="AM70" s="971"/>
      <c r="AN70" s="971"/>
      <c r="AO70" s="971"/>
      <c r="AP70" s="971" t="s">
        <v>486</v>
      </c>
      <c r="AQ70" s="971"/>
      <c r="AR70" s="971"/>
      <c r="AS70" s="971"/>
      <c r="AT70" s="971"/>
      <c r="AU70" s="971" t="s">
        <v>486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548</v>
      </c>
      <c r="C71" s="975"/>
      <c r="D71" s="975"/>
      <c r="E71" s="975"/>
      <c r="F71" s="975"/>
      <c r="G71" s="975"/>
      <c r="H71" s="975"/>
      <c r="I71" s="975"/>
      <c r="J71" s="975"/>
      <c r="K71" s="975"/>
      <c r="L71" s="975"/>
      <c r="M71" s="975"/>
      <c r="N71" s="975"/>
      <c r="O71" s="975"/>
      <c r="P71" s="976"/>
      <c r="Q71" s="977">
        <v>1092963</v>
      </c>
      <c r="R71" s="971"/>
      <c r="S71" s="971"/>
      <c r="T71" s="971"/>
      <c r="U71" s="971"/>
      <c r="V71" s="971">
        <v>1080088</v>
      </c>
      <c r="W71" s="971"/>
      <c r="X71" s="971"/>
      <c r="Y71" s="971"/>
      <c r="Z71" s="971"/>
      <c r="AA71" s="971">
        <v>12875</v>
      </c>
      <c r="AB71" s="971"/>
      <c r="AC71" s="971"/>
      <c r="AD71" s="971"/>
      <c r="AE71" s="971"/>
      <c r="AF71" s="971">
        <v>12875</v>
      </c>
      <c r="AG71" s="971"/>
      <c r="AH71" s="971"/>
      <c r="AI71" s="971"/>
      <c r="AJ71" s="971"/>
      <c r="AK71" s="971">
        <v>8791</v>
      </c>
      <c r="AL71" s="971"/>
      <c r="AM71" s="971"/>
      <c r="AN71" s="971"/>
      <c r="AO71" s="971"/>
      <c r="AP71" s="971" t="s">
        <v>486</v>
      </c>
      <c r="AQ71" s="971"/>
      <c r="AR71" s="971"/>
      <c r="AS71" s="971"/>
      <c r="AT71" s="971"/>
      <c r="AU71" s="971" t="s">
        <v>486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549</v>
      </c>
      <c r="C72" s="975"/>
      <c r="D72" s="975"/>
      <c r="E72" s="975"/>
      <c r="F72" s="975"/>
      <c r="G72" s="975"/>
      <c r="H72" s="975"/>
      <c r="I72" s="975"/>
      <c r="J72" s="975"/>
      <c r="K72" s="975"/>
      <c r="L72" s="975"/>
      <c r="M72" s="975"/>
      <c r="N72" s="975"/>
      <c r="O72" s="975"/>
      <c r="P72" s="976"/>
      <c r="Q72" s="977">
        <v>3135</v>
      </c>
      <c r="R72" s="971"/>
      <c r="S72" s="971"/>
      <c r="T72" s="971"/>
      <c r="U72" s="971"/>
      <c r="V72" s="971">
        <v>2974</v>
      </c>
      <c r="W72" s="971"/>
      <c r="X72" s="971"/>
      <c r="Y72" s="971"/>
      <c r="Z72" s="971"/>
      <c r="AA72" s="971">
        <v>161</v>
      </c>
      <c r="AB72" s="971"/>
      <c r="AC72" s="971"/>
      <c r="AD72" s="971"/>
      <c r="AE72" s="971"/>
      <c r="AF72" s="971">
        <v>161</v>
      </c>
      <c r="AG72" s="971"/>
      <c r="AH72" s="971"/>
      <c r="AI72" s="971"/>
      <c r="AJ72" s="971"/>
      <c r="AK72" s="971">
        <v>3</v>
      </c>
      <c r="AL72" s="971"/>
      <c r="AM72" s="971"/>
      <c r="AN72" s="971"/>
      <c r="AO72" s="971"/>
      <c r="AP72" s="971" t="s">
        <v>486</v>
      </c>
      <c r="AQ72" s="971"/>
      <c r="AR72" s="971"/>
      <c r="AS72" s="971"/>
      <c r="AT72" s="971"/>
      <c r="AU72" s="971" t="s">
        <v>486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13488</v>
      </c>
      <c r="AG88" s="959"/>
      <c r="AH88" s="959"/>
      <c r="AI88" s="959"/>
      <c r="AJ88" s="959"/>
      <c r="AK88" s="963"/>
      <c r="AL88" s="963"/>
      <c r="AM88" s="963"/>
      <c r="AN88" s="963"/>
      <c r="AO88" s="963"/>
      <c r="AP88" s="959">
        <v>2982</v>
      </c>
      <c r="AQ88" s="959"/>
      <c r="AR88" s="959"/>
      <c r="AS88" s="959"/>
      <c r="AT88" s="959"/>
      <c r="AU88" s="959">
        <v>1150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486</v>
      </c>
      <c r="CX102" s="953"/>
      <c r="CY102" s="953"/>
      <c r="CZ102" s="953"/>
      <c r="DA102" s="954"/>
      <c r="DB102" s="952" t="s">
        <v>486</v>
      </c>
      <c r="DC102" s="953"/>
      <c r="DD102" s="953"/>
      <c r="DE102" s="953"/>
      <c r="DF102" s="954"/>
      <c r="DG102" s="952">
        <v>2271</v>
      </c>
      <c r="DH102" s="953"/>
      <c r="DI102" s="953"/>
      <c r="DJ102" s="953"/>
      <c r="DK102" s="954"/>
      <c r="DL102" s="952">
        <v>961</v>
      </c>
      <c r="DM102" s="953"/>
      <c r="DN102" s="953"/>
      <c r="DO102" s="953"/>
      <c r="DP102" s="954"/>
      <c r="DQ102" s="952">
        <v>96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2799306</v>
      </c>
      <c r="AB110" s="889"/>
      <c r="AC110" s="889"/>
      <c r="AD110" s="889"/>
      <c r="AE110" s="890"/>
      <c r="AF110" s="891">
        <v>2891564</v>
      </c>
      <c r="AG110" s="889"/>
      <c r="AH110" s="889"/>
      <c r="AI110" s="889"/>
      <c r="AJ110" s="890"/>
      <c r="AK110" s="891">
        <v>2705540</v>
      </c>
      <c r="AL110" s="889"/>
      <c r="AM110" s="889"/>
      <c r="AN110" s="889"/>
      <c r="AO110" s="890"/>
      <c r="AP110" s="892">
        <v>14.1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22402604</v>
      </c>
      <c r="BR110" s="842"/>
      <c r="BS110" s="842"/>
      <c r="BT110" s="842"/>
      <c r="BU110" s="842"/>
      <c r="BV110" s="842">
        <v>20702186</v>
      </c>
      <c r="BW110" s="842"/>
      <c r="BX110" s="842"/>
      <c r="BY110" s="842"/>
      <c r="BZ110" s="842"/>
      <c r="CA110" s="842">
        <v>19323397</v>
      </c>
      <c r="CB110" s="842"/>
      <c r="CC110" s="842"/>
      <c r="CD110" s="842"/>
      <c r="CE110" s="842"/>
      <c r="CF110" s="866">
        <v>100.7</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3664453</v>
      </c>
      <c r="BR111" s="817"/>
      <c r="BS111" s="817"/>
      <c r="BT111" s="817"/>
      <c r="BU111" s="817"/>
      <c r="BV111" s="817">
        <v>3243578</v>
      </c>
      <c r="BW111" s="817"/>
      <c r="BX111" s="817"/>
      <c r="BY111" s="817"/>
      <c r="BZ111" s="817"/>
      <c r="CA111" s="817">
        <v>3088268</v>
      </c>
      <c r="CB111" s="817"/>
      <c r="CC111" s="817"/>
      <c r="CD111" s="817"/>
      <c r="CE111" s="817"/>
      <c r="CF111" s="875">
        <v>16.100000000000001</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8324897</v>
      </c>
      <c r="BR112" s="817"/>
      <c r="BS112" s="817"/>
      <c r="BT112" s="817"/>
      <c r="BU112" s="817"/>
      <c r="BV112" s="817">
        <v>7527706</v>
      </c>
      <c r="BW112" s="817"/>
      <c r="BX112" s="817"/>
      <c r="BY112" s="817"/>
      <c r="BZ112" s="817"/>
      <c r="CA112" s="817">
        <v>7712236</v>
      </c>
      <c r="CB112" s="817"/>
      <c r="CC112" s="817"/>
      <c r="CD112" s="817"/>
      <c r="CE112" s="817"/>
      <c r="CF112" s="875">
        <v>40.200000000000003</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500492</v>
      </c>
      <c r="AB113" s="919"/>
      <c r="AC113" s="919"/>
      <c r="AD113" s="919"/>
      <c r="AE113" s="920"/>
      <c r="AF113" s="921">
        <v>541708</v>
      </c>
      <c r="AG113" s="919"/>
      <c r="AH113" s="919"/>
      <c r="AI113" s="919"/>
      <c r="AJ113" s="920"/>
      <c r="AK113" s="921">
        <v>575439</v>
      </c>
      <c r="AL113" s="919"/>
      <c r="AM113" s="919"/>
      <c r="AN113" s="919"/>
      <c r="AO113" s="920"/>
      <c r="AP113" s="922">
        <v>3</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1660550</v>
      </c>
      <c r="BR113" s="817"/>
      <c r="BS113" s="817"/>
      <c r="BT113" s="817"/>
      <c r="BU113" s="817"/>
      <c r="BV113" s="817">
        <v>1408813</v>
      </c>
      <c r="BW113" s="817"/>
      <c r="BX113" s="817"/>
      <c r="BY113" s="817"/>
      <c r="BZ113" s="817"/>
      <c r="CA113" s="817">
        <v>1149613</v>
      </c>
      <c r="CB113" s="817"/>
      <c r="CC113" s="817"/>
      <c r="CD113" s="817"/>
      <c r="CE113" s="817"/>
      <c r="CF113" s="875">
        <v>6</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259945</v>
      </c>
      <c r="AB114" s="780"/>
      <c r="AC114" s="780"/>
      <c r="AD114" s="780"/>
      <c r="AE114" s="781"/>
      <c r="AF114" s="782">
        <v>268369</v>
      </c>
      <c r="AG114" s="780"/>
      <c r="AH114" s="780"/>
      <c r="AI114" s="780"/>
      <c r="AJ114" s="781"/>
      <c r="AK114" s="782">
        <v>267698</v>
      </c>
      <c r="AL114" s="780"/>
      <c r="AM114" s="780"/>
      <c r="AN114" s="780"/>
      <c r="AO114" s="781"/>
      <c r="AP114" s="824">
        <v>1.4</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3411647</v>
      </c>
      <c r="BR114" s="817"/>
      <c r="BS114" s="817"/>
      <c r="BT114" s="817"/>
      <c r="BU114" s="817"/>
      <c r="BV114" s="817">
        <v>2952076</v>
      </c>
      <c r="BW114" s="817"/>
      <c r="BX114" s="817"/>
      <c r="BY114" s="817"/>
      <c r="BZ114" s="817"/>
      <c r="CA114" s="817">
        <v>2744136</v>
      </c>
      <c r="CB114" s="817"/>
      <c r="CC114" s="817"/>
      <c r="CD114" s="817"/>
      <c r="CE114" s="817"/>
      <c r="CF114" s="875">
        <v>14.3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449239</v>
      </c>
      <c r="AB115" s="919"/>
      <c r="AC115" s="919"/>
      <c r="AD115" s="919"/>
      <c r="AE115" s="920"/>
      <c r="AF115" s="921">
        <v>443877</v>
      </c>
      <c r="AG115" s="919"/>
      <c r="AH115" s="919"/>
      <c r="AI115" s="919"/>
      <c r="AJ115" s="920"/>
      <c r="AK115" s="921">
        <v>172965</v>
      </c>
      <c r="AL115" s="919"/>
      <c r="AM115" s="919"/>
      <c r="AN115" s="919"/>
      <c r="AO115" s="920"/>
      <c r="AP115" s="922">
        <v>0.9</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v>128288</v>
      </c>
      <c r="BR115" s="817"/>
      <c r="BS115" s="817"/>
      <c r="BT115" s="817"/>
      <c r="BU115" s="817"/>
      <c r="BV115" s="817">
        <v>99100</v>
      </c>
      <c r="BW115" s="817"/>
      <c r="BX115" s="817"/>
      <c r="BY115" s="817"/>
      <c r="BZ115" s="817"/>
      <c r="CA115" s="817">
        <v>96100</v>
      </c>
      <c r="CB115" s="817"/>
      <c r="CC115" s="817"/>
      <c r="CD115" s="817"/>
      <c r="CE115" s="817"/>
      <c r="CF115" s="875">
        <v>0.5</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1570304</v>
      </c>
      <c r="DH115" s="780"/>
      <c r="DI115" s="780"/>
      <c r="DJ115" s="780"/>
      <c r="DK115" s="781"/>
      <c r="DL115" s="782">
        <v>1571159</v>
      </c>
      <c r="DM115" s="780"/>
      <c r="DN115" s="780"/>
      <c r="DO115" s="780"/>
      <c r="DP115" s="781"/>
      <c r="DQ115" s="782">
        <v>1572035</v>
      </c>
      <c r="DR115" s="780"/>
      <c r="DS115" s="780"/>
      <c r="DT115" s="780"/>
      <c r="DU115" s="781"/>
      <c r="DV115" s="824">
        <v>8.1999999999999993</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606</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4009588</v>
      </c>
      <c r="AB117" s="903"/>
      <c r="AC117" s="903"/>
      <c r="AD117" s="903"/>
      <c r="AE117" s="904"/>
      <c r="AF117" s="905">
        <v>4145518</v>
      </c>
      <c r="AG117" s="903"/>
      <c r="AH117" s="903"/>
      <c r="AI117" s="903"/>
      <c r="AJ117" s="904"/>
      <c r="AK117" s="905">
        <v>3721642</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39592439</v>
      </c>
      <c r="BR119" s="845"/>
      <c r="BS119" s="845"/>
      <c r="BT119" s="845"/>
      <c r="BU119" s="845"/>
      <c r="BV119" s="845">
        <v>35933459</v>
      </c>
      <c r="BW119" s="845"/>
      <c r="BX119" s="845"/>
      <c r="BY119" s="845"/>
      <c r="BZ119" s="845"/>
      <c r="CA119" s="845">
        <v>34113750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2094149</v>
      </c>
      <c r="DH119" s="764"/>
      <c r="DI119" s="764"/>
      <c r="DJ119" s="764"/>
      <c r="DK119" s="765"/>
      <c r="DL119" s="766">
        <v>1672419</v>
      </c>
      <c r="DM119" s="764"/>
      <c r="DN119" s="764"/>
      <c r="DO119" s="764"/>
      <c r="DP119" s="765"/>
      <c r="DQ119" s="766">
        <v>1516233</v>
      </c>
      <c r="DR119" s="764"/>
      <c r="DS119" s="764"/>
      <c r="DT119" s="764"/>
      <c r="DU119" s="765"/>
      <c r="DV119" s="848">
        <v>7.9</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3514579</v>
      </c>
      <c r="BR120" s="842"/>
      <c r="BS120" s="842"/>
      <c r="BT120" s="842"/>
      <c r="BU120" s="842"/>
      <c r="BV120" s="842">
        <v>3839149</v>
      </c>
      <c r="BW120" s="842"/>
      <c r="BX120" s="842"/>
      <c r="BY120" s="842"/>
      <c r="BZ120" s="842"/>
      <c r="CA120" s="842">
        <v>3460129</v>
      </c>
      <c r="CB120" s="842"/>
      <c r="CC120" s="842"/>
      <c r="CD120" s="842"/>
      <c r="CE120" s="842"/>
      <c r="CF120" s="866">
        <v>18</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8324897</v>
      </c>
      <c r="DH120" s="842"/>
      <c r="DI120" s="842"/>
      <c r="DJ120" s="842"/>
      <c r="DK120" s="842"/>
      <c r="DL120" s="842">
        <v>7527706</v>
      </c>
      <c r="DM120" s="842"/>
      <c r="DN120" s="842"/>
      <c r="DO120" s="842"/>
      <c r="DP120" s="842"/>
      <c r="DQ120" s="842">
        <v>7712236</v>
      </c>
      <c r="DR120" s="842"/>
      <c r="DS120" s="842"/>
      <c r="DT120" s="842"/>
      <c r="DU120" s="842"/>
      <c r="DV120" s="843">
        <v>40.200000000000003</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6755778</v>
      </c>
      <c r="BR121" s="817"/>
      <c r="BS121" s="817"/>
      <c r="BT121" s="817"/>
      <c r="BU121" s="817"/>
      <c r="BV121" s="817">
        <v>6086165</v>
      </c>
      <c r="BW121" s="817"/>
      <c r="BX121" s="817"/>
      <c r="BY121" s="817"/>
      <c r="BZ121" s="817"/>
      <c r="CA121" s="817">
        <v>6184888</v>
      </c>
      <c r="CB121" s="817"/>
      <c r="CC121" s="817"/>
      <c r="CD121" s="817"/>
      <c r="CE121" s="817"/>
      <c r="CF121" s="875">
        <v>32.200000000000003</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21331563</v>
      </c>
      <c r="BR122" s="845"/>
      <c r="BS122" s="845"/>
      <c r="BT122" s="845"/>
      <c r="BU122" s="845"/>
      <c r="BV122" s="845">
        <v>20216939</v>
      </c>
      <c r="BW122" s="845"/>
      <c r="BX122" s="845"/>
      <c r="BY122" s="845"/>
      <c r="BZ122" s="845"/>
      <c r="CA122" s="845">
        <v>18967613</v>
      </c>
      <c r="CB122" s="845"/>
      <c r="CC122" s="845"/>
      <c r="CD122" s="845"/>
      <c r="CE122" s="845"/>
      <c r="CF122" s="846">
        <v>98.9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31601920</v>
      </c>
      <c r="BR123" s="833"/>
      <c r="BS123" s="833"/>
      <c r="BT123" s="833"/>
      <c r="BU123" s="833"/>
      <c r="BV123" s="833">
        <v>30142253</v>
      </c>
      <c r="BW123" s="833"/>
      <c r="BX123" s="833"/>
      <c r="BY123" s="833"/>
      <c r="BZ123" s="833"/>
      <c r="CA123" s="833">
        <v>28612630</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42.4</v>
      </c>
      <c r="BR124" s="831"/>
      <c r="BS124" s="831"/>
      <c r="BT124" s="831"/>
      <c r="BU124" s="831"/>
      <c r="BV124" s="831">
        <v>31.2</v>
      </c>
      <c r="BW124" s="831"/>
      <c r="BX124" s="831"/>
      <c r="BY124" s="831"/>
      <c r="BZ124" s="831"/>
      <c r="CA124" s="831">
        <v>28.6</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449239</v>
      </c>
      <c r="AB126" s="780"/>
      <c r="AC126" s="780"/>
      <c r="AD126" s="780"/>
      <c r="AE126" s="781"/>
      <c r="AF126" s="782">
        <v>443877</v>
      </c>
      <c r="AG126" s="780"/>
      <c r="AH126" s="780"/>
      <c r="AI126" s="780"/>
      <c r="AJ126" s="781"/>
      <c r="AK126" s="782">
        <v>172965</v>
      </c>
      <c r="AL126" s="780"/>
      <c r="AM126" s="780"/>
      <c r="AN126" s="780"/>
      <c r="AO126" s="781"/>
      <c r="AP126" s="824">
        <v>0.9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569984</v>
      </c>
      <c r="AB128" s="801"/>
      <c r="AC128" s="801"/>
      <c r="AD128" s="801"/>
      <c r="AE128" s="802"/>
      <c r="AF128" s="803">
        <v>586986</v>
      </c>
      <c r="AG128" s="801"/>
      <c r="AH128" s="801"/>
      <c r="AI128" s="801"/>
      <c r="AJ128" s="802"/>
      <c r="AK128" s="803">
        <v>591864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12.39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v>128288</v>
      </c>
      <c r="DH128" s="791"/>
      <c r="DI128" s="791"/>
      <c r="DJ128" s="791"/>
      <c r="DK128" s="791"/>
      <c r="DL128" s="791">
        <v>99100</v>
      </c>
      <c r="DM128" s="791"/>
      <c r="DN128" s="791"/>
      <c r="DO128" s="791"/>
      <c r="DP128" s="791"/>
      <c r="DQ128" s="791">
        <v>96100</v>
      </c>
      <c r="DR128" s="791"/>
      <c r="DS128" s="791"/>
      <c r="DT128" s="791"/>
      <c r="DU128" s="791"/>
      <c r="DV128" s="792">
        <v>0.5</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20871660</v>
      </c>
      <c r="AB129" s="780"/>
      <c r="AC129" s="780"/>
      <c r="AD129" s="780"/>
      <c r="AE129" s="781"/>
      <c r="AF129" s="782">
        <v>20492931</v>
      </c>
      <c r="AG129" s="780"/>
      <c r="AH129" s="780"/>
      <c r="AI129" s="780"/>
      <c r="AJ129" s="781"/>
      <c r="AK129" s="782">
        <v>21092262</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17.39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2031790</v>
      </c>
      <c r="AB130" s="780"/>
      <c r="AC130" s="780"/>
      <c r="AD130" s="780"/>
      <c r="AE130" s="781"/>
      <c r="AF130" s="782">
        <v>1986091</v>
      </c>
      <c r="AG130" s="780"/>
      <c r="AH130" s="780"/>
      <c r="AI130" s="780"/>
      <c r="AJ130" s="781"/>
      <c r="AK130" s="782">
        <v>1904306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18839870</v>
      </c>
      <c r="AB131" s="764"/>
      <c r="AC131" s="764"/>
      <c r="AD131" s="764"/>
      <c r="AE131" s="765"/>
      <c r="AF131" s="766">
        <v>18506840</v>
      </c>
      <c r="AG131" s="764"/>
      <c r="AH131" s="764"/>
      <c r="AI131" s="764"/>
      <c r="AJ131" s="765"/>
      <c r="AK131" s="766">
        <v>19187956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28.6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7.4725250230000002</v>
      </c>
      <c r="AB132" s="745"/>
      <c r="AC132" s="745"/>
      <c r="AD132" s="745"/>
      <c r="AE132" s="746"/>
      <c r="AF132" s="747">
        <v>8.4965396579999997</v>
      </c>
      <c r="AG132" s="745"/>
      <c r="AH132" s="745"/>
      <c r="AI132" s="745"/>
      <c r="AJ132" s="746"/>
      <c r="AK132" s="747">
        <v>6.3866729729999996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7.5</v>
      </c>
      <c r="AB133" s="724"/>
      <c r="AC133" s="724"/>
      <c r="AD133" s="724"/>
      <c r="AE133" s="725"/>
      <c r="AF133" s="723">
        <v>7.7</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V3pJe1cqNtz+UBGhSTpwbHWM6Tyc8PMSH1meU65PhcktUb5YlINuy5uIA97MqVhhREtwGbPxobImi2DhC+jA==" saltValue="6/c5f9vN9DMd5Abtj2cd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5QLYO+iYXswRMEzEok1nXFvUDGPvtjBKCkUYWKS4E1kQuMdQrUZNrp5nltZPajnbjchDgT30V8Vrc/236xp+uQ==" saltValue="GiJonA0y50XhxSbQ9ZMF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OdkF/VigUYJGTUS4oQItKmvMRx1PGqkCT28fpWKyv6XLPHEtvJP8uF/cEmucjbrw1xIzS5OlhGHfTwxrlXPfw==" saltValue="kUvfLwSB2RzcVdi4h9//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6634732</v>
      </c>
      <c r="AP9" s="281">
        <v>66244</v>
      </c>
      <c r="AQ9" s="282">
        <v>63160</v>
      </c>
      <c r="AR9" s="283">
        <v>4.9000000000000004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66928</v>
      </c>
      <c r="AP10" s="284">
        <v>668</v>
      </c>
      <c r="AQ10" s="285">
        <v>4257</v>
      </c>
      <c r="AR10" s="286">
        <v>-84.3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52347</v>
      </c>
      <c r="AP11" s="284">
        <v>523</v>
      </c>
      <c r="AQ11" s="285">
        <v>595</v>
      </c>
      <c r="AR11" s="286">
        <v>-12.1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289170</v>
      </c>
      <c r="AP13" s="284">
        <v>2887</v>
      </c>
      <c r="AQ13" s="285">
        <v>2608</v>
      </c>
      <c r="AR13" s="286">
        <v>10.7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47175</v>
      </c>
      <c r="AP14" s="284">
        <v>471</v>
      </c>
      <c r="AQ14" s="285">
        <v>1202</v>
      </c>
      <c r="AR14" s="286">
        <v>-60.8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-409311</v>
      </c>
      <c r="AP15" s="284">
        <v>-4087</v>
      </c>
      <c r="AQ15" s="285">
        <v>-3084</v>
      </c>
      <c r="AR15" s="286">
        <v>32.5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6681041</v>
      </c>
      <c r="AP16" s="284">
        <v>66706</v>
      </c>
      <c r="AQ16" s="285">
        <v>68747</v>
      </c>
      <c r="AR16" s="286">
        <v>-3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6.12</v>
      </c>
      <c r="AP21" s="298">
        <v>6.22</v>
      </c>
      <c r="AQ21" s="299">
        <v>-0.1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101.2</v>
      </c>
      <c r="AP22" s="303">
        <v>98.7</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2705540</v>
      </c>
      <c r="AP32" s="312">
        <v>27013</v>
      </c>
      <c r="AQ32" s="313">
        <v>33476</v>
      </c>
      <c r="AR32" s="314">
        <v>-19.3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23</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575439</v>
      </c>
      <c r="AP35" s="312">
        <v>5745</v>
      </c>
      <c r="AQ35" s="313">
        <v>5696</v>
      </c>
      <c r="AR35" s="314">
        <v>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267698</v>
      </c>
      <c r="AP36" s="312">
        <v>2673</v>
      </c>
      <c r="AQ36" s="313">
        <v>1273</v>
      </c>
      <c r="AR36" s="314">
        <v>110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172965</v>
      </c>
      <c r="AP37" s="312">
        <v>1727</v>
      </c>
      <c r="AQ37" s="313">
        <v>486</v>
      </c>
      <c r="AR37" s="314">
        <v>255.3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0</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-591864</v>
      </c>
      <c r="AP39" s="312">
        <v>-5909</v>
      </c>
      <c r="AQ39" s="313">
        <v>-6136</v>
      </c>
      <c r="AR39" s="314">
        <v>-3.7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-1904306</v>
      </c>
      <c r="AP40" s="312">
        <v>-19013</v>
      </c>
      <c r="AQ40" s="313">
        <v>-25079</v>
      </c>
      <c r="AR40" s="314">
        <v>-24.2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1225472</v>
      </c>
      <c r="AP41" s="312">
        <v>12236</v>
      </c>
      <c r="AQ41" s="313">
        <v>9740</v>
      </c>
      <c r="AR41" s="314">
        <v>25.6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4096436</v>
      </c>
      <c r="AN51" s="334">
        <v>40790</v>
      </c>
      <c r="AO51" s="335">
        <v>81.3</v>
      </c>
      <c r="AP51" s="336">
        <v>42836</v>
      </c>
      <c r="AQ51" s="337">
        <v>-0.9</v>
      </c>
      <c r="AR51" s="338">
        <v>82.2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2217811</v>
      </c>
      <c r="AN52" s="342">
        <v>22084</v>
      </c>
      <c r="AO52" s="343">
        <v>130.9</v>
      </c>
      <c r="AP52" s="344">
        <v>22936</v>
      </c>
      <c r="AQ52" s="345">
        <v>1.4</v>
      </c>
      <c r="AR52" s="346">
        <v>129.5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2697135</v>
      </c>
      <c r="AN53" s="334">
        <v>26914</v>
      </c>
      <c r="AO53" s="335">
        <v>-34</v>
      </c>
      <c r="AP53" s="336">
        <v>44161</v>
      </c>
      <c r="AQ53" s="337">
        <v>3.1</v>
      </c>
      <c r="AR53" s="338">
        <v>-37.1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1418854</v>
      </c>
      <c r="AN54" s="342">
        <v>14158</v>
      </c>
      <c r="AO54" s="343">
        <v>-35.9</v>
      </c>
      <c r="AP54" s="344">
        <v>23644</v>
      </c>
      <c r="AQ54" s="345">
        <v>3.1</v>
      </c>
      <c r="AR54" s="346">
        <v>-39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1969688</v>
      </c>
      <c r="AN55" s="334">
        <v>19737</v>
      </c>
      <c r="AO55" s="335">
        <v>-26.7</v>
      </c>
      <c r="AP55" s="336">
        <v>43955</v>
      </c>
      <c r="AQ55" s="337">
        <v>-0.5</v>
      </c>
      <c r="AR55" s="338">
        <v>-26.2</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920169</v>
      </c>
      <c r="AN56" s="342">
        <v>9221</v>
      </c>
      <c r="AO56" s="343">
        <v>-34.9</v>
      </c>
      <c r="AP56" s="344">
        <v>21318</v>
      </c>
      <c r="AQ56" s="345">
        <v>-9.8000000000000007</v>
      </c>
      <c r="AR56" s="346">
        <v>-25.1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1942771</v>
      </c>
      <c r="AN57" s="334">
        <v>19445</v>
      </c>
      <c r="AO57" s="335">
        <v>-1.5</v>
      </c>
      <c r="AP57" s="336">
        <v>41921</v>
      </c>
      <c r="AQ57" s="337">
        <v>-4.5999999999999996</v>
      </c>
      <c r="AR57" s="338">
        <v>3.1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923972</v>
      </c>
      <c r="AN58" s="342">
        <v>9248</v>
      </c>
      <c r="AO58" s="343">
        <v>0.3</v>
      </c>
      <c r="AP58" s="344">
        <v>21655</v>
      </c>
      <c r="AQ58" s="345">
        <v>1.6</v>
      </c>
      <c r="AR58" s="346">
        <v>-1.3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1900693</v>
      </c>
      <c r="AN59" s="334">
        <v>18977</v>
      </c>
      <c r="AO59" s="335">
        <v>-2.4</v>
      </c>
      <c r="AP59" s="336">
        <v>44585</v>
      </c>
      <c r="AQ59" s="337">
        <v>6.4</v>
      </c>
      <c r="AR59" s="338">
        <v>-8.8000000000000007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1285731</v>
      </c>
      <c r="AN60" s="342">
        <v>12837</v>
      </c>
      <c r="AO60" s="343">
        <v>38.799999999999997</v>
      </c>
      <c r="AP60" s="344">
        <v>23077</v>
      </c>
      <c r="AQ60" s="345">
        <v>6.6</v>
      </c>
      <c r="AR60" s="346">
        <v>32.200000000000003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2521345</v>
      </c>
      <c r="AN61" s="349">
        <v>25173</v>
      </c>
      <c r="AO61" s="350">
        <v>3.3</v>
      </c>
      <c r="AP61" s="351">
        <v>43492</v>
      </c>
      <c r="AQ61" s="352">
        <v>0.7</v>
      </c>
      <c r="AR61" s="338">
        <v>2.6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1353307</v>
      </c>
      <c r="AN62" s="342">
        <v>13510</v>
      </c>
      <c r="AO62" s="343">
        <v>19.8</v>
      </c>
      <c r="AP62" s="344">
        <v>22526</v>
      </c>
      <c r="AQ62" s="345">
        <v>0.6</v>
      </c>
      <c r="AR62" s="346">
        <v>19.2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2/AxUfE+Esp+mmjrE44n9eeHLYcUGRG7g4WYFW+hpaGhEXW3J1GecRaUwsGJFMvXgZFS4FlPnZyvI1pNKv9ajA==" saltValue="AhN24hlqDAAzvWIkgxgn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TLZEBvRCfb4wScJn6M4DEhEFWnKLODSiA1j5mgT01hvpZ3EH6p4guGLu7TY4IXuGZ6OtrP7jnm/ksKrVFBFqFw==" saltValue="zLFskXp2yms0dPglyQkD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xmWC40aNGHtSPIqtD/YShzT55WCa68EWWw6mDZg8G6dyaHwMwmk4MlG5X2nPFQ5PrYcJgQ7bf4hJ58OLMeGPJA==" saltValue="uGiH2aUJgDHSkgx7Oy3a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7.88</v>
      </c>
      <c r="G47" s="12">
        <v>5.78</v>
      </c>
      <c r="H47" s="12">
        <v>8.27</v>
      </c>
      <c r="I47" s="12">
        <v>11.36</v>
      </c>
      <c r="J47" s="13">
        <v>9.0399999999999991</v>
      </c>
    </row>
    <row r="48" spans="2:10" ht="57.75" customHeight="1" x14ac:dyDescent="0.2">
      <c r="B48" s="14"/>
      <c r="C48" s="1141" t="s">
        <v>4</v>
      </c>
      <c r="D48" s="1141"/>
      <c r="E48" s="1142"/>
      <c r="F48" s="15">
        <v>3.51</v>
      </c>
      <c r="G48" s="16">
        <v>6</v>
      </c>
      <c r="H48" s="16">
        <v>11.69</v>
      </c>
      <c r="I48" s="16">
        <v>9.4499999999999993</v>
      </c>
      <c r="J48" s="17">
        <v>5.84</v>
      </c>
    </row>
    <row r="49" spans="2:10" ht="57.75" customHeight="1" thickBot="1" x14ac:dyDescent="0.25">
      <c r="B49" s="18"/>
      <c r="C49" s="1143" t="s">
        <v>5</v>
      </c>
      <c r="D49" s="1143"/>
      <c r="E49" s="1144"/>
      <c r="F49" s="19" t="s">
        <v>529</v>
      </c>
      <c r="G49" s="20">
        <v>0.55000000000000004</v>
      </c>
      <c r="H49" s="20">
        <v>8.8000000000000007</v>
      </c>
      <c r="I49" s="20">
        <v>0.48</v>
      </c>
      <c r="J49" s="21" t="s">
        <v>530</v>
      </c>
    </row>
    <row r="50" spans="2:10" ht="13" x14ac:dyDescent="0.2"/>
  </sheetData>
  <sheetProtection algorithmName="SHA-512" hashValue="2USdapgTFrmFEPhaj29MF5Mig88G8K8OhK1/0g1nMAeikdUbyB2sVj1aBHbVPlxjuluaMHxm4fR9lTTxnWWLiA==" saltValue="0KzBzDmxNSGnQz4gs0qe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531</v>
      </c>
      <c r="D34" s="1151"/>
      <c r="E34" s="1152"/>
      <c r="F34" s="32">
        <v>3.51</v>
      </c>
      <c r="G34" s="33">
        <v>6</v>
      </c>
      <c r="H34" s="33">
        <v>11.69</v>
      </c>
      <c r="I34" s="33">
        <v>9.4499999999999993</v>
      </c>
      <c r="J34" s="34">
        <v>5.84</v>
      </c>
      <c r="K34" s="22"/>
      <c r="L34" s="22"/>
      <c r="M34" s="22"/>
      <c r="N34" s="22"/>
      <c r="O34" s="22"/>
      <c r="P34" s="22"/>
    </row>
    <row r="35" spans="1:16" ht="39" customHeight="1" x14ac:dyDescent="0.2">
      <c r="A35" s="22"/>
      <c r="B35" s="35"/>
      <c r="C35" s="1145" t="s">
        <v>532</v>
      </c>
      <c r="D35" s="1146"/>
      <c r="E35" s="1147"/>
      <c r="F35" s="36">
        <v>3.64</v>
      </c>
      <c r="G35" s="37">
        <v>2.58</v>
      </c>
      <c r="H35" s="37">
        <v>2.66</v>
      </c>
      <c r="I35" s="37">
        <v>3.1</v>
      </c>
      <c r="J35" s="38">
        <v>4.0599999999999996</v>
      </c>
      <c r="K35" s="22"/>
      <c r="L35" s="22"/>
      <c r="M35" s="22"/>
      <c r="N35" s="22"/>
      <c r="O35" s="22"/>
      <c r="P35" s="22"/>
    </row>
    <row r="36" spans="1:16" ht="39" customHeight="1" x14ac:dyDescent="0.2">
      <c r="A36" s="22"/>
      <c r="B36" s="35"/>
      <c r="C36" s="1145" t="s">
        <v>533</v>
      </c>
      <c r="D36" s="1146"/>
      <c r="E36" s="1147"/>
      <c r="F36" s="36">
        <v>0.56000000000000005</v>
      </c>
      <c r="G36" s="37">
        <v>0.74</v>
      </c>
      <c r="H36" s="37">
        <v>1.37</v>
      </c>
      <c r="I36" s="37">
        <v>1.85</v>
      </c>
      <c r="J36" s="38">
        <v>1.52</v>
      </c>
      <c r="K36" s="22"/>
      <c r="L36" s="22"/>
      <c r="M36" s="22"/>
      <c r="N36" s="22"/>
      <c r="O36" s="22"/>
      <c r="P36" s="22"/>
    </row>
    <row r="37" spans="1:16" ht="39" customHeight="1" x14ac:dyDescent="0.2">
      <c r="A37" s="22"/>
      <c r="B37" s="35"/>
      <c r="C37" s="1145" t="s">
        <v>534</v>
      </c>
      <c r="D37" s="1146"/>
      <c r="E37" s="1147"/>
      <c r="F37" s="36">
        <v>0.72</v>
      </c>
      <c r="G37" s="37">
        <v>1.1100000000000001</v>
      </c>
      <c r="H37" s="37">
        <v>0.88</v>
      </c>
      <c r="I37" s="37">
        <v>0.69</v>
      </c>
      <c r="J37" s="38">
        <v>0.59</v>
      </c>
      <c r="K37" s="22"/>
      <c r="L37" s="22"/>
      <c r="M37" s="22"/>
      <c r="N37" s="22"/>
      <c r="O37" s="22"/>
      <c r="P37" s="22"/>
    </row>
    <row r="38" spans="1:16" ht="39" customHeight="1" x14ac:dyDescent="0.2">
      <c r="A38" s="22"/>
      <c r="B38" s="35"/>
      <c r="C38" s="1145" t="s">
        <v>535</v>
      </c>
      <c r="D38" s="1146"/>
      <c r="E38" s="1147"/>
      <c r="F38" s="36">
        <v>0.03</v>
      </c>
      <c r="G38" s="37">
        <v>0.02</v>
      </c>
      <c r="H38" s="37">
        <v>0.02</v>
      </c>
      <c r="I38" s="37">
        <v>0.24</v>
      </c>
      <c r="J38" s="38">
        <v>0</v>
      </c>
      <c r="K38" s="22"/>
      <c r="L38" s="22"/>
      <c r="M38" s="22"/>
      <c r="N38" s="22"/>
      <c r="O38" s="22"/>
      <c r="P38" s="22"/>
    </row>
    <row r="39" spans="1:16" ht="39" customHeight="1" x14ac:dyDescent="0.2">
      <c r="A39" s="22"/>
      <c r="B39" s="35"/>
      <c r="C39" s="1145" t="s">
        <v>536</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YbLsbs2jtEGRIZN2BHNubPkGQhs9QJZoUBAdkK/GxOIIKJWVt9Ul0T2I+5gz+AWY9FyN4d0+bHcTftiuy/3EQ==" saltValue="K8UT6GcSG75pQ6l81qAs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2795</v>
      </c>
      <c r="L45" s="60">
        <v>2667</v>
      </c>
      <c r="M45" s="60">
        <v>2799</v>
      </c>
      <c r="N45" s="60">
        <v>2892</v>
      </c>
      <c r="O45" s="61">
        <v>2706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719</v>
      </c>
      <c r="L48" s="64">
        <v>590</v>
      </c>
      <c r="M48" s="64">
        <v>500</v>
      </c>
      <c r="N48" s="64">
        <v>542</v>
      </c>
      <c r="O48" s="65">
        <v>575</v>
      </c>
      <c r="P48" s="48"/>
      <c r="Q48" s="48"/>
      <c r="R48" s="48"/>
      <c r="S48" s="48"/>
      <c r="T48" s="48"/>
      <c r="U48" s="48"/>
    </row>
    <row r="49" spans="1:21" ht="30.75" customHeight="1" x14ac:dyDescent="0.2">
      <c r="A49" s="48"/>
      <c r="B49" s="1178"/>
      <c r="C49" s="1179"/>
      <c r="D49" s="62"/>
      <c r="E49" s="1155" t="s">
        <v>14</v>
      </c>
      <c r="F49" s="1155"/>
      <c r="G49" s="1155"/>
      <c r="H49" s="1155"/>
      <c r="I49" s="1155"/>
      <c r="J49" s="1156"/>
      <c r="K49" s="63">
        <v>204</v>
      </c>
      <c r="L49" s="64">
        <v>246</v>
      </c>
      <c r="M49" s="64">
        <v>260</v>
      </c>
      <c r="N49" s="64">
        <v>268</v>
      </c>
      <c r="O49" s="65">
        <v>268</v>
      </c>
      <c r="P49" s="48"/>
      <c r="Q49" s="48"/>
      <c r="R49" s="48"/>
      <c r="S49" s="48"/>
      <c r="T49" s="48"/>
      <c r="U49" s="48"/>
    </row>
    <row r="50" spans="1:21" ht="30.75" customHeight="1" x14ac:dyDescent="0.2">
      <c r="A50" s="48"/>
      <c r="B50" s="1178"/>
      <c r="C50" s="1179"/>
      <c r="D50" s="62"/>
      <c r="E50" s="1155" t="s">
        <v>15</v>
      </c>
      <c r="F50" s="1155"/>
      <c r="G50" s="1155"/>
      <c r="H50" s="1155"/>
      <c r="I50" s="1155"/>
      <c r="J50" s="1156"/>
      <c r="K50" s="63">
        <v>438</v>
      </c>
      <c r="L50" s="64">
        <v>453</v>
      </c>
      <c r="M50" s="64">
        <v>449</v>
      </c>
      <c r="N50" s="64">
        <v>444</v>
      </c>
      <c r="O50" s="65">
        <v>173</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1</v>
      </c>
      <c r="M51" s="64">
        <v>1</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2784</v>
      </c>
      <c r="L52" s="64">
        <v>2661</v>
      </c>
      <c r="M52" s="64">
        <v>2602</v>
      </c>
      <c r="N52" s="64">
        <v>2573</v>
      </c>
      <c r="O52" s="65">
        <v>2496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1372</v>
      </c>
      <c r="L53" s="69">
        <v>1296</v>
      </c>
      <c r="M53" s="69">
        <v>1407</v>
      </c>
      <c r="N53" s="69">
        <v>1573</v>
      </c>
      <c r="O53" s="70">
        <v>1226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00HbK4Jicw1u1/E3R+NKXTQy4bWWbnye+3xUH25klVx7eSG0ZO0AOhURXuLcbhbTs3mIft5jdUdZIIGpKb1rQ==" saltValue="xWByI+T3FTa0+Te7ltp2b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23551</v>
      </c>
      <c r="J41" s="356">
        <v>23073</v>
      </c>
      <c r="K41" s="356">
        <v>22403</v>
      </c>
      <c r="L41" s="356">
        <v>20702</v>
      </c>
      <c r="M41" s="357">
        <v>19323</v>
      </c>
    </row>
    <row r="42" spans="2:13" ht="27.75" customHeight="1" x14ac:dyDescent="0.2">
      <c r="B42" s="1186"/>
      <c r="C42" s="1187"/>
      <c r="D42" s="106"/>
      <c r="E42" s="1190" t="s">
        <v>32</v>
      </c>
      <c r="F42" s="1190"/>
      <c r="G42" s="1190"/>
      <c r="H42" s="1191"/>
      <c r="I42" s="358">
        <v>4505</v>
      </c>
      <c r="J42" s="359">
        <v>4085</v>
      </c>
      <c r="K42" s="359">
        <v>3664</v>
      </c>
      <c r="L42" s="359">
        <v>3244</v>
      </c>
      <c r="M42" s="360">
        <v>3088</v>
      </c>
    </row>
    <row r="43" spans="2:13" ht="27.75" customHeight="1" x14ac:dyDescent="0.2">
      <c r="B43" s="1186"/>
      <c r="C43" s="1187"/>
      <c r="D43" s="106"/>
      <c r="E43" s="1190" t="s">
        <v>33</v>
      </c>
      <c r="F43" s="1190"/>
      <c r="G43" s="1190"/>
      <c r="H43" s="1191"/>
      <c r="I43" s="358">
        <v>10765</v>
      </c>
      <c r="J43" s="359">
        <v>9669</v>
      </c>
      <c r="K43" s="359">
        <v>8325</v>
      </c>
      <c r="L43" s="359">
        <v>7528</v>
      </c>
      <c r="M43" s="360">
        <v>7712</v>
      </c>
    </row>
    <row r="44" spans="2:13" ht="27.75" customHeight="1" x14ac:dyDescent="0.2">
      <c r="B44" s="1186"/>
      <c r="C44" s="1187"/>
      <c r="D44" s="106"/>
      <c r="E44" s="1190" t="s">
        <v>34</v>
      </c>
      <c r="F44" s="1190"/>
      <c r="G44" s="1190"/>
      <c r="H44" s="1191"/>
      <c r="I44" s="358">
        <v>2113</v>
      </c>
      <c r="J44" s="359">
        <v>1901</v>
      </c>
      <c r="K44" s="359">
        <v>1661</v>
      </c>
      <c r="L44" s="359">
        <v>1409</v>
      </c>
      <c r="M44" s="360">
        <v>1150</v>
      </c>
    </row>
    <row r="45" spans="2:13" ht="27.75" customHeight="1" x14ac:dyDescent="0.2">
      <c r="B45" s="1186"/>
      <c r="C45" s="1187"/>
      <c r="D45" s="106"/>
      <c r="E45" s="1190" t="s">
        <v>35</v>
      </c>
      <c r="F45" s="1190"/>
      <c r="G45" s="1190"/>
      <c r="H45" s="1191"/>
      <c r="I45" s="358">
        <v>2915</v>
      </c>
      <c r="J45" s="359">
        <v>3039</v>
      </c>
      <c r="K45" s="359">
        <v>3412</v>
      </c>
      <c r="L45" s="359">
        <v>2952</v>
      </c>
      <c r="M45" s="360">
        <v>2744</v>
      </c>
    </row>
    <row r="46" spans="2:13" ht="27.75" customHeight="1" x14ac:dyDescent="0.2">
      <c r="B46" s="1186"/>
      <c r="C46" s="1187"/>
      <c r="D46" s="107"/>
      <c r="E46" s="1190" t="s">
        <v>36</v>
      </c>
      <c r="F46" s="1190"/>
      <c r="G46" s="1190"/>
      <c r="H46" s="1191"/>
      <c r="I46" s="358">
        <v>187</v>
      </c>
      <c r="J46" s="359">
        <v>157</v>
      </c>
      <c r="K46" s="359">
        <v>128</v>
      </c>
      <c r="L46" s="359">
        <v>99</v>
      </c>
      <c r="M46" s="360">
        <v>96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3638</v>
      </c>
      <c r="J50" s="359">
        <v>2994</v>
      </c>
      <c r="K50" s="359">
        <v>3515</v>
      </c>
      <c r="L50" s="359">
        <v>3839</v>
      </c>
      <c r="M50" s="360">
        <v>3460</v>
      </c>
    </row>
    <row r="51" spans="2:13" ht="27.75" customHeight="1" x14ac:dyDescent="0.2">
      <c r="B51" s="1186"/>
      <c r="C51" s="1187"/>
      <c r="D51" s="106"/>
      <c r="E51" s="1190" t="s">
        <v>42</v>
      </c>
      <c r="F51" s="1190"/>
      <c r="G51" s="1190"/>
      <c r="H51" s="1191"/>
      <c r="I51" s="358">
        <v>6695</v>
      </c>
      <c r="J51" s="359">
        <v>6818</v>
      </c>
      <c r="K51" s="359">
        <v>6756</v>
      </c>
      <c r="L51" s="359">
        <v>6086</v>
      </c>
      <c r="M51" s="360">
        <v>6185</v>
      </c>
    </row>
    <row r="52" spans="2:13" ht="27.75" customHeight="1" x14ac:dyDescent="0.2">
      <c r="B52" s="1188"/>
      <c r="C52" s="1189"/>
      <c r="D52" s="106"/>
      <c r="E52" s="1190" t="s">
        <v>43</v>
      </c>
      <c r="F52" s="1190"/>
      <c r="G52" s="1190"/>
      <c r="H52" s="1191"/>
      <c r="I52" s="358">
        <v>22474</v>
      </c>
      <c r="J52" s="359">
        <v>21620</v>
      </c>
      <c r="K52" s="359">
        <v>21332</v>
      </c>
      <c r="L52" s="359">
        <v>20217</v>
      </c>
      <c r="M52" s="360">
        <v>18968</v>
      </c>
    </row>
    <row r="53" spans="2:13" ht="27.75" customHeight="1" thickBot="1" x14ac:dyDescent="0.25">
      <c r="B53" s="1192" t="s">
        <v>19</v>
      </c>
      <c r="C53" s="1193"/>
      <c r="D53" s="110"/>
      <c r="E53" s="1194" t="s">
        <v>44</v>
      </c>
      <c r="F53" s="1194"/>
      <c r="G53" s="1194"/>
      <c r="H53" s="1195"/>
      <c r="I53" s="361">
        <v>11230</v>
      </c>
      <c r="J53" s="362">
        <v>10492</v>
      </c>
      <c r="K53" s="362">
        <v>7991</v>
      </c>
      <c r="L53" s="362">
        <v>5791</v>
      </c>
      <c r="M53" s="363">
        <v>5501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7Vau4/lbPUJ38jFvIYfI41u46ACs/eMoAEs4x5T00r+ljAUoMbSZKQmQXJmfegzN7Msl8KlnPm1Kn7Zsyl8hcw==" saltValue="EQJxSRjPJKlt+HsLRlHu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1726</v>
      </c>
      <c r="G55" s="122">
        <v>2327</v>
      </c>
      <c r="H55" s="123">
        <v>1906</v>
      </c>
    </row>
    <row r="56" spans="2:8" ht="52.5" customHeight="1" x14ac:dyDescent="0.2">
      <c r="B56" s="124"/>
      <c r="C56" s="1213" t="s">
        <v>47</v>
      </c>
      <c r="D56" s="1213"/>
      <c r="E56" s="1214"/>
      <c r="F56" s="125" t="s">
        <v>486</v>
      </c>
      <c r="G56" s="125" t="s">
        <v>486</v>
      </c>
      <c r="H56" s="126" t="s">
        <v>486</v>
      </c>
    </row>
    <row r="57" spans="2:8" ht="53.25" customHeight="1" x14ac:dyDescent="0.2">
      <c r="B57" s="124"/>
      <c r="C57" s="1215" t="s">
        <v>48</v>
      </c>
      <c r="D57" s="1215"/>
      <c r="E57" s="1216"/>
      <c r="F57" s="127">
        <v>636</v>
      </c>
      <c r="G57" s="127">
        <v>625</v>
      </c>
      <c r="H57" s="128">
        <v>1108</v>
      </c>
    </row>
    <row r="58" spans="2:8" ht="45.75" customHeight="1" x14ac:dyDescent="0.2">
      <c r="B58" s="129"/>
      <c r="C58" s="1203" t="s">
        <v>552</v>
      </c>
      <c r="D58" s="1204"/>
      <c r="E58" s="1205"/>
      <c r="F58" s="130" t="s">
        <v>557</v>
      </c>
      <c r="G58" s="130" t="s">
        <v>557</v>
      </c>
      <c r="H58" s="131">
        <v>410</v>
      </c>
    </row>
    <row r="59" spans="2:8" ht="45.75" customHeight="1" x14ac:dyDescent="0.2">
      <c r="B59" s="129"/>
      <c r="C59" s="1203" t="s">
        <v>553</v>
      </c>
      <c r="D59" s="1204"/>
      <c r="E59" s="1205"/>
      <c r="F59" s="130">
        <v>352</v>
      </c>
      <c r="G59" s="130">
        <v>352</v>
      </c>
      <c r="H59" s="131">
        <v>352</v>
      </c>
    </row>
    <row r="60" spans="2:8" ht="45.75" customHeight="1" x14ac:dyDescent="0.2">
      <c r="B60" s="129"/>
      <c r="C60" s="1203" t="s">
        <v>554</v>
      </c>
      <c r="D60" s="1204"/>
      <c r="E60" s="1205"/>
      <c r="F60" s="130">
        <v>130</v>
      </c>
      <c r="G60" s="130">
        <v>131</v>
      </c>
      <c r="H60" s="131">
        <v>132</v>
      </c>
    </row>
    <row r="61" spans="2:8" ht="45.75" customHeight="1" x14ac:dyDescent="0.2">
      <c r="B61" s="129"/>
      <c r="C61" s="1203" t="s">
        <v>555</v>
      </c>
      <c r="D61" s="1204"/>
      <c r="E61" s="1205"/>
      <c r="F61" s="130">
        <v>13</v>
      </c>
      <c r="G61" s="130">
        <v>31</v>
      </c>
      <c r="H61" s="131">
        <v>113</v>
      </c>
    </row>
    <row r="62" spans="2:8" ht="45.75" customHeight="1" thickBot="1" x14ac:dyDescent="0.25">
      <c r="B62" s="132"/>
      <c r="C62" s="1206" t="s">
        <v>556</v>
      </c>
      <c r="D62" s="1207"/>
      <c r="E62" s="1208"/>
      <c r="F62" s="133">
        <v>120</v>
      </c>
      <c r="G62" s="133">
        <v>112</v>
      </c>
      <c r="H62" s="134">
        <v>101</v>
      </c>
    </row>
    <row r="63" spans="2:8" ht="52.5" customHeight="1" thickBot="1" x14ac:dyDescent="0.25">
      <c r="B63" s="135"/>
      <c r="C63" s="1209" t="s">
        <v>49</v>
      </c>
      <c r="D63" s="1209"/>
      <c r="E63" s="1210"/>
      <c r="F63" s="136">
        <v>2362</v>
      </c>
      <c r="G63" s="136">
        <v>2952</v>
      </c>
      <c r="H63" s="137">
        <v>3015</v>
      </c>
    </row>
    <row r="64" spans="2:8" ht="13" x14ac:dyDescent="0.2"/>
  </sheetData>
  <sheetProtection algorithmName="SHA-512" hashValue="wM3FfditE0Bpq+tB+YCbZQ9B7FSsqL2eRkxjeXSwXdx8xCuSLWKv7k3ni3mXA7sKOdQdgyH+8Nx9Q4llK8W0dg==" saltValue="PsT6/OS8vU4SGTnJzyw2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40790</v>
      </c>
      <c r="E3" s="156"/>
      <c r="F3" s="157">
        <v>42836</v>
      </c>
      <c r="G3" s="158"/>
      <c r="H3" s="159"/>
    </row>
    <row r="4" spans="1:8" x14ac:dyDescent="0.2">
      <c r="A4" s="160"/>
      <c r="B4" s="161"/>
      <c r="C4" s="162"/>
      <c r="D4" s="163">
        <v>22084</v>
      </c>
      <c r="E4" s="164"/>
      <c r="F4" s="165">
        <v>22936</v>
      </c>
      <c r="G4" s="166"/>
      <c r="H4" s="167"/>
    </row>
    <row r="5" spans="1:8" x14ac:dyDescent="0.2">
      <c r="A5" s="148" t="s">
        <v>518</v>
      </c>
      <c r="B5" s="153"/>
      <c r="C5" s="154"/>
      <c r="D5" s="155">
        <v>26914</v>
      </c>
      <c r="E5" s="156"/>
      <c r="F5" s="157">
        <v>44161</v>
      </c>
      <c r="G5" s="158"/>
      <c r="H5" s="159"/>
    </row>
    <row r="6" spans="1:8" x14ac:dyDescent="0.2">
      <c r="A6" s="160"/>
      <c r="B6" s="161"/>
      <c r="C6" s="162"/>
      <c r="D6" s="163">
        <v>14158</v>
      </c>
      <c r="E6" s="164"/>
      <c r="F6" s="165">
        <v>23644</v>
      </c>
      <c r="G6" s="166"/>
      <c r="H6" s="167"/>
    </row>
    <row r="7" spans="1:8" x14ac:dyDescent="0.2">
      <c r="A7" s="148" t="s">
        <v>519</v>
      </c>
      <c r="B7" s="153"/>
      <c r="C7" s="154"/>
      <c r="D7" s="155">
        <v>19737</v>
      </c>
      <c r="E7" s="156"/>
      <c r="F7" s="157">
        <v>43955</v>
      </c>
      <c r="G7" s="158"/>
      <c r="H7" s="159"/>
    </row>
    <row r="8" spans="1:8" x14ac:dyDescent="0.2">
      <c r="A8" s="160"/>
      <c r="B8" s="161"/>
      <c r="C8" s="162"/>
      <c r="D8" s="163">
        <v>9221</v>
      </c>
      <c r="E8" s="164"/>
      <c r="F8" s="165">
        <v>21318</v>
      </c>
      <c r="G8" s="166"/>
      <c r="H8" s="167"/>
    </row>
    <row r="9" spans="1:8" x14ac:dyDescent="0.2">
      <c r="A9" s="148" t="s">
        <v>520</v>
      </c>
      <c r="B9" s="153"/>
      <c r="C9" s="154"/>
      <c r="D9" s="155">
        <v>19445</v>
      </c>
      <c r="E9" s="156"/>
      <c r="F9" s="157">
        <v>41921</v>
      </c>
      <c r="G9" s="158"/>
      <c r="H9" s="159"/>
    </row>
    <row r="10" spans="1:8" x14ac:dyDescent="0.2">
      <c r="A10" s="160"/>
      <c r="B10" s="161"/>
      <c r="C10" s="162"/>
      <c r="D10" s="163">
        <v>9248</v>
      </c>
      <c r="E10" s="164"/>
      <c r="F10" s="165">
        <v>21655</v>
      </c>
      <c r="G10" s="166"/>
      <c r="H10" s="167"/>
    </row>
    <row r="11" spans="1:8" x14ac:dyDescent="0.2">
      <c r="A11" s="148" t="s">
        <v>521</v>
      </c>
      <c r="B11" s="153"/>
      <c r="C11" s="154"/>
      <c r="D11" s="155">
        <v>18977</v>
      </c>
      <c r="E11" s="156"/>
      <c r="F11" s="157">
        <v>44585</v>
      </c>
      <c r="G11" s="158"/>
      <c r="H11" s="159"/>
    </row>
    <row r="12" spans="1:8" x14ac:dyDescent="0.2">
      <c r="A12" s="160"/>
      <c r="B12" s="161"/>
      <c r="C12" s="168"/>
      <c r="D12" s="163">
        <v>12837</v>
      </c>
      <c r="E12" s="164"/>
      <c r="F12" s="165">
        <v>23077</v>
      </c>
      <c r="G12" s="166"/>
      <c r="H12" s="167"/>
    </row>
    <row r="13" spans="1:8" x14ac:dyDescent="0.2">
      <c r="A13" s="148"/>
      <c r="B13" s="153"/>
      <c r="C13" s="169"/>
      <c r="D13" s="170">
        <v>25173</v>
      </c>
      <c r="E13" s="171"/>
      <c r="F13" s="172">
        <v>43492</v>
      </c>
      <c r="G13" s="173"/>
      <c r="H13" s="159"/>
    </row>
    <row r="14" spans="1:8" x14ac:dyDescent="0.2">
      <c r="A14" s="160"/>
      <c r="B14" s="161"/>
      <c r="C14" s="162"/>
      <c r="D14" s="163">
        <v>13510</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3.51</v>
      </c>
      <c r="C19" s="174">
        <f>ROUND(VALUE(SUBSTITUTE(実質収支比率等に係る経年分析!G$48,"▲","-")),2)</f>
        <v>6</v>
      </c>
      <c r="D19" s="174">
        <f>ROUND(VALUE(SUBSTITUTE(実質収支比率等に係る経年分析!H$48,"▲","-")),2)</f>
        <v>11.69</v>
      </c>
      <c r="E19" s="174">
        <f>ROUND(VALUE(SUBSTITUTE(実質収支比率等に係る経年分析!I$48,"▲","-")),2)</f>
        <v>9.4499999999999993</v>
      </c>
      <c r="F19" s="174">
        <f>ROUND(VALUE(SUBSTITUTE(実質収支比率等に係る経年分析!J$48,"▲","-")),2)</f>
        <v>5.84</v>
      </c>
    </row>
    <row r="20" spans="1:11" x14ac:dyDescent="0.2">
      <c r="A20" s="174" t="s">
        <v>53</v>
      </c>
      <c r="B20" s="174">
        <f>ROUND(VALUE(SUBSTITUTE(実質収支比率等に係る経年分析!F$47,"▲","-")),2)</f>
        <v>7.88</v>
      </c>
      <c r="C20" s="174">
        <f>ROUND(VALUE(SUBSTITUTE(実質収支比率等に係る経年分析!G$47,"▲","-")),2)</f>
        <v>5.78</v>
      </c>
      <c r="D20" s="174">
        <f>ROUND(VALUE(SUBSTITUTE(実質収支比率等に係る経年分析!H$47,"▲","-")),2)</f>
        <v>8.27</v>
      </c>
      <c r="E20" s="174">
        <f>ROUND(VALUE(SUBSTITUTE(実質収支比率等に係る経年分析!I$47,"▲","-")),2)</f>
        <v>11.36</v>
      </c>
      <c r="F20" s="174">
        <f>ROUND(VALUE(SUBSTITUTE(実質収支比率等に係る経年分析!J$47,"▲","-")),2)</f>
        <v>9.0399999999999991</v>
      </c>
    </row>
    <row r="21" spans="1:11" x14ac:dyDescent="0.2">
      <c r="A21" s="174" t="s">
        <v>54</v>
      </c>
      <c r="B21" s="174">
        <f>IF(ISNUMBER(VALUE(SUBSTITUTE(実質収支比率等に係る経年分析!F$49,"▲","-"))),ROUND(VALUE(SUBSTITUTE(実質収支比率等に係る経年分析!F$49,"▲","-")),2),NA())</f>
        <v>-2.12</v>
      </c>
      <c r="C21" s="174">
        <f>IF(ISNUMBER(VALUE(SUBSTITUTE(実質収支比率等に係る経年分析!G$49,"▲","-"))),ROUND(VALUE(SUBSTITUTE(実質収支比率等に係る経年分析!G$49,"▲","-")),2),NA())</f>
        <v>0.55000000000000004</v>
      </c>
      <c r="D21" s="174">
        <f>IF(ISNUMBER(VALUE(SUBSTITUTE(実質収支比率等に係る経年分析!H$49,"▲","-"))),ROUND(VALUE(SUBSTITUTE(実質収支比率等に係る経年分析!H$49,"▲","-")),2),NA())</f>
        <v>8.8000000000000007</v>
      </c>
      <c r="E21" s="174">
        <f>IF(ISNUMBER(VALUE(SUBSTITUTE(実質収支比率等に係る経年分析!I$49,"▲","-"))),ROUND(VALUE(SUBSTITUTE(実質収支比率等に係る経年分析!I$49,"▲","-")),2),NA())</f>
        <v>0.48</v>
      </c>
      <c r="F21" s="174">
        <f>IF(ISNUMBER(VALUE(SUBSTITUTE(実質収支比率等に係る経年分析!J$49,"▲","-"))),ROUND(VALUE(SUBSTITUTE(実質収支比率等に係る経年分析!J$49,"▲","-")),2),NA())</f>
        <v>-5.34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用地取得事業特別会計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1.1100000000000001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0.56000000000000005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1.52</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4.0599999999999996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9.4499999999999993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2784</v>
      </c>
      <c r="E42" s="176"/>
      <c r="F42" s="176"/>
      <c r="G42" s="176">
        <f>'実質公債費比率（分子）の構造'!L$52</f>
        <v>2661</v>
      </c>
      <c r="H42" s="176"/>
      <c r="I42" s="176"/>
      <c r="J42" s="176">
        <f>'実質公債費比率（分子）の構造'!M$52</f>
        <v>2602</v>
      </c>
      <c r="K42" s="176"/>
      <c r="L42" s="176"/>
      <c r="M42" s="176">
        <f>'実質公債費比率（分子）の構造'!N$52</f>
        <v>2573</v>
      </c>
      <c r="N42" s="176"/>
      <c r="O42" s="176"/>
      <c r="P42" s="176">
        <f>'実質公債費比率（分子）の構造'!O$52</f>
        <v>2496</v>
      </c>
    </row>
    <row r="43" spans="1:16" x14ac:dyDescent="0.2">
      <c r="A43" s="176" t="s">
        <v>16</v>
      </c>
      <c r="B43" s="176">
        <f>'実質公債費比率（分子）の構造'!K$51</f>
        <v>0</v>
      </c>
      <c r="C43" s="176"/>
      <c r="D43" s="176"/>
      <c r="E43" s="176">
        <f>'実質公債費比率（分子）の構造'!L$51</f>
        <v>1</v>
      </c>
      <c r="F43" s="176"/>
      <c r="G43" s="176"/>
      <c r="H43" s="176">
        <f>'実質公債費比率（分子）の構造'!M$51</f>
        <v>1</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438</v>
      </c>
      <c r="C44" s="176"/>
      <c r="D44" s="176"/>
      <c r="E44" s="176">
        <f>'実質公債費比率（分子）の構造'!L$50</f>
        <v>453</v>
      </c>
      <c r="F44" s="176"/>
      <c r="G44" s="176"/>
      <c r="H44" s="176">
        <f>'実質公債費比率（分子）の構造'!M$50</f>
        <v>449</v>
      </c>
      <c r="I44" s="176"/>
      <c r="J44" s="176"/>
      <c r="K44" s="176">
        <f>'実質公債費比率（分子）の構造'!N$50</f>
        <v>444</v>
      </c>
      <c r="L44" s="176"/>
      <c r="M44" s="176"/>
      <c r="N44" s="176">
        <f>'実質公債費比率（分子）の構造'!O$50</f>
        <v>173</v>
      </c>
      <c r="O44" s="176"/>
      <c r="P44" s="176"/>
    </row>
    <row r="45" spans="1:16" x14ac:dyDescent="0.2">
      <c r="A45" s="176" t="s">
        <v>63</v>
      </c>
      <c r="B45" s="176">
        <f>'実質公債費比率（分子）の構造'!K$49</f>
        <v>204</v>
      </c>
      <c r="C45" s="176"/>
      <c r="D45" s="176"/>
      <c r="E45" s="176">
        <f>'実質公債費比率（分子）の構造'!L$49</f>
        <v>246</v>
      </c>
      <c r="F45" s="176"/>
      <c r="G45" s="176"/>
      <c r="H45" s="176">
        <f>'実質公債費比率（分子）の構造'!M$49</f>
        <v>260</v>
      </c>
      <c r="I45" s="176"/>
      <c r="J45" s="176"/>
      <c r="K45" s="176">
        <f>'実質公債費比率（分子）の構造'!N$49</f>
        <v>268</v>
      </c>
      <c r="L45" s="176"/>
      <c r="M45" s="176"/>
      <c r="N45" s="176">
        <f>'実質公債費比率（分子）の構造'!O$49</f>
        <v>268</v>
      </c>
      <c r="O45" s="176"/>
      <c r="P45" s="176"/>
    </row>
    <row r="46" spans="1:16" x14ac:dyDescent="0.2">
      <c r="A46" s="176" t="s">
        <v>64</v>
      </c>
      <c r="B46" s="176">
        <f>'実質公債費比率（分子）の構造'!K$48</f>
        <v>719</v>
      </c>
      <c r="C46" s="176"/>
      <c r="D46" s="176"/>
      <c r="E46" s="176">
        <f>'実質公債費比率（分子）の構造'!L$48</f>
        <v>590</v>
      </c>
      <c r="F46" s="176"/>
      <c r="G46" s="176"/>
      <c r="H46" s="176">
        <f>'実質公債費比率（分子）の構造'!M$48</f>
        <v>500</v>
      </c>
      <c r="I46" s="176"/>
      <c r="J46" s="176"/>
      <c r="K46" s="176">
        <f>'実質公債費比率（分子）の構造'!N$48</f>
        <v>542</v>
      </c>
      <c r="L46" s="176"/>
      <c r="M46" s="176"/>
      <c r="N46" s="176">
        <f>'実質公債費比率（分子）の構造'!O$48</f>
        <v>575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2795</v>
      </c>
      <c r="C49" s="176"/>
      <c r="D49" s="176"/>
      <c r="E49" s="176">
        <f>'実質公債費比率（分子）の構造'!L$45</f>
        <v>2667</v>
      </c>
      <c r="F49" s="176"/>
      <c r="G49" s="176"/>
      <c r="H49" s="176">
        <f>'実質公債費比率（分子）の構造'!M$45</f>
        <v>2799</v>
      </c>
      <c r="I49" s="176"/>
      <c r="J49" s="176"/>
      <c r="K49" s="176">
        <f>'実質公債費比率（分子）の構造'!N$45</f>
        <v>2892</v>
      </c>
      <c r="L49" s="176"/>
      <c r="M49" s="176"/>
      <c r="N49" s="176">
        <f>'実質公債費比率（分子）の構造'!O$45</f>
        <v>2706</v>
      </c>
      <c r="O49" s="176"/>
      <c r="P49" s="176"/>
    </row>
    <row r="50" spans="1:16" x14ac:dyDescent="0.2">
      <c r="A50" s="176" t="s">
        <v>67</v>
      </c>
      <c r="B50" s="176" t="e">
        <f>NA()</f>
        <v>#N/A</v>
      </c>
      <c r="C50" s="176">
        <f>IF(ISNUMBER('実質公債費比率（分子）の構造'!K$53),'実質公債費比率（分子）の構造'!K$53,NA())</f>
        <v>1372</v>
      </c>
      <c r="D50" s="176" t="e">
        <f>NA()</f>
        <v>#N/A</v>
      </c>
      <c r="E50" s="176" t="e">
        <f>NA()</f>
        <v>#N/A</v>
      </c>
      <c r="F50" s="176">
        <f>IF(ISNUMBER('実質公債費比率（分子）の構造'!L$53),'実質公債費比率（分子）の構造'!L$53,NA())</f>
        <v>1296</v>
      </c>
      <c r="G50" s="176" t="e">
        <f>NA()</f>
        <v>#N/A</v>
      </c>
      <c r="H50" s="176" t="e">
        <f>NA()</f>
        <v>#N/A</v>
      </c>
      <c r="I50" s="176">
        <f>IF(ISNUMBER('実質公債費比率（分子）の構造'!M$53),'実質公債費比率（分子）の構造'!M$53,NA())</f>
        <v>1407</v>
      </c>
      <c r="J50" s="176" t="e">
        <f>NA()</f>
        <v>#N/A</v>
      </c>
      <c r="K50" s="176" t="e">
        <f>NA()</f>
        <v>#N/A</v>
      </c>
      <c r="L50" s="176">
        <f>IF(ISNUMBER('実質公債費比率（分子）の構造'!N$53),'実質公債費比率（分子）の構造'!N$53,NA())</f>
        <v>1573</v>
      </c>
      <c r="M50" s="176" t="e">
        <f>NA()</f>
        <v>#N/A</v>
      </c>
      <c r="N50" s="176" t="e">
        <f>NA()</f>
        <v>#N/A</v>
      </c>
      <c r="O50" s="176">
        <f>IF(ISNUMBER('実質公債費比率（分子）の構造'!O$53),'実質公債費比率（分子）の構造'!O$53,NA())</f>
        <v>1226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22474</v>
      </c>
      <c r="E56" s="175"/>
      <c r="F56" s="175"/>
      <c r="G56" s="175">
        <f>'将来負担比率（分子）の構造'!J$52</f>
        <v>21620</v>
      </c>
      <c r="H56" s="175"/>
      <c r="I56" s="175"/>
      <c r="J56" s="175">
        <f>'将来負担比率（分子）の構造'!K$52</f>
        <v>21332</v>
      </c>
      <c r="K56" s="175"/>
      <c r="L56" s="175"/>
      <c r="M56" s="175">
        <f>'将来負担比率（分子）の構造'!L$52</f>
        <v>20217</v>
      </c>
      <c r="N56" s="175"/>
      <c r="O56" s="175"/>
      <c r="P56" s="175">
        <f>'将来負担比率（分子）の構造'!M$52</f>
        <v>18968</v>
      </c>
    </row>
    <row r="57" spans="1:16" x14ac:dyDescent="0.2">
      <c r="A57" s="175" t="s">
        <v>42</v>
      </c>
      <c r="B57" s="175"/>
      <c r="C57" s="175"/>
      <c r="D57" s="175">
        <f>'将来負担比率（分子）の構造'!I$51</f>
        <v>6695</v>
      </c>
      <c r="E57" s="175"/>
      <c r="F57" s="175"/>
      <c r="G57" s="175">
        <f>'将来負担比率（分子）の構造'!J$51</f>
        <v>6818</v>
      </c>
      <c r="H57" s="175"/>
      <c r="I57" s="175"/>
      <c r="J57" s="175">
        <f>'将来負担比率（分子）の構造'!K$51</f>
        <v>6756</v>
      </c>
      <c r="K57" s="175"/>
      <c r="L57" s="175"/>
      <c r="M57" s="175">
        <f>'将来負担比率（分子）の構造'!L$51</f>
        <v>6086</v>
      </c>
      <c r="N57" s="175"/>
      <c r="O57" s="175"/>
      <c r="P57" s="175">
        <f>'将来負担比率（分子）の構造'!M$51</f>
        <v>6185</v>
      </c>
    </row>
    <row r="58" spans="1:16" x14ac:dyDescent="0.2">
      <c r="A58" s="175" t="s">
        <v>41</v>
      </c>
      <c r="B58" s="175"/>
      <c r="C58" s="175"/>
      <c r="D58" s="175">
        <f>'将来負担比率（分子）の構造'!I$50</f>
        <v>3638</v>
      </c>
      <c r="E58" s="175"/>
      <c r="F58" s="175"/>
      <c r="G58" s="175">
        <f>'将来負担比率（分子）の構造'!J$50</f>
        <v>2994</v>
      </c>
      <c r="H58" s="175"/>
      <c r="I58" s="175"/>
      <c r="J58" s="175">
        <f>'将来負担比率（分子）の構造'!K$50</f>
        <v>3515</v>
      </c>
      <c r="K58" s="175"/>
      <c r="L58" s="175"/>
      <c r="M58" s="175">
        <f>'将来負担比率（分子）の構造'!L$50</f>
        <v>3839</v>
      </c>
      <c r="N58" s="175"/>
      <c r="O58" s="175"/>
      <c r="P58" s="175">
        <f>'将来負担比率（分子）の構造'!M$50</f>
        <v>3460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187</v>
      </c>
      <c r="C61" s="175"/>
      <c r="D61" s="175"/>
      <c r="E61" s="175">
        <f>'将来負担比率（分子）の構造'!J$46</f>
        <v>157</v>
      </c>
      <c r="F61" s="175"/>
      <c r="G61" s="175"/>
      <c r="H61" s="175">
        <f>'将来負担比率（分子）の構造'!K$46</f>
        <v>128</v>
      </c>
      <c r="I61" s="175"/>
      <c r="J61" s="175"/>
      <c r="K61" s="175">
        <f>'将来負担比率（分子）の構造'!L$46</f>
        <v>99</v>
      </c>
      <c r="L61" s="175"/>
      <c r="M61" s="175"/>
      <c r="N61" s="175">
        <f>'将来負担比率（分子）の構造'!M$46</f>
        <v>96</v>
      </c>
      <c r="O61" s="175"/>
      <c r="P61" s="175"/>
    </row>
    <row r="62" spans="1:16" x14ac:dyDescent="0.2">
      <c r="A62" s="175" t="s">
        <v>35</v>
      </c>
      <c r="B62" s="175">
        <f>'将来負担比率（分子）の構造'!I$45</f>
        <v>2915</v>
      </c>
      <c r="C62" s="175"/>
      <c r="D62" s="175"/>
      <c r="E62" s="175">
        <f>'将来負担比率（分子）の構造'!J$45</f>
        <v>3039</v>
      </c>
      <c r="F62" s="175"/>
      <c r="G62" s="175"/>
      <c r="H62" s="175">
        <f>'将来負担比率（分子）の構造'!K$45</f>
        <v>3412</v>
      </c>
      <c r="I62" s="175"/>
      <c r="J62" s="175"/>
      <c r="K62" s="175">
        <f>'将来負担比率（分子）の構造'!L$45</f>
        <v>2952</v>
      </c>
      <c r="L62" s="175"/>
      <c r="M62" s="175"/>
      <c r="N62" s="175">
        <f>'将来負担比率（分子）の構造'!M$45</f>
        <v>2744</v>
      </c>
      <c r="O62" s="175"/>
      <c r="P62" s="175"/>
    </row>
    <row r="63" spans="1:16" x14ac:dyDescent="0.2">
      <c r="A63" s="175" t="s">
        <v>34</v>
      </c>
      <c r="B63" s="175">
        <f>'将来負担比率（分子）の構造'!I$44</f>
        <v>2113</v>
      </c>
      <c r="C63" s="175"/>
      <c r="D63" s="175"/>
      <c r="E63" s="175">
        <f>'将来負担比率（分子）の構造'!J$44</f>
        <v>1901</v>
      </c>
      <c r="F63" s="175"/>
      <c r="G63" s="175"/>
      <c r="H63" s="175">
        <f>'将来負担比率（分子）の構造'!K$44</f>
        <v>1661</v>
      </c>
      <c r="I63" s="175"/>
      <c r="J63" s="175"/>
      <c r="K63" s="175">
        <f>'将来負担比率（分子）の構造'!L$44</f>
        <v>1409</v>
      </c>
      <c r="L63" s="175"/>
      <c r="M63" s="175"/>
      <c r="N63" s="175">
        <f>'将来負担比率（分子）の構造'!M$44</f>
        <v>1150</v>
      </c>
      <c r="O63" s="175"/>
      <c r="P63" s="175"/>
    </row>
    <row r="64" spans="1:16" x14ac:dyDescent="0.2">
      <c r="A64" s="175" t="s">
        <v>33</v>
      </c>
      <c r="B64" s="175">
        <f>'将来負担比率（分子）の構造'!I$43</f>
        <v>10765</v>
      </c>
      <c r="C64" s="175"/>
      <c r="D64" s="175"/>
      <c r="E64" s="175">
        <f>'将来負担比率（分子）の構造'!J$43</f>
        <v>9669</v>
      </c>
      <c r="F64" s="175"/>
      <c r="G64" s="175"/>
      <c r="H64" s="175">
        <f>'将来負担比率（分子）の構造'!K$43</f>
        <v>8325</v>
      </c>
      <c r="I64" s="175"/>
      <c r="J64" s="175"/>
      <c r="K64" s="175">
        <f>'将来負担比率（分子）の構造'!L$43</f>
        <v>7528</v>
      </c>
      <c r="L64" s="175"/>
      <c r="M64" s="175"/>
      <c r="N64" s="175">
        <f>'将来負担比率（分子）の構造'!M$43</f>
        <v>7712</v>
      </c>
      <c r="O64" s="175"/>
      <c r="P64" s="175"/>
    </row>
    <row r="65" spans="1:16" x14ac:dyDescent="0.2">
      <c r="A65" s="175" t="s">
        <v>32</v>
      </c>
      <c r="B65" s="175">
        <f>'将来負担比率（分子）の構造'!I$42</f>
        <v>4505</v>
      </c>
      <c r="C65" s="175"/>
      <c r="D65" s="175"/>
      <c r="E65" s="175">
        <f>'将来負担比率（分子）の構造'!J$42</f>
        <v>4085</v>
      </c>
      <c r="F65" s="175"/>
      <c r="G65" s="175"/>
      <c r="H65" s="175">
        <f>'将来負担比率（分子）の構造'!K$42</f>
        <v>3664</v>
      </c>
      <c r="I65" s="175"/>
      <c r="J65" s="175"/>
      <c r="K65" s="175">
        <f>'将来負担比率（分子）の構造'!L$42</f>
        <v>3244</v>
      </c>
      <c r="L65" s="175"/>
      <c r="M65" s="175"/>
      <c r="N65" s="175">
        <f>'将来負担比率（分子）の構造'!M$42</f>
        <v>3088</v>
      </c>
      <c r="O65" s="175"/>
      <c r="P65" s="175"/>
    </row>
    <row r="66" spans="1:16" x14ac:dyDescent="0.2">
      <c r="A66" s="175" t="s">
        <v>31</v>
      </c>
      <c r="B66" s="175">
        <f>'将来負担比率（分子）の構造'!I$41</f>
        <v>23551</v>
      </c>
      <c r="C66" s="175"/>
      <c r="D66" s="175"/>
      <c r="E66" s="175">
        <f>'将来負担比率（分子）の構造'!J$41</f>
        <v>23073</v>
      </c>
      <c r="F66" s="175"/>
      <c r="G66" s="175"/>
      <c r="H66" s="175">
        <f>'将来負担比率（分子）の構造'!K$41</f>
        <v>22403</v>
      </c>
      <c r="I66" s="175"/>
      <c r="J66" s="175"/>
      <c r="K66" s="175">
        <f>'将来負担比率（分子）の構造'!L$41</f>
        <v>20702</v>
      </c>
      <c r="L66" s="175"/>
      <c r="M66" s="175"/>
      <c r="N66" s="175">
        <f>'将来負担比率（分子）の構造'!M$41</f>
        <v>19323</v>
      </c>
      <c r="O66" s="175"/>
      <c r="P66" s="175"/>
    </row>
    <row r="67" spans="1:16" x14ac:dyDescent="0.2">
      <c r="A67" s="175" t="s">
        <v>71</v>
      </c>
      <c r="B67" s="175" t="e">
        <f>NA()</f>
        <v>#N/A</v>
      </c>
      <c r="C67" s="175">
        <f>IF(ISNUMBER('将来負担比率（分子）の構造'!I$53), IF('将来負担比率（分子）の構造'!I$53 &lt; 0, 0, '将来負担比率（分子）の構造'!I$53), NA())</f>
        <v>11230</v>
      </c>
      <c r="D67" s="175" t="e">
        <f>NA()</f>
        <v>#N/A</v>
      </c>
      <c r="E67" s="175" t="e">
        <f>NA()</f>
        <v>#N/A</v>
      </c>
      <c r="F67" s="175">
        <f>IF(ISNUMBER('将来負担比率（分子）の構造'!J$53), IF('将来負担比率（分子）の構造'!J$53 &lt; 0, 0, '将来負担比率（分子）の構造'!J$53), NA())</f>
        <v>10492</v>
      </c>
      <c r="G67" s="175" t="e">
        <f>NA()</f>
        <v>#N/A</v>
      </c>
      <c r="H67" s="175" t="e">
        <f>NA()</f>
        <v>#N/A</v>
      </c>
      <c r="I67" s="175">
        <f>IF(ISNUMBER('将来負担比率（分子）の構造'!K$53), IF('将来負担比率（分子）の構造'!K$53 &lt; 0, 0, '将来負担比率（分子）の構造'!K$53), NA())</f>
        <v>7991</v>
      </c>
      <c r="J67" s="175" t="e">
        <f>NA()</f>
        <v>#N/A</v>
      </c>
      <c r="K67" s="175" t="e">
        <f>NA()</f>
        <v>#N/A</v>
      </c>
      <c r="L67" s="175">
        <f>IF(ISNUMBER('将来負担比率（分子）の構造'!L$53), IF('将来負担比率（分子）の構造'!L$53 &lt; 0, 0, '将来負担比率（分子）の構造'!L$53), NA())</f>
        <v>5791</v>
      </c>
      <c r="M67" s="175" t="e">
        <f>NA()</f>
        <v>#N/A</v>
      </c>
      <c r="N67" s="175" t="e">
        <f>NA()</f>
        <v>#N/A</v>
      </c>
      <c r="O67" s="175">
        <f>IF(ISNUMBER('将来負担比率（分子）の構造'!M$53), IF('将来負担比率（分子）の構造'!M$53 &lt; 0, 0, '将来負担比率（分子）の構造'!M$53), NA())</f>
        <v>5501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1726</v>
      </c>
      <c r="C72" s="179">
        <f>基金残高に係る経年分析!G55</f>
        <v>2327</v>
      </c>
      <c r="D72" s="179">
        <f>基金残高に係る経年分析!H55</f>
        <v>1906</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636</v>
      </c>
      <c r="C74" s="179">
        <f>基金残高に係る経年分析!G57</f>
        <v>625</v>
      </c>
      <c r="D74" s="179">
        <f>基金残高に係る経年分析!H57</f>
        <v>1108</v>
      </c>
    </row>
  </sheetData>
  <sheetProtection algorithmName="SHA-512" hashValue="lER0OPzjwV0z+KdF28jg+q9a0AwHaLcxwIU/q8fM/d4Xq6lyHTjAWFVHR6TEPMW1o0uoNDZzH7gNjL3jAygb/A==" saltValue="4G9/PfOCR6K+BSGDhxFx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2025-03-18T09:59:47Z</cp:lastPrinted>
  <dcterms:created xsi:type="dcterms:W3CDTF">2025-02-19T02:00:42Z</dcterms:created>
  <dcterms:modified xsi:type="dcterms:W3CDTF">2025-03-25T02:51:37Z</dcterms:modified>
  <cp:category/>
</cp:coreProperties>
</file>