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3040" windowHeight="10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DG102" i="12"/>
  <c r="CW102" i="12"/>
  <c r="CR102" i="12"/>
  <c r="AP23" i="12" l="1"/>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BE37" i="10"/>
  <c r="AM37" i="10"/>
  <c r="BE36" i="10"/>
  <c r="BW34" i="10"/>
  <c r="BW35" i="10" s="1"/>
  <c r="BW36" i="10" s="1"/>
  <c r="BW37" i="10" s="1"/>
  <c r="BW38" i="10" s="1"/>
  <c r="BW39" i="10" s="1"/>
  <c r="BW40" i="10" s="1"/>
  <c r="C34" i="10"/>
  <c r="CO34" i="10" l="1"/>
  <c r="CO35" i="10" s="1"/>
  <c r="CO36" i="10" s="1"/>
  <c r="CO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C36" i="10"/>
  <c r="C37" i="10" s="1"/>
  <c r="AM34" i="10" l="1"/>
  <c r="AM35" i="10" s="1"/>
  <c r="AM36" i="10" s="1"/>
  <c r="BE34" i="10" l="1"/>
  <c r="BE35" i="10" s="1"/>
</calcChain>
</file>

<file path=xl/sharedStrings.xml><?xml version="1.0" encoding="utf-8"?>
<sst xmlns="http://schemas.openxmlformats.org/spreadsheetml/2006/main" count="1118" uniqueCount="574">
  <si>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</si>
  <si>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</si>
  <si>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</si>
  <si>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</si>
  <si>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</si>
  <si>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</si>
  <si>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</si>
  <si>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</si>
  <si>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</si>
  <si>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</si>
  <si>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</si>
  <si>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</si>
  <si>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</si>
  <si>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</si>
  <si>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</si>
  <si>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</si>
  <si>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</si>
  <si>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</si>
  <si>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</si>
  <si>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</si>
  <si>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</si>
  <si>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</si>
  <si>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</si>
  <si>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</si>
  <si>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</si>
  <si>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</si>
  <si>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</si>
  <si>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</si>
  <si>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</si>
  <si>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</si>
  <si>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</si>
  <si>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</si>
  <si>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</si>
  <si>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</si>
  <si>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</si>
  <si>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</si>
  <si>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</si>
  <si>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</si>
  <si>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</si>
  <si>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</si>
  <si>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</si>
  <si>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</si>
  <si>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</si>
  <si>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</si>
  <si>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</si>
  <si>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</si>
  <si>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</si>
  <si>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</si>
  <si>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</si>
  <si>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</si>
  <si>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</si>
  <si>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</si>
  <si>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</si>
  <si>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</si>
  <si>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</si>
  <si>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</si>
  <si>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</si>
  <si>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</si>
  <si>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</si>
  <si>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</si>
  <si>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</si>
  <si>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</si>
  <si>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</si>
  <si>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</si>
  <si>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</si>
  <si>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</si>
  <si>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</si>
  <si>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</si>
  <si>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</si>
  <si>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</si>
  <si>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</si>
  <si>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</si>
  <si>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</si>
  <si>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</si>
  <si>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</si>
  <si>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</si>
  <si>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</si>
  <si>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</si>
  <si>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</si>
  <si>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</si>
  <si>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</si>
  <si>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</si>
  <si>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</si>
  <si>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</si>
  <si>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</si>
  <si>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</si>
  <si>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</si>
  <si>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</si>
  <si>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</si>
  <si>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</si>
  <si>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</si>
  <si>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</si>
  <si>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</si>
  <si>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</si>
  <si>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小田原市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</si>
  <si>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</si>
  <si>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</si>
  <si>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</si>
  <si>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</si>
  <si>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</si>
  <si>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</si>
  <si>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</si>
  <si>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</si>
  <si>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</si>
  <si>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</si>
  <si>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</si>
  <si>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</si>
  <si>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</si>
  <si>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</si>
  <si>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</si>
  <si>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</si>
  <si>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</si>
  <si>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</si>
  <si>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</si>
  <si>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</si>
  <si>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</si>
  <si>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</si>
  <si>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</si>
  <si>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</si>
  <si>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</si>
  <si>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</si>
  <si>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</si>
  <si>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</si>
  <si>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</si>
  <si>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</si>
  <si>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</si>
  <si>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</si>
  <si>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</si>
  <si>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</si>
  <si>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</si>
  <si>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</si>
  <si>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</si>
  <si>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</si>
  <si>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</si>
  <si>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</si>
  <si>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</si>
  <si>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</si>
  <si>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</si>
  <si>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</si>
  <si>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</si>
  <si>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</si>
  <si>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</si>
  <si>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</si>
  <si>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</si>
  <si>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</si>
  <si>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</si>
  <si>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</si>
  <si>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</si>
  <si>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</si>
  <si>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</si>
  <si>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</si>
  <si>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</si>
  <si>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</si>
  <si>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</si>
  <si>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</si>
  <si>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</si>
  <si>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</si>
  <si>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</si>
  <si>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</si>
  <si>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</si>
  <si>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</si>
  <si>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</si>
  <si>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</si>
  <si>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</si>
  <si>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</si>
  <si>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</si>
  <si>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</si>
  <si>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</si>
  <si>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</si>
  <si>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</si>
  <si>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</si>
  <si>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</si>
  <si>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</si>
  <si>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</si>
  <si>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</si>
  <si>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</si>
  <si>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</si>
  <si>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</si>
  <si>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</si>
  <si>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</si>
  <si>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</si>
  <si>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</si>
  <si>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</si>
  <si>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</si>
  <si>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</si>
  <si>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</si>
  <si>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</si>
  <si>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</si>
  <si>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</si>
  <si>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</si>
  <si>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</si>
  <si>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</si>
  <si>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</si>
  <si>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</si>
  <si>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</si>
  <si>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</si>
  <si>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</si>
  <si>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</si>
  <si>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</si>
  <si>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</si>
  <si>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</si>
  <si>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</si>
  <si>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</si>
  <si>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神奈川県小田原市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</si>
  <si>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</si>
  <si>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</si>
  <si>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</si>
  <si>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</si>
  <si>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</si>
  <si>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</si>
  <si>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</si>
  <si>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</si>
  <si>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</si>
  <si>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</si>
  <si>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</si>
  <si>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</si>
  <si>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</si>
  <si>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</si>
  <si>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</si>
  <si>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</si>
  <si>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</si>
  <si>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</si>
  <si>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</si>
  <si>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</si>
  <si>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</si>
  <si>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</si>
  <si>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</si>
  <si>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</si>
  <si>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</si>
  <si>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</si>
  <si>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</si>
  <si>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</si>
  <si>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</si>
  <si>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</si>
  <si>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</si>
  <si>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</si>
  <si>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</si>
  <si>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</si>
  <si>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</si>
  <si>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</si>
  <si>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</si>
  <si>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</si>
  <si>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</si>
  <si>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</si>
  <si>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</si>
  <si>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</si>
  <si>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</si>
  <si>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</si>
  <si>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</si>
  <si>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</si>
  <si>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</si>
  <si>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</si>
  <si>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</si>
  <si>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</si>
  <si>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</si>
  <si>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</si>
  <si>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</si>
  <si>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</si>
  <si>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</si>
  <si>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</si>
  <si>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</si>
  <si>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</si>
  <si>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</si>
  <si>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</si>
  <si>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</si>
  <si>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</si>
  <si>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</si>
  <si>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</si>
  <si>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</si>
  <si>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</si>
  <si>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</si>
  <si>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</si>
  <si>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</si>
  <si>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</si>
  <si>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</si>
  <si>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</si>
  <si>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</si>
  <si>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</si>
  <si>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</si>
  <si>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</si>
  <si>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</si>
  <si>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</si>
  <si>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</si>
  <si>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</si>
  <si>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</si>
  <si>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</si>
  <si>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</si>
  <si>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</si>
  <si>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</si>
  <si>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</si>
  <si>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</si>
  <si>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</si>
  <si>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</si>
  <si>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</si>
  <si>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</si>
  <si>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</si>
  <si>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</si>
  <si>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</si>
  <si>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</si>
  <si>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</si>
  <si>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</si>
  <si>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</si>
  <si>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</si>
  <si>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</si>
  <si>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</si>
  <si>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</si>
  <si>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</si>
  <si>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</si>
  <si>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</si>
  <si>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</si>
  <si>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</si>
  <si>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</si>
  <si>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</si>
  <si>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</si>
  <si>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</si>
  <si>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</si>
  <si>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</si>
  <si>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</si>
  <si>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</si>
  <si>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</si>
  <si>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</si>
  <si>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</si>
  <si>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</si>
  <si>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</si>
  <si>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</si>
  <si>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</si>
  <si>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</si>
  <si>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</si>
  <si>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</si>
  <si>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</si>
  <si>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</si>
  <si>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</si>
  <si>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</si>
  <si>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</si>
  <si>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</si>
  <si>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</si>
  <si>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</si>
  <si>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</si>
  <si>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</si>
  <si>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</si>
  <si>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</si>
  <si>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</si>
  <si>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</si>
  <si>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</si>
  <si>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</si>
  <si>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</si>
  <si>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</si>
  <si>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</si>
  <si>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</si>
  <si>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</si>
  <si>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</si>
  <si>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</si>
  <si>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</si>
  <si>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</si>
  <si>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神奈川県小田原市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</si>
  <si>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</si>
  <si>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</si>
  <si>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</si>
  <si>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</si>
  <si>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</si>
  <si>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</si>
  <si>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</si>
  <si>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</si>
  <si>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</si>
  <si>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</si>
  <si>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</si>
  <si>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</si>
  <si>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</si>
  <si>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</si>
  <si>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</si>
  <si>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</si>
  <si>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</si>
  <si>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</si>
  <si>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</si>
  <si>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</si>
  <si>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</si>
  <si>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広域消防事業特別会計</t>
    <phoneticPr fontId="5"/>
  </si>
  <si>
    <t>小田原地下街事業特別会計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</si>
  <si>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</si>
  <si>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</si>
  <si>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</si>
  <si>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</si>
  <si>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</si>
  <si>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</si>
  <si>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</si>
  <si>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</si>
  <si>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</si>
  <si>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</si>
  <si>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</si>
  <si>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</si>
  <si>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</si>
  <si>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</si>
  <si>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国民健康保険診療施設事業特別会計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</si>
  <si>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</si>
  <si>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</si>
  <si>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</si>
  <si>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</si>
  <si>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</si>
  <si>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病院事業会計</t>
    <phoneticPr fontId="5"/>
  </si>
  <si>
    <t>下水道事業会計</t>
    <phoneticPr fontId="5"/>
  </si>
  <si>
    <t>公設地方卸売市場事業特別会計</t>
    <phoneticPr fontId="5"/>
  </si>
  <si>
    <t>法非適用企業</t>
    <phoneticPr fontId="5"/>
  </si>
  <si>
    <t>小田原城天守閣事業特別会計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</si>
  <si>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</si>
  <si>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</si>
  <si>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</si>
  <si>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</si>
  <si>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</si>
  <si>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</si>
  <si>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</si>
  <si>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</si>
  <si>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</si>
  <si>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</si>
  <si>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</si>
  <si>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</si>
  <si>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</si>
  <si>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</si>
  <si>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</si>
  <si>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</si>
  <si>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</si>
  <si>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</si>
  <si>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</si>
  <si>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</si>
  <si>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</si>
  <si>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</si>
  <si>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</si>
  <si>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</si>
  <si>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</si>
  <si>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</si>
  <si>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</si>
  <si>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</si>
  <si>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</si>
  <si>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</si>
  <si>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</si>
  <si>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</si>
  <si>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</si>
  <si>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</si>
  <si>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</si>
  <si>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</si>
  <si>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</si>
  <si>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</si>
  <si>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</si>
  <si>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</si>
  <si>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</si>
  <si>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</si>
  <si>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</si>
  <si>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</si>
  <si>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</si>
  <si>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</si>
  <si>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</si>
  <si>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</si>
  <si>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</si>
  <si>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</si>
  <si>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</si>
  <si>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</si>
  <si>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</si>
  <si>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</si>
  <si>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</si>
  <si>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</si>
  <si>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</si>
  <si>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</si>
  <si>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</si>
  <si>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</si>
  <si>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</si>
  <si>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</si>
  <si>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</si>
  <si>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</si>
  <si>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</si>
  <si>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</si>
  <si>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</si>
  <si>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</si>
  <si>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</si>
  <si>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</si>
  <si>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</si>
  <si>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</si>
  <si>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</si>
  <si>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</si>
  <si>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</si>
  <si>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</si>
  <si>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</si>
  <si>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</si>
  <si>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</si>
  <si>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</si>
  <si>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</si>
  <si>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</si>
  <si>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</si>
  <si>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</si>
  <si>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</si>
  <si>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</si>
  <si>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</si>
  <si>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</si>
  <si>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</si>
  <si>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</si>
  <si>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</si>
  <si>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</si>
  <si>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</si>
  <si>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</si>
  <si>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</si>
  <si>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</si>
  <si>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</si>
  <si>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</si>
  <si>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</si>
  <si>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</si>
  <si>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</si>
  <si>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</si>
  <si>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</si>
  <si>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</si>
  <si>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</si>
  <si>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</si>
  <si>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</si>
  <si>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</si>
  <si>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</si>
  <si>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</si>
  <si>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</si>
  <si>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</si>
  <si>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</si>
  <si>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</si>
  <si>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</si>
  <si>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</si>
  <si>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</si>
  <si>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</si>
  <si>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</si>
  <si>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</si>
  <si>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</si>
  <si>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</si>
  <si>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</si>
  <si>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</si>
  <si>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</si>
  <si>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</si>
  <si>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</si>
  <si>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</si>
  <si>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</si>
  <si>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</si>
  <si>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</si>
  <si>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</si>
  <si>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</si>
  <si>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</si>
  <si>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</si>
  <si>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1.63</t>
  </si>
  <si>
    <t>▲ 0.30</t>
  </si>
  <si>
    <t>病院事業会計</t>
  </si>
  <si>
    <t>一般会計</t>
  </si>
  <si>
    <t>水道事業会計</t>
  </si>
  <si>
    <t>下水道事業会計</t>
  </si>
  <si>
    <t>競輪事業特別会計</t>
  </si>
  <si>
    <t>介護保険事業特別会計</t>
  </si>
  <si>
    <t>後期高齢者医療事業特別会計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</si>
  <si>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</si>
  <si>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</si>
  <si>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</si>
  <si>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</si>
  <si>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</si>
  <si>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</si>
  <si>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</si>
  <si>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</si>
  <si>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</si>
  <si>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</si>
  <si>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t>
    <rPh sb="16" eb="18">
      <t>コウキ</t>
    </rPh>
    <rPh sb="18" eb="21">
      <t>コウレイシャ</t>
    </rPh>
    <rPh sb="21" eb="23">
      <t>イリョウ</t>
    </rPh>
    <phoneticPr fontId="2"/>
  </si>
  <si>
    <t>小田原市土地開発公社</t>
    <rPh sb="0" eb="4">
      <t>オダワラシ</t>
    </rPh>
    <rPh sb="4" eb="6">
      <t>トチ</t>
    </rPh>
    <rPh sb="6" eb="8">
      <t>カイハツ</t>
    </rPh>
    <rPh sb="8" eb="10">
      <t>コウシャ</t>
    </rPh>
    <phoneticPr fontId="2"/>
  </si>
  <si>
    <t>公益財団法人　小田原市体育協会</t>
    <rPh sb="0" eb="2">
      <t>コウエキ</t>
    </rPh>
    <rPh sb="2" eb="4">
      <t>ザイダン</t>
    </rPh>
    <rPh sb="4" eb="6">
      <t>ホウジン</t>
    </rPh>
    <rPh sb="7" eb="11">
      <t>オダワラシ</t>
    </rPh>
    <rPh sb="11" eb="13">
      <t>タイイク</t>
    </rPh>
    <rPh sb="13" eb="15">
      <t>キョウカイ</t>
    </rPh>
    <phoneticPr fontId="2"/>
  </si>
  <si>
    <t>一般財団法人　小田原市事業協会</t>
    <rPh sb="0" eb="2">
      <t>イッパン</t>
    </rPh>
    <rPh sb="2" eb="4">
      <t>ザイダン</t>
    </rPh>
    <rPh sb="4" eb="6">
      <t>ホウジン</t>
    </rPh>
    <rPh sb="7" eb="11">
      <t>オダワラシ</t>
    </rPh>
    <rPh sb="11" eb="13">
      <t>ジギョウ</t>
    </rPh>
    <rPh sb="13" eb="15">
      <t>キョウカイ</t>
    </rPh>
    <phoneticPr fontId="2"/>
  </si>
  <si>
    <t>株式会社　小田原水道サービスセンター</t>
    <rPh sb="0" eb="4">
      <t>カブシキガイシャ</t>
    </rPh>
    <rPh sb="5" eb="8">
      <t>オダワラ</t>
    </rPh>
    <rPh sb="8" eb="10">
      <t>スイドウ</t>
    </rPh>
    <phoneticPr fontId="2"/>
  </si>
  <si>
    <t>○</t>
    <phoneticPr fontId="2"/>
  </si>
  <si>
    <t>社会福祉基金</t>
    <phoneticPr fontId="2"/>
  </si>
  <si>
    <t>ふるさと文化基金</t>
    <phoneticPr fontId="2"/>
  </si>
  <si>
    <t>防災対策基金</t>
    <phoneticPr fontId="2"/>
  </si>
  <si>
    <t>駐車場整備基金</t>
    <phoneticPr fontId="2"/>
  </si>
  <si>
    <t>ふるさとみどり基金</t>
    <phoneticPr fontId="5"/>
  </si>
  <si>
    <t>-</t>
    <phoneticPr fontId="2"/>
  </si>
  <si>
    <t>小田原市外二ヶ市町組合</t>
    <phoneticPr fontId="2"/>
  </si>
  <si>
    <t>南足柄市外五ケ市町組合</t>
    <phoneticPr fontId="2"/>
  </si>
  <si>
    <t>南足柄市外二ケ市町組合</t>
    <phoneticPr fontId="2"/>
  </si>
  <si>
    <t>箱根町外二カ市組合</t>
    <phoneticPr fontId="2"/>
  </si>
  <si>
    <t>南足柄市外四ケ市町組合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</si>
</sst>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9204-46C5-A4A3-4B459564A2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60992</c:v>
                </c:pt>
                <c:pt idx="1">
                  <c:v>70029</c:v>
                </c:pt>
                <c:pt idx="2">
                  <c:v>33704</c:v>
                </c:pt>
                <c:pt idx="3">
                  <c:v>30119</c:v>
                </c:pt>
                <c:pt idx="4">
                  <c:v>43682</c:v>
                </c:pt>
              </c:numCache>
            </c:numRef>
          </c:val>
          <c:smooth val="0"/>
          <c:extLst>
            <c:ext xmlns:c16="http://schemas.microsoft.com/office/drawing/2014/chart" uri="{C3380CC4-5D6E-409C-BE32-E72D297353CC}">
              <c16:uniqueId val="{00000001-9204-46C5-A4A3-4B459564A2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9.2100000000000009</c:v>
                </c:pt>
                <c:pt idx="1">
                  <c:v>8.9499999999999993</c:v>
                </c:pt>
                <c:pt idx="2">
                  <c:v>11.7</c:v>
                </c:pt>
                <c:pt idx="3">
                  <c:v>10.44</c:v>
                </c:pt>
                <c:pt idx="4">
                  <c:v>12.71</c:v>
                </c:pt>
              </c:numCache>
            </c:numRef>
          </c:val>
          <c:extLst>
            <c:ext xmlns:c16="http://schemas.microsoft.com/office/drawing/2014/chart" uri="{C3380CC4-5D6E-409C-BE32-E72D297353CC}">
              <c16:uniqueId val="{00000000-2E7A-42CF-BDEE-1573E4BC4B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15.37</c:v>
                </c:pt>
                <c:pt idx="1">
                  <c:v>13.42</c:v>
                </c:pt>
                <c:pt idx="2">
                  <c:v>13.88</c:v>
                </c:pt>
                <c:pt idx="3">
                  <c:v>15.29</c:v>
                </c:pt>
                <c:pt idx="4">
                  <c:v>14.23</c:v>
                </c:pt>
              </c:numCache>
            </c:numRef>
          </c:val>
          <c:extLst>
            <c:ext xmlns:c16="http://schemas.microsoft.com/office/drawing/2014/chart" uri="{C3380CC4-5D6E-409C-BE32-E72D297353CC}">
              <c16:uniqueId val="{00000001-2E7A-42CF-BDEE-1573E4BC4B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-1.63</c:v>
                </c:pt>
                <c:pt idx="2">
                  <c:v>4.13</c:v>
                </c:pt>
                <c:pt idx="3">
                  <c:v>-0.3</c:v>
                </c:pt>
                <c:pt idx="4">
                  <c:v>1.62</c:v>
                </c:pt>
              </c:numCache>
            </c:numRef>
          </c:val>
          <c:smooth val="0"/>
          <c:extLst>
            <c:ext xmlns:c16="http://schemas.microsoft.com/office/drawing/2014/chart" uri="{C3380CC4-5D6E-409C-BE32-E72D297353CC}">
              <c16:uniqueId val="{00000002-2E7A-42CF-BDEE-1573E4BC4B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0.06</c:v>
                </c:pt>
                <c:pt idx="4">
                  <c:v>#N/A</c:v>
                </c:pt>
                <c:pt idx="5">
                  <c:v>7.0000000000000007E-2</c:v>
                </c:pt>
                <c:pt idx="6">
                  <c:v>#N/A</c:v>
                </c:pt>
                <c:pt idx="7">
                  <c:v>0.2</c:v>
                </c:pt>
                <c:pt idx="8">
                  <c:v>#N/A</c:v>
                </c:pt>
                <c:pt idx="9">
                  <c:v>0.14000000000000001</c:v>
                </c:pt>
              </c:numCache>
            </c:numRef>
          </c:val>
          <c:extLst>
            <c:ext xmlns:c16="http://schemas.microsoft.com/office/drawing/2014/chart" uri="{C3380CC4-5D6E-409C-BE32-E72D297353CC}">
              <c16:uniqueId val="{00000000-0A5B-4DF7-B17C-9608F9349D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5B-4DF7-B17C-9608F9349D29}"/>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0.46</c:v>
                </c:pt>
                <c:pt idx="2">
                  <c:v>#N/A</c:v>
                </c:pt>
                <c:pt idx="3">
                  <c:v>1.02</c:v>
                </c:pt>
                <c:pt idx="4">
                  <c:v>#N/A</c:v>
                </c:pt>
                <c:pt idx="5">
                  <c:v>0.93</c:v>
                </c:pt>
                <c:pt idx="6">
                  <c:v>#N/A</c:v>
                </c:pt>
                <c:pt idx="7">
                  <c:v>0.46</c:v>
                </c:pt>
                <c:pt idx="8">
                  <c:v>#N/A</c:v>
                </c:pt>
                <c:pt idx="9">
                  <c:v>0.11</c:v>
                </c:pt>
              </c:numCache>
            </c:numRef>
          </c:val>
          <c:extLst>
            <c:ext xmlns:c16="http://schemas.microsoft.com/office/drawing/2014/chart" uri="{C3380CC4-5D6E-409C-BE32-E72D297353CC}">
              <c16:uniqueId val="{00000002-0A5B-4DF7-B17C-9608F9349D2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0.16</c:v>
                </c:pt>
                <c:pt idx="4">
                  <c:v>#N/A</c:v>
                </c:pt>
                <c:pt idx="5">
                  <c:v>0.14000000000000001</c:v>
                </c:pt>
                <c:pt idx="6">
                  <c:v>#N/A</c:v>
                </c:pt>
                <c:pt idx="7">
                  <c:v>0.16</c:v>
                </c:pt>
                <c:pt idx="8">
                  <c:v>#N/A</c:v>
                </c:pt>
                <c:pt idx="9">
                  <c:v>0.13</c:v>
                </c:pt>
              </c:numCache>
            </c:numRef>
          </c:val>
          <c:extLst>
            <c:ext xmlns:c16="http://schemas.microsoft.com/office/drawing/2014/chart" uri="{C3380CC4-5D6E-409C-BE32-E72D297353CC}">
              <c16:uniqueId val="{00000003-0A5B-4DF7-B17C-9608F9349D2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0.37</c:v>
                </c:pt>
                <c:pt idx="2">
                  <c:v>#N/A</c:v>
                </c:pt>
                <c:pt idx="3">
                  <c:v>0.35</c:v>
                </c:pt>
                <c:pt idx="4">
                  <c:v>#N/A</c:v>
                </c:pt>
                <c:pt idx="5">
                  <c:v>0.49</c:v>
                </c:pt>
                <c:pt idx="6">
                  <c:v>#N/A</c:v>
                </c:pt>
                <c:pt idx="7">
                  <c:v>0.53</c:v>
                </c:pt>
                <c:pt idx="8">
                  <c:v>#N/A</c:v>
                </c:pt>
                <c:pt idx="9">
                  <c:v>0.4</c:v>
                </c:pt>
              </c:numCache>
            </c:numRef>
          </c:val>
          <c:extLst>
            <c:ext xmlns:c16="http://schemas.microsoft.com/office/drawing/2014/chart" uri="{C3380CC4-5D6E-409C-BE32-E72D297353CC}">
              <c16:uniqueId val="{00000004-0A5B-4DF7-B17C-9608F9349D29}"/>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0.65</c:v>
                </c:pt>
                <c:pt idx="4">
                  <c:v>#N/A</c:v>
                </c:pt>
                <c:pt idx="5">
                  <c:v>0.64</c:v>
                </c:pt>
                <c:pt idx="6">
                  <c:v>#N/A</c:v>
                </c:pt>
                <c:pt idx="7">
                  <c:v>0.57999999999999996</c:v>
                </c:pt>
                <c:pt idx="8">
                  <c:v>#N/A</c:v>
                </c:pt>
                <c:pt idx="9">
                  <c:v>1.31</c:v>
                </c:pt>
              </c:numCache>
            </c:numRef>
          </c:val>
          <c:extLst>
            <c:ext xmlns:c16="http://schemas.microsoft.com/office/drawing/2014/chart" uri="{C3380CC4-5D6E-409C-BE32-E72D297353CC}">
              <c16:uniqueId val="{00000005-0A5B-4DF7-B17C-9608F9349D2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5.41</c:v>
                </c:pt>
                <c:pt idx="2">
                  <c:v>#N/A</c:v>
                </c:pt>
                <c:pt idx="3">
                  <c:v>6.67</c:v>
                </c:pt>
                <c:pt idx="4">
                  <c:v>#N/A</c:v>
                </c:pt>
                <c:pt idx="5">
                  <c:v>5.78</c:v>
                </c:pt>
                <c:pt idx="6">
                  <c:v>#N/A</c:v>
                </c:pt>
                <c:pt idx="7">
                  <c:v>5.84</c:v>
                </c:pt>
                <c:pt idx="8">
                  <c:v>#N/A</c:v>
                </c:pt>
                <c:pt idx="9">
                  <c:v>5.1100000000000003</c:v>
                </c:pt>
              </c:numCache>
            </c:numRef>
          </c:val>
          <c:extLst>
            <c:ext xmlns:c16="http://schemas.microsoft.com/office/drawing/2014/chart" uri="{C3380CC4-5D6E-409C-BE32-E72D297353CC}">
              <c16:uniqueId val="{00000006-0A5B-4DF7-B17C-9608F9349D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6.49</c:v>
                </c:pt>
                <c:pt idx="2">
                  <c:v>#N/A</c:v>
                </c:pt>
                <c:pt idx="3">
                  <c:v>6.76</c:v>
                </c:pt>
                <c:pt idx="4">
                  <c:v>#N/A</c:v>
                </c:pt>
                <c:pt idx="5">
                  <c:v>7.48</c:v>
                </c:pt>
                <c:pt idx="6">
                  <c:v>#N/A</c:v>
                </c:pt>
                <c:pt idx="7">
                  <c:v>8.35</c:v>
                </c:pt>
                <c:pt idx="8">
                  <c:v>#N/A</c:v>
                </c:pt>
                <c:pt idx="9">
                  <c:v>8.66</c:v>
                </c:pt>
              </c:numCache>
            </c:numRef>
          </c:val>
          <c:extLst>
            <c:ext xmlns:c16="http://schemas.microsoft.com/office/drawing/2014/chart" uri="{C3380CC4-5D6E-409C-BE32-E72D297353CC}">
              <c16:uniqueId val="{00000007-0A5B-4DF7-B17C-9608F9349D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9.14</c:v>
                </c:pt>
                <c:pt idx="2">
                  <c:v>#N/A</c:v>
                </c:pt>
                <c:pt idx="3">
                  <c:v>8.91</c:v>
                </c:pt>
                <c:pt idx="4">
                  <c:v>#N/A</c:v>
                </c:pt>
                <c:pt idx="5">
                  <c:v>11.66</c:v>
                </c:pt>
                <c:pt idx="6">
                  <c:v>#N/A</c:v>
                </c:pt>
                <c:pt idx="7">
                  <c:v>10.39</c:v>
                </c:pt>
                <c:pt idx="8">
                  <c:v>#N/A</c:v>
                </c:pt>
                <c:pt idx="9">
                  <c:v>12.7</c:v>
                </c:pt>
              </c:numCache>
            </c:numRef>
          </c:val>
          <c:extLst>
            <c:ext xmlns:c16="http://schemas.microsoft.com/office/drawing/2014/chart" uri="{C3380CC4-5D6E-409C-BE32-E72D297353CC}">
              <c16:uniqueId val="{00000008-0A5B-4DF7-B17C-9608F9349D2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9.07</c:v>
                </c:pt>
                <c:pt idx="2">
                  <c:v>#N/A</c:v>
                </c:pt>
                <c:pt idx="3">
                  <c:v>17.149999999999999</c:v>
                </c:pt>
                <c:pt idx="4">
                  <c:v>#N/A</c:v>
                </c:pt>
                <c:pt idx="5">
                  <c:v>26.04</c:v>
                </c:pt>
                <c:pt idx="6">
                  <c:v>#N/A</c:v>
                </c:pt>
                <c:pt idx="7">
                  <c:v>32.82</c:v>
                </c:pt>
                <c:pt idx="8">
                  <c:v>#N/A</c:v>
                </c:pt>
                <c:pt idx="9">
                  <c:v>37.53</c:v>
                </c:pt>
              </c:numCache>
            </c:numRef>
          </c:val>
          <c:extLst>
            <c:ext xmlns:c16="http://schemas.microsoft.com/office/drawing/2014/chart" uri="{C3380CC4-5D6E-409C-BE32-E72D297353CC}">
              <c16:uniqueId val="{00000009-0A5B-4DF7-B17C-9608F9349D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5411</c:v>
                </c:pt>
                <c:pt idx="5">
                  <c:v>5390</c:v>
                </c:pt>
                <c:pt idx="8">
                  <c:v>5386</c:v>
                </c:pt>
                <c:pt idx="11">
                  <c:v>5470</c:v>
                </c:pt>
                <c:pt idx="14">
                  <c:v>5566</c:v>
                </c:pt>
              </c:numCache>
            </c:numRef>
          </c:val>
          <c:extLst>
            <c:ext xmlns:c16="http://schemas.microsoft.com/office/drawing/2014/chart" uri="{C3380CC4-5D6E-409C-BE32-E72D297353CC}">
              <c16:uniqueId val="{00000000-F663-4A1F-97C1-52980D502B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63-4A1F-97C1-52980D502B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c:v>
                </c:pt>
                <c:pt idx="3">
                  <c:v>17</c:v>
                </c:pt>
                <c:pt idx="6">
                  <c:v>22</c:v>
                </c:pt>
                <c:pt idx="9">
                  <c:v>5</c:v>
                </c:pt>
                <c:pt idx="12">
                  <c:v>0</c:v>
                </c:pt>
              </c:numCache>
            </c:numRef>
          </c:val>
          <c:extLst>
            <c:ext xmlns:c16="http://schemas.microsoft.com/office/drawing/2014/chart" uri="{C3380CC4-5D6E-409C-BE32-E72D297353CC}">
              <c16:uniqueId val="{00000002-F663-4A1F-97C1-52980D502B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63-4A1F-97C1-52980D502B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1504</c:v>
                </c:pt>
                <c:pt idx="3">
                  <c:v>1470</c:v>
                </c:pt>
                <c:pt idx="6">
                  <c:v>1368</c:v>
                </c:pt>
                <c:pt idx="9">
                  <c:v>1378</c:v>
                </c:pt>
                <c:pt idx="12">
                  <c:v>1350</c:v>
                </c:pt>
              </c:numCache>
            </c:numRef>
          </c:val>
          <c:extLst>
            <c:ext xmlns:c16="http://schemas.microsoft.com/office/drawing/2014/chart" uri="{C3380CC4-5D6E-409C-BE32-E72D297353CC}">
              <c16:uniqueId val="{00000004-F663-4A1F-97C1-52980D502B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63-4A1F-97C1-52980D502B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63-4A1F-97C1-52980D502B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4590</c:v>
                </c:pt>
                <c:pt idx="3">
                  <c:v>4615</c:v>
                </c:pt>
                <c:pt idx="6">
                  <c:v>4844</c:v>
                </c:pt>
                <c:pt idx="9">
                  <c:v>5377</c:v>
                </c:pt>
                <c:pt idx="12">
                  <c:v>5712</c:v>
                </c:pt>
              </c:numCache>
            </c:numRef>
          </c:val>
          <c:extLst>
            <c:ext xmlns:c16="http://schemas.microsoft.com/office/drawing/2014/chart" uri="{C3380CC4-5D6E-409C-BE32-E72D297353CC}">
              <c16:uniqueId val="{00000007-F663-4A1F-97C1-52980D502B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707</c:v>
                </c:pt>
                <c:pt idx="2">
                  <c:v>#N/A</c:v>
                </c:pt>
                <c:pt idx="3">
                  <c:v>#N/A</c:v>
                </c:pt>
                <c:pt idx="4">
                  <c:v>712</c:v>
                </c:pt>
                <c:pt idx="5">
                  <c:v>#N/A</c:v>
                </c:pt>
                <c:pt idx="6">
                  <c:v>#N/A</c:v>
                </c:pt>
                <c:pt idx="7">
                  <c:v>848</c:v>
                </c:pt>
                <c:pt idx="8">
                  <c:v>#N/A</c:v>
                </c:pt>
                <c:pt idx="9">
                  <c:v>#N/A</c:v>
                </c:pt>
                <c:pt idx="10">
                  <c:v>1290</c:v>
                </c:pt>
                <c:pt idx="11">
                  <c:v>#N/A</c:v>
                </c:pt>
                <c:pt idx="12">
                  <c:v>#N/A</c:v>
                </c:pt>
                <c:pt idx="13">
                  <c:v>1496</c:v>
                </c:pt>
                <c:pt idx="14">
                  <c:v>#N/A</c:v>
                </c:pt>
              </c:numCache>
            </c:numRef>
          </c:val>
          <c:smooth val="0"/>
          <c:extLst>
            <c:ext xmlns:c16="http://schemas.microsoft.com/office/drawing/2014/chart" uri="{C3380CC4-5D6E-409C-BE32-E72D297353CC}">
              <c16:uniqueId val="{00000008-F663-4A1F-97C1-52980D502B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53622</c:v>
                </c:pt>
                <c:pt idx="5">
                  <c:v>53505</c:v>
                </c:pt>
                <c:pt idx="8">
                  <c:v>52571</c:v>
                </c:pt>
                <c:pt idx="11">
                  <c:v>50713</c:v>
                </c:pt>
                <c:pt idx="14">
                  <c:v>48431</c:v>
                </c:pt>
              </c:numCache>
            </c:numRef>
          </c:val>
          <c:extLst>
            <c:ext xmlns:c16="http://schemas.microsoft.com/office/drawing/2014/chart" uri="{C3380CC4-5D6E-409C-BE32-E72D297353CC}">
              <c16:uniqueId val="{00000000-37C9-44E0-A669-EBAF05C471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19447</c:v>
                </c:pt>
                <c:pt idx="5">
                  <c:v>17980</c:v>
                </c:pt>
                <c:pt idx="8">
                  <c:v>21089</c:v>
                </c:pt>
                <c:pt idx="11">
                  <c:v>22192</c:v>
                </c:pt>
                <c:pt idx="14">
                  <c:v>20779</c:v>
                </c:pt>
              </c:numCache>
            </c:numRef>
          </c:val>
          <c:extLst>
            <c:ext xmlns:c16="http://schemas.microsoft.com/office/drawing/2014/chart" uri="{C3380CC4-5D6E-409C-BE32-E72D297353CC}">
              <c16:uniqueId val="{00000001-37C9-44E0-A669-EBAF05C471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13758</c:v>
                </c:pt>
                <c:pt idx="5">
                  <c:v>11939</c:v>
                </c:pt>
                <c:pt idx="8">
                  <c:v>12022</c:v>
                </c:pt>
                <c:pt idx="11">
                  <c:v>12431</c:v>
                </c:pt>
                <c:pt idx="14">
                  <c:v>11487</c:v>
                </c:pt>
              </c:numCache>
            </c:numRef>
          </c:val>
          <c:extLst>
            <c:ext xmlns:c16="http://schemas.microsoft.com/office/drawing/2014/chart" uri="{C3380CC4-5D6E-409C-BE32-E72D297353CC}">
              <c16:uniqueId val="{00000002-37C9-44E0-A669-EBAF05C471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9-44E0-A669-EBAF05C471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9-44E0-A669-EBAF05C471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C9-44E0-A669-EBAF05C471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10657</c:v>
                </c:pt>
                <c:pt idx="3">
                  <c:v>10461</c:v>
                </c:pt>
                <c:pt idx="6">
                  <c:v>10751</c:v>
                </c:pt>
                <c:pt idx="9">
                  <c:v>10906</c:v>
                </c:pt>
                <c:pt idx="12">
                  <c:v>11320</c:v>
                </c:pt>
              </c:numCache>
            </c:numRef>
          </c:val>
          <c:extLst>
            <c:ext xmlns:c16="http://schemas.microsoft.com/office/drawing/2014/chart" uri="{C3380CC4-5D6E-409C-BE32-E72D297353CC}">
              <c16:uniqueId val="{00000006-37C9-44E0-A669-EBAF05C471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C9-44E0-A669-EBAF05C471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20923</c:v>
                </c:pt>
                <c:pt idx="3">
                  <c:v>18632</c:v>
                </c:pt>
                <c:pt idx="6">
                  <c:v>23737</c:v>
                </c:pt>
                <c:pt idx="9">
                  <c:v>25273</c:v>
                </c:pt>
                <c:pt idx="12">
                  <c:v>23565</c:v>
                </c:pt>
              </c:numCache>
            </c:numRef>
          </c:val>
          <c:extLst>
            <c:ext xmlns:c16="http://schemas.microsoft.com/office/drawing/2014/chart" uri="{C3380CC4-5D6E-409C-BE32-E72D297353CC}">
              <c16:uniqueId val="{00000008-37C9-44E0-A669-EBAF05C471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2878</c:v>
                </c:pt>
                <c:pt idx="3">
                  <c:v>2632</c:v>
                </c:pt>
                <c:pt idx="6">
                  <c:v>2535</c:v>
                </c:pt>
                <c:pt idx="9">
                  <c:v>2429</c:v>
                </c:pt>
                <c:pt idx="12">
                  <c:v>2429</c:v>
                </c:pt>
              </c:numCache>
            </c:numRef>
          </c:val>
          <c:extLst>
            <c:ext xmlns:c16="http://schemas.microsoft.com/office/drawing/2014/chart" uri="{C3380CC4-5D6E-409C-BE32-E72D297353CC}">
              <c16:uniqueId val="{00000009-37C9-44E0-A669-EBAF05C471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55653</c:v>
                </c:pt>
                <c:pt idx="3">
                  <c:v>59626</c:v>
                </c:pt>
                <c:pt idx="6">
                  <c:v>59585</c:v>
                </c:pt>
                <c:pt idx="9">
                  <c:v>58591</c:v>
                </c:pt>
                <c:pt idx="12">
                  <c:v>57306</c:v>
                </c:pt>
              </c:numCache>
            </c:numRef>
          </c:val>
          <c:extLst>
            <c:ext xmlns:c16="http://schemas.microsoft.com/office/drawing/2014/chart" uri="{C3380CC4-5D6E-409C-BE32-E72D297353CC}">
              <c16:uniqueId val="{0000000A-37C9-44E0-A669-EBAF05C471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3284</c:v>
                </c:pt>
                <c:pt idx="2">
                  <c:v>#N/A</c:v>
                </c:pt>
                <c:pt idx="3">
                  <c:v>#N/A</c:v>
                </c:pt>
                <c:pt idx="4">
                  <c:v>7925</c:v>
                </c:pt>
                <c:pt idx="5">
                  <c:v>#N/A</c:v>
                </c:pt>
                <c:pt idx="6">
                  <c:v>#N/A</c:v>
                </c:pt>
                <c:pt idx="7">
                  <c:v>10926</c:v>
                </c:pt>
                <c:pt idx="8">
                  <c:v>#N/A</c:v>
                </c:pt>
                <c:pt idx="9">
                  <c:v>#N/A</c:v>
                </c:pt>
                <c:pt idx="10">
                  <c:v>11863</c:v>
                </c:pt>
                <c:pt idx="11">
                  <c:v>#N/A</c:v>
                </c:pt>
                <c:pt idx="12">
                  <c:v>#N/A</c:v>
                </c:pt>
                <c:pt idx="13">
                  <c:v>13924</c:v>
                </c:pt>
                <c:pt idx="14">
                  <c:v>#N/A</c:v>
                </c:pt>
              </c:numCache>
            </c:numRef>
          </c:val>
          <c:smooth val="0"/>
          <c:extLst>
            <c:ext xmlns:c16="http://schemas.microsoft.com/office/drawing/2014/chart" uri="{C3380CC4-5D6E-409C-BE32-E72D297353CC}">
              <c16:uniqueId val="{0000000B-37C9-44E0-A669-EBAF05C471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5613</c:v>
                </c:pt>
                <c:pt idx="1">
                  <c:v>6076</c:v>
                </c:pt>
                <c:pt idx="2">
                  <c:v>5747</c:v>
                </c:pt>
              </c:numCache>
            </c:numRef>
          </c:val>
          <c:extLst>
            <c:ext xmlns:c16="http://schemas.microsoft.com/office/drawing/2014/chart" uri="{C3380CC4-5D6E-409C-BE32-E72D297353CC}">
              <c16:uniqueId val="{00000000-594F-44C2-AFC0-B718848F3C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94F-44C2-AFC0-B718848F3C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3011</c:v>
                </c:pt>
                <c:pt idx="1">
                  <c:v>2909</c:v>
                </c:pt>
                <c:pt idx="2">
                  <c:v>2847</c:v>
                </c:pt>
              </c:numCache>
            </c:numRef>
          </c:val>
          <c:extLst>
            <c:ext xmlns:c16="http://schemas.microsoft.com/office/drawing/2014/chart" uri="{C3380CC4-5D6E-409C-BE32-E72D297353CC}">
              <c16:uniqueId val="{00000002-594F-44C2-AFC0-B718848F3C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187,040
183,826
113.60
88,017,699
82,700,076
5,132,299
40,382,203
57,306,222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扶助費や社会保障関係の特別会計への繰出金等の増加により、単年度指数は、平成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年度をピークに低下傾向にあり、平成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年度以降は概ね横ばいで、令和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今後も、事業の見直しによる歳出削減と歳入の確保に努め、財政基盤の強化を図る。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40</xdr:row>
      <xdr:rowOff>6350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扶助費の増加傾向が続く中、公債費等の抑制により、経常的経費充当一般財源等の増を抑制している。令和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年度は市税や地方交付税等の収入が増加した一方で、扶助費や公債費など経常的な支出の増加割合が大きかったため、経常収支比率が微増となった。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神奈川県平均より低い比率だが、今後とも経常的経費の削減に努める。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006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127846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26090"/>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55456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2609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8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年度の会計年度任用職員制度の導入等により増加傾向が続いている。令和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年度は、人件費は給与改定に伴う職員給与費や各種手当等の増により前年度から微増、物件費等は新型コロナウイルス感染症の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類移行による減により、前年度比約</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億円の減であっため、人口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全国平均と比較して低い額となっているが、今後も施設の老朽化に伴う維持補修費の増等が見込まれることから、事業の見直しや効率的な運営に努める。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49933</xdr:rowOff>
    </xdr:from>
    <xdr:to>
      <xdr:col>23</xdr:col>
      <xdr:colOff>133350</xdr:colOff>
      <xdr:row>85</xdr:row>
      <xdr:rowOff>157175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23183"/>
          <a:ext cx="838200" cy="10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115522</xdr:rowOff>
    </xdr:from>
    <xdr:to>
      <xdr:col>19</xdr:col>
      <xdr:colOff>133350</xdr:colOff>
      <xdr:row>85</xdr:row>
      <xdr:rowOff>157175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17322"/>
          <a:ext cx="889000" cy="2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68957</xdr:rowOff>
    </xdr:from>
    <xdr:to>
      <xdr:col>15</xdr:col>
      <xdr:colOff>82550</xdr:colOff>
      <xdr:row>84</xdr:row>
      <xdr:rowOff>115522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9307"/>
          <a:ext cx="889000" cy="2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64224</xdr:rowOff>
    </xdr:from>
    <xdr:to>
      <xdr:col>11</xdr:col>
      <xdr:colOff>31750</xdr:colOff>
      <xdr:row>83</xdr:row>
      <xdr:rowOff>68957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3124"/>
          <a:ext cx="889000" cy="17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170583</xdr:rowOff>
    </xdr:from>
    <xdr:to>
      <xdr:col>23</xdr:col>
      <xdr:colOff>184150</xdr:colOff>
      <xdr:row>85</xdr:row>
      <xdr:rowOff>100733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142660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4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106375</xdr:rowOff>
    </xdr:from>
    <xdr:to>
      <xdr:col>19</xdr:col>
      <xdr:colOff>184150</xdr:colOff>
      <xdr:row>86</xdr:row>
      <xdr:rowOff>36525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21302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6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64722</xdr:rowOff>
    </xdr:from>
    <xdr:to>
      <xdr:col>15</xdr:col>
      <xdr:colOff>133350</xdr:colOff>
      <xdr:row>84</xdr:row>
      <xdr:rowOff>166322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151099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18157</xdr:rowOff>
    </xdr:from>
    <xdr:to>
      <xdr:col>11</xdr:col>
      <xdr:colOff>82550</xdr:colOff>
      <xdr:row>83</xdr:row>
      <xdr:rowOff>119757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104534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13424</xdr:rowOff>
    </xdr:from>
    <xdr:to>
      <xdr:col>7</xdr:col>
      <xdr:colOff>31750</xdr:colOff>
      <xdr:row>82</xdr:row>
      <xdr:rowOff>115024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99801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給与については、人事院勧告に準じた改定を行い国公準拠化を図っている。</a:t>
          </a:r>
        </a:p>
        <a:p>
          <a:r>
            <a:rPr kumimoji="1" lang="ja-JP" altLang="en-US" sz="1300">
              <a:latin typeface="ＭＳ Ｐゴシック" panose="020B0600070205080204" pitchFamily="50" charset="-128"/>
              <a:ea typeface="ＭＳ Ｐゴシック" panose="020B0600070205080204" pitchFamily="50" charset="-128"/>
            </a:rPr>
            <a:t>　ラスパイレス指数が減少した要因としては、職員の勤続年数など、職員構成の変動によるもの。今後も引き続き、適正な給与水準の維持に努める。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87</xdr:row>
      <xdr:rowOff>123189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56739"/>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945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149861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77470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年度末に広域消防を受託したことに伴い、類似団体平均を上回る形となっている。</a:t>
          </a:r>
        </a:p>
        <a:p>
          <a:r>
            <a:rPr kumimoji="1" lang="ja-JP" altLang="en-US" sz="1300">
              <a:latin typeface="ＭＳ Ｐゴシック" panose="020B0600070205080204" pitchFamily="50" charset="-128"/>
              <a:ea typeface="ＭＳ Ｐゴシック" panose="020B0600070205080204" pitchFamily="50" charset="-128"/>
            </a:rPr>
            <a:t>　総務・企画部門の新規事業による業務量の増加や業務体制の見直しにより、近年、職員数は微増傾向にあるものの、引き続き適正化に努める。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103717</xdr:rowOff>
    </xdr:from>
    <xdr:to>
      <xdr:col>81</xdr:col>
      <xdr:colOff>44450</xdr:colOff>
      <xdr:row>65</xdr:row>
      <xdr:rowOff>4656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765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103717</xdr:rowOff>
    </xdr:from>
    <xdr:to>
      <xdr:col>77</xdr:col>
      <xdr:colOff>44450</xdr:colOff>
      <xdr:row>64</xdr:row>
      <xdr:rowOff>103717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7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91652</xdr:rowOff>
    </xdr:from>
    <xdr:to>
      <xdr:col>72</xdr:col>
      <xdr:colOff>203200</xdr:colOff>
      <xdr:row>64</xdr:row>
      <xdr:rowOff>103717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644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59479</xdr:rowOff>
    </xdr:from>
    <xdr:to>
      <xdr:col>68</xdr:col>
      <xdr:colOff>152400</xdr:colOff>
      <xdr:row>64</xdr:row>
      <xdr:rowOff>91652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322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125306</xdr:rowOff>
    </xdr:from>
    <xdr:to>
      <xdr:col>81</xdr:col>
      <xdr:colOff>95250</xdr:colOff>
      <xdr:row>65</xdr:row>
      <xdr:rowOff>55456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97383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52917</xdr:rowOff>
    </xdr:from>
    <xdr:to>
      <xdr:col>77</xdr:col>
      <xdr:colOff>95250</xdr:colOff>
      <xdr:row>64</xdr:row>
      <xdr:rowOff>154517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139294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52917</xdr:rowOff>
    </xdr:from>
    <xdr:to>
      <xdr:col>73</xdr:col>
      <xdr:colOff>44450</xdr:colOff>
      <xdr:row>64</xdr:row>
      <xdr:rowOff>154517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139294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40852</xdr:rowOff>
    </xdr:from>
    <xdr:to>
      <xdr:col>68</xdr:col>
      <xdr:colOff>203200</xdr:colOff>
      <xdr:row>64</xdr:row>
      <xdr:rowOff>142452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127229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8679</xdr:rowOff>
    </xdr:from>
    <xdr:to>
      <xdr:col>64</xdr:col>
      <xdr:colOff>152400</xdr:colOff>
      <xdr:row>64</xdr:row>
      <xdr:rowOff>110279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95056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大規模事業の元利償還の開始により、実質公債費比率は増加に転じている。今後も、全会計を通じて市債等の債務残高の縮減に努めていくことを基本に、公債費負担の改善に努める。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80131</xdr:rowOff>
    </xdr:from>
    <xdr:to>
      <xdr:col>81</xdr:col>
      <xdr:colOff>44450</xdr:colOff>
      <xdr:row>39</xdr:row>
      <xdr:rowOff>160565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6668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80131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092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22678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債務負担行為に基づく支出予定額は減少傾向、地方債現在高は増加傾向、充当可能財源とされる基金残高は減少傾向にあることから、将来負担比率は増加傾向にある。令和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年度は、充当可能財源の減により将来負担比率は増加しているが、神奈川県平均よりは下回っている。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の進展により地方債残高が増加することが見込まれる一方、老朽化した公共施設の維持管理が喫緊の課題となっていることから、これまで以上に投資と負担のバランスを意識した財政運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125624</xdr:rowOff>
    </xdr:from>
    <xdr:to>
      <xdr:col>81</xdr:col>
      <xdr:colOff>44450</xdr:colOff>
      <xdr:row>18</xdr:row>
      <xdr:rowOff>56727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40274"/>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59267</xdr:rowOff>
    </xdr:from>
    <xdr:to>
      <xdr:col>77</xdr:col>
      <xdr:colOff>44450</xdr:colOff>
      <xdr:row>17</xdr:row>
      <xdr:rowOff>125624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7391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83926</xdr:rowOff>
    </xdr:from>
    <xdr:to>
      <xdr:col>72</xdr:col>
      <xdr:colOff>203200</xdr:colOff>
      <xdr:row>17</xdr:row>
      <xdr:rowOff>59267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27126"/>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165417</xdr:rowOff>
    </xdr:from>
    <xdr:to>
      <xdr:col>68</xdr:col>
      <xdr:colOff>152400</xdr:colOff>
      <xdr:row>16</xdr:row>
      <xdr:rowOff>83926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65717"/>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45102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5927</xdr:rowOff>
    </xdr:from>
    <xdr:to>
      <xdr:col>81</xdr:col>
      <xdr:colOff>95250</xdr:colOff>
      <xdr:row>18</xdr:row>
      <xdr:rowOff>107527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149454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6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74824</xdr:rowOff>
    </xdr:from>
    <xdr:to>
      <xdr:col>77</xdr:col>
      <xdr:colOff>95250</xdr:colOff>
      <xdr:row>18</xdr:row>
      <xdr:rowOff>4974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161201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7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8467</xdr:rowOff>
    </xdr:from>
    <xdr:to>
      <xdr:col>73</xdr:col>
      <xdr:colOff>44450</xdr:colOff>
      <xdr:row>17</xdr:row>
      <xdr:rowOff>110067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94844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33126</xdr:rowOff>
    </xdr:from>
    <xdr:to>
      <xdr:col>68</xdr:col>
      <xdr:colOff>203200</xdr:colOff>
      <xdr:row>16</xdr:row>
      <xdr:rowOff>134726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119503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6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114617</xdr:rowOff>
    </xdr:from>
    <xdr:to>
      <xdr:col>64</xdr:col>
      <xdr:colOff>152400</xdr:colOff>
      <xdr:row>15</xdr:row>
      <xdr:rowOff>44767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54944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187,040
183,826
113.60
88,017,699
82,700,076
5,132,299
40,382,203
57,306,222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年度末の広域消防体制の整備に伴い、職員数が増となったことから、類似団体平均より高い数値で推移している。令和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年度の増は会計年度任用職員制度の導入により、物件費から人件費へ経費を移動した影響であり、令和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年度以降は概ね横ばいとなっている。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ポイント減少し、神奈川県平均と同程度である。</a:t>
          </a:r>
        </a:p>
        <a:p>
          <a:r>
            <a:rPr kumimoji="1" lang="ja-JP" altLang="en-US" sz="1300">
              <a:latin typeface="ＭＳ Ｐゴシック" panose="020B0600070205080204" pitchFamily="50" charset="-128"/>
              <a:ea typeface="ＭＳ Ｐゴシック" panose="020B0600070205080204" pitchFamily="50" charset="-128"/>
            </a:rPr>
            <a:t>　今後も、給与・手当の適正化や職員数の適正管理に努める。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169863</xdr:rowOff>
    </xdr:from>
    <xdr:to>
      <xdr:col>24</xdr:col>
      <xdr:colOff>25400</xdr:colOff>
      <xdr:row>40</xdr:row>
      <xdr:rowOff>55563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8564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112713</xdr:rowOff>
    </xdr:from>
    <xdr:to>
      <xdr:col>19</xdr:col>
      <xdr:colOff>187325</xdr:colOff>
      <xdr:row>40</xdr:row>
      <xdr:rowOff>55563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7992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112713</xdr:rowOff>
    </xdr:from>
    <xdr:to>
      <xdr:col>15</xdr:col>
      <xdr:colOff>98425</xdr:colOff>
      <xdr:row>40</xdr:row>
      <xdr:rowOff>55563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7992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98425</xdr:rowOff>
    </xdr:from>
    <xdr:to>
      <xdr:col>11</xdr:col>
      <xdr:colOff>9525</xdr:colOff>
      <xdr:row>40</xdr:row>
      <xdr:rowOff>55563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613525"/>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119063</xdr:rowOff>
    </xdr:from>
    <xdr:to>
      <xdr:col>24</xdr:col>
      <xdr:colOff>76200</xdr:colOff>
      <xdr:row>40</xdr:row>
      <xdr:rowOff>49213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91140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4763</xdr:rowOff>
    </xdr:from>
    <xdr:to>
      <xdr:col>20</xdr:col>
      <xdr:colOff>38100</xdr:colOff>
      <xdr:row>40</xdr:row>
      <xdr:rowOff>106363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8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91140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94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61913</xdr:rowOff>
    </xdr:from>
    <xdr:to>
      <xdr:col>15</xdr:col>
      <xdr:colOff>149225</xdr:colOff>
      <xdr:row>39</xdr:row>
      <xdr:rowOff>163513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148290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4763</xdr:rowOff>
    </xdr:from>
    <xdr:to>
      <xdr:col>11</xdr:col>
      <xdr:colOff>60325</xdr:colOff>
      <xdr:row>40</xdr:row>
      <xdr:rowOff>106363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8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91140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年度は公共施設の電気・ガス料金の増等があり増加に転じ、令和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年度も同様の影響をうけつつも、国の経済対策による電気・ガス料金支援等により、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人件費コストの影響により施設管理委託料や光熱水費等、増加傾向が続いているため、今後とも、物品調達や業務委託において、一層のコスト削減に努める。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143329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4619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14</xdr:row>
      <xdr:rowOff>143329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2007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143329</xdr:rowOff>
    </xdr:from>
    <xdr:to>
      <xdr:col>73</xdr:col>
      <xdr:colOff>180975</xdr:colOff>
      <xdr:row>13</xdr:row>
      <xdr:rowOff>102507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200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15</xdr:row>
      <xdr:rowOff>53521</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3313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92529</xdr:rowOff>
    </xdr:from>
    <xdr:to>
      <xdr:col>78</xdr:col>
      <xdr:colOff>120650</xdr:colOff>
      <xdr:row>15</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32856</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261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92529</xdr:rowOff>
    </xdr:from>
    <xdr:to>
      <xdr:col>74</xdr:col>
      <xdr:colOff>31750</xdr:colOff>
      <xdr:row>13</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32856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障害福祉サービス給付費等の増加傾向が続く中で、生活保護利用者を中心とした自立支援の奏功や少子化等により、令和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年度は微減となったが、社会経済情勢の影響により、事業利用者数の増等による給付費は増加傾向となっている。</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987800" y="9907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151493</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100892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高齢化の進展などに伴い、介護保険事業や後期高齢者医療事業、国民健康保険事業の各会計において、給付費は増加傾向にあるため、繰出金の増加等の影響により増加傾向にある。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保険料の適正化や介護予防の推進等により、経費の縮減に努めていき、普通会計の負担額を減らしていくよう努める。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127000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年度に学校給食費公会計化に伴う影響で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年度以降も同規模で推移している。</a:t>
          </a:r>
        </a:p>
        <a:p>
          <a:r>
            <a:rPr kumimoji="1" lang="ja-JP" altLang="en-US" sz="1300">
              <a:latin typeface="ＭＳ Ｐゴシック" panose="020B0600070205080204" pitchFamily="50" charset="-128"/>
              <a:ea typeface="ＭＳ Ｐゴシック" panose="020B0600070205080204" pitchFamily="50" charset="-128"/>
            </a:rPr>
            <a:t>　県平均と同水準であり全国平均は下回っているが、引き続き事業内容の精査や見直しを行い、支出の適正化に努める。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595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134620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54610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95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54610</xdr:rowOff>
    </xdr:from>
    <xdr:to>
      <xdr:col>69</xdr:col>
      <xdr:colOff>92075</xdr:colOff>
      <xdr:row>35</xdr:row>
      <xdr:rowOff>54610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83820</xdr:rowOff>
    </xdr:from>
    <xdr:to>
      <xdr:col>78</xdr:col>
      <xdr:colOff>120650</xdr:colOff>
      <xdr:row>35</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24147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90187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普通教室等空調設備設置や斎場整備事業など大規模事業の元利償還の開始により、令和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年度以降増加に転じているが、全国平均及び県平均と比較しともに大きく下回っている。</a:t>
          </a:r>
        </a:p>
        <a:p>
          <a:r>
            <a:rPr kumimoji="1" lang="ja-JP" altLang="en-US" sz="1300">
              <a:latin typeface="ＭＳ Ｐゴシック" panose="020B0600070205080204" pitchFamily="50" charset="-128"/>
              <a:ea typeface="ＭＳ Ｐゴシック" panose="020B0600070205080204" pitchFamily="50" charset="-128"/>
            </a:rPr>
            <a:t>　市債の発行にあたっては新規発行額を抑制することを基本として、市債残高の減少に努めているが、これまで以上に投資と負担のバランスに配慮した財政運営に努める。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77</xdr:row>
      <xdr:rowOff>37193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3162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76</xdr:row>
      <xdr:rowOff>132443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010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76</xdr:row>
      <xdr:rowOff>1814</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3010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162379</xdr:rowOff>
    </xdr:from>
    <xdr:to>
      <xdr:col>11</xdr:col>
      <xdr:colOff>9525</xdr:colOff>
      <xdr:row>76</xdr:row>
      <xdr:rowOff>1814</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3021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129920</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21970</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100693</xdr:rowOff>
    </xdr:from>
    <xdr:to>
      <xdr:col>15</xdr:col>
      <xdr:colOff>149225</xdr:colOff>
      <xdr:row>76</xdr:row>
      <xdr:rowOff>30843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41020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111578</xdr:rowOff>
    </xdr:from>
    <xdr:to>
      <xdr:col>6</xdr:col>
      <xdr:colOff>171450</xdr:colOff>
      <xdr:row>76</xdr:row>
      <xdr:rowOff>41728</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51905</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年度は分母の臨時財政対策債の減により前年度比較で微減しているものの、令和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年度以前と同程度となっている。</a:t>
          </a:r>
        </a:p>
        <a:p>
          <a:r>
            <a:rPr kumimoji="1" lang="ja-JP" altLang="en-US" sz="1300">
              <a:latin typeface="ＭＳ Ｐゴシック" panose="020B0600070205080204" pitchFamily="50" charset="-128"/>
              <a:ea typeface="ＭＳ Ｐゴシック" panose="020B0600070205080204" pitchFamily="50" charset="-128"/>
            </a:rPr>
            <a:t>　依然として人件費や物件費の割合が高いため、全国平均を上回っている状況である。</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39914</xdr:rowOff>
    </xdr:from>
    <xdr:to>
      <xdr:col>82</xdr:col>
      <xdr:colOff>107950</xdr:colOff>
      <xdr:row>78</xdr:row>
      <xdr:rowOff>94343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5671800" y="13413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118835</xdr:rowOff>
    </xdr:from>
    <xdr:to>
      <xdr:col>78</xdr:col>
      <xdr:colOff>69850</xdr:colOff>
      <xdr:row>78</xdr:row>
      <xdr:rowOff>94343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2977585"/>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78</xdr:row>
      <xdr:rowOff>127000</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flipV="1">
          <a:off x="13893800" y="129775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83457</xdr:rowOff>
    </xdr:from>
    <xdr:to>
      <xdr:col>69</xdr:col>
      <xdr:colOff>92075</xdr:colOff>
      <xdr:row>78</xdr:row>
      <xdr:rowOff>127000</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345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132641</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3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129920</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154413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40829</xdr:rowOff>
    </xdr:from>
    <xdr:to>
      <xdr:col>29</xdr:col>
      <xdr:colOff>127000</xdr:colOff>
      <xdr:row>14</xdr:row>
      <xdr:rowOff>104739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88754"/>
          <a:ext cx="647700" cy="63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104739</xdr:rowOff>
    </xdr:from>
    <xdr:to>
      <xdr:col>26</xdr:col>
      <xdr:colOff>50800</xdr:colOff>
      <xdr:row>15</xdr:row>
      <xdr:rowOff>7780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52664"/>
          <a:ext cx="698500" cy="7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7780</xdr:rowOff>
    </xdr:from>
    <xdr:to>
      <xdr:col>22</xdr:col>
      <xdr:colOff>114300</xdr:colOff>
      <xdr:row>15</xdr:row>
      <xdr:rowOff>8269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27155"/>
          <a:ext cx="698500" cy="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8269</xdr:rowOff>
    </xdr:from>
    <xdr:to>
      <xdr:col>18</xdr:col>
      <xdr:colOff>177800</xdr:colOff>
      <xdr:row>15</xdr:row>
      <xdr:rowOff>87855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27644"/>
          <a:ext cx="698500" cy="7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161479</xdr:rowOff>
    </xdr:from>
    <xdr:to>
      <xdr:col>29</xdr:col>
      <xdr:colOff>177800</xdr:colOff>
      <xdr:row>14</xdr:row>
      <xdr:rowOff>91629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3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6556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8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53939</xdr:rowOff>
    </xdr:from>
    <xdr:to>
      <xdr:col>26</xdr:col>
      <xdr:colOff>101600</xdr:colOff>
      <xdr:row>14</xdr:row>
      <xdr:rowOff>155539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0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165716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128430</xdr:rowOff>
    </xdr:from>
    <xdr:to>
      <xdr:col>22</xdr:col>
      <xdr:colOff>165100</xdr:colOff>
      <xdr:row>15</xdr:row>
      <xdr:rowOff>58580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7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68757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128919</xdr:rowOff>
    </xdr:from>
    <xdr:to>
      <xdr:col>19</xdr:col>
      <xdr:colOff>38100</xdr:colOff>
      <xdr:row>15</xdr:row>
      <xdr:rowOff>59069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7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69246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4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37055</xdr:rowOff>
    </xdr:from>
    <xdr:to>
      <xdr:col>15</xdr:col>
      <xdr:colOff>101600</xdr:colOff>
      <xdr:row>15</xdr:row>
      <xdr:rowOff>138655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148832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161290</xdr:rowOff>
    </xdr:from>
    <xdr:to>
      <xdr:col>29</xdr:col>
      <xdr:colOff>127000</xdr:colOff>
      <xdr:row>37</xdr:row>
      <xdr:rowOff>41687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4540"/>
          <a:ext cx="647700" cy="5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41687</xdr:rowOff>
    </xdr:from>
    <xdr:to>
      <xdr:col>26</xdr:col>
      <xdr:colOff>50800</xdr:colOff>
      <xdr:row>37</xdr:row>
      <xdr:rowOff>150271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6387"/>
          <a:ext cx="698500" cy="10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150271</xdr:rowOff>
    </xdr:from>
    <xdr:to>
      <xdr:col>22</xdr:col>
      <xdr:colOff>114300</xdr:colOff>
      <xdr:row>37</xdr:row>
      <xdr:rowOff>183876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74971"/>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183876</xdr:rowOff>
    </xdr:from>
    <xdr:to>
      <xdr:col>18</xdr:col>
      <xdr:colOff>177800</xdr:colOff>
      <xdr:row>37</xdr:row>
      <xdr:rowOff>185796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08576"/>
          <a:ext cx="698500" cy="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110490</xdr:rowOff>
    </xdr:from>
    <xdr:to>
      <xdr:col>29</xdr:col>
      <xdr:colOff>177800</xdr:colOff>
      <xdr:row>37</xdr:row>
      <xdr:rowOff>40640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82567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162337</xdr:rowOff>
    </xdr:from>
    <xdr:to>
      <xdr:col>26</xdr:col>
      <xdr:colOff>101600</xdr:colOff>
      <xdr:row>37</xdr:row>
      <xdr:rowOff>92487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77264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99471</xdr:rowOff>
    </xdr:from>
    <xdr:to>
      <xdr:col>22</xdr:col>
      <xdr:colOff>165100</xdr:colOff>
      <xdr:row>37</xdr:row>
      <xdr:rowOff>201071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185848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133076</xdr:rowOff>
    </xdr:from>
    <xdr:to>
      <xdr:col>19</xdr:col>
      <xdr:colOff>38100</xdr:colOff>
      <xdr:row>37</xdr:row>
      <xdr:rowOff>234676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219453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134996</xdr:rowOff>
    </xdr:from>
    <xdr:to>
      <xdr:col>15</xdr:col>
      <xdr:colOff>101600</xdr:colOff>
      <xdr:row>37</xdr:row>
      <xdr:rowOff>236596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5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221373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187,040
183,826
113.60
88,017,699
82,700,076
5,132,299
40,382,203
57,306,222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59309</xdr:rowOff>
    </xdr:from>
    <xdr:to>
      <xdr:col>24</xdr:col>
      <xdr:colOff>63500</xdr:colOff>
      <xdr:row>33</xdr:row>
      <xdr:rowOff>77254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7159"/>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77254</xdr:rowOff>
    </xdr:from>
    <xdr:to>
      <xdr:col>19</xdr:col>
      <xdr:colOff>177800</xdr:colOff>
      <xdr:row>33</xdr:row>
      <xdr:rowOff>133109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5104"/>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133109</xdr:rowOff>
    </xdr:from>
    <xdr:to>
      <xdr:col>15</xdr:col>
      <xdr:colOff>50800</xdr:colOff>
      <xdr:row>34</xdr:row>
      <xdr:rowOff>25552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90959"/>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25552</xdr:rowOff>
    </xdr:from>
    <xdr:to>
      <xdr:col>10</xdr:col>
      <xdr:colOff>114300</xdr:colOff>
      <xdr:row>35</xdr:row>
      <xdr:rowOff>77864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54852"/>
          <a:ext cx="889000" cy="2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8509</xdr:rowOff>
    </xdr:from>
    <xdr:to>
      <xdr:col>24</xdr:col>
      <xdr:colOff>114300</xdr:colOff>
      <xdr:row>33</xdr:row>
      <xdr:rowOff>110109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31386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26454</xdr:rowOff>
    </xdr:from>
    <xdr:to>
      <xdr:col>20</xdr:col>
      <xdr:colOff>38100</xdr:colOff>
      <xdr:row>33</xdr:row>
      <xdr:rowOff>128054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144581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82309</xdr:rowOff>
    </xdr:from>
    <xdr:to>
      <xdr:col>15</xdr:col>
      <xdr:colOff>101600</xdr:colOff>
      <xdr:row>34</xdr:row>
      <xdr:rowOff>12459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28986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146202</xdr:rowOff>
    </xdr:from>
    <xdr:to>
      <xdr:col>10</xdr:col>
      <xdr:colOff>165100</xdr:colOff>
      <xdr:row>34</xdr:row>
      <xdr:rowOff>76352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92879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27064</xdr:rowOff>
    </xdr:from>
    <xdr:to>
      <xdr:col>6</xdr:col>
      <xdr:colOff>38100</xdr:colOff>
      <xdr:row>35</xdr:row>
      <xdr:rowOff>128664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145191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91283</xdr:rowOff>
    </xdr:from>
    <xdr:to>
      <xdr:col>24</xdr:col>
      <xdr:colOff>63500</xdr:colOff>
      <xdr:row>52</xdr:row>
      <xdr:rowOff>144409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663783"/>
          <a:ext cx="838200" cy="39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91283</xdr:rowOff>
    </xdr:from>
    <xdr:to>
      <xdr:col>19</xdr:col>
      <xdr:colOff>177800</xdr:colOff>
      <xdr:row>53</xdr:row>
      <xdr:rowOff>75921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663783"/>
          <a:ext cx="889000" cy="49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75921</xdr:rowOff>
    </xdr:from>
    <xdr:to>
      <xdr:col>15</xdr:col>
      <xdr:colOff>50800</xdr:colOff>
      <xdr:row>56</xdr:row>
      <xdr:rowOff>115377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62771"/>
          <a:ext cx="889000" cy="5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115377</xdr:rowOff>
    </xdr:from>
    <xdr:to>
      <xdr:col>10</xdr:col>
      <xdr:colOff>114300</xdr:colOff>
      <xdr:row>57</xdr:row>
      <xdr:rowOff>163154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16577"/>
          <a:ext cx="889000" cy="2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93609</xdr:rowOff>
    </xdr:from>
    <xdr:to>
      <xdr:col>24</xdr:col>
      <xdr:colOff>114300</xdr:colOff>
      <xdr:row>53</xdr:row>
      <xdr:rowOff>23759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116486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40483</xdr:rowOff>
    </xdr:from>
    <xdr:to>
      <xdr:col>20</xdr:col>
      <xdr:colOff>38100</xdr:colOff>
      <xdr:row>50</xdr:row>
      <xdr:rowOff>142083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6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158610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3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25121</xdr:rowOff>
    </xdr:from>
    <xdr:to>
      <xdr:col>15</xdr:col>
      <xdr:colOff>101600</xdr:colOff>
      <xdr:row>53</xdr:row>
      <xdr:rowOff>126721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143248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64577</xdr:rowOff>
    </xdr:from>
    <xdr:to>
      <xdr:col>10</xdr:col>
      <xdr:colOff>165100</xdr:colOff>
      <xdr:row>56</xdr:row>
      <xdr:rowOff>166177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112354</xdr:rowOff>
    </xdr:from>
    <xdr:to>
      <xdr:col>6</xdr:col>
      <xdr:colOff>38100</xdr:colOff>
      <xdr:row>58</xdr:row>
      <xdr:rowOff>42504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45929</xdr:rowOff>
    </xdr:from>
    <xdr:to>
      <xdr:col>24</xdr:col>
      <xdr:colOff>63500</xdr:colOff>
      <xdr:row>78</xdr:row>
      <xdr:rowOff>55118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9029"/>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44466</xdr:rowOff>
    </xdr:from>
    <xdr:to>
      <xdr:col>19</xdr:col>
      <xdr:colOff>177800</xdr:colOff>
      <xdr:row>78</xdr:row>
      <xdr:rowOff>55118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17566"/>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36875</xdr:rowOff>
    </xdr:from>
    <xdr:to>
      <xdr:col>15</xdr:col>
      <xdr:colOff>50800</xdr:colOff>
      <xdr:row>78</xdr:row>
      <xdr:rowOff>44466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09975"/>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36875</xdr:rowOff>
    </xdr:from>
    <xdr:to>
      <xdr:col>10</xdr:col>
      <xdr:colOff>114300</xdr:colOff>
      <xdr:row>78</xdr:row>
      <xdr:rowOff>40305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0997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166579</xdr:rowOff>
    </xdr:from>
    <xdr:to>
      <xdr:col>24</xdr:col>
      <xdr:colOff>114300</xdr:colOff>
      <xdr:row>78</xdr:row>
      <xdr:rowOff>96729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81506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4318</xdr:rowOff>
    </xdr:from>
    <xdr:to>
      <xdr:col>20</xdr:col>
      <xdr:colOff>38100</xdr:colOff>
      <xdr:row>78</xdr:row>
      <xdr:rowOff>105918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97045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165116</xdr:rowOff>
    </xdr:from>
    <xdr:to>
      <xdr:col>15</xdr:col>
      <xdr:colOff>101600</xdr:colOff>
      <xdr:row>78</xdr:row>
      <xdr:rowOff>95266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86393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5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157525</xdr:rowOff>
    </xdr:from>
    <xdr:to>
      <xdr:col>10</xdr:col>
      <xdr:colOff>165100</xdr:colOff>
      <xdr:row>78</xdr:row>
      <xdr:rowOff>87675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78802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5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160955</xdr:rowOff>
    </xdr:from>
    <xdr:to>
      <xdr:col>6</xdr:col>
      <xdr:colOff>38100</xdr:colOff>
      <xdr:row>78</xdr:row>
      <xdr:rowOff>91105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82232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15047</xdr:rowOff>
    </xdr:from>
    <xdr:to>
      <xdr:col>24</xdr:col>
      <xdr:colOff>63500</xdr:colOff>
      <xdr:row>95</xdr:row>
      <xdr:rowOff>153970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02797"/>
          <a:ext cx="8382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157776</xdr:rowOff>
    </xdr:from>
    <xdr:to>
      <xdr:col>19</xdr:col>
      <xdr:colOff>177800</xdr:colOff>
      <xdr:row>95</xdr:row>
      <xdr:rowOff>153970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74076"/>
          <a:ext cx="889000" cy="1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157776</xdr:rowOff>
    </xdr:from>
    <xdr:to>
      <xdr:col>15</xdr:col>
      <xdr:colOff>50800</xdr:colOff>
      <xdr:row>97</xdr:row>
      <xdr:rowOff>17204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74076"/>
          <a:ext cx="889000" cy="3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17204</xdr:rowOff>
    </xdr:from>
    <xdr:to>
      <xdr:col>10</xdr:col>
      <xdr:colOff>114300</xdr:colOff>
      <xdr:row>97</xdr:row>
      <xdr:rowOff>71447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47854"/>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135697</xdr:rowOff>
    </xdr:from>
    <xdr:to>
      <xdr:col>24</xdr:col>
      <xdr:colOff>114300</xdr:colOff>
      <xdr:row>95</xdr:row>
      <xdr:rowOff>65847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158574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0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103170</xdr:rowOff>
    </xdr:from>
    <xdr:to>
      <xdr:col>20</xdr:col>
      <xdr:colOff>38100</xdr:colOff>
      <xdr:row>96</xdr:row>
      <xdr:rowOff>33320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49847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106976</xdr:rowOff>
    </xdr:from>
    <xdr:to>
      <xdr:col>15</xdr:col>
      <xdr:colOff>101600</xdr:colOff>
      <xdr:row>95</xdr:row>
      <xdr:rowOff>37126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2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53653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9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137854</xdr:rowOff>
    </xdr:from>
    <xdr:to>
      <xdr:col>10</xdr:col>
      <xdr:colOff>165100</xdr:colOff>
      <xdr:row>97</xdr:row>
      <xdr:rowOff>68004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84531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20647</xdr:rowOff>
    </xdr:from>
    <xdr:to>
      <xdr:col>6</xdr:col>
      <xdr:colOff>38100</xdr:colOff>
      <xdr:row>97</xdr:row>
      <xdr:rowOff>122247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138774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2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134328</xdr:rowOff>
    </xdr:from>
    <xdr:to>
      <xdr:col>55</xdr:col>
      <xdr:colOff>0</xdr:colOff>
      <xdr:row>38</xdr:row>
      <xdr:rowOff>151994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49428"/>
          <a:ext cx="8382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134328</xdr:rowOff>
    </xdr:from>
    <xdr:to>
      <xdr:col>50</xdr:col>
      <xdr:colOff>114300</xdr:colOff>
      <xdr:row>38</xdr:row>
      <xdr:rowOff>165088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49428"/>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39243</xdr:rowOff>
    </xdr:from>
    <xdr:to>
      <xdr:col>45</xdr:col>
      <xdr:colOff>177800</xdr:colOff>
      <xdr:row>38</xdr:row>
      <xdr:rowOff>165088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54193"/>
          <a:ext cx="889000" cy="13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39243</xdr:rowOff>
    </xdr:from>
    <xdr:to>
      <xdr:col>41</xdr:col>
      <xdr:colOff>50800</xdr:colOff>
      <xdr:row>39</xdr:row>
      <xdr:rowOff>48399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54193"/>
          <a:ext cx="889000" cy="138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101194</xdr:rowOff>
    </xdr:from>
    <xdr:to>
      <xdr:col>55</xdr:col>
      <xdr:colOff>50800</xdr:colOff>
      <xdr:row>39</xdr:row>
      <xdr:rowOff>31344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16121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83528</xdr:rowOff>
    </xdr:from>
    <xdr:to>
      <xdr:col>50</xdr:col>
      <xdr:colOff>165100</xdr:colOff>
      <xdr:row>39</xdr:row>
      <xdr:rowOff>13678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4805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114288</xdr:rowOff>
    </xdr:from>
    <xdr:to>
      <xdr:col>46</xdr:col>
      <xdr:colOff>38100</xdr:colOff>
      <xdr:row>39</xdr:row>
      <xdr:rowOff>44438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35565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159893</xdr:rowOff>
    </xdr:from>
    <xdr:to>
      <xdr:col>41</xdr:col>
      <xdr:colOff>101600</xdr:colOff>
      <xdr:row>31</xdr:row>
      <xdr:rowOff>90043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3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81170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169049</xdr:rowOff>
    </xdr:from>
    <xdr:to>
      <xdr:col>36</xdr:col>
      <xdr:colOff>165100</xdr:colOff>
      <xdr:row>39</xdr:row>
      <xdr:rowOff>99199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90326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107658</xdr:rowOff>
    </xdr:from>
    <xdr:to>
      <xdr:col>55</xdr:col>
      <xdr:colOff>0</xdr:colOff>
      <xdr:row>58</xdr:row>
      <xdr:rowOff>23133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08858"/>
          <a:ext cx="838200" cy="2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126288</xdr:rowOff>
    </xdr:from>
    <xdr:to>
      <xdr:col>50</xdr:col>
      <xdr:colOff>114300</xdr:colOff>
      <xdr:row>58</xdr:row>
      <xdr:rowOff>23133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98938"/>
          <a:ext cx="889000" cy="6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120097</xdr:rowOff>
    </xdr:from>
    <xdr:to>
      <xdr:col>45</xdr:col>
      <xdr:colOff>177800</xdr:colOff>
      <xdr:row>57</xdr:row>
      <xdr:rowOff>126288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06947"/>
          <a:ext cx="889000" cy="69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120097</xdr:rowOff>
    </xdr:from>
    <xdr:to>
      <xdr:col>41</xdr:col>
      <xdr:colOff>50800</xdr:colOff>
      <xdr:row>54</xdr:row>
      <xdr:rowOff>120803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06947"/>
          <a:ext cx="889000" cy="17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56858</xdr:rowOff>
    </xdr:from>
    <xdr:to>
      <xdr:col>55</xdr:col>
      <xdr:colOff>50800</xdr:colOff>
      <xdr:row>56</xdr:row>
      <xdr:rowOff>158458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35285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143783</xdr:rowOff>
    </xdr:from>
    <xdr:to>
      <xdr:col>50</xdr:col>
      <xdr:colOff>165100</xdr:colOff>
      <xdr:row>58</xdr:row>
      <xdr:rowOff>73933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65060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75488</xdr:rowOff>
    </xdr:from>
    <xdr:to>
      <xdr:col>46</xdr:col>
      <xdr:colOff>38100</xdr:colOff>
      <xdr:row>58</xdr:row>
      <xdr:rowOff>5638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168215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69297</xdr:rowOff>
    </xdr:from>
    <xdr:to>
      <xdr:col>41</xdr:col>
      <xdr:colOff>101600</xdr:colOff>
      <xdr:row>53</xdr:row>
      <xdr:rowOff>170897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1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9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70003</xdr:rowOff>
    </xdr:from>
    <xdr:to>
      <xdr:col>36</xdr:col>
      <xdr:colOff>165100</xdr:colOff>
      <xdr:row>55</xdr:row>
      <xdr:rowOff>153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3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1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31114</xdr:rowOff>
    </xdr:from>
    <xdr:to>
      <xdr:col>55</xdr:col>
      <xdr:colOff>0</xdr:colOff>
      <xdr:row>78</xdr:row>
      <xdr:rowOff>64605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04214"/>
          <a:ext cx="8382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91398</xdr:rowOff>
    </xdr:from>
    <xdr:to>
      <xdr:col>50</xdr:col>
      <xdr:colOff>114300</xdr:colOff>
      <xdr:row>78</xdr:row>
      <xdr:rowOff>64605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93048"/>
          <a:ext cx="889000" cy="14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154079</xdr:rowOff>
    </xdr:from>
    <xdr:to>
      <xdr:col>45</xdr:col>
      <xdr:colOff>177800</xdr:colOff>
      <xdr:row>77</xdr:row>
      <xdr:rowOff>91398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669929"/>
          <a:ext cx="889000" cy="6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154079</xdr:rowOff>
    </xdr:from>
    <xdr:to>
      <xdr:col>41</xdr:col>
      <xdr:colOff>50800</xdr:colOff>
      <xdr:row>77</xdr:row>
      <xdr:rowOff>60489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669929"/>
          <a:ext cx="889000" cy="59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151764</xdr:rowOff>
    </xdr:from>
    <xdr:to>
      <xdr:col>55</xdr:col>
      <xdr:colOff>50800</xdr:colOff>
      <xdr:row>78</xdr:row>
      <xdr:rowOff>81914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66691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6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13805</xdr:rowOff>
    </xdr:from>
    <xdr:to>
      <xdr:col>50</xdr:col>
      <xdr:colOff>165100</xdr:colOff>
      <xdr:row>78</xdr:row>
      <xdr:rowOff>115405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106532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40598</xdr:rowOff>
    </xdr:from>
    <xdr:to>
      <xdr:col>46</xdr:col>
      <xdr:colOff>38100</xdr:colOff>
      <xdr:row>77</xdr:row>
      <xdr:rowOff>142198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133325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3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103279</xdr:rowOff>
    </xdr:from>
    <xdr:to>
      <xdr:col>41</xdr:col>
      <xdr:colOff>101600</xdr:colOff>
      <xdr:row>74</xdr:row>
      <xdr:rowOff>33429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6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49956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39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9689</xdr:rowOff>
    </xdr:from>
    <xdr:to>
      <xdr:col>36</xdr:col>
      <xdr:colOff>165100</xdr:colOff>
      <xdr:row>77</xdr:row>
      <xdr:rowOff>111289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102416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55183</xdr:rowOff>
    </xdr:from>
    <xdr:to>
      <xdr:col>55</xdr:col>
      <xdr:colOff>0</xdr:colOff>
      <xdr:row>97</xdr:row>
      <xdr:rowOff>113117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14383"/>
          <a:ext cx="838200" cy="2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216</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5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113117</xdr:rowOff>
    </xdr:from>
    <xdr:to>
      <xdr:col>50</xdr:col>
      <xdr:colOff>114300</xdr:colOff>
      <xdr:row>98</xdr:row>
      <xdr:rowOff>3683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43767"/>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83138</xdr:rowOff>
    </xdr:from>
    <xdr:to>
      <xdr:col>45</xdr:col>
      <xdr:colOff>177800</xdr:colOff>
      <xdr:row>98</xdr:row>
      <xdr:rowOff>3683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42338"/>
          <a:ext cx="889000" cy="26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142999</xdr:rowOff>
    </xdr:from>
    <xdr:to>
      <xdr:col>41</xdr:col>
      <xdr:colOff>50800</xdr:colOff>
      <xdr:row>96</xdr:row>
      <xdr:rowOff>83138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087849"/>
          <a:ext cx="889000" cy="4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4383</xdr:rowOff>
    </xdr:from>
    <xdr:to>
      <xdr:col>55</xdr:col>
      <xdr:colOff>50800</xdr:colOff>
      <xdr:row>96</xdr:row>
      <xdr:rowOff>105983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27260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62317</xdr:rowOff>
    </xdr:from>
    <xdr:to>
      <xdr:col>50</xdr:col>
      <xdr:colOff>165100</xdr:colOff>
      <xdr:row>97</xdr:row>
      <xdr:rowOff>163917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124333</xdr:rowOff>
    </xdr:from>
    <xdr:to>
      <xdr:col>46</xdr:col>
      <xdr:colOff>38100</xdr:colOff>
      <xdr:row>98</xdr:row>
      <xdr:rowOff>54483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45610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32338</xdr:rowOff>
    </xdr:from>
    <xdr:to>
      <xdr:col>41</xdr:col>
      <xdr:colOff>101600</xdr:colOff>
      <xdr:row>96</xdr:row>
      <xdr:rowOff>133938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150465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92199</xdr:rowOff>
    </xdr:from>
    <xdr:to>
      <xdr:col>36</xdr:col>
      <xdr:colOff>165100</xdr:colOff>
      <xdr:row>94</xdr:row>
      <xdr:rowOff>22349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0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38876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8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86437</xdr:rowOff>
    </xdr:from>
    <xdr:to>
      <xdr:col>85</xdr:col>
      <xdr:colOff>127000</xdr:colOff>
      <xdr:row>38</xdr:row>
      <xdr:rowOff>132385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01537"/>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86437</xdr:rowOff>
    </xdr:from>
    <xdr:to>
      <xdr:col>81</xdr:col>
      <xdr:colOff>50800</xdr:colOff>
      <xdr:row>38</xdr:row>
      <xdr:rowOff>94209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0153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40487</xdr:rowOff>
    </xdr:from>
    <xdr:to>
      <xdr:col>76</xdr:col>
      <xdr:colOff>114300</xdr:colOff>
      <xdr:row>38</xdr:row>
      <xdr:rowOff>94209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55587"/>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93751</xdr:rowOff>
    </xdr:from>
    <xdr:to>
      <xdr:col>71</xdr:col>
      <xdr:colOff>177800</xdr:colOff>
      <xdr:row>38</xdr:row>
      <xdr:rowOff>40487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37401"/>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35323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81585</xdr:rowOff>
    </xdr:from>
    <xdr:to>
      <xdr:col>85</xdr:col>
      <xdr:colOff>177800</xdr:colOff>
      <xdr:row>39</xdr:row>
      <xdr:rowOff>11735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167962</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35637</xdr:rowOff>
    </xdr:from>
    <xdr:to>
      <xdr:col>81</xdr:col>
      <xdr:colOff>101600</xdr:colOff>
      <xdr:row>38</xdr:row>
      <xdr:rowOff>137237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128364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4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43409</xdr:rowOff>
    </xdr:from>
    <xdr:to>
      <xdr:col>76</xdr:col>
      <xdr:colOff>165100</xdr:colOff>
      <xdr:row>38</xdr:row>
      <xdr:rowOff>145009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136136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161137</xdr:rowOff>
    </xdr:from>
    <xdr:to>
      <xdr:col>72</xdr:col>
      <xdr:colOff>38100</xdr:colOff>
      <xdr:row>38</xdr:row>
      <xdr:rowOff>91287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82414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42951</xdr:rowOff>
    </xdr:from>
    <xdr:to>
      <xdr:col>67</xdr:col>
      <xdr:colOff>101600</xdr:colOff>
      <xdr:row>37</xdr:row>
      <xdr:rowOff>144551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35</xdr:row>
      <xdr:rowOff>161078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16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70205</xdr:rowOff>
    </xdr:from>
    <xdr:to>
      <xdr:col>85</xdr:col>
      <xdr:colOff>127000</xdr:colOff>
      <xdr:row>77</xdr:row>
      <xdr:rowOff>114074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71855"/>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206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114074</xdr:rowOff>
    </xdr:from>
    <xdr:to>
      <xdr:col>81</xdr:col>
      <xdr:colOff>50800</xdr:colOff>
      <xdr:row>78</xdr:row>
      <xdr:rowOff>10221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15724"/>
          <a:ext cx="8890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10221</xdr:rowOff>
    </xdr:from>
    <xdr:to>
      <xdr:col>76</xdr:col>
      <xdr:colOff>114300</xdr:colOff>
      <xdr:row>78</xdr:row>
      <xdr:rowOff>39894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83321"/>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39894</xdr:rowOff>
    </xdr:from>
    <xdr:to>
      <xdr:col>71</xdr:col>
      <xdr:colOff>177800</xdr:colOff>
      <xdr:row>78</xdr:row>
      <xdr:rowOff>45493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12994"/>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19405</xdr:rowOff>
    </xdr:from>
    <xdr:to>
      <xdr:col>85</xdr:col>
      <xdr:colOff>177800</xdr:colOff>
      <xdr:row>77</xdr:row>
      <xdr:rowOff>121005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42282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63274</xdr:rowOff>
    </xdr:from>
    <xdr:to>
      <xdr:col>81</xdr:col>
      <xdr:colOff>101600</xdr:colOff>
      <xdr:row>77</xdr:row>
      <xdr:rowOff>164874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156001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130871</xdr:rowOff>
    </xdr:from>
    <xdr:to>
      <xdr:col>76</xdr:col>
      <xdr:colOff>165100</xdr:colOff>
      <xdr:row>78</xdr:row>
      <xdr:rowOff>61021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52148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160544</xdr:rowOff>
    </xdr:from>
    <xdr:to>
      <xdr:col>72</xdr:col>
      <xdr:colOff>38100</xdr:colOff>
      <xdr:row>78</xdr:row>
      <xdr:rowOff>90694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81821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166143</xdr:rowOff>
    </xdr:from>
    <xdr:to>
      <xdr:col>67</xdr:col>
      <xdr:colOff>101600</xdr:colOff>
      <xdr:row>78</xdr:row>
      <xdr:rowOff>96293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87420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74915</xdr:rowOff>
    </xdr:from>
    <xdr:to>
      <xdr:col>85</xdr:col>
      <xdr:colOff>127000</xdr:colOff>
      <xdr:row>95</xdr:row>
      <xdr:rowOff>139381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362665"/>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74915</xdr:rowOff>
    </xdr:from>
    <xdr:to>
      <xdr:col>81</xdr:col>
      <xdr:colOff>50800</xdr:colOff>
      <xdr:row>96</xdr:row>
      <xdr:rowOff>38339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362665"/>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44328</xdr:rowOff>
    </xdr:from>
    <xdr:to>
      <xdr:col>76</xdr:col>
      <xdr:colOff>114300</xdr:colOff>
      <xdr:row>96</xdr:row>
      <xdr:rowOff>38339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160628"/>
          <a:ext cx="889000" cy="3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44328</xdr:rowOff>
    </xdr:from>
    <xdr:to>
      <xdr:col>71</xdr:col>
      <xdr:colOff>177800</xdr:colOff>
      <xdr:row>96</xdr:row>
      <xdr:rowOff>116886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160628"/>
          <a:ext cx="889000" cy="4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39301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27870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88581</xdr:rowOff>
    </xdr:from>
    <xdr:to>
      <xdr:col>85</xdr:col>
      <xdr:colOff>177800</xdr:colOff>
      <xdr:row>96</xdr:row>
      <xdr:rowOff>18731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111458</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24115</xdr:rowOff>
    </xdr:from>
    <xdr:to>
      <xdr:col>81</xdr:col>
      <xdr:colOff>101600</xdr:colOff>
      <xdr:row>95</xdr:row>
      <xdr:rowOff>125715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142242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0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158989</xdr:rowOff>
    </xdr:from>
    <xdr:to>
      <xdr:col>76</xdr:col>
      <xdr:colOff>165100</xdr:colOff>
      <xdr:row>96</xdr:row>
      <xdr:rowOff>89139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80266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53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164978</xdr:rowOff>
    </xdr:from>
    <xdr:to>
      <xdr:col>72</xdr:col>
      <xdr:colOff>38100</xdr:colOff>
      <xdr:row>94</xdr:row>
      <xdr:rowOff>95128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1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111655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58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66086</xdr:rowOff>
    </xdr:from>
    <xdr:to>
      <xdr:col>67</xdr:col>
      <xdr:colOff>101600</xdr:colOff>
      <xdr:row>96</xdr:row>
      <xdr:rowOff>167686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12763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87122</xdr:rowOff>
    </xdr:from>
    <xdr:to>
      <xdr:col>116</xdr:col>
      <xdr:colOff>63500</xdr:colOff>
      <xdr:row>35</xdr:row>
      <xdr:rowOff>148387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087872"/>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169283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148387</xdr:rowOff>
    </xdr:from>
    <xdr:to>
      <xdr:col>111</xdr:col>
      <xdr:colOff>177800</xdr:colOff>
      <xdr:row>36</xdr:row>
      <xdr:rowOff>14199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149137"/>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14199</xdr:rowOff>
    </xdr:from>
    <xdr:to>
      <xdr:col>107</xdr:col>
      <xdr:colOff>50800</xdr:colOff>
      <xdr:row>36</xdr:row>
      <xdr:rowOff>39802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18639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97731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39802</xdr:rowOff>
    </xdr:from>
    <xdr:to>
      <xdr:col>102</xdr:col>
      <xdr:colOff>114300</xdr:colOff>
      <xdr:row>36</xdr:row>
      <xdr:rowOff>88265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212002"/>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53383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19092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36322</xdr:rowOff>
    </xdr:from>
    <xdr:to>
      <xdr:col>116</xdr:col>
      <xdr:colOff>114300</xdr:colOff>
      <xdr:row>35</xdr:row>
      <xdr:rowOff>137922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59199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97587</xdr:rowOff>
    </xdr:from>
    <xdr:to>
      <xdr:col>112</xdr:col>
      <xdr:colOff>38100</xdr:colOff>
      <xdr:row>36</xdr:row>
      <xdr:rowOff>27737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44264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8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134849</xdr:rowOff>
    </xdr:from>
    <xdr:to>
      <xdr:col>107</xdr:col>
      <xdr:colOff>101600</xdr:colOff>
      <xdr:row>36</xdr:row>
      <xdr:rowOff>64999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1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81526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9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160452</xdr:rowOff>
    </xdr:from>
    <xdr:to>
      <xdr:col>102</xdr:col>
      <xdr:colOff>165100</xdr:colOff>
      <xdr:row>36</xdr:row>
      <xdr:rowOff>90602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107129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9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37465</xdr:rowOff>
    </xdr:from>
    <xdr:to>
      <xdr:col>98</xdr:col>
      <xdr:colOff>38100</xdr:colOff>
      <xdr:row>36</xdr:row>
      <xdr:rowOff>139065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155592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98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63500</xdr:rowOff>
    </xdr:from>
    <xdr:to>
      <xdr:col>116</xdr:col>
      <xdr:colOff>63500</xdr:colOff>
      <xdr:row>57</xdr:row>
      <xdr:rowOff>64719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36150"/>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62357</xdr:rowOff>
    </xdr:from>
    <xdr:to>
      <xdr:col>111</xdr:col>
      <xdr:colOff>177800</xdr:colOff>
      <xdr:row>57</xdr:row>
      <xdr:rowOff>64719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35007"/>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62357</xdr:rowOff>
    </xdr:from>
    <xdr:to>
      <xdr:col>107</xdr:col>
      <xdr:colOff>50800</xdr:colOff>
      <xdr:row>57</xdr:row>
      <xdr:rowOff>104572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835007"/>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96114</xdr:rowOff>
    </xdr:from>
    <xdr:to>
      <xdr:col>102</xdr:col>
      <xdr:colOff>114300</xdr:colOff>
      <xdr:row>57</xdr:row>
      <xdr:rowOff>104572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6876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12700</xdr:rowOff>
    </xdr:from>
    <xdr:to>
      <xdr:col>116</xdr:col>
      <xdr:colOff>114300</xdr:colOff>
      <xdr:row>57</xdr:row>
      <xdr:rowOff>114300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35577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13919</xdr:rowOff>
    </xdr:from>
    <xdr:to>
      <xdr:col>112</xdr:col>
      <xdr:colOff>38100</xdr:colOff>
      <xdr:row>57</xdr:row>
      <xdr:rowOff>115519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11557</xdr:rowOff>
    </xdr:from>
    <xdr:to>
      <xdr:col>107</xdr:col>
      <xdr:colOff>101600</xdr:colOff>
      <xdr:row>57</xdr:row>
      <xdr:rowOff>113157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104284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53772</xdr:rowOff>
    </xdr:from>
    <xdr:to>
      <xdr:col>102</xdr:col>
      <xdr:colOff>165100</xdr:colOff>
      <xdr:row>57</xdr:row>
      <xdr:rowOff>155372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146499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45314</xdr:rowOff>
    </xdr:from>
    <xdr:to>
      <xdr:col>98</xdr:col>
      <xdr:colOff>38100</xdr:colOff>
      <xdr:row>57</xdr:row>
      <xdr:rowOff>146914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138041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1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62571</xdr:rowOff>
    </xdr:from>
    <xdr:to>
      <xdr:col>116</xdr:col>
      <xdr:colOff>63500</xdr:colOff>
      <xdr:row>74</xdr:row>
      <xdr:rowOff>159314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49871"/>
          <a:ext cx="838200" cy="9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159314</xdr:rowOff>
    </xdr:from>
    <xdr:to>
      <xdr:col>111</xdr:col>
      <xdr:colOff>177800</xdr:colOff>
      <xdr:row>75</xdr:row>
      <xdr:rowOff>33172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46614"/>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29697</xdr:rowOff>
    </xdr:from>
    <xdr:to>
      <xdr:col>107</xdr:col>
      <xdr:colOff>50800</xdr:colOff>
      <xdr:row>75</xdr:row>
      <xdr:rowOff>33172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888447"/>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29697</xdr:rowOff>
    </xdr:from>
    <xdr:to>
      <xdr:col>102</xdr:col>
      <xdr:colOff>114300</xdr:colOff>
      <xdr:row>75</xdr:row>
      <xdr:rowOff>78298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88447"/>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11771</xdr:rowOff>
    </xdr:from>
    <xdr:to>
      <xdr:col>116</xdr:col>
      <xdr:colOff>114300</xdr:colOff>
      <xdr:row>74</xdr:row>
      <xdr:rowOff>113371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34648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5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108514</xdr:rowOff>
    </xdr:from>
    <xdr:to>
      <xdr:col>112</xdr:col>
      <xdr:colOff>38100</xdr:colOff>
      <xdr:row>75</xdr:row>
      <xdr:rowOff>38664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55191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153822</xdr:rowOff>
    </xdr:from>
    <xdr:to>
      <xdr:col>107</xdr:col>
      <xdr:colOff>101600</xdr:colOff>
      <xdr:row>75</xdr:row>
      <xdr:rowOff>83972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100499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150347</xdr:rowOff>
    </xdr:from>
    <xdr:to>
      <xdr:col>102</xdr:col>
      <xdr:colOff>165100</xdr:colOff>
      <xdr:row>75</xdr:row>
      <xdr:rowOff>80497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97024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27498</xdr:rowOff>
    </xdr:from>
    <xdr:to>
      <xdr:col>98</xdr:col>
      <xdr:colOff>38100</xdr:colOff>
      <xdr:row>75</xdr:row>
      <xdr:rowOff>129098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120225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・人件費は、旧足柄消防組合の合算により平成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年度に増加に転じた後、主に福祉部門の業務量増加への対応などにより、類似団体と比較して一人当たりコストが高い状況となっている。今後も適正な定員管理に努める。</a:t>
          </a:r>
        </a:p>
        <a:p>
          <a:r>
            <a:rPr kumimoji="1" lang="ja-JP" altLang="en-US" sz="1300">
              <a:latin typeface="ＭＳ Ｐゴシック" panose="020B0600070205080204" pitchFamily="50" charset="-128"/>
              <a:ea typeface="ＭＳ Ｐゴシック" panose="020B0600070205080204" pitchFamily="50" charset="-128"/>
            </a:rPr>
            <a:t>・物件費は、令和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年度の学校給食費公会計化や新型コロナウイルスワクチン接種等により大幅に増加していたが、新型コロナウイルス感染症が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類へ移行したため、令和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年度に大幅に減少している。</a:t>
          </a:r>
        </a:p>
        <a:p>
          <a:r>
            <a:rPr kumimoji="1" lang="ja-JP" altLang="en-US" sz="1300">
              <a:latin typeface="ＭＳ Ｐゴシック" panose="020B0600070205080204" pitchFamily="50" charset="-128"/>
              <a:ea typeface="ＭＳ Ｐゴシック" panose="020B0600070205080204" pitchFamily="50" charset="-128"/>
            </a:rPr>
            <a:t>・扶助費は、子育て世帯等への給付金や物価高騰に伴う各種給付金の増のほか、障害福祉サービスや生活保護事業の利用者数、被保護者数の増により、類似団体と比較して一人当たりコストが高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187,040
183,826
113.60
88,017,699
82,700,076
5,132,299
40,382,203
57,306,222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46831</xdr:rowOff>
    </xdr:from>
    <xdr:to>
      <xdr:col>24</xdr:col>
      <xdr:colOff>63500</xdr:colOff>
      <xdr:row>32</xdr:row>
      <xdr:rowOff>81121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55332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81121</xdr:rowOff>
    </xdr:from>
    <xdr:to>
      <xdr:col>19</xdr:col>
      <xdr:colOff>177800</xdr:colOff>
      <xdr:row>32</xdr:row>
      <xdr:rowOff>106839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556752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106839</xdr:rowOff>
    </xdr:from>
    <xdr:to>
      <xdr:col>15</xdr:col>
      <xdr:colOff>50800</xdr:colOff>
      <xdr:row>32</xdr:row>
      <xdr:rowOff>111125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5593239"/>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86836</xdr:rowOff>
    </xdr:from>
    <xdr:to>
      <xdr:col>10</xdr:col>
      <xdr:colOff>114300</xdr:colOff>
      <xdr:row>32</xdr:row>
      <xdr:rowOff>111125</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5573236"/>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167481</xdr:rowOff>
    </xdr:from>
    <xdr:to>
      <xdr:col>24</xdr:col>
      <xdr:colOff>114300</xdr:colOff>
      <xdr:row>32</xdr:row>
      <xdr:rowOff>97631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18908</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33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30321</xdr:rowOff>
    </xdr:from>
    <xdr:to>
      <xdr:col>20</xdr:col>
      <xdr:colOff>38100</xdr:colOff>
      <xdr:row>32</xdr:row>
      <xdr:rowOff>131921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5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148448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29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56039</xdr:rowOff>
    </xdr:from>
    <xdr:to>
      <xdr:col>15</xdr:col>
      <xdr:colOff>101600</xdr:colOff>
      <xdr:row>32</xdr:row>
      <xdr:rowOff>157639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5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2716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3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60325</xdr:rowOff>
    </xdr:from>
    <xdr:to>
      <xdr:col>10</xdr:col>
      <xdr:colOff>165100</xdr:colOff>
      <xdr:row>32</xdr:row>
      <xdr:rowOff>161925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5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7002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36036</xdr:rowOff>
    </xdr:from>
    <xdr:to>
      <xdr:col>6</xdr:col>
      <xdr:colOff>38100</xdr:colOff>
      <xdr:row>32</xdr:row>
      <xdr:rowOff>137636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5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154163</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29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150665</xdr:rowOff>
    </xdr:from>
    <xdr:to>
      <xdr:col>24</xdr:col>
      <xdr:colOff>62865</xdr:colOff>
      <xdr:row>58</xdr:row>
      <xdr:rowOff>29012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580415"/>
          <a:ext cx="1270" cy="392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32839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97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29012</xdr:rowOff>
    </xdr:from>
    <xdr:to>
      <xdr:col>24</xdr:col>
      <xdr:colOff>152400</xdr:colOff>
      <xdr:row>58</xdr:row>
      <xdr:rowOff>29012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97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97342</xdr:rowOff>
    </xdr:from>
    <xdr:ext cx="534377"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3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150665</xdr:rowOff>
    </xdr:from>
    <xdr:to>
      <xdr:col>24</xdr:col>
      <xdr:colOff>152400</xdr:colOff>
      <xdr:row>55</xdr:row>
      <xdr:rowOff>150665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58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133124</xdr:rowOff>
    </xdr:from>
    <xdr:to>
      <xdr:col>24</xdr:col>
      <xdr:colOff>63500</xdr:colOff>
      <xdr:row>57</xdr:row>
      <xdr:rowOff>8712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34324"/>
          <a:ext cx="8382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142506</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164079</xdr:rowOff>
    </xdr:from>
    <xdr:to>
      <xdr:col>24</xdr:col>
      <xdr:colOff>114300</xdr:colOff>
      <xdr:row>57</xdr:row>
      <xdr:rowOff>94229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163368</xdr:rowOff>
    </xdr:from>
    <xdr:to>
      <xdr:col>19</xdr:col>
      <xdr:colOff>177800</xdr:colOff>
      <xdr:row>57</xdr:row>
      <xdr:rowOff>8712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764568"/>
          <a:ext cx="8890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162601</xdr:rowOff>
    </xdr:from>
    <xdr:to>
      <xdr:col>20</xdr:col>
      <xdr:colOff>38100</xdr:colOff>
      <xdr:row>57</xdr:row>
      <xdr:rowOff>92751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6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83878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8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15235</xdr:rowOff>
    </xdr:from>
    <xdr:to>
      <xdr:col>15</xdr:col>
      <xdr:colOff>50800</xdr:colOff>
      <xdr:row>56</xdr:row>
      <xdr:rowOff>163368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8759185"/>
          <a:ext cx="889000" cy="10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170137</xdr:rowOff>
    </xdr:from>
    <xdr:to>
      <xdr:col>15</xdr:col>
      <xdr:colOff>101600</xdr:colOff>
      <xdr:row>57</xdr:row>
      <xdr:rowOff>100287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91414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8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15235</xdr:rowOff>
    </xdr:from>
    <xdr:to>
      <xdr:col>10</xdr:col>
      <xdr:colOff>114300</xdr:colOff>
      <xdr:row>57</xdr:row>
      <xdr:rowOff>39801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8759185"/>
          <a:ext cx="889000" cy="105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133218</xdr:rowOff>
    </xdr:from>
    <xdr:to>
      <xdr:col>10</xdr:col>
      <xdr:colOff>165100</xdr:colOff>
      <xdr:row>53</xdr:row>
      <xdr:rowOff>63368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54495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1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37465</xdr:rowOff>
    </xdr:from>
    <xdr:to>
      <xdr:col>6</xdr:col>
      <xdr:colOff>38100</xdr:colOff>
      <xdr:row>57</xdr:row>
      <xdr:rowOff>139065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130192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82324</xdr:rowOff>
    </xdr:from>
    <xdr:to>
      <xdr:col>24</xdr:col>
      <xdr:colOff>114300</xdr:colOff>
      <xdr:row>57</xdr:row>
      <xdr:rowOff>12474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105201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129362</xdr:rowOff>
    </xdr:from>
    <xdr:to>
      <xdr:col>20</xdr:col>
      <xdr:colOff>38100</xdr:colOff>
      <xdr:row>57</xdr:row>
      <xdr:rowOff>59512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76039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5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112568</xdr:rowOff>
    </xdr:from>
    <xdr:to>
      <xdr:col>15</xdr:col>
      <xdr:colOff>101600</xdr:colOff>
      <xdr:row>57</xdr:row>
      <xdr:rowOff>42718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59245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48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135885</xdr:rowOff>
    </xdr:from>
    <xdr:to>
      <xdr:col>10</xdr:col>
      <xdr:colOff>165100</xdr:colOff>
      <xdr:row>51</xdr:row>
      <xdr:rowOff>66035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87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82562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848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160451</xdr:rowOff>
    </xdr:from>
    <xdr:to>
      <xdr:col>6</xdr:col>
      <xdr:colOff>38100</xdr:colOff>
      <xdr:row>57</xdr:row>
      <xdr:rowOff>90601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107128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5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46334</xdr:rowOff>
    </xdr:from>
    <xdr:to>
      <xdr:col>24</xdr:col>
      <xdr:colOff>63500</xdr:colOff>
      <xdr:row>76</xdr:row>
      <xdr:rowOff>83645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05084"/>
          <a:ext cx="838200" cy="2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162674</xdr:rowOff>
    </xdr:from>
    <xdr:to>
      <xdr:col>19</xdr:col>
      <xdr:colOff>177800</xdr:colOff>
      <xdr:row>76</xdr:row>
      <xdr:rowOff>83645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021424"/>
          <a:ext cx="889000" cy="9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162674</xdr:rowOff>
    </xdr:from>
    <xdr:to>
      <xdr:col>15</xdr:col>
      <xdr:colOff>50800</xdr:colOff>
      <xdr:row>78</xdr:row>
      <xdr:rowOff>6083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021424"/>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6083</xdr:rowOff>
    </xdr:from>
    <xdr:to>
      <xdr:col>10</xdr:col>
      <xdr:colOff>114300</xdr:colOff>
      <xdr:row>78</xdr:row>
      <xdr:rowOff>124890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79183"/>
          <a:ext cx="8890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166984</xdr:rowOff>
    </xdr:from>
    <xdr:to>
      <xdr:col>24</xdr:col>
      <xdr:colOff>114300</xdr:colOff>
      <xdr:row>75</xdr:row>
      <xdr:rowOff>97134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8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18411</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70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32845</xdr:rowOff>
    </xdr:from>
    <xdr:to>
      <xdr:col>20</xdr:col>
      <xdr:colOff>38100</xdr:colOff>
      <xdr:row>76</xdr:row>
      <xdr:rowOff>134445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0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150971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83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111875</xdr:rowOff>
    </xdr:from>
    <xdr:to>
      <xdr:col>15</xdr:col>
      <xdr:colOff>101600</xdr:colOff>
      <xdr:row>76</xdr:row>
      <xdr:rowOff>42025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58552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74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126733</xdr:rowOff>
    </xdr:from>
    <xdr:to>
      <xdr:col>10</xdr:col>
      <xdr:colOff>165100</xdr:colOff>
      <xdr:row>78</xdr:row>
      <xdr:rowOff>56883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73410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10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74090</xdr:rowOff>
    </xdr:from>
    <xdr:to>
      <xdr:col>6</xdr:col>
      <xdr:colOff>38100</xdr:colOff>
      <xdr:row>79</xdr:row>
      <xdr:rowOff>4240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20767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22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5969</xdr:rowOff>
    </xdr:from>
    <xdr:to>
      <xdr:col>24</xdr:col>
      <xdr:colOff>63500</xdr:colOff>
      <xdr:row>96</xdr:row>
      <xdr:rowOff>69786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293719"/>
          <a:ext cx="8382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5969</xdr:rowOff>
    </xdr:from>
    <xdr:to>
      <xdr:col>19</xdr:col>
      <xdr:colOff>177800</xdr:colOff>
      <xdr:row>96</xdr:row>
      <xdr:rowOff>9703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293719"/>
          <a:ext cx="889000" cy="1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9703</xdr:rowOff>
    </xdr:from>
    <xdr:to>
      <xdr:col>15</xdr:col>
      <xdr:colOff>50800</xdr:colOff>
      <xdr:row>97</xdr:row>
      <xdr:rowOff>134976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468903"/>
          <a:ext cx="8890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96571</xdr:rowOff>
    </xdr:from>
    <xdr:to>
      <xdr:col>10</xdr:col>
      <xdr:colOff>114300</xdr:colOff>
      <xdr:row>97</xdr:row>
      <xdr:rowOff>134976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384321"/>
          <a:ext cx="889000" cy="3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93615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18986</xdr:rowOff>
    </xdr:from>
    <xdr:to>
      <xdr:col>24</xdr:col>
      <xdr:colOff>114300</xdr:colOff>
      <xdr:row>96</xdr:row>
      <xdr:rowOff>120586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4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41863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2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126619</xdr:rowOff>
    </xdr:from>
    <xdr:to>
      <xdr:col>20</xdr:col>
      <xdr:colOff>38100</xdr:colOff>
      <xdr:row>95</xdr:row>
      <xdr:rowOff>56769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73296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0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130353</xdr:rowOff>
    </xdr:from>
    <xdr:to>
      <xdr:col>15</xdr:col>
      <xdr:colOff>101600</xdr:colOff>
      <xdr:row>96</xdr:row>
      <xdr:rowOff>60503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77030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1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84176</xdr:rowOff>
    </xdr:from>
    <xdr:to>
      <xdr:col>10</xdr:col>
      <xdr:colOff>165100</xdr:colOff>
      <xdr:row>98</xdr:row>
      <xdr:rowOff>14326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30853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4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45771</xdr:rowOff>
    </xdr:from>
    <xdr:to>
      <xdr:col>6</xdr:col>
      <xdr:colOff>38100</xdr:colOff>
      <xdr:row>95</xdr:row>
      <xdr:rowOff>147371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3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163898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1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81280</xdr:rowOff>
    </xdr:from>
    <xdr:to>
      <xdr:col>55</xdr:col>
      <xdr:colOff>0</xdr:colOff>
      <xdr:row>33</xdr:row>
      <xdr:rowOff>95250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573913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81297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5910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95250</xdr:rowOff>
    </xdr:from>
    <xdr:to>
      <xdr:col>50</xdr:col>
      <xdr:colOff>114300</xdr:colOff>
      <xdr:row>33</xdr:row>
      <xdr:rowOff>120650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575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163847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107950</xdr:rowOff>
    </xdr:from>
    <xdr:to>
      <xdr:col>45</xdr:col>
      <xdr:colOff>177800</xdr:colOff>
      <xdr:row>33</xdr:row>
      <xdr:rowOff>120650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82550</xdr:rowOff>
    </xdr:from>
    <xdr:to>
      <xdr:col>41</xdr:col>
      <xdr:colOff>50800</xdr:colOff>
      <xdr:row>33</xdr:row>
      <xdr:rowOff>107950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556895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91457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5749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30480</xdr:rowOff>
    </xdr:from>
    <xdr:to>
      <xdr:col>55</xdr:col>
      <xdr:colOff>50800</xdr:colOff>
      <xdr:row>33</xdr:row>
      <xdr:rowOff>132080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53357</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5539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44450</xdr:rowOff>
    </xdr:from>
    <xdr:to>
      <xdr:col>50</xdr:col>
      <xdr:colOff>165100</xdr:colOff>
      <xdr:row>33</xdr:row>
      <xdr:rowOff>146050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162577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547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69850</xdr:rowOff>
    </xdr:from>
    <xdr:to>
      <xdr:col>46</xdr:col>
      <xdr:colOff>38100</xdr:colOff>
      <xdr:row>34</xdr:row>
      <xdr:rowOff>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162577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582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57150</xdr:rowOff>
    </xdr:from>
    <xdr:to>
      <xdr:col>41</xdr:col>
      <xdr:colOff>101600</xdr:colOff>
      <xdr:row>33</xdr:row>
      <xdr:rowOff>158750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149877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580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31750</xdr:rowOff>
    </xdr:from>
    <xdr:to>
      <xdr:col>36</xdr:col>
      <xdr:colOff>165100</xdr:colOff>
      <xdr:row>32</xdr:row>
      <xdr:rowOff>133350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149877</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529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34544</xdr:rowOff>
    </xdr:from>
    <xdr:to>
      <xdr:col>55</xdr:col>
      <xdr:colOff>0</xdr:colOff>
      <xdr:row>57</xdr:row>
      <xdr:rowOff>67325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7194"/>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34544</xdr:rowOff>
    </xdr:from>
    <xdr:to>
      <xdr:col>50</xdr:col>
      <xdr:colOff>114300</xdr:colOff>
      <xdr:row>57</xdr:row>
      <xdr:rowOff>71074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07194"/>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71074</xdr:rowOff>
    </xdr:from>
    <xdr:to>
      <xdr:col>45</xdr:col>
      <xdr:colOff>177800</xdr:colOff>
      <xdr:row>57</xdr:row>
      <xdr:rowOff>90322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43724"/>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51369</xdr:rowOff>
    </xdr:from>
    <xdr:to>
      <xdr:col>41</xdr:col>
      <xdr:colOff>50800</xdr:colOff>
      <xdr:row>57</xdr:row>
      <xdr:rowOff>90322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24019"/>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16525</xdr:rowOff>
    </xdr:from>
    <xdr:to>
      <xdr:col>55</xdr:col>
      <xdr:colOff>50800</xdr:colOff>
      <xdr:row>57</xdr:row>
      <xdr:rowOff>118125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39402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155194</xdr:rowOff>
    </xdr:from>
    <xdr:to>
      <xdr:col>50</xdr:col>
      <xdr:colOff>165100</xdr:colOff>
      <xdr:row>57</xdr:row>
      <xdr:rowOff>85344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101871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953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20274</xdr:rowOff>
    </xdr:from>
    <xdr:to>
      <xdr:col>46</xdr:col>
      <xdr:colOff>38100</xdr:colOff>
      <xdr:row>57</xdr:row>
      <xdr:rowOff>121874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138401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5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39522</xdr:rowOff>
    </xdr:from>
    <xdr:to>
      <xdr:col>41</xdr:col>
      <xdr:colOff>101600</xdr:colOff>
      <xdr:row>57</xdr:row>
      <xdr:rowOff>141122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132249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990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569</xdr:rowOff>
    </xdr:from>
    <xdr:to>
      <xdr:col>36</xdr:col>
      <xdr:colOff>165100</xdr:colOff>
      <xdr:row>57</xdr:row>
      <xdr:rowOff>102169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118696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954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5558</xdr:rowOff>
    </xdr:from>
    <xdr:to>
      <xdr:col>55</xdr:col>
      <xdr:colOff>0</xdr:colOff>
      <xdr:row>76</xdr:row>
      <xdr:rowOff>102941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35758"/>
          <a:ext cx="8382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5100</xdr:rowOff>
    </xdr:from>
    <xdr:to>
      <xdr:col>50</xdr:col>
      <xdr:colOff>114300</xdr:colOff>
      <xdr:row>76</xdr:row>
      <xdr:rowOff>5558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3530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170973</xdr:rowOff>
    </xdr:from>
    <xdr:to>
      <xdr:col>45</xdr:col>
      <xdr:colOff>177800</xdr:colOff>
      <xdr:row>76</xdr:row>
      <xdr:rowOff>5100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58273"/>
          <a:ext cx="889000" cy="17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170973</xdr:rowOff>
    </xdr:from>
    <xdr:to>
      <xdr:col>41</xdr:col>
      <xdr:colOff>50800</xdr:colOff>
      <xdr:row>76</xdr:row>
      <xdr:rowOff>130876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58273"/>
          <a:ext cx="889000" cy="30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52141</xdr:rowOff>
    </xdr:from>
    <xdr:to>
      <xdr:col>55</xdr:col>
      <xdr:colOff>50800</xdr:colOff>
      <xdr:row>76</xdr:row>
      <xdr:rowOff>153741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30568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6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126208</xdr:rowOff>
    </xdr:from>
    <xdr:to>
      <xdr:col>50</xdr:col>
      <xdr:colOff>165100</xdr:colOff>
      <xdr:row>76</xdr:row>
      <xdr:rowOff>56358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47485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125750</xdr:rowOff>
    </xdr:from>
    <xdr:to>
      <xdr:col>46</xdr:col>
      <xdr:colOff>38100</xdr:colOff>
      <xdr:row>76</xdr:row>
      <xdr:rowOff>55900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120173</xdr:rowOff>
    </xdr:from>
    <xdr:to>
      <xdr:col>41</xdr:col>
      <xdr:colOff>101600</xdr:colOff>
      <xdr:row>75</xdr:row>
      <xdr:rowOff>50323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66850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80076</xdr:rowOff>
    </xdr:from>
    <xdr:to>
      <xdr:col>36</xdr:col>
      <xdr:colOff>165100</xdr:colOff>
      <xdr:row>77</xdr:row>
      <xdr:rowOff>10226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20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95900</xdr:rowOff>
    </xdr:from>
    <xdr:to>
      <xdr:col>55</xdr:col>
      <xdr:colOff>0</xdr:colOff>
      <xdr:row>96</xdr:row>
      <xdr:rowOff>125572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55100"/>
          <a:ext cx="8382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111376</xdr:rowOff>
    </xdr:from>
    <xdr:to>
      <xdr:col>50</xdr:col>
      <xdr:colOff>114300</xdr:colOff>
      <xdr:row>96</xdr:row>
      <xdr:rowOff>125572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0576"/>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111376</xdr:rowOff>
    </xdr:from>
    <xdr:to>
      <xdr:col>45</xdr:col>
      <xdr:colOff>177800</xdr:colOff>
      <xdr:row>96</xdr:row>
      <xdr:rowOff>142238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70576"/>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69748</xdr:rowOff>
    </xdr:from>
    <xdr:to>
      <xdr:col>41</xdr:col>
      <xdr:colOff>50800</xdr:colOff>
      <xdr:row>96</xdr:row>
      <xdr:rowOff>142238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28948"/>
          <a:ext cx="889000" cy="7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45100</xdr:rowOff>
    </xdr:from>
    <xdr:to>
      <xdr:col>55</xdr:col>
      <xdr:colOff>50800</xdr:colOff>
      <xdr:row>96</xdr:row>
      <xdr:rowOff>146700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23527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74772</xdr:rowOff>
    </xdr:from>
    <xdr:to>
      <xdr:col>50</xdr:col>
      <xdr:colOff>165100</xdr:colOff>
      <xdr:row>97</xdr:row>
      <xdr:rowOff>4922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167499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60576</xdr:rowOff>
    </xdr:from>
    <xdr:to>
      <xdr:col>46</xdr:col>
      <xdr:colOff>38100</xdr:colOff>
      <xdr:row>96</xdr:row>
      <xdr:rowOff>162176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153303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91438</xdr:rowOff>
    </xdr:from>
    <xdr:to>
      <xdr:col>41</xdr:col>
      <xdr:colOff>101600</xdr:colOff>
      <xdr:row>97</xdr:row>
      <xdr:rowOff>21588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18948</xdr:rowOff>
    </xdr:from>
    <xdr:to>
      <xdr:col>36</xdr:col>
      <xdr:colOff>165100</xdr:colOff>
      <xdr:row>96</xdr:row>
      <xdr:rowOff>120548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111675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62433</xdr:rowOff>
    </xdr:from>
    <xdr:to>
      <xdr:col>85</xdr:col>
      <xdr:colOff>126364</xdr:colOff>
      <xdr:row>39</xdr:row>
      <xdr:rowOff>48870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833"/>
          <a:ext cx="1269" cy="118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52697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48870</xdr:rowOff>
    </xdr:from>
    <xdr:to>
      <xdr:col>86</xdr:col>
      <xdr:colOff>25400</xdr:colOff>
      <xdr:row>39</xdr:row>
      <xdr:rowOff>48870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9110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62433</xdr:rowOff>
    </xdr:from>
    <xdr:to>
      <xdr:col>86</xdr:col>
      <xdr:colOff>25400</xdr:colOff>
      <xdr:row>32</xdr:row>
      <xdr:rowOff>62433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62433</xdr:rowOff>
    </xdr:from>
    <xdr:to>
      <xdr:col>85</xdr:col>
      <xdr:colOff>127000</xdr:colOff>
      <xdr:row>33</xdr:row>
      <xdr:rowOff>38126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548833"/>
          <a:ext cx="838200" cy="1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117086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138659</xdr:rowOff>
    </xdr:from>
    <xdr:to>
      <xdr:col>85</xdr:col>
      <xdr:colOff>177800</xdr:colOff>
      <xdr:row>37</xdr:row>
      <xdr:rowOff>68809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38126</xdr:rowOff>
    </xdr:from>
    <xdr:to>
      <xdr:col>81</xdr:col>
      <xdr:colOff>50800</xdr:colOff>
      <xdr:row>34</xdr:row>
      <xdr:rowOff>2692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695976"/>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47218</xdr:rowOff>
    </xdr:from>
    <xdr:to>
      <xdr:col>81</xdr:col>
      <xdr:colOff>101600</xdr:colOff>
      <xdr:row>37</xdr:row>
      <xdr:rowOff>148818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139946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166141</xdr:rowOff>
    </xdr:from>
    <xdr:to>
      <xdr:col>76</xdr:col>
      <xdr:colOff>114300</xdr:colOff>
      <xdr:row>34</xdr:row>
      <xdr:rowOff>2692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481091"/>
          <a:ext cx="8890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41808</xdr:rowOff>
    </xdr:from>
    <xdr:to>
      <xdr:col>76</xdr:col>
      <xdr:colOff>165100</xdr:colOff>
      <xdr:row>37</xdr:row>
      <xdr:rowOff>143408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134535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117373</xdr:rowOff>
    </xdr:from>
    <xdr:to>
      <xdr:col>71</xdr:col>
      <xdr:colOff>177800</xdr:colOff>
      <xdr:row>31</xdr:row>
      <xdr:rowOff>166141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432323"/>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51333</xdr:rowOff>
    </xdr:from>
    <xdr:to>
      <xdr:col>72</xdr:col>
      <xdr:colOff>38100</xdr:colOff>
      <xdr:row>37</xdr:row>
      <xdr:rowOff>152933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144060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8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57734</xdr:rowOff>
    </xdr:from>
    <xdr:to>
      <xdr:col>67</xdr:col>
      <xdr:colOff>101600</xdr:colOff>
      <xdr:row>37</xdr:row>
      <xdr:rowOff>159334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150461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11633</xdr:rowOff>
    </xdr:from>
    <xdr:to>
      <xdr:col>85</xdr:col>
      <xdr:colOff>177800</xdr:colOff>
      <xdr:row>32</xdr:row>
      <xdr:rowOff>113233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136110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5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158776</xdr:rowOff>
    </xdr:from>
    <xdr:to>
      <xdr:col>81</xdr:col>
      <xdr:colOff>101600</xdr:colOff>
      <xdr:row>33</xdr:row>
      <xdr:rowOff>88926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105453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123342</xdr:rowOff>
    </xdr:from>
    <xdr:to>
      <xdr:col>76</xdr:col>
      <xdr:colOff>165100</xdr:colOff>
      <xdr:row>34</xdr:row>
      <xdr:rowOff>53492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7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70019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5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115341</xdr:rowOff>
    </xdr:from>
    <xdr:to>
      <xdr:col>72</xdr:col>
      <xdr:colOff>38100</xdr:colOff>
      <xdr:row>32</xdr:row>
      <xdr:rowOff>45491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4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62018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20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66573</xdr:rowOff>
    </xdr:from>
    <xdr:to>
      <xdr:col>67</xdr:col>
      <xdr:colOff>101600</xdr:colOff>
      <xdr:row>31</xdr:row>
      <xdr:rowOff>168173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3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13250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1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15684</xdr:rowOff>
    </xdr:from>
    <xdr:to>
      <xdr:col>85</xdr:col>
      <xdr:colOff>127000</xdr:colOff>
      <xdr:row>56</xdr:row>
      <xdr:rowOff>24829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16884"/>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24829</xdr:rowOff>
    </xdr:from>
    <xdr:to>
      <xdr:col>81</xdr:col>
      <xdr:colOff>50800</xdr:colOff>
      <xdr:row>56</xdr:row>
      <xdr:rowOff>140367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26029"/>
          <a:ext cx="889000" cy="1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101391</xdr:rowOff>
    </xdr:from>
    <xdr:to>
      <xdr:col>76</xdr:col>
      <xdr:colOff>114300</xdr:colOff>
      <xdr:row>56</xdr:row>
      <xdr:rowOff>140367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02591"/>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101391</xdr:rowOff>
    </xdr:from>
    <xdr:to>
      <xdr:col>71</xdr:col>
      <xdr:colOff>177800</xdr:colOff>
      <xdr:row>57</xdr:row>
      <xdr:rowOff>21380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0259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136334</xdr:rowOff>
    </xdr:from>
    <xdr:to>
      <xdr:col>85</xdr:col>
      <xdr:colOff>177800</xdr:colOff>
      <xdr:row>56</xdr:row>
      <xdr:rowOff>66484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114761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145479</xdr:rowOff>
    </xdr:from>
    <xdr:to>
      <xdr:col>81</xdr:col>
      <xdr:colOff>101600</xdr:colOff>
      <xdr:row>56</xdr:row>
      <xdr:rowOff>75629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66756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89567</xdr:rowOff>
    </xdr:from>
    <xdr:to>
      <xdr:col>76</xdr:col>
      <xdr:colOff>165100</xdr:colOff>
      <xdr:row>57</xdr:row>
      <xdr:rowOff>19717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50591</xdr:rowOff>
    </xdr:from>
    <xdr:to>
      <xdr:col>72</xdr:col>
      <xdr:colOff>38100</xdr:colOff>
      <xdr:row>56</xdr:row>
      <xdr:rowOff>152191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143318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142030</xdr:rowOff>
    </xdr:from>
    <xdr:to>
      <xdr:col>67</xdr:col>
      <xdr:colOff>101600</xdr:colOff>
      <xdr:row>57</xdr:row>
      <xdr:rowOff>72180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63307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86437</xdr:rowOff>
    </xdr:from>
    <xdr:to>
      <xdr:col>85</xdr:col>
      <xdr:colOff>127000</xdr:colOff>
      <xdr:row>78</xdr:row>
      <xdr:rowOff>132384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59537"/>
          <a:ext cx="838200" cy="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86437</xdr:rowOff>
    </xdr:from>
    <xdr:to>
      <xdr:col>81</xdr:col>
      <xdr:colOff>50800</xdr:colOff>
      <xdr:row>78</xdr:row>
      <xdr:rowOff>94208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9537"/>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40487</xdr:rowOff>
    </xdr:from>
    <xdr:to>
      <xdr:col>76</xdr:col>
      <xdr:colOff>114300</xdr:colOff>
      <xdr:row>78</xdr:row>
      <xdr:rowOff>94208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1358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93751</xdr:rowOff>
    </xdr:from>
    <xdr:to>
      <xdr:col>71</xdr:col>
      <xdr:colOff>177800</xdr:colOff>
      <xdr:row>78</xdr:row>
      <xdr:rowOff>40487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295401"/>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34865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81584</xdr:rowOff>
    </xdr:from>
    <xdr:to>
      <xdr:col>85</xdr:col>
      <xdr:colOff>177800</xdr:colOff>
      <xdr:row>79</xdr:row>
      <xdr:rowOff>11734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167961</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9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35637</xdr:rowOff>
    </xdr:from>
    <xdr:to>
      <xdr:col>81</xdr:col>
      <xdr:colOff>101600</xdr:colOff>
      <xdr:row>78</xdr:row>
      <xdr:rowOff>137237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128364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0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43408</xdr:rowOff>
    </xdr:from>
    <xdr:to>
      <xdr:col>76</xdr:col>
      <xdr:colOff>165100</xdr:colOff>
      <xdr:row>78</xdr:row>
      <xdr:rowOff>145008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136135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0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161137</xdr:rowOff>
    </xdr:from>
    <xdr:to>
      <xdr:col>72</xdr:col>
      <xdr:colOff>38100</xdr:colOff>
      <xdr:row>78</xdr:row>
      <xdr:rowOff>91287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82414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45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42951</xdr:rowOff>
    </xdr:from>
    <xdr:to>
      <xdr:col>67</xdr:col>
      <xdr:colOff>101600</xdr:colOff>
      <xdr:row>77</xdr:row>
      <xdr:rowOff>144551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75</xdr:row>
      <xdr:rowOff>161078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01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70205</xdr:rowOff>
    </xdr:from>
    <xdr:to>
      <xdr:col>85</xdr:col>
      <xdr:colOff>127000</xdr:colOff>
      <xdr:row>97</xdr:row>
      <xdr:rowOff>114074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00855"/>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5010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3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114074</xdr:rowOff>
    </xdr:from>
    <xdr:to>
      <xdr:col>81</xdr:col>
      <xdr:colOff>50800</xdr:colOff>
      <xdr:row>98</xdr:row>
      <xdr:rowOff>10221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44724"/>
          <a:ext cx="8890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10221</xdr:rowOff>
    </xdr:from>
    <xdr:to>
      <xdr:col>76</xdr:col>
      <xdr:colOff>114300</xdr:colOff>
      <xdr:row>98</xdr:row>
      <xdr:rowOff>39894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12321"/>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39894</xdr:rowOff>
    </xdr:from>
    <xdr:to>
      <xdr:col>71</xdr:col>
      <xdr:colOff>177800</xdr:colOff>
      <xdr:row>98</xdr:row>
      <xdr:rowOff>45425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41994"/>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19405</xdr:rowOff>
    </xdr:from>
    <xdr:to>
      <xdr:col>85</xdr:col>
      <xdr:colOff>177800</xdr:colOff>
      <xdr:row>97</xdr:row>
      <xdr:rowOff>121005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42282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63274</xdr:rowOff>
    </xdr:from>
    <xdr:to>
      <xdr:col>81</xdr:col>
      <xdr:colOff>101600</xdr:colOff>
      <xdr:row>97</xdr:row>
      <xdr:rowOff>164874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156001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8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130871</xdr:rowOff>
    </xdr:from>
    <xdr:to>
      <xdr:col>76</xdr:col>
      <xdr:colOff>165100</xdr:colOff>
      <xdr:row>98</xdr:row>
      <xdr:rowOff>61021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52148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160544</xdr:rowOff>
    </xdr:from>
    <xdr:to>
      <xdr:col>72</xdr:col>
      <xdr:colOff>38100</xdr:colOff>
      <xdr:row>98</xdr:row>
      <xdr:rowOff>90694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81821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166075</xdr:rowOff>
    </xdr:from>
    <xdr:to>
      <xdr:col>67</xdr:col>
      <xdr:colOff>101600</xdr:colOff>
      <xdr:row>98</xdr:row>
      <xdr:rowOff>96225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87352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・民生費は、障害福祉サービス給付費等の増による増加傾向にあるほか、令和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年度の物価高騰対応支援給付金の実施により増加している。</a:t>
          </a:r>
        </a:p>
        <a:p>
          <a:r>
            <a:rPr kumimoji="1" lang="ja-JP" altLang="en-US" sz="1300">
              <a:latin typeface="ＭＳ Ｐゴシック" panose="020B0600070205080204" pitchFamily="50" charset="-128"/>
              <a:ea typeface="ＭＳ Ｐゴシック" panose="020B0600070205080204" pitchFamily="50" charset="-128"/>
            </a:rPr>
            <a:t>・衛生費は、斎場整備及び焼却施設の大規模改良事業の進捗に伴い、平成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年度まで減となっていたが、令和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年度に新型コロナウイルスワクチン接種等により増加、令和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類に移行したため、減小した。</a:t>
          </a:r>
        </a:p>
        <a:p>
          <a:r>
            <a:rPr kumimoji="1" lang="ja-JP" altLang="en-US" sz="1300">
              <a:latin typeface="ＭＳ Ｐゴシック" panose="020B0600070205080204" pitchFamily="50" charset="-128"/>
              <a:ea typeface="ＭＳ Ｐゴシック" panose="020B0600070205080204" pitchFamily="50" charset="-128"/>
            </a:rPr>
            <a:t>・教育費は、学校給食センターの整備の進捗や小中学校の施設改修等により概ね横ばいで推移している。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本市の実質収支額は、平成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年度に約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億円まで減少した後、事業の効率化や国庫補助等特定財源の確保により上昇傾向だったが、令和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年度は地方交付税の増等により前年度より増加した。</a:t>
          </a:r>
        </a:p>
        <a:p>
          <a:r>
            <a:rPr kumimoji="1" lang="ja-JP" altLang="en-US" sz="1200">
              <a:latin typeface="ＭＳ ゴシック" pitchFamily="49" charset="-128"/>
              <a:ea typeface="ＭＳ ゴシック" pitchFamily="49" charset="-128"/>
            </a:rPr>
            <a:t>　また、安定的な財政運営のための財政調整基金への積立も進めており、令和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年度においては新型コロナウイルス感染症対策のため残高が減少したが、令和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年度以降は増加に転じている。</a:t>
          </a:r>
        </a:p>
        <a:p>
          <a:r>
            <a:rPr kumimoji="1" lang="ja-JP" altLang="en-US" sz="1200">
              <a:latin typeface="ＭＳ ゴシック" pitchFamily="49" charset="-128"/>
              <a:ea typeface="ＭＳ ゴシック" pitchFamily="49" charset="-128"/>
            </a:rPr>
            <a:t>　今後も実質収支額や財政調整基金残高を一定額確保し、健全財政の維持を図っていく。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年度以降全ての会計で黒字となっており、標準財政規模に対する割合はほぼ横ばいで推移している。</a:t>
          </a:r>
        </a:p>
        <a:p>
          <a:r>
            <a:rPr kumimoji="1" lang="ja-JP" altLang="en-US" sz="1400">
              <a:latin typeface="ＭＳ ゴシック" pitchFamily="49" charset="-128"/>
              <a:ea typeface="ＭＳ ゴシック" pitchFamily="49" charset="-128"/>
            </a:rPr>
            <a:t>　なお、病院事業会計は、救命救急センターをはじめ各診療科で積極的に患者を受け入れ、業務効率の改善や経営許可に病院全体で努めたことで、黒字となり前年度より上昇した。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市債の発行にあたっては新規発行額を抑制することを基本として市債残高の減少に努めてきたが、令和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年度以降は大規模事業の元利償還が本格化し、実質公債費比率は増加となった。</a:t>
          </a:r>
        </a:p>
        <a:p>
          <a:r>
            <a:rPr kumimoji="1" lang="ja-JP" altLang="en-US" sz="1400">
              <a:latin typeface="ＭＳ ゴシック" pitchFamily="49" charset="-128"/>
              <a:ea typeface="ＭＳ ゴシック" pitchFamily="49" charset="-128"/>
            </a:rPr>
            <a:t>　今後も、老朽化した公共施設の維持管理が喫緊の課題となっていることから、投資と負担のバランスを意識した財政運営に努める。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地方債の償還が進み地方債現在高や、公営企業会計への繰出金の減により公営企業債等繰入見込額は減少したものの、充当可能基金や充当可能特定歳入の減により、将来負担比率は増加した。</a:t>
          </a:r>
        </a:p>
        <a:p>
          <a:r>
            <a:rPr kumimoji="1" lang="ja-JP" altLang="en-US" sz="1400">
              <a:latin typeface="ＭＳ ゴシック" pitchFamily="49" charset="-128"/>
              <a:ea typeface="ＭＳ ゴシック" pitchFamily="49" charset="-128"/>
            </a:rPr>
            <a:t>　今後も、老朽化した公共施設の維持管理が喫緊の課題となっていることから、投資と負担のバランスを意識した財政運営に努める。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神奈川県小田原市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各事業の進展により特定目的基金は減少したが、財政調整基金は決算剰余金の積立てを進めることにより、一定規模の残高を確保したため、基金全体としては微減したものの、概ね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基金の事業充当について、適正な事業充当に努めるとともに、財政調整基金を中心とした基金残高については今後の財政運営を考慮しながら一定程度確保できるよう努める。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ふるさとみどり基金：緑豊かな都市づくりに係る事業の経費に充てる。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社会福祉基金：低所得世帯、児童、母子家庭及び父子家庭、老人並びに心身障害者の福祉の向上を図る事業の経費に充てる。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ふるさと文化基金：文化の振興に係る事業の経費に充てる。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防災対策基金：市と市民が一体となって推進する災害に強い安全なまちづくりに係る事業及び大規模な災害が発生した場合の復旧事業の経費に充てる。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駐車場整備基金：駐車場の建設及び改修に要する経費に充てる。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その他特定目的基金については、、地下街事業基金やふるさとみどり基金が対象事業への充当により減少している。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駐車場整備基金については、令和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年度に実施した設備改修等により残高が減少したが、積立額の増により残高は増加している。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その他特定目的基金の残高は対象事業への充当により今後減少することが見込まれる。基金の適正な運用に努めるとともに、一定程度の残高を確保できるよう努める。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財政調整基金については、決算剰余金の積立てを一定規模で行っていることから、令和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年度以降は同程度の規模を維持している。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財政調整基金の適正な残高については、一般的に標準財政規模の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程度とされており、現在の残高は同率を上回っているものの、今後の大規模事業の進展や災害等の緊急的な対応に備えるためにも、健全な財政運営を行いながらも残高を確保していくよう努める。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88017699</v>
      </c>
      <c r="BO4" s="449"/>
      <c r="BP4" s="449"/>
      <c r="BQ4" s="449"/>
      <c r="BR4" s="449"/>
      <c r="BS4" s="449"/>
      <c r="BT4" s="449"/>
      <c r="BU4" s="450"/>
      <c r="BV4" s="448">
        <v>84510302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12.7</v>
      </c>
      <c r="CU4" s="589"/>
      <c r="CV4" s="589"/>
      <c r="CW4" s="589"/>
      <c r="CX4" s="589"/>
      <c r="CY4" s="589"/>
      <c r="CZ4" s="589"/>
      <c r="DA4" s="590"/>
      <c r="DB4" s="588">
        <v>10.4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82700076</v>
      </c>
      <c r="BO5" s="420"/>
      <c r="BP5" s="420"/>
      <c r="BQ5" s="420"/>
      <c r="BR5" s="420"/>
      <c r="BS5" s="420"/>
      <c r="BT5" s="420"/>
      <c r="BU5" s="421"/>
      <c r="BV5" s="419">
        <v>80178624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v>
      </c>
      <c r="CU5" s="417"/>
      <c r="CV5" s="417"/>
      <c r="CW5" s="417"/>
      <c r="CX5" s="417"/>
      <c r="CY5" s="417"/>
      <c r="CZ5" s="417"/>
      <c r="DA5" s="418"/>
      <c r="DB5" s="416">
        <v>93.8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5317623</v>
      </c>
      <c r="BO6" s="420"/>
      <c r="BP6" s="420"/>
      <c r="BQ6" s="420"/>
      <c r="BR6" s="420"/>
      <c r="BS6" s="420"/>
      <c r="BT6" s="420"/>
      <c r="BU6" s="421"/>
      <c r="BV6" s="419">
        <v>4331678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95.7</v>
      </c>
      <c r="CU6" s="563"/>
      <c r="CV6" s="563"/>
      <c r="CW6" s="563"/>
      <c r="CX6" s="563"/>
      <c r="CY6" s="563"/>
      <c r="CZ6" s="563"/>
      <c r="DA6" s="564"/>
      <c r="DB6" s="562">
        <v>96.6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185324</v>
      </c>
      <c r="BO7" s="420"/>
      <c r="BP7" s="420"/>
      <c r="BQ7" s="420"/>
      <c r="BR7" s="420"/>
      <c r="BS7" s="420"/>
      <c r="BT7" s="420"/>
      <c r="BU7" s="421"/>
      <c r="BV7" s="419">
        <v>181997</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40382203</v>
      </c>
      <c r="CU7" s="420"/>
      <c r="CV7" s="420"/>
      <c r="CW7" s="420"/>
      <c r="CX7" s="420"/>
      <c r="CY7" s="420"/>
      <c r="CZ7" s="420"/>
      <c r="DA7" s="421"/>
      <c r="DB7" s="419">
        <v>39750796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5132299</v>
      </c>
      <c r="BO8" s="420"/>
      <c r="BP8" s="420"/>
      <c r="BQ8" s="420"/>
      <c r="BR8" s="420"/>
      <c r="BS8" s="420"/>
      <c r="BT8" s="420"/>
      <c r="BU8" s="421"/>
      <c r="BV8" s="419">
        <v>4149681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0.91</v>
      </c>
      <c r="CU8" s="523"/>
      <c r="CV8" s="523"/>
      <c r="CW8" s="523"/>
      <c r="CX8" s="523"/>
      <c r="CY8" s="523"/>
      <c r="CZ8" s="523"/>
      <c r="DA8" s="524"/>
      <c r="DB8" s="522">
        <v>0.93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188856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982618</v>
      </c>
      <c r="BO9" s="420"/>
      <c r="BP9" s="420"/>
      <c r="BQ9" s="420"/>
      <c r="BR9" s="420"/>
      <c r="BS9" s="420"/>
      <c r="BT9" s="420"/>
      <c r="BU9" s="421"/>
      <c r="BV9" s="419">
        <v>-582566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9.6</v>
      </c>
      <c r="CU9" s="417"/>
      <c r="CV9" s="417"/>
      <c r="CW9" s="417"/>
      <c r="CX9" s="417"/>
      <c r="CY9" s="417"/>
      <c r="CZ9" s="417"/>
      <c r="DA9" s="418"/>
      <c r="DB9" s="416">
        <v>9.6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194086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2070925</v>
      </c>
      <c r="BO10" s="420"/>
      <c r="BP10" s="420"/>
      <c r="BQ10" s="420"/>
      <c r="BR10" s="420"/>
      <c r="BS10" s="420"/>
      <c r="BT10" s="420"/>
      <c r="BU10" s="421"/>
      <c r="BV10" s="419">
        <v>2363335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187040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2400000</v>
      </c>
      <c r="BO12" s="420"/>
      <c r="BP12" s="420"/>
      <c r="BQ12" s="420"/>
      <c r="BR12" s="420"/>
      <c r="BS12" s="420"/>
      <c r="BT12" s="420"/>
      <c r="BU12" s="421"/>
      <c r="BV12" s="419">
        <v>1900000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183826</v>
      </c>
      <c r="S13" s="507"/>
      <c r="T13" s="507"/>
      <c r="U13" s="507"/>
      <c r="V13" s="508"/>
      <c r="W13" s="509" t="s">
        <v>131</v>
      </c>
      <c r="X13" s="405"/>
      <c r="Y13" s="405"/>
      <c r="Z13" s="405"/>
      <c r="AA13" s="405"/>
      <c r="AB13" s="406"/>
      <c r="AC13" s="372">
        <v>2092</v>
      </c>
      <c r="AD13" s="373"/>
      <c r="AE13" s="373"/>
      <c r="AF13" s="373"/>
      <c r="AG13" s="374"/>
      <c r="AH13" s="372">
        <v>2303</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653543</v>
      </c>
      <c r="BO13" s="420"/>
      <c r="BP13" s="420"/>
      <c r="BQ13" s="420"/>
      <c r="BR13" s="420"/>
      <c r="BS13" s="420"/>
      <c r="BT13" s="420"/>
      <c r="BU13" s="421"/>
      <c r="BV13" s="419">
        <v>-119231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3.3</v>
      </c>
      <c r="CU13" s="417"/>
      <c r="CV13" s="417"/>
      <c r="CW13" s="417"/>
      <c r="CX13" s="417"/>
      <c r="CY13" s="417"/>
      <c r="CZ13" s="417"/>
      <c r="DA13" s="418"/>
      <c r="DB13" s="416">
        <v>2.6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187880</v>
      </c>
      <c r="S14" s="507"/>
      <c r="T14" s="507"/>
      <c r="U14" s="507"/>
      <c r="V14" s="508"/>
      <c r="W14" s="510"/>
      <c r="X14" s="408"/>
      <c r="Y14" s="408"/>
      <c r="Z14" s="408"/>
      <c r="AA14" s="408"/>
      <c r="AB14" s="409"/>
      <c r="AC14" s="499">
        <v>2.5</v>
      </c>
      <c r="AD14" s="500"/>
      <c r="AE14" s="500"/>
      <c r="AF14" s="500"/>
      <c r="AG14" s="501"/>
      <c r="AH14" s="499">
        <v>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38.4</v>
      </c>
      <c r="CU14" s="517"/>
      <c r="CV14" s="517"/>
      <c r="CW14" s="517"/>
      <c r="CX14" s="517"/>
      <c r="CY14" s="517"/>
      <c r="CZ14" s="517"/>
      <c r="DA14" s="518"/>
      <c r="DB14" s="516">
        <v>33.299999999999997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185072</v>
      </c>
      <c r="S15" s="507"/>
      <c r="T15" s="507"/>
      <c r="U15" s="507"/>
      <c r="V15" s="508"/>
      <c r="W15" s="509" t="s">
        <v>137</v>
      </c>
      <c r="X15" s="405"/>
      <c r="Y15" s="405"/>
      <c r="Z15" s="405"/>
      <c r="AA15" s="405"/>
      <c r="AB15" s="406"/>
      <c r="AC15" s="372">
        <v>19847</v>
      </c>
      <c r="AD15" s="373"/>
      <c r="AE15" s="373"/>
      <c r="AF15" s="373"/>
      <c r="AG15" s="374"/>
      <c r="AH15" s="372">
        <v>21337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28573349</v>
      </c>
      <c r="BO15" s="449"/>
      <c r="BP15" s="449"/>
      <c r="BQ15" s="449"/>
      <c r="BR15" s="449"/>
      <c r="BS15" s="449"/>
      <c r="BT15" s="449"/>
      <c r="BU15" s="450"/>
      <c r="BV15" s="448">
        <v>28071896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23.4</v>
      </c>
      <c r="AD16" s="500"/>
      <c r="AE16" s="500"/>
      <c r="AF16" s="500"/>
      <c r="AG16" s="501"/>
      <c r="AH16" s="499">
        <v>25.2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31667367</v>
      </c>
      <c r="BO16" s="420"/>
      <c r="BP16" s="420"/>
      <c r="BQ16" s="420"/>
      <c r="BR16" s="420"/>
      <c r="BS16" s="420"/>
      <c r="BT16" s="420"/>
      <c r="BU16" s="421"/>
      <c r="BV16" s="419">
        <v>30660303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63050</v>
      </c>
      <c r="AD17" s="373"/>
      <c r="AE17" s="373"/>
      <c r="AF17" s="373"/>
      <c r="AG17" s="374"/>
      <c r="AH17" s="372">
        <v>60970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36608095</v>
      </c>
      <c r="BO17" s="420"/>
      <c r="BP17" s="420"/>
      <c r="BQ17" s="420"/>
      <c r="BR17" s="420"/>
      <c r="BS17" s="420"/>
      <c r="BT17" s="420"/>
      <c r="BU17" s="421"/>
      <c r="BV17" s="419">
        <v>35964652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113.6</v>
      </c>
      <c r="M18" s="472"/>
      <c r="N18" s="472"/>
      <c r="O18" s="472"/>
      <c r="P18" s="472"/>
      <c r="Q18" s="472"/>
      <c r="R18" s="473"/>
      <c r="S18" s="473"/>
      <c r="T18" s="473"/>
      <c r="U18" s="473"/>
      <c r="V18" s="474"/>
      <c r="W18" s="490"/>
      <c r="X18" s="491"/>
      <c r="Y18" s="491"/>
      <c r="Z18" s="491"/>
      <c r="AA18" s="491"/>
      <c r="AB18" s="515"/>
      <c r="AC18" s="389">
        <v>74.2</v>
      </c>
      <c r="AD18" s="390"/>
      <c r="AE18" s="390"/>
      <c r="AF18" s="390"/>
      <c r="AG18" s="475"/>
      <c r="AH18" s="389">
        <v>72.099999999999994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38782625</v>
      </c>
      <c r="BO18" s="420"/>
      <c r="BP18" s="420"/>
      <c r="BQ18" s="420"/>
      <c r="BR18" s="420"/>
      <c r="BS18" s="420"/>
      <c r="BT18" s="420"/>
      <c r="BU18" s="421"/>
      <c r="BV18" s="419">
        <v>38521597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1662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56908860</v>
      </c>
      <c r="BO19" s="420"/>
      <c r="BP19" s="420"/>
      <c r="BQ19" s="420"/>
      <c r="BR19" s="420"/>
      <c r="BS19" s="420"/>
      <c r="BT19" s="420"/>
      <c r="BU19" s="421"/>
      <c r="BV19" s="419">
        <v>53487501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81864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57306222</v>
      </c>
      <c r="BO22" s="449"/>
      <c r="BP22" s="449"/>
      <c r="BQ22" s="449"/>
      <c r="BR22" s="449"/>
      <c r="BS22" s="449"/>
      <c r="BT22" s="449"/>
      <c r="BU22" s="450"/>
      <c r="BV22" s="448">
        <v>58591440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34227618</v>
      </c>
      <c r="BO23" s="420"/>
      <c r="BP23" s="420"/>
      <c r="BQ23" s="420"/>
      <c r="BR23" s="420"/>
      <c r="BS23" s="420"/>
      <c r="BT23" s="420"/>
      <c r="BU23" s="421"/>
      <c r="BV23" s="419">
        <v>36545249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9880</v>
      </c>
      <c r="R24" s="373"/>
      <c r="S24" s="373"/>
      <c r="T24" s="373"/>
      <c r="U24" s="373"/>
      <c r="V24" s="374"/>
      <c r="W24" s="462"/>
      <c r="X24" s="399"/>
      <c r="Y24" s="400"/>
      <c r="Z24" s="375" t="s">
        <v>162</v>
      </c>
      <c r="AA24" s="376"/>
      <c r="AB24" s="376"/>
      <c r="AC24" s="376"/>
      <c r="AD24" s="376"/>
      <c r="AE24" s="376"/>
      <c r="AF24" s="376"/>
      <c r="AG24" s="377"/>
      <c r="AH24" s="372">
        <v>1442</v>
      </c>
      <c r="AI24" s="373"/>
      <c r="AJ24" s="373"/>
      <c r="AK24" s="373"/>
      <c r="AL24" s="374"/>
      <c r="AM24" s="372">
        <v>4599980</v>
      </c>
      <c r="AN24" s="373"/>
      <c r="AO24" s="373"/>
      <c r="AP24" s="373"/>
      <c r="AQ24" s="373"/>
      <c r="AR24" s="374"/>
      <c r="AS24" s="372">
        <v>3190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36013796</v>
      </c>
      <c r="BO24" s="420"/>
      <c r="BP24" s="420"/>
      <c r="BQ24" s="420"/>
      <c r="BR24" s="420"/>
      <c r="BS24" s="420"/>
      <c r="BT24" s="420"/>
      <c r="BU24" s="421"/>
      <c r="BV24" s="419">
        <v>36037932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8170</v>
      </c>
      <c r="R25" s="373"/>
      <c r="S25" s="373"/>
      <c r="T25" s="373"/>
      <c r="U25" s="373"/>
      <c r="V25" s="374"/>
      <c r="W25" s="462"/>
      <c r="X25" s="399"/>
      <c r="Y25" s="400"/>
      <c r="Z25" s="375" t="s">
        <v>165</v>
      </c>
      <c r="AA25" s="376"/>
      <c r="AB25" s="376"/>
      <c r="AC25" s="376"/>
      <c r="AD25" s="376"/>
      <c r="AE25" s="376"/>
      <c r="AF25" s="376"/>
      <c r="AG25" s="377"/>
      <c r="AH25" s="372">
        <v>374</v>
      </c>
      <c r="AI25" s="373"/>
      <c r="AJ25" s="373"/>
      <c r="AK25" s="373"/>
      <c r="AL25" s="374"/>
      <c r="AM25" s="372">
        <v>1215500</v>
      </c>
      <c r="AN25" s="373"/>
      <c r="AO25" s="373"/>
      <c r="AP25" s="373"/>
      <c r="AQ25" s="373"/>
      <c r="AR25" s="374"/>
      <c r="AS25" s="372">
        <v>3250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14312027</v>
      </c>
      <c r="BO25" s="449"/>
      <c r="BP25" s="449"/>
      <c r="BQ25" s="449"/>
      <c r="BR25" s="449"/>
      <c r="BS25" s="449"/>
      <c r="BT25" s="449"/>
      <c r="BU25" s="450"/>
      <c r="BV25" s="448">
        <v>14397148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7060</v>
      </c>
      <c r="R26" s="373"/>
      <c r="S26" s="373"/>
      <c r="T26" s="373"/>
      <c r="U26" s="373"/>
      <c r="V26" s="374"/>
      <c r="W26" s="462"/>
      <c r="X26" s="399"/>
      <c r="Y26" s="400"/>
      <c r="Z26" s="375" t="s">
        <v>168</v>
      </c>
      <c r="AA26" s="430"/>
      <c r="AB26" s="430"/>
      <c r="AC26" s="430"/>
      <c r="AD26" s="430"/>
      <c r="AE26" s="430"/>
      <c r="AF26" s="430"/>
      <c r="AG26" s="431"/>
      <c r="AH26" s="372">
        <v>82</v>
      </c>
      <c r="AI26" s="373"/>
      <c r="AJ26" s="373"/>
      <c r="AK26" s="373"/>
      <c r="AL26" s="374"/>
      <c r="AM26" s="372">
        <v>229026</v>
      </c>
      <c r="AN26" s="373"/>
      <c r="AO26" s="373"/>
      <c r="AP26" s="373"/>
      <c r="AQ26" s="373"/>
      <c r="AR26" s="374"/>
      <c r="AS26" s="372">
        <v>2793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150000</v>
      </c>
      <c r="BO26" s="420"/>
      <c r="BP26" s="420"/>
      <c r="BQ26" s="420"/>
      <c r="BR26" s="420"/>
      <c r="BS26" s="420"/>
      <c r="BT26" s="420"/>
      <c r="BU26" s="421"/>
      <c r="BV26" s="419">
        <v>100000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5860</v>
      </c>
      <c r="R27" s="373"/>
      <c r="S27" s="373"/>
      <c r="T27" s="373"/>
      <c r="U27" s="373"/>
      <c r="V27" s="374"/>
      <c r="W27" s="462"/>
      <c r="X27" s="399"/>
      <c r="Y27" s="400"/>
      <c r="Z27" s="375" t="s">
        <v>171</v>
      </c>
      <c r="AA27" s="376"/>
      <c r="AB27" s="376"/>
      <c r="AC27" s="376"/>
      <c r="AD27" s="376"/>
      <c r="AE27" s="376"/>
      <c r="AF27" s="376"/>
      <c r="AG27" s="377"/>
      <c r="AH27" s="372">
        <v>32</v>
      </c>
      <c r="AI27" s="373"/>
      <c r="AJ27" s="373"/>
      <c r="AK27" s="373"/>
      <c r="AL27" s="374"/>
      <c r="AM27" s="372">
        <v>110640</v>
      </c>
      <c r="AN27" s="373"/>
      <c r="AO27" s="373"/>
      <c r="AP27" s="373"/>
      <c r="AQ27" s="373"/>
      <c r="AR27" s="374"/>
      <c r="AS27" s="372">
        <v>3458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5110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5747359</v>
      </c>
      <c r="BO28" s="449"/>
      <c r="BP28" s="449"/>
      <c r="BQ28" s="449"/>
      <c r="BR28" s="449"/>
      <c r="BS28" s="449"/>
      <c r="BT28" s="449"/>
      <c r="BU28" s="450"/>
      <c r="BV28" s="448">
        <v>6076434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25</v>
      </c>
      <c r="M29" s="373"/>
      <c r="N29" s="373"/>
      <c r="O29" s="373"/>
      <c r="P29" s="374"/>
      <c r="Q29" s="372">
        <v>4750</v>
      </c>
      <c r="R29" s="373"/>
      <c r="S29" s="373"/>
      <c r="T29" s="373"/>
      <c r="U29" s="373"/>
      <c r="V29" s="374"/>
      <c r="W29" s="463"/>
      <c r="X29" s="464"/>
      <c r="Y29" s="465"/>
      <c r="Z29" s="375" t="s">
        <v>177</v>
      </c>
      <c r="AA29" s="376"/>
      <c r="AB29" s="376"/>
      <c r="AC29" s="376"/>
      <c r="AD29" s="376"/>
      <c r="AE29" s="376"/>
      <c r="AF29" s="376"/>
      <c r="AG29" s="377"/>
      <c r="AH29" s="372">
        <v>1474</v>
      </c>
      <c r="AI29" s="373"/>
      <c r="AJ29" s="373"/>
      <c r="AK29" s="373"/>
      <c r="AL29" s="374"/>
      <c r="AM29" s="372">
        <v>4710620</v>
      </c>
      <c r="AN29" s="373"/>
      <c r="AO29" s="373"/>
      <c r="AP29" s="373"/>
      <c r="AQ29" s="373"/>
      <c r="AR29" s="374"/>
      <c r="AS29" s="372">
        <v>3196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2847221</v>
      </c>
      <c r="BO30" s="454"/>
      <c r="BP30" s="454"/>
      <c r="BQ30" s="454"/>
      <c r="BR30" s="454"/>
      <c r="BS30" s="454"/>
      <c r="BT30" s="454"/>
      <c r="BU30" s="455"/>
      <c r="BV30" s="453">
        <v>2909380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IF('各会計、関係団体の財政状況及び健全化判断比率'!B36="","",'各会計、関係団体の財政状況及び健全化判断比率'!B36)</f>
        <v>公設地方卸売市場事業特別会計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神奈川県後期高齢者医療広域連合（一般会計）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小田原市土地開発公社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国民健康保険診療施設事業特別会計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IF('各会計、関係団体の財政状況及び健全化判断比率'!B34="","",'各会計、関係団体の財政状況及び健全化判断比率'!B34)</f>
        <v>病院事業会計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IF('各会計、関係団体の財政状況及び健全化判断比率'!B37="","",'各会計、関係団体の財政状況及び健全化判断比率'!B37)</f>
        <v>小田原城天守閣事業特別会計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神奈川県後期高齢者医療広域連合（後期高齢者医療）</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公益財団法人　小田原市体育協会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広域消防事業特別会計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小田原市外二ヶ市町組合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一般財団法人　小田原市事業協会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小田原地下街事業特別会計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南足柄市外五ケ市町組合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株式会社　小田原水道サービスセンター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競輪事業特別会計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南足柄市外二ケ市町組合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箱根町外二カ市組合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南足柄市外四ケ市町組合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XqyQHeO7tgMm/dzJ+JqUEUJOOgqQpD3GBjQzkhE3AYV9+JK4G+leWtojrMnv77A7+65rVo6DOs3hRVEy5o99dA==" saltValue="bTKD8ou/Fh6s7RuQJk8F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32672619</v>
      </c>
      <c r="S5" s="677"/>
      <c r="T5" s="677"/>
      <c r="U5" s="677"/>
      <c r="V5" s="677"/>
      <c r="W5" s="677"/>
      <c r="X5" s="677"/>
      <c r="Y5" s="702"/>
      <c r="Z5" s="715">
        <v>37.1</v>
      </c>
      <c r="AA5" s="715"/>
      <c r="AB5" s="715"/>
      <c r="AC5" s="715"/>
      <c r="AD5" s="716">
        <v>30778938</v>
      </c>
      <c r="AE5" s="716"/>
      <c r="AF5" s="716"/>
      <c r="AG5" s="716"/>
      <c r="AH5" s="716"/>
      <c r="AI5" s="716"/>
      <c r="AJ5" s="716"/>
      <c r="AK5" s="716"/>
      <c r="AL5" s="703">
        <v>75.900000000000006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30747418</v>
      </c>
      <c r="BH5" s="622"/>
      <c r="BI5" s="622"/>
      <c r="BJ5" s="622"/>
      <c r="BK5" s="622"/>
      <c r="BL5" s="622"/>
      <c r="BM5" s="622"/>
      <c r="BN5" s="623"/>
      <c r="BO5" s="659">
        <v>94.1</v>
      </c>
      <c r="BP5" s="659"/>
      <c r="BQ5" s="659"/>
      <c r="BR5" s="659"/>
      <c r="BS5" s="660">
        <v>187804</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371542</v>
      </c>
      <c r="S6" s="622"/>
      <c r="T6" s="622"/>
      <c r="U6" s="622"/>
      <c r="V6" s="622"/>
      <c r="W6" s="622"/>
      <c r="X6" s="622"/>
      <c r="Y6" s="623"/>
      <c r="Z6" s="659">
        <v>0.4</v>
      </c>
      <c r="AA6" s="659"/>
      <c r="AB6" s="659"/>
      <c r="AC6" s="659"/>
      <c r="AD6" s="660">
        <v>371542</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30747418</v>
      </c>
      <c r="BH6" s="622"/>
      <c r="BI6" s="622"/>
      <c r="BJ6" s="622"/>
      <c r="BK6" s="622"/>
      <c r="BL6" s="622"/>
      <c r="BM6" s="622"/>
      <c r="BN6" s="623"/>
      <c r="BO6" s="659">
        <v>94.1</v>
      </c>
      <c r="BP6" s="659"/>
      <c r="BQ6" s="659"/>
      <c r="BR6" s="659"/>
      <c r="BS6" s="660">
        <v>187804</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431083</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431083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9056</v>
      </c>
      <c r="S7" s="622"/>
      <c r="T7" s="622"/>
      <c r="U7" s="622"/>
      <c r="V7" s="622"/>
      <c r="W7" s="622"/>
      <c r="X7" s="622"/>
      <c r="Y7" s="623"/>
      <c r="Z7" s="659">
        <v>0</v>
      </c>
      <c r="AA7" s="659"/>
      <c r="AB7" s="659"/>
      <c r="AC7" s="659"/>
      <c r="AD7" s="660">
        <v>9056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13594656</v>
      </c>
      <c r="BH7" s="622"/>
      <c r="BI7" s="622"/>
      <c r="BJ7" s="622"/>
      <c r="BK7" s="622"/>
      <c r="BL7" s="622"/>
      <c r="BM7" s="622"/>
      <c r="BN7" s="623"/>
      <c r="BO7" s="659">
        <v>41.6</v>
      </c>
      <c r="BP7" s="659"/>
      <c r="BQ7" s="659"/>
      <c r="BR7" s="659"/>
      <c r="BS7" s="660">
        <v>187804</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10448553</v>
      </c>
      <c r="CS7" s="622"/>
      <c r="CT7" s="622"/>
      <c r="CU7" s="622"/>
      <c r="CV7" s="622"/>
      <c r="CW7" s="622"/>
      <c r="CX7" s="622"/>
      <c r="CY7" s="623"/>
      <c r="CZ7" s="659">
        <v>12.6</v>
      </c>
      <c r="DA7" s="659"/>
      <c r="DB7" s="659"/>
      <c r="DC7" s="659"/>
      <c r="DD7" s="627">
        <v>1207940</v>
      </c>
      <c r="DE7" s="622"/>
      <c r="DF7" s="622"/>
      <c r="DG7" s="622"/>
      <c r="DH7" s="622"/>
      <c r="DI7" s="622"/>
      <c r="DJ7" s="622"/>
      <c r="DK7" s="622"/>
      <c r="DL7" s="622"/>
      <c r="DM7" s="622"/>
      <c r="DN7" s="622"/>
      <c r="DO7" s="622"/>
      <c r="DP7" s="623"/>
      <c r="DQ7" s="627">
        <v>8450808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223491</v>
      </c>
      <c r="S8" s="622"/>
      <c r="T8" s="622"/>
      <c r="U8" s="622"/>
      <c r="V8" s="622"/>
      <c r="W8" s="622"/>
      <c r="X8" s="622"/>
      <c r="Y8" s="623"/>
      <c r="Z8" s="659">
        <v>0.3</v>
      </c>
      <c r="AA8" s="659"/>
      <c r="AB8" s="659"/>
      <c r="AC8" s="659"/>
      <c r="AD8" s="660">
        <v>223491</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342648</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34643244</v>
      </c>
      <c r="CS8" s="622"/>
      <c r="CT8" s="622"/>
      <c r="CU8" s="622"/>
      <c r="CV8" s="622"/>
      <c r="CW8" s="622"/>
      <c r="CX8" s="622"/>
      <c r="CY8" s="623"/>
      <c r="CZ8" s="659">
        <v>41.9</v>
      </c>
      <c r="DA8" s="659"/>
      <c r="DB8" s="659"/>
      <c r="DC8" s="659"/>
      <c r="DD8" s="627">
        <v>604242</v>
      </c>
      <c r="DE8" s="622"/>
      <c r="DF8" s="622"/>
      <c r="DG8" s="622"/>
      <c r="DH8" s="622"/>
      <c r="DI8" s="622"/>
      <c r="DJ8" s="622"/>
      <c r="DK8" s="622"/>
      <c r="DL8" s="622"/>
      <c r="DM8" s="622"/>
      <c r="DN8" s="622"/>
      <c r="DO8" s="622"/>
      <c r="DP8" s="623"/>
      <c r="DQ8" s="627">
        <v>16941244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247592</v>
      </c>
      <c r="S9" s="622"/>
      <c r="T9" s="622"/>
      <c r="U9" s="622"/>
      <c r="V9" s="622"/>
      <c r="W9" s="622"/>
      <c r="X9" s="622"/>
      <c r="Y9" s="623"/>
      <c r="Z9" s="659">
        <v>0.3</v>
      </c>
      <c r="AA9" s="659"/>
      <c r="AB9" s="659"/>
      <c r="AC9" s="659"/>
      <c r="AD9" s="660">
        <v>247592</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11484176</v>
      </c>
      <c r="BH9" s="622"/>
      <c r="BI9" s="622"/>
      <c r="BJ9" s="622"/>
      <c r="BK9" s="622"/>
      <c r="BL9" s="622"/>
      <c r="BM9" s="622"/>
      <c r="BN9" s="623"/>
      <c r="BO9" s="659">
        <v>35.1</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8011906</v>
      </c>
      <c r="CS9" s="622"/>
      <c r="CT9" s="622"/>
      <c r="CU9" s="622"/>
      <c r="CV9" s="622"/>
      <c r="CW9" s="622"/>
      <c r="CX9" s="622"/>
      <c r="CY9" s="623"/>
      <c r="CZ9" s="659">
        <v>9.6999999999999993</v>
      </c>
      <c r="DA9" s="659"/>
      <c r="DB9" s="659"/>
      <c r="DC9" s="659"/>
      <c r="DD9" s="627">
        <v>684765</v>
      </c>
      <c r="DE9" s="622"/>
      <c r="DF9" s="622"/>
      <c r="DG9" s="622"/>
      <c r="DH9" s="622"/>
      <c r="DI9" s="622"/>
      <c r="DJ9" s="622"/>
      <c r="DK9" s="622"/>
      <c r="DL9" s="622"/>
      <c r="DM9" s="622"/>
      <c r="DN9" s="622"/>
      <c r="DO9" s="622"/>
      <c r="DP9" s="623"/>
      <c r="DQ9" s="627">
        <v>5682285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610178</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146097</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25732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4527263</v>
      </c>
      <c r="S11" s="622"/>
      <c r="T11" s="622"/>
      <c r="U11" s="622"/>
      <c r="V11" s="622"/>
      <c r="W11" s="622"/>
      <c r="X11" s="622"/>
      <c r="Y11" s="623"/>
      <c r="Z11" s="624">
        <v>5.0999999999999996</v>
      </c>
      <c r="AA11" s="625"/>
      <c r="AB11" s="625"/>
      <c r="AC11" s="626"/>
      <c r="AD11" s="627">
        <v>4527263</v>
      </c>
      <c r="AE11" s="622"/>
      <c r="AF11" s="622"/>
      <c r="AG11" s="622"/>
      <c r="AH11" s="622"/>
      <c r="AI11" s="622"/>
      <c r="AJ11" s="622"/>
      <c r="AK11" s="623"/>
      <c r="AL11" s="624">
        <v>11.2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1157654</v>
      </c>
      <c r="BH11" s="622"/>
      <c r="BI11" s="622"/>
      <c r="BJ11" s="622"/>
      <c r="BK11" s="622"/>
      <c r="BL11" s="622"/>
      <c r="BM11" s="622"/>
      <c r="BN11" s="623"/>
      <c r="BO11" s="659">
        <v>3.5</v>
      </c>
      <c r="BP11" s="659"/>
      <c r="BQ11" s="659"/>
      <c r="BR11" s="659"/>
      <c r="BS11" s="660">
        <v>187804</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997459</v>
      </c>
      <c r="CS11" s="622"/>
      <c r="CT11" s="622"/>
      <c r="CU11" s="622"/>
      <c r="CV11" s="622"/>
      <c r="CW11" s="622"/>
      <c r="CX11" s="622"/>
      <c r="CY11" s="623"/>
      <c r="CZ11" s="659">
        <v>1.2</v>
      </c>
      <c r="DA11" s="659"/>
      <c r="DB11" s="659"/>
      <c r="DC11" s="659"/>
      <c r="DD11" s="627">
        <v>373176</v>
      </c>
      <c r="DE11" s="622"/>
      <c r="DF11" s="622"/>
      <c r="DG11" s="622"/>
      <c r="DH11" s="622"/>
      <c r="DI11" s="622"/>
      <c r="DJ11" s="622"/>
      <c r="DK11" s="622"/>
      <c r="DL11" s="622"/>
      <c r="DM11" s="622"/>
      <c r="DN11" s="622"/>
      <c r="DO11" s="622"/>
      <c r="DP11" s="623"/>
      <c r="DQ11" s="627">
        <v>513793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16681</v>
      </c>
      <c r="S12" s="622"/>
      <c r="T12" s="622"/>
      <c r="U12" s="622"/>
      <c r="V12" s="622"/>
      <c r="W12" s="622"/>
      <c r="X12" s="622"/>
      <c r="Y12" s="623"/>
      <c r="Z12" s="659">
        <v>0</v>
      </c>
      <c r="AA12" s="659"/>
      <c r="AB12" s="659"/>
      <c r="AC12" s="659"/>
      <c r="AD12" s="660">
        <v>16681</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15283114</v>
      </c>
      <c r="BH12" s="622"/>
      <c r="BI12" s="622"/>
      <c r="BJ12" s="622"/>
      <c r="BK12" s="622"/>
      <c r="BL12" s="622"/>
      <c r="BM12" s="622"/>
      <c r="BN12" s="623"/>
      <c r="BO12" s="659">
        <v>46.8</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1553268</v>
      </c>
      <c r="CS12" s="622"/>
      <c r="CT12" s="622"/>
      <c r="CU12" s="622"/>
      <c r="CV12" s="622"/>
      <c r="CW12" s="622"/>
      <c r="CX12" s="622"/>
      <c r="CY12" s="623"/>
      <c r="CZ12" s="659">
        <v>1.9</v>
      </c>
      <c r="DA12" s="659"/>
      <c r="DB12" s="659"/>
      <c r="DC12" s="659"/>
      <c r="DD12" s="627">
        <v>144770</v>
      </c>
      <c r="DE12" s="622"/>
      <c r="DF12" s="622"/>
      <c r="DG12" s="622"/>
      <c r="DH12" s="622"/>
      <c r="DI12" s="622"/>
      <c r="DJ12" s="622"/>
      <c r="DK12" s="622"/>
      <c r="DL12" s="622"/>
      <c r="DM12" s="622"/>
      <c r="DN12" s="622"/>
      <c r="DO12" s="622"/>
      <c r="DP12" s="623"/>
      <c r="DQ12" s="627">
        <v>1039051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15258586</v>
      </c>
      <c r="BH13" s="622"/>
      <c r="BI13" s="622"/>
      <c r="BJ13" s="622"/>
      <c r="BK13" s="622"/>
      <c r="BL13" s="622"/>
      <c r="BM13" s="622"/>
      <c r="BN13" s="623"/>
      <c r="BO13" s="659">
        <v>46.7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6904798</v>
      </c>
      <c r="CS13" s="622"/>
      <c r="CT13" s="622"/>
      <c r="CU13" s="622"/>
      <c r="CV13" s="622"/>
      <c r="CW13" s="622"/>
      <c r="CX13" s="622"/>
      <c r="CY13" s="623"/>
      <c r="CZ13" s="659">
        <v>8.3000000000000007</v>
      </c>
      <c r="DA13" s="659"/>
      <c r="DB13" s="659"/>
      <c r="DC13" s="659"/>
      <c r="DD13" s="627">
        <v>2045321</v>
      </c>
      <c r="DE13" s="622"/>
      <c r="DF13" s="622"/>
      <c r="DG13" s="622"/>
      <c r="DH13" s="622"/>
      <c r="DI13" s="622"/>
      <c r="DJ13" s="622"/>
      <c r="DK13" s="622"/>
      <c r="DL13" s="622"/>
      <c r="DM13" s="622"/>
      <c r="DN13" s="622"/>
      <c r="DO13" s="622"/>
      <c r="DP13" s="623"/>
      <c r="DQ13" s="627">
        <v>4799433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2896</v>
      </c>
      <c r="S14" s="622"/>
      <c r="T14" s="622"/>
      <c r="U14" s="622"/>
      <c r="V14" s="622"/>
      <c r="W14" s="622"/>
      <c r="X14" s="622"/>
      <c r="Y14" s="623"/>
      <c r="Z14" s="659">
        <v>0</v>
      </c>
      <c r="AA14" s="659"/>
      <c r="AB14" s="659"/>
      <c r="AC14" s="659"/>
      <c r="AD14" s="660">
        <v>2896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446686</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4772217</v>
      </c>
      <c r="CS14" s="622"/>
      <c r="CT14" s="622"/>
      <c r="CU14" s="622"/>
      <c r="CV14" s="622"/>
      <c r="CW14" s="622"/>
      <c r="CX14" s="622"/>
      <c r="CY14" s="623"/>
      <c r="CZ14" s="659">
        <v>5.8</v>
      </c>
      <c r="DA14" s="659"/>
      <c r="DB14" s="659"/>
      <c r="DC14" s="659"/>
      <c r="DD14" s="627">
        <v>823995</v>
      </c>
      <c r="DE14" s="622"/>
      <c r="DF14" s="622"/>
      <c r="DG14" s="622"/>
      <c r="DH14" s="622"/>
      <c r="DI14" s="622"/>
      <c r="DJ14" s="622"/>
      <c r="DK14" s="622"/>
      <c r="DL14" s="622"/>
      <c r="DM14" s="622"/>
      <c r="DN14" s="622"/>
      <c r="DO14" s="622"/>
      <c r="DP14" s="623"/>
      <c r="DQ14" s="627">
        <v>2437486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1422962</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9073243</v>
      </c>
      <c r="CS15" s="622"/>
      <c r="CT15" s="622"/>
      <c r="CU15" s="622"/>
      <c r="CV15" s="622"/>
      <c r="CW15" s="622"/>
      <c r="CX15" s="622"/>
      <c r="CY15" s="623"/>
      <c r="CZ15" s="659">
        <v>11</v>
      </c>
      <c r="DA15" s="659"/>
      <c r="DB15" s="659"/>
      <c r="DC15" s="659"/>
      <c r="DD15" s="627">
        <v>2286164</v>
      </c>
      <c r="DE15" s="622"/>
      <c r="DF15" s="622"/>
      <c r="DG15" s="622"/>
      <c r="DH15" s="622"/>
      <c r="DI15" s="622"/>
      <c r="DJ15" s="622"/>
      <c r="DK15" s="622"/>
      <c r="DL15" s="622"/>
      <c r="DM15" s="622"/>
      <c r="DN15" s="622"/>
      <c r="DO15" s="622"/>
      <c r="DP15" s="623"/>
      <c r="DQ15" s="627">
        <v>5811336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89858</v>
      </c>
      <c r="S16" s="622"/>
      <c r="T16" s="622"/>
      <c r="U16" s="622"/>
      <c r="V16" s="622"/>
      <c r="W16" s="622"/>
      <c r="X16" s="622"/>
      <c r="Y16" s="623"/>
      <c r="Z16" s="659">
        <v>0.1</v>
      </c>
      <c r="AA16" s="659"/>
      <c r="AB16" s="659"/>
      <c r="AC16" s="659"/>
      <c r="AD16" s="660">
        <v>89858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6073</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535156</v>
      </c>
      <c r="S17" s="622"/>
      <c r="T17" s="622"/>
      <c r="U17" s="622"/>
      <c r="V17" s="622"/>
      <c r="W17" s="622"/>
      <c r="X17" s="622"/>
      <c r="Y17" s="623"/>
      <c r="Z17" s="659">
        <v>0.6</v>
      </c>
      <c r="AA17" s="659"/>
      <c r="AB17" s="659"/>
      <c r="AC17" s="659"/>
      <c r="AD17" s="660">
        <v>535156</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5712135</v>
      </c>
      <c r="CS17" s="622"/>
      <c r="CT17" s="622"/>
      <c r="CU17" s="622"/>
      <c r="CV17" s="622"/>
      <c r="CW17" s="622"/>
      <c r="CX17" s="622"/>
      <c r="CY17" s="623"/>
      <c r="CZ17" s="659">
        <v>6.9</v>
      </c>
      <c r="DA17" s="659"/>
      <c r="DB17" s="659"/>
      <c r="DC17" s="659"/>
      <c r="DD17" s="627" t="s">
        <v>122</v>
      </c>
      <c r="DE17" s="622"/>
      <c r="DF17" s="622"/>
      <c r="DG17" s="622"/>
      <c r="DH17" s="622"/>
      <c r="DI17" s="622"/>
      <c r="DJ17" s="622"/>
      <c r="DK17" s="622"/>
      <c r="DL17" s="622"/>
      <c r="DM17" s="622"/>
      <c r="DN17" s="622"/>
      <c r="DO17" s="622"/>
      <c r="DP17" s="623"/>
      <c r="DQ17" s="627">
        <v>5459986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191306</v>
      </c>
      <c r="S18" s="622"/>
      <c r="T18" s="622"/>
      <c r="U18" s="622"/>
      <c r="V18" s="622"/>
      <c r="W18" s="622"/>
      <c r="X18" s="622"/>
      <c r="Y18" s="623"/>
      <c r="Z18" s="659">
        <v>0.2</v>
      </c>
      <c r="AA18" s="659"/>
      <c r="AB18" s="659"/>
      <c r="AC18" s="659"/>
      <c r="AD18" s="660">
        <v>191306</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184781</v>
      </c>
      <c r="S19" s="622"/>
      <c r="T19" s="622"/>
      <c r="U19" s="622"/>
      <c r="V19" s="622"/>
      <c r="W19" s="622"/>
      <c r="X19" s="622"/>
      <c r="Y19" s="623"/>
      <c r="Z19" s="659">
        <v>0.2</v>
      </c>
      <c r="AA19" s="659"/>
      <c r="AB19" s="659"/>
      <c r="AC19" s="659"/>
      <c r="AD19" s="660">
        <v>184781</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1925201</v>
      </c>
      <c r="BH19" s="622"/>
      <c r="BI19" s="622"/>
      <c r="BJ19" s="622"/>
      <c r="BK19" s="622"/>
      <c r="BL19" s="622"/>
      <c r="BM19" s="622"/>
      <c r="BN19" s="623"/>
      <c r="BO19" s="659">
        <v>5.9</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6525</v>
      </c>
      <c r="S20" s="622"/>
      <c r="T20" s="622"/>
      <c r="U20" s="622"/>
      <c r="V20" s="622"/>
      <c r="W20" s="622"/>
      <c r="X20" s="622"/>
      <c r="Y20" s="623"/>
      <c r="Z20" s="659">
        <v>0</v>
      </c>
      <c r="AA20" s="659"/>
      <c r="AB20" s="659"/>
      <c r="AC20" s="659"/>
      <c r="AD20" s="660">
        <v>6525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1925201</v>
      </c>
      <c r="BH20" s="622"/>
      <c r="BI20" s="622"/>
      <c r="BJ20" s="622"/>
      <c r="BK20" s="622"/>
      <c r="BL20" s="622"/>
      <c r="BM20" s="622"/>
      <c r="BN20" s="623"/>
      <c r="BO20" s="659">
        <v>5.9</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82700076</v>
      </c>
      <c r="CS20" s="622"/>
      <c r="CT20" s="622"/>
      <c r="CU20" s="622"/>
      <c r="CV20" s="622"/>
      <c r="CW20" s="622"/>
      <c r="CX20" s="622"/>
      <c r="CY20" s="623"/>
      <c r="CZ20" s="659">
        <v>100</v>
      </c>
      <c r="DA20" s="659"/>
      <c r="DB20" s="659"/>
      <c r="DC20" s="659"/>
      <c r="DD20" s="627">
        <v>8170373</v>
      </c>
      <c r="DE20" s="622"/>
      <c r="DF20" s="622"/>
      <c r="DG20" s="622"/>
      <c r="DH20" s="622"/>
      <c r="DI20" s="622"/>
      <c r="DJ20" s="622"/>
      <c r="DK20" s="622"/>
      <c r="DL20" s="622"/>
      <c r="DM20" s="622"/>
      <c r="DN20" s="622"/>
      <c r="DO20" s="622"/>
      <c r="DP20" s="623"/>
      <c r="DQ20" s="627">
        <v>51592237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3323610</v>
      </c>
      <c r="S21" s="622"/>
      <c r="T21" s="622"/>
      <c r="U21" s="622"/>
      <c r="V21" s="622"/>
      <c r="W21" s="622"/>
      <c r="X21" s="622"/>
      <c r="Y21" s="623"/>
      <c r="Z21" s="659">
        <v>3.8</v>
      </c>
      <c r="AA21" s="659"/>
      <c r="AB21" s="659"/>
      <c r="AC21" s="659"/>
      <c r="AD21" s="660">
        <v>3061758</v>
      </c>
      <c r="AE21" s="660"/>
      <c r="AF21" s="660"/>
      <c r="AG21" s="660"/>
      <c r="AH21" s="660"/>
      <c r="AI21" s="660"/>
      <c r="AJ21" s="660"/>
      <c r="AK21" s="660"/>
      <c r="AL21" s="624">
        <v>7.6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31520</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3061758</v>
      </c>
      <c r="S22" s="622"/>
      <c r="T22" s="622"/>
      <c r="U22" s="622"/>
      <c r="V22" s="622"/>
      <c r="W22" s="622"/>
      <c r="X22" s="622"/>
      <c r="Y22" s="623"/>
      <c r="Z22" s="659">
        <v>3.5</v>
      </c>
      <c r="AA22" s="659"/>
      <c r="AB22" s="659"/>
      <c r="AC22" s="659"/>
      <c r="AD22" s="660">
        <v>3061758</v>
      </c>
      <c r="AE22" s="660"/>
      <c r="AF22" s="660"/>
      <c r="AG22" s="660"/>
      <c r="AH22" s="660"/>
      <c r="AI22" s="660"/>
      <c r="AJ22" s="660"/>
      <c r="AK22" s="660"/>
      <c r="AL22" s="624">
        <v>7.6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261843</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1893681</v>
      </c>
      <c r="BH23" s="622"/>
      <c r="BI23" s="622"/>
      <c r="BJ23" s="622"/>
      <c r="BK23" s="622"/>
      <c r="BL23" s="622"/>
      <c r="BM23" s="622"/>
      <c r="BN23" s="623"/>
      <c r="BO23" s="659">
        <v>5.8</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43820359</v>
      </c>
      <c r="CS24" s="677"/>
      <c r="CT24" s="677"/>
      <c r="CU24" s="677"/>
      <c r="CV24" s="677"/>
      <c r="CW24" s="677"/>
      <c r="CX24" s="677"/>
      <c r="CY24" s="702"/>
      <c r="CZ24" s="703">
        <v>53</v>
      </c>
      <c r="DA24" s="685"/>
      <c r="DB24" s="685"/>
      <c r="DC24" s="705"/>
      <c r="DD24" s="701">
        <v>25976385</v>
      </c>
      <c r="DE24" s="677"/>
      <c r="DF24" s="677"/>
      <c r="DG24" s="677"/>
      <c r="DH24" s="677"/>
      <c r="DI24" s="677"/>
      <c r="DJ24" s="677"/>
      <c r="DK24" s="702"/>
      <c r="DL24" s="701">
        <v>22990896</v>
      </c>
      <c r="DM24" s="677"/>
      <c r="DN24" s="677"/>
      <c r="DO24" s="677"/>
      <c r="DP24" s="677"/>
      <c r="DQ24" s="677"/>
      <c r="DR24" s="677"/>
      <c r="DS24" s="677"/>
      <c r="DT24" s="677"/>
      <c r="DU24" s="677"/>
      <c r="DV24" s="702"/>
      <c r="DW24" s="703">
        <v>55.8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42211070</v>
      </c>
      <c r="S25" s="622"/>
      <c r="T25" s="622"/>
      <c r="U25" s="622"/>
      <c r="V25" s="622"/>
      <c r="W25" s="622"/>
      <c r="X25" s="622"/>
      <c r="Y25" s="623"/>
      <c r="Z25" s="659">
        <v>48</v>
      </c>
      <c r="AA25" s="659"/>
      <c r="AB25" s="659"/>
      <c r="AC25" s="659"/>
      <c r="AD25" s="660">
        <v>40055537</v>
      </c>
      <c r="AE25" s="660"/>
      <c r="AF25" s="660"/>
      <c r="AG25" s="660"/>
      <c r="AH25" s="660"/>
      <c r="AI25" s="660"/>
      <c r="AJ25" s="660"/>
      <c r="AK25" s="660"/>
      <c r="AL25" s="624">
        <v>98.8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14329125</v>
      </c>
      <c r="CS25" s="634"/>
      <c r="CT25" s="634"/>
      <c r="CU25" s="634"/>
      <c r="CV25" s="634"/>
      <c r="CW25" s="634"/>
      <c r="CX25" s="634"/>
      <c r="CY25" s="635"/>
      <c r="CZ25" s="624">
        <v>17.3</v>
      </c>
      <c r="DA25" s="636"/>
      <c r="DB25" s="636"/>
      <c r="DC25" s="637"/>
      <c r="DD25" s="627">
        <v>12206750</v>
      </c>
      <c r="DE25" s="634"/>
      <c r="DF25" s="634"/>
      <c r="DG25" s="634"/>
      <c r="DH25" s="634"/>
      <c r="DI25" s="634"/>
      <c r="DJ25" s="634"/>
      <c r="DK25" s="635"/>
      <c r="DL25" s="627">
        <v>11991436</v>
      </c>
      <c r="DM25" s="634"/>
      <c r="DN25" s="634"/>
      <c r="DO25" s="634"/>
      <c r="DP25" s="634"/>
      <c r="DQ25" s="634"/>
      <c r="DR25" s="634"/>
      <c r="DS25" s="634"/>
      <c r="DT25" s="634"/>
      <c r="DU25" s="634"/>
      <c r="DV25" s="635"/>
      <c r="DW25" s="624">
        <v>29.1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22484</v>
      </c>
      <c r="S26" s="622"/>
      <c r="T26" s="622"/>
      <c r="U26" s="622"/>
      <c r="V26" s="622"/>
      <c r="W26" s="622"/>
      <c r="X26" s="622"/>
      <c r="Y26" s="623"/>
      <c r="Z26" s="659">
        <v>0</v>
      </c>
      <c r="AA26" s="659"/>
      <c r="AB26" s="659"/>
      <c r="AC26" s="659"/>
      <c r="AD26" s="660">
        <v>22484</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10025134</v>
      </c>
      <c r="CS26" s="622"/>
      <c r="CT26" s="622"/>
      <c r="CU26" s="622"/>
      <c r="CV26" s="622"/>
      <c r="CW26" s="622"/>
      <c r="CX26" s="622"/>
      <c r="CY26" s="623"/>
      <c r="CZ26" s="624">
        <v>12.1</v>
      </c>
      <c r="DA26" s="636"/>
      <c r="DB26" s="636"/>
      <c r="DC26" s="637"/>
      <c r="DD26" s="627">
        <v>8414452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2359543</v>
      </c>
      <c r="S27" s="622"/>
      <c r="T27" s="622"/>
      <c r="U27" s="622"/>
      <c r="V27" s="622"/>
      <c r="W27" s="622"/>
      <c r="X27" s="622"/>
      <c r="Y27" s="623"/>
      <c r="Z27" s="659">
        <v>2.7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32672619</v>
      </c>
      <c r="BH27" s="622"/>
      <c r="BI27" s="622"/>
      <c r="BJ27" s="622"/>
      <c r="BK27" s="622"/>
      <c r="BL27" s="622"/>
      <c r="BM27" s="622"/>
      <c r="BN27" s="623"/>
      <c r="BO27" s="659">
        <v>100</v>
      </c>
      <c r="BP27" s="659"/>
      <c r="BQ27" s="659"/>
      <c r="BR27" s="659"/>
      <c r="BS27" s="660">
        <v>187804</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23779099</v>
      </c>
      <c r="CS27" s="634"/>
      <c r="CT27" s="634"/>
      <c r="CU27" s="634"/>
      <c r="CV27" s="634"/>
      <c r="CW27" s="634"/>
      <c r="CX27" s="634"/>
      <c r="CY27" s="635"/>
      <c r="CZ27" s="624">
        <v>28.8</v>
      </c>
      <c r="DA27" s="636"/>
      <c r="DB27" s="636"/>
      <c r="DC27" s="637"/>
      <c r="DD27" s="627">
        <v>8309649</v>
      </c>
      <c r="DE27" s="634"/>
      <c r="DF27" s="634"/>
      <c r="DG27" s="634"/>
      <c r="DH27" s="634"/>
      <c r="DI27" s="634"/>
      <c r="DJ27" s="634"/>
      <c r="DK27" s="635"/>
      <c r="DL27" s="627">
        <v>5539474</v>
      </c>
      <c r="DM27" s="634"/>
      <c r="DN27" s="634"/>
      <c r="DO27" s="634"/>
      <c r="DP27" s="634"/>
      <c r="DQ27" s="634"/>
      <c r="DR27" s="634"/>
      <c r="DS27" s="634"/>
      <c r="DT27" s="634"/>
      <c r="DU27" s="634"/>
      <c r="DV27" s="635"/>
      <c r="DW27" s="624">
        <v>13.4</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656963</v>
      </c>
      <c r="S28" s="622"/>
      <c r="T28" s="622"/>
      <c r="U28" s="622"/>
      <c r="V28" s="622"/>
      <c r="W28" s="622"/>
      <c r="X28" s="622"/>
      <c r="Y28" s="623"/>
      <c r="Z28" s="659">
        <v>0.7</v>
      </c>
      <c r="AA28" s="659"/>
      <c r="AB28" s="659"/>
      <c r="AC28" s="659"/>
      <c r="AD28" s="660">
        <v>193792</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5712135</v>
      </c>
      <c r="CS28" s="622"/>
      <c r="CT28" s="622"/>
      <c r="CU28" s="622"/>
      <c r="CV28" s="622"/>
      <c r="CW28" s="622"/>
      <c r="CX28" s="622"/>
      <c r="CY28" s="623"/>
      <c r="CZ28" s="624">
        <v>6.9</v>
      </c>
      <c r="DA28" s="636"/>
      <c r="DB28" s="636"/>
      <c r="DC28" s="637"/>
      <c r="DD28" s="627">
        <v>5459986</v>
      </c>
      <c r="DE28" s="622"/>
      <c r="DF28" s="622"/>
      <c r="DG28" s="622"/>
      <c r="DH28" s="622"/>
      <c r="DI28" s="622"/>
      <c r="DJ28" s="622"/>
      <c r="DK28" s="623"/>
      <c r="DL28" s="627">
        <v>5459986</v>
      </c>
      <c r="DM28" s="622"/>
      <c r="DN28" s="622"/>
      <c r="DO28" s="622"/>
      <c r="DP28" s="622"/>
      <c r="DQ28" s="622"/>
      <c r="DR28" s="622"/>
      <c r="DS28" s="622"/>
      <c r="DT28" s="622"/>
      <c r="DU28" s="622"/>
      <c r="DV28" s="623"/>
      <c r="DW28" s="624">
        <v>13.2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755313</v>
      </c>
      <c r="S29" s="622"/>
      <c r="T29" s="622"/>
      <c r="U29" s="622"/>
      <c r="V29" s="622"/>
      <c r="W29" s="622"/>
      <c r="X29" s="622"/>
      <c r="Y29" s="623"/>
      <c r="Z29" s="659">
        <v>0.9</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5712108</v>
      </c>
      <c r="CS29" s="634"/>
      <c r="CT29" s="634"/>
      <c r="CU29" s="634"/>
      <c r="CV29" s="634"/>
      <c r="CW29" s="634"/>
      <c r="CX29" s="634"/>
      <c r="CY29" s="635"/>
      <c r="CZ29" s="624">
        <v>6.9</v>
      </c>
      <c r="DA29" s="636"/>
      <c r="DB29" s="636"/>
      <c r="DC29" s="637"/>
      <c r="DD29" s="627">
        <v>5459959</v>
      </c>
      <c r="DE29" s="634"/>
      <c r="DF29" s="634"/>
      <c r="DG29" s="634"/>
      <c r="DH29" s="634"/>
      <c r="DI29" s="634"/>
      <c r="DJ29" s="634"/>
      <c r="DK29" s="635"/>
      <c r="DL29" s="627">
        <v>5459959</v>
      </c>
      <c r="DM29" s="634"/>
      <c r="DN29" s="634"/>
      <c r="DO29" s="634"/>
      <c r="DP29" s="634"/>
      <c r="DQ29" s="634"/>
      <c r="DR29" s="634"/>
      <c r="DS29" s="634"/>
      <c r="DT29" s="634"/>
      <c r="DU29" s="634"/>
      <c r="DV29" s="635"/>
      <c r="DW29" s="624">
        <v>13.2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21550654</v>
      </c>
      <c r="S30" s="622"/>
      <c r="T30" s="622"/>
      <c r="U30" s="622"/>
      <c r="V30" s="622"/>
      <c r="W30" s="622"/>
      <c r="X30" s="622"/>
      <c r="Y30" s="623"/>
      <c r="Z30" s="659">
        <v>24.5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5536968</v>
      </c>
      <c r="CS30" s="622"/>
      <c r="CT30" s="622"/>
      <c r="CU30" s="622"/>
      <c r="CV30" s="622"/>
      <c r="CW30" s="622"/>
      <c r="CX30" s="622"/>
      <c r="CY30" s="623"/>
      <c r="CZ30" s="624">
        <v>6.7</v>
      </c>
      <c r="DA30" s="636"/>
      <c r="DB30" s="636"/>
      <c r="DC30" s="637"/>
      <c r="DD30" s="627">
        <v>5285195</v>
      </c>
      <c r="DE30" s="622"/>
      <c r="DF30" s="622"/>
      <c r="DG30" s="622"/>
      <c r="DH30" s="622"/>
      <c r="DI30" s="622"/>
      <c r="DJ30" s="622"/>
      <c r="DK30" s="623"/>
      <c r="DL30" s="627">
        <v>5285195</v>
      </c>
      <c r="DM30" s="622"/>
      <c r="DN30" s="622"/>
      <c r="DO30" s="622"/>
      <c r="DP30" s="622"/>
      <c r="DQ30" s="622"/>
      <c r="DR30" s="622"/>
      <c r="DS30" s="622"/>
      <c r="DT30" s="622"/>
      <c r="DU30" s="622"/>
      <c r="DV30" s="623"/>
      <c r="DW30" s="624">
        <v>12.8</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97.2</v>
      </c>
      <c r="BN31" s="684"/>
      <c r="BO31" s="684"/>
      <c r="BP31" s="684"/>
      <c r="BQ31" s="686"/>
      <c r="BR31" s="683">
        <v>99.3</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175140</v>
      </c>
      <c r="CS31" s="634"/>
      <c r="CT31" s="634"/>
      <c r="CU31" s="634"/>
      <c r="CV31" s="634"/>
      <c r="CW31" s="634"/>
      <c r="CX31" s="634"/>
      <c r="CY31" s="635"/>
      <c r="CZ31" s="624">
        <v>0.2</v>
      </c>
      <c r="DA31" s="636"/>
      <c r="DB31" s="636"/>
      <c r="DC31" s="637"/>
      <c r="DD31" s="627">
        <v>174764</v>
      </c>
      <c r="DE31" s="634"/>
      <c r="DF31" s="634"/>
      <c r="DG31" s="634"/>
      <c r="DH31" s="634"/>
      <c r="DI31" s="634"/>
      <c r="DJ31" s="634"/>
      <c r="DK31" s="635"/>
      <c r="DL31" s="627">
        <v>174764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5498746</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96.4</v>
      </c>
      <c r="BN32" s="634"/>
      <c r="BO32" s="634"/>
      <c r="BP32" s="634"/>
      <c r="BQ32" s="657"/>
      <c r="BR32" s="692">
        <v>99</v>
      </c>
      <c r="BS32" s="634"/>
      <c r="BT32" s="634"/>
      <c r="BU32" s="634"/>
      <c r="BV32" s="634"/>
      <c r="BW32" s="634"/>
      <c r="BX32" s="625">
        <v>96.5</v>
      </c>
      <c r="BY32" s="634"/>
      <c r="BZ32" s="634"/>
      <c r="CA32" s="634"/>
      <c r="CB32" s="657"/>
      <c r="CD32" s="644"/>
      <c r="CE32" s="645"/>
      <c r="CF32" s="618" t="s">
        <v>304</v>
      </c>
      <c r="CG32" s="619"/>
      <c r="CH32" s="619"/>
      <c r="CI32" s="619"/>
      <c r="CJ32" s="619"/>
      <c r="CK32" s="619"/>
      <c r="CL32" s="619"/>
      <c r="CM32" s="619"/>
      <c r="CN32" s="619"/>
      <c r="CO32" s="619"/>
      <c r="CP32" s="619"/>
      <c r="CQ32" s="620"/>
      <c r="CR32" s="621">
        <v>27</v>
      </c>
      <c r="CS32" s="622"/>
      <c r="CT32" s="622"/>
      <c r="CU32" s="622"/>
      <c r="CV32" s="622"/>
      <c r="CW32" s="622"/>
      <c r="CX32" s="622"/>
      <c r="CY32" s="623"/>
      <c r="CZ32" s="624">
        <v>0</v>
      </c>
      <c r="DA32" s="636"/>
      <c r="DB32" s="636"/>
      <c r="DC32" s="637"/>
      <c r="DD32" s="627">
        <v>27</v>
      </c>
      <c r="DE32" s="622"/>
      <c r="DF32" s="622"/>
      <c r="DG32" s="622"/>
      <c r="DH32" s="622"/>
      <c r="DI32" s="622"/>
      <c r="DJ32" s="622"/>
      <c r="DK32" s="623"/>
      <c r="DL32" s="627">
        <v>27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285165</v>
      </c>
      <c r="S33" s="622"/>
      <c r="T33" s="622"/>
      <c r="U33" s="622"/>
      <c r="V33" s="622"/>
      <c r="W33" s="622"/>
      <c r="X33" s="622"/>
      <c r="Y33" s="623"/>
      <c r="Z33" s="659">
        <v>0.3</v>
      </c>
      <c r="AA33" s="659"/>
      <c r="AB33" s="659"/>
      <c r="AC33" s="659"/>
      <c r="AD33" s="660">
        <v>254526</v>
      </c>
      <c r="AE33" s="660"/>
      <c r="AF33" s="660"/>
      <c r="AG33" s="660"/>
      <c r="AH33" s="660"/>
      <c r="AI33" s="660"/>
      <c r="AJ33" s="660"/>
      <c r="AK33" s="660"/>
      <c r="AL33" s="624">
        <v>0.6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97.6</v>
      </c>
      <c r="BN33" s="606"/>
      <c r="BO33" s="606"/>
      <c r="BP33" s="606"/>
      <c r="BQ33" s="669"/>
      <c r="BR33" s="682">
        <v>99.4</v>
      </c>
      <c r="BS33" s="606"/>
      <c r="BT33" s="606"/>
      <c r="BU33" s="606"/>
      <c r="BV33" s="606"/>
      <c r="BW33" s="606"/>
      <c r="BX33" s="652">
        <v>97.5</v>
      </c>
      <c r="BY33" s="606"/>
      <c r="BZ33" s="606"/>
      <c r="CA33" s="606"/>
      <c r="CB33" s="669"/>
      <c r="CD33" s="618" t="s">
        <v>307</v>
      </c>
      <c r="CE33" s="619"/>
      <c r="CF33" s="619"/>
      <c r="CG33" s="619"/>
      <c r="CH33" s="619"/>
      <c r="CI33" s="619"/>
      <c r="CJ33" s="619"/>
      <c r="CK33" s="619"/>
      <c r="CL33" s="619"/>
      <c r="CM33" s="619"/>
      <c r="CN33" s="619"/>
      <c r="CO33" s="619"/>
      <c r="CP33" s="619"/>
      <c r="CQ33" s="620"/>
      <c r="CR33" s="621">
        <v>30703271</v>
      </c>
      <c r="CS33" s="634"/>
      <c r="CT33" s="634"/>
      <c r="CU33" s="634"/>
      <c r="CV33" s="634"/>
      <c r="CW33" s="634"/>
      <c r="CX33" s="634"/>
      <c r="CY33" s="635"/>
      <c r="CZ33" s="624">
        <v>37.1</v>
      </c>
      <c r="DA33" s="636"/>
      <c r="DB33" s="636"/>
      <c r="DC33" s="637"/>
      <c r="DD33" s="627">
        <v>24244030</v>
      </c>
      <c r="DE33" s="634"/>
      <c r="DF33" s="634"/>
      <c r="DG33" s="634"/>
      <c r="DH33" s="634"/>
      <c r="DI33" s="634"/>
      <c r="DJ33" s="634"/>
      <c r="DK33" s="635"/>
      <c r="DL33" s="627">
        <v>15791729</v>
      </c>
      <c r="DM33" s="634"/>
      <c r="DN33" s="634"/>
      <c r="DO33" s="634"/>
      <c r="DP33" s="634"/>
      <c r="DQ33" s="634"/>
      <c r="DR33" s="634"/>
      <c r="DS33" s="634"/>
      <c r="DT33" s="634"/>
      <c r="DU33" s="634"/>
      <c r="DV33" s="635"/>
      <c r="DW33" s="624">
        <v>38.299999999999997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1142143</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13541165</v>
      </c>
      <c r="CS34" s="622"/>
      <c r="CT34" s="622"/>
      <c r="CU34" s="622"/>
      <c r="CV34" s="622"/>
      <c r="CW34" s="622"/>
      <c r="CX34" s="622"/>
      <c r="CY34" s="623"/>
      <c r="CZ34" s="624">
        <v>16.399999999999999</v>
      </c>
      <c r="DA34" s="636"/>
      <c r="DB34" s="636"/>
      <c r="DC34" s="637"/>
      <c r="DD34" s="627">
        <v>9557846</v>
      </c>
      <c r="DE34" s="622"/>
      <c r="DF34" s="622"/>
      <c r="DG34" s="622"/>
      <c r="DH34" s="622"/>
      <c r="DI34" s="622"/>
      <c r="DJ34" s="622"/>
      <c r="DK34" s="623"/>
      <c r="DL34" s="627">
        <v>6497312</v>
      </c>
      <c r="DM34" s="622"/>
      <c r="DN34" s="622"/>
      <c r="DO34" s="622"/>
      <c r="DP34" s="622"/>
      <c r="DQ34" s="622"/>
      <c r="DR34" s="622"/>
      <c r="DS34" s="622"/>
      <c r="DT34" s="622"/>
      <c r="DU34" s="622"/>
      <c r="DV34" s="623"/>
      <c r="DW34" s="624">
        <v>15.8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2559277</v>
      </c>
      <c r="S35" s="622"/>
      <c r="T35" s="622"/>
      <c r="U35" s="622"/>
      <c r="V35" s="622"/>
      <c r="W35" s="622"/>
      <c r="X35" s="622"/>
      <c r="Y35" s="623"/>
      <c r="Z35" s="659">
        <v>2.9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383570</v>
      </c>
      <c r="CS35" s="634"/>
      <c r="CT35" s="634"/>
      <c r="CU35" s="634"/>
      <c r="CV35" s="634"/>
      <c r="CW35" s="634"/>
      <c r="CX35" s="634"/>
      <c r="CY35" s="635"/>
      <c r="CZ35" s="624">
        <v>0.5</v>
      </c>
      <c r="DA35" s="636"/>
      <c r="DB35" s="636"/>
      <c r="DC35" s="637"/>
      <c r="DD35" s="627">
        <v>309240</v>
      </c>
      <c r="DE35" s="634"/>
      <c r="DF35" s="634"/>
      <c r="DG35" s="634"/>
      <c r="DH35" s="634"/>
      <c r="DI35" s="634"/>
      <c r="DJ35" s="634"/>
      <c r="DK35" s="635"/>
      <c r="DL35" s="627">
        <v>309240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4331678</v>
      </c>
      <c r="S36" s="622"/>
      <c r="T36" s="622"/>
      <c r="U36" s="622"/>
      <c r="V36" s="622"/>
      <c r="W36" s="622"/>
      <c r="X36" s="622"/>
      <c r="Y36" s="623"/>
      <c r="Z36" s="659">
        <v>4.9000000000000004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10455415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45669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6552386</v>
      </c>
      <c r="CS36" s="622"/>
      <c r="CT36" s="622"/>
      <c r="CU36" s="622"/>
      <c r="CV36" s="622"/>
      <c r="CW36" s="622"/>
      <c r="CX36" s="622"/>
      <c r="CY36" s="623"/>
      <c r="CZ36" s="624">
        <v>7.9</v>
      </c>
      <c r="DA36" s="636"/>
      <c r="DB36" s="636"/>
      <c r="DC36" s="637"/>
      <c r="DD36" s="627">
        <v>6110762</v>
      </c>
      <c r="DE36" s="622"/>
      <c r="DF36" s="622"/>
      <c r="DG36" s="622"/>
      <c r="DH36" s="622"/>
      <c r="DI36" s="622"/>
      <c r="DJ36" s="622"/>
      <c r="DK36" s="623"/>
      <c r="DL36" s="627">
        <v>3704153</v>
      </c>
      <c r="DM36" s="622"/>
      <c r="DN36" s="622"/>
      <c r="DO36" s="622"/>
      <c r="DP36" s="622"/>
      <c r="DQ36" s="622"/>
      <c r="DR36" s="622"/>
      <c r="DS36" s="622"/>
      <c r="DT36" s="622"/>
      <c r="DU36" s="622"/>
      <c r="DV36" s="623"/>
      <c r="DW36" s="624">
        <v>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2392913</v>
      </c>
      <c r="S37" s="622"/>
      <c r="T37" s="622"/>
      <c r="U37" s="622"/>
      <c r="V37" s="622"/>
      <c r="W37" s="622"/>
      <c r="X37" s="622"/>
      <c r="Y37" s="623"/>
      <c r="Z37" s="659">
        <v>2.7</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2100000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-328621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13006</v>
      </c>
      <c r="CS37" s="634"/>
      <c r="CT37" s="634"/>
      <c r="CU37" s="634"/>
      <c r="CV37" s="634"/>
      <c r="CW37" s="634"/>
      <c r="CX37" s="634"/>
      <c r="CY37" s="635"/>
      <c r="CZ37" s="624">
        <v>0</v>
      </c>
      <c r="DA37" s="636"/>
      <c r="DB37" s="636"/>
      <c r="DC37" s="637"/>
      <c r="DD37" s="627">
        <v>13006</v>
      </c>
      <c r="DE37" s="634"/>
      <c r="DF37" s="634"/>
      <c r="DG37" s="634"/>
      <c r="DH37" s="634"/>
      <c r="DI37" s="634"/>
      <c r="DJ37" s="634"/>
      <c r="DK37" s="635"/>
      <c r="DL37" s="627">
        <v>13006</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4251750</v>
      </c>
      <c r="S38" s="622"/>
      <c r="T38" s="622"/>
      <c r="U38" s="622"/>
      <c r="V38" s="622"/>
      <c r="W38" s="622"/>
      <c r="X38" s="622"/>
      <c r="Y38" s="623"/>
      <c r="Z38" s="659">
        <v>4.8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1432185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24625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6861959</v>
      </c>
      <c r="CS38" s="622"/>
      <c r="CT38" s="622"/>
      <c r="CU38" s="622"/>
      <c r="CV38" s="622"/>
      <c r="CW38" s="622"/>
      <c r="CX38" s="622"/>
      <c r="CY38" s="623"/>
      <c r="CZ38" s="624">
        <v>8.3000000000000007</v>
      </c>
      <c r="DA38" s="636"/>
      <c r="DB38" s="636"/>
      <c r="DC38" s="637"/>
      <c r="DD38" s="627">
        <v>5719930</v>
      </c>
      <c r="DE38" s="622"/>
      <c r="DF38" s="622"/>
      <c r="DG38" s="622"/>
      <c r="DH38" s="622"/>
      <c r="DI38" s="622"/>
      <c r="DJ38" s="622"/>
      <c r="DK38" s="623"/>
      <c r="DL38" s="627">
        <v>5281024</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61271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35603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2105422</v>
      </c>
      <c r="CS39" s="634"/>
      <c r="CT39" s="634"/>
      <c r="CU39" s="634"/>
      <c r="CV39" s="634"/>
      <c r="CW39" s="634"/>
      <c r="CX39" s="634"/>
      <c r="CY39" s="635"/>
      <c r="CZ39" s="624">
        <v>2.5</v>
      </c>
      <c r="DA39" s="636"/>
      <c r="DB39" s="636"/>
      <c r="DC39" s="637"/>
      <c r="DD39" s="627">
        <v>2082483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712350</v>
      </c>
      <c r="S40" s="622"/>
      <c r="T40" s="622"/>
      <c r="U40" s="622"/>
      <c r="V40" s="622"/>
      <c r="W40" s="622"/>
      <c r="X40" s="622"/>
      <c r="Y40" s="623"/>
      <c r="Z40" s="659">
        <v>0.8</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20000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1258769</v>
      </c>
      <c r="CS40" s="622"/>
      <c r="CT40" s="622"/>
      <c r="CU40" s="622"/>
      <c r="CV40" s="622"/>
      <c r="CW40" s="622"/>
      <c r="CX40" s="622"/>
      <c r="CY40" s="623"/>
      <c r="CZ40" s="624">
        <v>1.5</v>
      </c>
      <c r="DA40" s="636"/>
      <c r="DB40" s="636"/>
      <c r="DC40" s="637"/>
      <c r="DD40" s="627">
        <v>463769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88017699</v>
      </c>
      <c r="S41" s="646"/>
      <c r="T41" s="646"/>
      <c r="U41" s="646"/>
      <c r="V41" s="646"/>
      <c r="W41" s="646"/>
      <c r="X41" s="646"/>
      <c r="Y41" s="649"/>
      <c r="Z41" s="650">
        <v>100</v>
      </c>
      <c r="AA41" s="650"/>
      <c r="AB41" s="650"/>
      <c r="AC41" s="650"/>
      <c r="AD41" s="651">
        <v>40526339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1607000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5234959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8176446</v>
      </c>
      <c r="CS42" s="634"/>
      <c r="CT42" s="634"/>
      <c r="CU42" s="634"/>
      <c r="CV42" s="634"/>
      <c r="CW42" s="634"/>
      <c r="CX42" s="634"/>
      <c r="CY42" s="635"/>
      <c r="CZ42" s="624">
        <v>9.9</v>
      </c>
      <c r="DA42" s="636"/>
      <c r="DB42" s="636"/>
      <c r="DC42" s="637"/>
      <c r="DD42" s="627">
        <v>1371822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336624</v>
      </c>
      <c r="CS43" s="634"/>
      <c r="CT43" s="634"/>
      <c r="CU43" s="634"/>
      <c r="CV43" s="634"/>
      <c r="CW43" s="634"/>
      <c r="CX43" s="634"/>
      <c r="CY43" s="635"/>
      <c r="CZ43" s="624">
        <v>0.4</v>
      </c>
      <c r="DA43" s="636"/>
      <c r="DB43" s="636"/>
      <c r="DC43" s="637"/>
      <c r="DD43" s="627">
        <v>336624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8170373</v>
      </c>
      <c r="CS44" s="622"/>
      <c r="CT44" s="622"/>
      <c r="CU44" s="622"/>
      <c r="CV44" s="622"/>
      <c r="CW44" s="622"/>
      <c r="CX44" s="622"/>
      <c r="CY44" s="623"/>
      <c r="CZ44" s="624">
        <v>9.9</v>
      </c>
      <c r="DA44" s="625"/>
      <c r="DB44" s="625"/>
      <c r="DC44" s="626"/>
      <c r="DD44" s="627">
        <v>1371822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4838767</v>
      </c>
      <c r="CS45" s="634"/>
      <c r="CT45" s="634"/>
      <c r="CU45" s="634"/>
      <c r="CV45" s="634"/>
      <c r="CW45" s="634"/>
      <c r="CX45" s="634"/>
      <c r="CY45" s="635"/>
      <c r="CZ45" s="624">
        <v>5.9</v>
      </c>
      <c r="DA45" s="636"/>
      <c r="DB45" s="636"/>
      <c r="DC45" s="637"/>
      <c r="DD45" s="627">
        <v>614627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3196588</v>
      </c>
      <c r="CS46" s="622"/>
      <c r="CT46" s="622"/>
      <c r="CU46" s="622"/>
      <c r="CV46" s="622"/>
      <c r="CW46" s="622"/>
      <c r="CX46" s="622"/>
      <c r="CY46" s="623"/>
      <c r="CZ46" s="624">
        <v>3.9</v>
      </c>
      <c r="DA46" s="625"/>
      <c r="DB46" s="625"/>
      <c r="DC46" s="626"/>
      <c r="DD46" s="627">
        <v>730867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6073</v>
      </c>
      <c r="CS47" s="634"/>
      <c r="CT47" s="634"/>
      <c r="CU47" s="634"/>
      <c r="CV47" s="634"/>
      <c r="CW47" s="634"/>
      <c r="CX47" s="634"/>
      <c r="CY47" s="635"/>
      <c r="CZ47" s="624">
        <v>0</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82700076</v>
      </c>
      <c r="CS49" s="606"/>
      <c r="CT49" s="606"/>
      <c r="CU49" s="606"/>
      <c r="CV49" s="606"/>
      <c r="CW49" s="606"/>
      <c r="CX49" s="606"/>
      <c r="CY49" s="607"/>
      <c r="CZ49" s="608">
        <v>100</v>
      </c>
      <c r="DA49" s="609"/>
      <c r="DB49" s="609"/>
      <c r="DC49" s="610"/>
      <c r="DD49" s="611">
        <v>51592237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PED7nIPuM6/8PgxKZ1mC7ZNTMhWSMprAoAIDeWOLiQOIxbm8gTz92jUOVPYYJCVyq7GBxSreI1s5H2D70FZg==" saltValue="pcEusOLo1gleOkFwZhUu7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85577</v>
      </c>
      <c r="R7" s="1103"/>
      <c r="S7" s="1103"/>
      <c r="T7" s="1103"/>
      <c r="U7" s="1103"/>
      <c r="V7" s="1103">
        <v>80275</v>
      </c>
      <c r="W7" s="1103"/>
      <c r="X7" s="1103"/>
      <c r="Y7" s="1103"/>
      <c r="Z7" s="1103"/>
      <c r="AA7" s="1103">
        <v>5302</v>
      </c>
      <c r="AB7" s="1103"/>
      <c r="AC7" s="1103"/>
      <c r="AD7" s="1103"/>
      <c r="AE7" s="1104"/>
      <c r="AF7" s="1105">
        <v>5129</v>
      </c>
      <c r="AG7" s="1106"/>
      <c r="AH7" s="1106"/>
      <c r="AI7" s="1106"/>
      <c r="AJ7" s="1107"/>
      <c r="AK7" s="1108">
        <v>2507</v>
      </c>
      <c r="AL7" s="1109"/>
      <c r="AM7" s="1109"/>
      <c r="AN7" s="1109"/>
      <c r="AO7" s="1109"/>
      <c r="AP7" s="1109">
        <v>53330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562</v>
      </c>
      <c r="BS7" s="1099" t="s">
        <v>558</v>
      </c>
      <c r="BT7" s="1100"/>
      <c r="BU7" s="1100"/>
      <c r="BV7" s="1100"/>
      <c r="BW7" s="1100"/>
      <c r="BX7" s="1100"/>
      <c r="BY7" s="1100"/>
      <c r="BZ7" s="1100"/>
      <c r="CA7" s="1100"/>
      <c r="CB7" s="1100"/>
      <c r="CC7" s="1100"/>
      <c r="CD7" s="1100"/>
      <c r="CE7" s="1100"/>
      <c r="CF7" s="1100"/>
      <c r="CG7" s="1112"/>
      <c r="CH7" s="1096">
        <v>6</v>
      </c>
      <c r="CI7" s="1097"/>
      <c r="CJ7" s="1097"/>
      <c r="CK7" s="1097"/>
      <c r="CL7" s="1098"/>
      <c r="CM7" s="1096">
        <v>1487</v>
      </c>
      <c r="CN7" s="1097"/>
      <c r="CO7" s="1097"/>
      <c r="CP7" s="1097"/>
      <c r="CQ7" s="1098"/>
      <c r="CR7" s="1096">
        <v>5</v>
      </c>
      <c r="CS7" s="1097"/>
      <c r="CT7" s="1097"/>
      <c r="CU7" s="1097"/>
      <c r="CV7" s="1098"/>
      <c r="CW7" s="1096" t="s">
        <v>555</v>
      </c>
      <c r="CX7" s="1097"/>
      <c r="CY7" s="1097"/>
      <c r="CZ7" s="1097"/>
      <c r="DA7" s="1098"/>
      <c r="DB7" s="1096" t="s">
        <v>555</v>
      </c>
      <c r="DC7" s="1097"/>
      <c r="DD7" s="1097"/>
      <c r="DE7" s="1097"/>
      <c r="DF7" s="1098"/>
      <c r="DG7" s="1096">
        <v>957</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568</v>
      </c>
      <c r="AB8" s="1039"/>
      <c r="AC8" s="1039"/>
      <c r="AD8" s="1039"/>
      <c r="AE8" s="1040"/>
      <c r="AF8" s="1035" t="s">
        <v>122</v>
      </c>
      <c r="AG8" s="1036"/>
      <c r="AH8" s="1036"/>
      <c r="AI8" s="1036"/>
      <c r="AJ8" s="1037"/>
      <c r="AK8" s="1080">
        <v>1</v>
      </c>
      <c r="AL8" s="1081"/>
      <c r="AM8" s="1081"/>
      <c r="AN8" s="1081"/>
      <c r="AO8" s="1081"/>
      <c r="AP8" s="1081">
        <v>209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1</v>
      </c>
      <c r="CI8" s="990"/>
      <c r="CJ8" s="990"/>
      <c r="CK8" s="990"/>
      <c r="CL8" s="991"/>
      <c r="CM8" s="989">
        <v>115</v>
      </c>
      <c r="CN8" s="990"/>
      <c r="CO8" s="990"/>
      <c r="CP8" s="990"/>
      <c r="CQ8" s="991"/>
      <c r="CR8" s="989">
        <v>100</v>
      </c>
      <c r="CS8" s="990"/>
      <c r="CT8" s="990"/>
      <c r="CU8" s="990"/>
      <c r="CV8" s="991"/>
      <c r="CW8" s="989">
        <v>67</v>
      </c>
      <c r="CX8" s="990"/>
      <c r="CY8" s="990"/>
      <c r="CZ8" s="990"/>
      <c r="DA8" s="991"/>
      <c r="DB8" s="989" t="s">
        <v>495</v>
      </c>
      <c r="DC8" s="990"/>
      <c r="DD8" s="990"/>
      <c r="DE8" s="990"/>
      <c r="DF8" s="991"/>
      <c r="DG8" s="989" t="s">
        <v>495</v>
      </c>
      <c r="DH8" s="990"/>
      <c r="DI8" s="990"/>
      <c r="DJ8" s="990"/>
      <c r="DK8" s="991"/>
      <c r="DL8" s="989" t="s">
        <v>495</v>
      </c>
      <c r="DM8" s="990"/>
      <c r="DN8" s="990"/>
      <c r="DO8" s="990"/>
      <c r="DP8" s="991"/>
      <c r="DQ8" s="989" t="s">
        <v>495</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4760</v>
      </c>
      <c r="R9" s="1039"/>
      <c r="S9" s="1039"/>
      <c r="T9" s="1039"/>
      <c r="U9" s="1039"/>
      <c r="V9" s="1039">
        <v>4757</v>
      </c>
      <c r="W9" s="1039"/>
      <c r="X9" s="1039"/>
      <c r="Y9" s="1039"/>
      <c r="Z9" s="1039"/>
      <c r="AA9" s="1039">
        <v>3</v>
      </c>
      <c r="AB9" s="1039"/>
      <c r="AC9" s="1039"/>
      <c r="AD9" s="1039"/>
      <c r="AE9" s="1040"/>
      <c r="AF9" s="1035" t="s">
        <v>122</v>
      </c>
      <c r="AG9" s="1036"/>
      <c r="AH9" s="1036"/>
      <c r="AI9" s="1036"/>
      <c r="AJ9" s="1037"/>
      <c r="AK9" s="1080">
        <v>2526</v>
      </c>
      <c r="AL9" s="1081"/>
      <c r="AM9" s="1081"/>
      <c r="AN9" s="1081"/>
      <c r="AO9" s="1081"/>
      <c r="AP9" s="1081">
        <v>2421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560</v>
      </c>
      <c r="BT9" s="993"/>
      <c r="BU9" s="993"/>
      <c r="BV9" s="993"/>
      <c r="BW9" s="993"/>
      <c r="BX9" s="993"/>
      <c r="BY9" s="993"/>
      <c r="BZ9" s="993"/>
      <c r="CA9" s="993"/>
      <c r="CB9" s="993"/>
      <c r="CC9" s="993"/>
      <c r="CD9" s="993"/>
      <c r="CE9" s="993"/>
      <c r="CF9" s="993"/>
      <c r="CG9" s="1014"/>
      <c r="CH9" s="989">
        <v>-20</v>
      </c>
      <c r="CI9" s="990"/>
      <c r="CJ9" s="990"/>
      <c r="CK9" s="990"/>
      <c r="CL9" s="991"/>
      <c r="CM9" s="989">
        <v>1683</v>
      </c>
      <c r="CN9" s="990"/>
      <c r="CO9" s="990"/>
      <c r="CP9" s="990"/>
      <c r="CQ9" s="991"/>
      <c r="CR9" s="989">
        <v>5</v>
      </c>
      <c r="CS9" s="990"/>
      <c r="CT9" s="990"/>
      <c r="CU9" s="990"/>
      <c r="CV9" s="991"/>
      <c r="CW9" s="989" t="s">
        <v>555</v>
      </c>
      <c r="CX9" s="990"/>
      <c r="CY9" s="990"/>
      <c r="CZ9" s="990"/>
      <c r="DA9" s="991"/>
      <c r="DB9" s="989" t="s">
        <v>495</v>
      </c>
      <c r="DC9" s="990"/>
      <c r="DD9" s="990"/>
      <c r="DE9" s="990"/>
      <c r="DF9" s="991"/>
      <c r="DG9" s="989" t="s">
        <v>495</v>
      </c>
      <c r="DH9" s="990"/>
      <c r="DI9" s="990"/>
      <c r="DJ9" s="990"/>
      <c r="DK9" s="991"/>
      <c r="DL9" s="989" t="s">
        <v>495</v>
      </c>
      <c r="DM9" s="990"/>
      <c r="DN9" s="990"/>
      <c r="DO9" s="990"/>
      <c r="DP9" s="991"/>
      <c r="DQ9" s="989" t="s">
        <v>495</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590</v>
      </c>
      <c r="R10" s="1039"/>
      <c r="S10" s="1039"/>
      <c r="T10" s="1039"/>
      <c r="U10" s="1039"/>
      <c r="V10" s="1039">
        <v>577</v>
      </c>
      <c r="W10" s="1039"/>
      <c r="X10" s="1039"/>
      <c r="Y10" s="1039"/>
      <c r="Z10" s="1039"/>
      <c r="AA10" s="1039">
        <v>13</v>
      </c>
      <c r="AB10" s="1039"/>
      <c r="AC10" s="1039"/>
      <c r="AD10" s="1039"/>
      <c r="AE10" s="1040"/>
      <c r="AF10" s="1035">
        <v>4</v>
      </c>
      <c r="AG10" s="1036"/>
      <c r="AH10" s="1036"/>
      <c r="AI10" s="1036"/>
      <c r="AJ10" s="1037"/>
      <c r="AK10" s="1080">
        <v>285</v>
      </c>
      <c r="AL10" s="1081"/>
      <c r="AM10" s="1081"/>
      <c r="AN10" s="1081"/>
      <c r="AO10" s="1081"/>
      <c r="AP10" s="1081">
        <v>1346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561</v>
      </c>
      <c r="BT10" s="993"/>
      <c r="BU10" s="993"/>
      <c r="BV10" s="993"/>
      <c r="BW10" s="993"/>
      <c r="BX10" s="993"/>
      <c r="BY10" s="993"/>
      <c r="BZ10" s="993"/>
      <c r="CA10" s="993"/>
      <c r="CB10" s="993"/>
      <c r="CC10" s="993"/>
      <c r="CD10" s="993"/>
      <c r="CE10" s="993"/>
      <c r="CF10" s="993"/>
      <c r="CG10" s="1014"/>
      <c r="CH10" s="989">
        <v>1</v>
      </c>
      <c r="CI10" s="990"/>
      <c r="CJ10" s="990"/>
      <c r="CK10" s="990"/>
      <c r="CL10" s="991"/>
      <c r="CM10" s="989">
        <v>168</v>
      </c>
      <c r="CN10" s="990"/>
      <c r="CO10" s="990"/>
      <c r="CP10" s="990"/>
      <c r="CQ10" s="991"/>
      <c r="CR10" s="989">
        <v>45</v>
      </c>
      <c r="CS10" s="990"/>
      <c r="CT10" s="990"/>
      <c r="CU10" s="990"/>
      <c r="CV10" s="991"/>
      <c r="CW10" s="989" t="s">
        <v>555</v>
      </c>
      <c r="CX10" s="990"/>
      <c r="CY10" s="990"/>
      <c r="CZ10" s="990"/>
      <c r="DA10" s="991"/>
      <c r="DB10" s="989" t="s">
        <v>495</v>
      </c>
      <c r="DC10" s="990"/>
      <c r="DD10" s="990"/>
      <c r="DE10" s="990"/>
      <c r="DF10" s="991"/>
      <c r="DG10" s="989" t="s">
        <v>495</v>
      </c>
      <c r="DH10" s="990"/>
      <c r="DI10" s="990"/>
      <c r="DJ10" s="990"/>
      <c r="DK10" s="991"/>
      <c r="DL10" s="989" t="s">
        <v>495</v>
      </c>
      <c r="DM10" s="990"/>
      <c r="DN10" s="990"/>
      <c r="DO10" s="990"/>
      <c r="DP10" s="991"/>
      <c r="DQ10" s="989" t="s">
        <v>495</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v>88124</v>
      </c>
      <c r="R23" s="1061"/>
      <c r="S23" s="1061"/>
      <c r="T23" s="1061"/>
      <c r="U23" s="1061"/>
      <c r="V23" s="1061">
        <v>82807</v>
      </c>
      <c r="W23" s="1061"/>
      <c r="X23" s="1061"/>
      <c r="Y23" s="1061"/>
      <c r="Z23" s="1061"/>
      <c r="AA23" s="1061">
        <v>5317</v>
      </c>
      <c r="AB23" s="1061"/>
      <c r="AC23" s="1061"/>
      <c r="AD23" s="1061"/>
      <c r="AE23" s="1068"/>
      <c r="AF23" s="1069">
        <v>5132</v>
      </c>
      <c r="AG23" s="1061"/>
      <c r="AH23" s="1061"/>
      <c r="AI23" s="1061"/>
      <c r="AJ23" s="1070"/>
      <c r="AK23" s="1071"/>
      <c r="AL23" s="1072"/>
      <c r="AM23" s="1072"/>
      <c r="AN23" s="1072"/>
      <c r="AO23" s="1072"/>
      <c r="AP23" s="1061">
        <f>SUM(AP7:AT22)</f>
        <v>57306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19372</v>
      </c>
      <c r="R28" s="1051"/>
      <c r="S28" s="1051"/>
      <c r="T28" s="1051"/>
      <c r="U28" s="1051"/>
      <c r="V28" s="1051">
        <v>19326</v>
      </c>
      <c r="W28" s="1051"/>
      <c r="X28" s="1051"/>
      <c r="Y28" s="1051"/>
      <c r="Z28" s="1051"/>
      <c r="AA28" s="1051">
        <v>46</v>
      </c>
      <c r="AB28" s="1051"/>
      <c r="AC28" s="1051"/>
      <c r="AD28" s="1051"/>
      <c r="AE28" s="1052"/>
      <c r="AF28" s="1053">
        <v>46</v>
      </c>
      <c r="AG28" s="1051"/>
      <c r="AH28" s="1051"/>
      <c r="AI28" s="1051"/>
      <c r="AJ28" s="1054"/>
      <c r="AK28" s="1042">
        <v>2125</v>
      </c>
      <c r="AL28" s="1043"/>
      <c r="AM28" s="1043"/>
      <c r="AN28" s="1043"/>
      <c r="AO28" s="1043"/>
      <c r="AP28" s="1043" t="s">
        <v>555</v>
      </c>
      <c r="AQ28" s="1043"/>
      <c r="AR28" s="1043"/>
      <c r="AS28" s="1043"/>
      <c r="AT28" s="1043"/>
      <c r="AU28" s="1043" t="s">
        <v>555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28</v>
      </c>
      <c r="R29" s="1039"/>
      <c r="S29" s="1039"/>
      <c r="T29" s="1039"/>
      <c r="U29" s="1039"/>
      <c r="V29" s="1039">
        <v>25</v>
      </c>
      <c r="W29" s="1039"/>
      <c r="X29" s="1039"/>
      <c r="Y29" s="1039"/>
      <c r="Z29" s="1039"/>
      <c r="AA29" s="1039">
        <v>2</v>
      </c>
      <c r="AB29" s="1039"/>
      <c r="AC29" s="1039"/>
      <c r="AD29" s="1039"/>
      <c r="AE29" s="1040"/>
      <c r="AF29" s="1035">
        <v>2</v>
      </c>
      <c r="AG29" s="1036"/>
      <c r="AH29" s="1036"/>
      <c r="AI29" s="1036"/>
      <c r="AJ29" s="1037"/>
      <c r="AK29" s="980">
        <v>12</v>
      </c>
      <c r="AL29" s="971"/>
      <c r="AM29" s="971"/>
      <c r="AN29" s="971"/>
      <c r="AO29" s="971"/>
      <c r="AP29" s="971" t="s">
        <v>555</v>
      </c>
      <c r="AQ29" s="971"/>
      <c r="AR29" s="971"/>
      <c r="AS29" s="971"/>
      <c r="AT29" s="971"/>
      <c r="AU29" s="971" t="s">
        <v>555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17378</v>
      </c>
      <c r="R30" s="1039"/>
      <c r="S30" s="1039"/>
      <c r="T30" s="1039"/>
      <c r="U30" s="1039"/>
      <c r="V30" s="1039">
        <v>17215</v>
      </c>
      <c r="W30" s="1039"/>
      <c r="X30" s="1039"/>
      <c r="Y30" s="1039"/>
      <c r="Z30" s="1039"/>
      <c r="AA30" s="1039">
        <v>163</v>
      </c>
      <c r="AB30" s="1039"/>
      <c r="AC30" s="1039"/>
      <c r="AD30" s="1039"/>
      <c r="AE30" s="1040"/>
      <c r="AF30" s="1035">
        <v>163</v>
      </c>
      <c r="AG30" s="1036"/>
      <c r="AH30" s="1036"/>
      <c r="AI30" s="1036"/>
      <c r="AJ30" s="1037"/>
      <c r="AK30" s="980">
        <v>3034</v>
      </c>
      <c r="AL30" s="971"/>
      <c r="AM30" s="971"/>
      <c r="AN30" s="971"/>
      <c r="AO30" s="971"/>
      <c r="AP30" s="971" t="s">
        <v>555</v>
      </c>
      <c r="AQ30" s="971"/>
      <c r="AR30" s="971"/>
      <c r="AS30" s="971"/>
      <c r="AT30" s="971"/>
      <c r="AU30" s="971" t="s">
        <v>555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5214</v>
      </c>
      <c r="R31" s="1039"/>
      <c r="S31" s="1039"/>
      <c r="T31" s="1039"/>
      <c r="U31" s="1039"/>
      <c r="V31" s="1039">
        <v>5158</v>
      </c>
      <c r="W31" s="1039"/>
      <c r="X31" s="1039"/>
      <c r="Y31" s="1039"/>
      <c r="Z31" s="1039"/>
      <c r="AA31" s="1039">
        <v>57</v>
      </c>
      <c r="AB31" s="1039"/>
      <c r="AC31" s="1039"/>
      <c r="AD31" s="1039"/>
      <c r="AE31" s="1040"/>
      <c r="AF31" s="1035">
        <v>57</v>
      </c>
      <c r="AG31" s="1036"/>
      <c r="AH31" s="1036"/>
      <c r="AI31" s="1036"/>
      <c r="AJ31" s="1037"/>
      <c r="AK31" s="980">
        <v>2539</v>
      </c>
      <c r="AL31" s="971"/>
      <c r="AM31" s="971"/>
      <c r="AN31" s="971"/>
      <c r="AO31" s="971"/>
      <c r="AP31" s="971" t="s">
        <v>555</v>
      </c>
      <c r="AQ31" s="971"/>
      <c r="AR31" s="971"/>
      <c r="AS31" s="971"/>
      <c r="AT31" s="971"/>
      <c r="AU31" s="971" t="s">
        <v>555</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32898</v>
      </c>
      <c r="R32" s="1039"/>
      <c r="S32" s="1039"/>
      <c r="T32" s="1039"/>
      <c r="U32" s="1039"/>
      <c r="V32" s="1039">
        <v>32368</v>
      </c>
      <c r="W32" s="1039"/>
      <c r="X32" s="1039"/>
      <c r="Y32" s="1039"/>
      <c r="Z32" s="1039"/>
      <c r="AA32" s="1039">
        <v>529</v>
      </c>
      <c r="AB32" s="1039"/>
      <c r="AC32" s="1039"/>
      <c r="AD32" s="1039"/>
      <c r="AE32" s="1040"/>
      <c r="AF32" s="1035">
        <v>529</v>
      </c>
      <c r="AG32" s="1036"/>
      <c r="AH32" s="1036"/>
      <c r="AI32" s="1036"/>
      <c r="AJ32" s="1037"/>
      <c r="AK32" s="980" t="s">
        <v>555</v>
      </c>
      <c r="AL32" s="971"/>
      <c r="AM32" s="971"/>
      <c r="AN32" s="971"/>
      <c r="AO32" s="971"/>
      <c r="AP32" s="971" t="s">
        <v>555</v>
      </c>
      <c r="AQ32" s="971"/>
      <c r="AR32" s="971"/>
      <c r="AS32" s="971"/>
      <c r="AT32" s="971"/>
      <c r="AU32" s="971" t="s">
        <v>555</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3538</v>
      </c>
      <c r="R33" s="1039"/>
      <c r="S33" s="1039"/>
      <c r="T33" s="1039"/>
      <c r="U33" s="1039"/>
      <c r="V33" s="1039">
        <v>3367</v>
      </c>
      <c r="W33" s="1039"/>
      <c r="X33" s="1039"/>
      <c r="Y33" s="1039"/>
      <c r="Z33" s="1039"/>
      <c r="AA33" s="1039">
        <v>171</v>
      </c>
      <c r="AB33" s="1039"/>
      <c r="AC33" s="1039"/>
      <c r="AD33" s="1039"/>
      <c r="AE33" s="1040"/>
      <c r="AF33" s="1035">
        <v>3500</v>
      </c>
      <c r="AG33" s="1036"/>
      <c r="AH33" s="1036"/>
      <c r="AI33" s="1036"/>
      <c r="AJ33" s="1037"/>
      <c r="AK33" s="980">
        <v>61</v>
      </c>
      <c r="AL33" s="971"/>
      <c r="AM33" s="971"/>
      <c r="AN33" s="971"/>
      <c r="AO33" s="971"/>
      <c r="AP33" s="971">
        <v>9783</v>
      </c>
      <c r="AQ33" s="971"/>
      <c r="AR33" s="971"/>
      <c r="AS33" s="971"/>
      <c r="AT33" s="971"/>
      <c r="AU33" s="971">
        <v>616</v>
      </c>
      <c r="AV33" s="971"/>
      <c r="AW33" s="971"/>
      <c r="AX33" s="971"/>
      <c r="AY33" s="971"/>
      <c r="AZ33" s="1041" t="s">
        <v>555</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398</v>
      </c>
      <c r="C34" s="1031"/>
      <c r="D34" s="1031"/>
      <c r="E34" s="1031"/>
      <c r="F34" s="1031"/>
      <c r="G34" s="1031"/>
      <c r="H34" s="1031"/>
      <c r="I34" s="1031"/>
      <c r="J34" s="1031"/>
      <c r="K34" s="1031"/>
      <c r="L34" s="1031"/>
      <c r="M34" s="1031"/>
      <c r="N34" s="1031"/>
      <c r="O34" s="1031"/>
      <c r="P34" s="1032"/>
      <c r="Q34" s="1038">
        <v>16176</v>
      </c>
      <c r="R34" s="1039"/>
      <c r="S34" s="1039"/>
      <c r="T34" s="1039"/>
      <c r="U34" s="1039"/>
      <c r="V34" s="1039">
        <v>14152</v>
      </c>
      <c r="W34" s="1039"/>
      <c r="X34" s="1039"/>
      <c r="Y34" s="1039"/>
      <c r="Z34" s="1039"/>
      <c r="AA34" s="1039">
        <v>2023</v>
      </c>
      <c r="AB34" s="1039"/>
      <c r="AC34" s="1039"/>
      <c r="AD34" s="1039"/>
      <c r="AE34" s="1040"/>
      <c r="AF34" s="1035">
        <v>15155</v>
      </c>
      <c r="AG34" s="1036"/>
      <c r="AH34" s="1036"/>
      <c r="AI34" s="1036"/>
      <c r="AJ34" s="1037"/>
      <c r="AK34" s="980">
        <v>1432</v>
      </c>
      <c r="AL34" s="971"/>
      <c r="AM34" s="971"/>
      <c r="AN34" s="971"/>
      <c r="AO34" s="971"/>
      <c r="AP34" s="971">
        <v>2648</v>
      </c>
      <c r="AQ34" s="971"/>
      <c r="AR34" s="971"/>
      <c r="AS34" s="971"/>
      <c r="AT34" s="971"/>
      <c r="AU34" s="971">
        <v>1451</v>
      </c>
      <c r="AV34" s="971"/>
      <c r="AW34" s="971"/>
      <c r="AX34" s="971"/>
      <c r="AY34" s="971"/>
      <c r="AZ34" s="1041" t="s">
        <v>555</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5904</v>
      </c>
      <c r="R35" s="1039"/>
      <c r="S35" s="1039"/>
      <c r="T35" s="1039"/>
      <c r="U35" s="1039"/>
      <c r="V35" s="1039">
        <v>6058</v>
      </c>
      <c r="W35" s="1039"/>
      <c r="X35" s="1039"/>
      <c r="Y35" s="1039"/>
      <c r="Z35" s="1039"/>
      <c r="AA35" s="1039">
        <v>-154</v>
      </c>
      <c r="AB35" s="1039"/>
      <c r="AC35" s="1039"/>
      <c r="AD35" s="1039"/>
      <c r="AE35" s="1040"/>
      <c r="AF35" s="1035">
        <v>2065</v>
      </c>
      <c r="AG35" s="1036"/>
      <c r="AH35" s="1036"/>
      <c r="AI35" s="1036"/>
      <c r="AJ35" s="1037"/>
      <c r="AK35" s="980">
        <v>2100</v>
      </c>
      <c r="AL35" s="971"/>
      <c r="AM35" s="971"/>
      <c r="AN35" s="971"/>
      <c r="AO35" s="971"/>
      <c r="AP35" s="971">
        <v>34889</v>
      </c>
      <c r="AQ35" s="971"/>
      <c r="AR35" s="971"/>
      <c r="AS35" s="971"/>
      <c r="AT35" s="971"/>
      <c r="AU35" s="971">
        <v>21492</v>
      </c>
      <c r="AV35" s="971"/>
      <c r="AW35" s="971"/>
      <c r="AX35" s="971"/>
      <c r="AY35" s="971"/>
      <c r="AZ35" s="1041" t="s">
        <v>555</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156</v>
      </c>
      <c r="R36" s="1039"/>
      <c r="S36" s="1039"/>
      <c r="T36" s="1039"/>
      <c r="U36" s="1039"/>
      <c r="V36" s="1039">
        <v>146</v>
      </c>
      <c r="W36" s="1039"/>
      <c r="X36" s="1039"/>
      <c r="Y36" s="1039"/>
      <c r="Z36" s="1039"/>
      <c r="AA36" s="1039">
        <v>10</v>
      </c>
      <c r="AB36" s="1039"/>
      <c r="AC36" s="1039"/>
      <c r="AD36" s="1039"/>
      <c r="AE36" s="1040"/>
      <c r="AF36" s="1035">
        <v>10</v>
      </c>
      <c r="AG36" s="1036"/>
      <c r="AH36" s="1036"/>
      <c r="AI36" s="1036"/>
      <c r="AJ36" s="1037"/>
      <c r="AK36" s="980">
        <v>20</v>
      </c>
      <c r="AL36" s="971"/>
      <c r="AM36" s="971"/>
      <c r="AN36" s="971"/>
      <c r="AO36" s="971"/>
      <c r="AP36" s="971" t="s">
        <v>555</v>
      </c>
      <c r="AQ36" s="971"/>
      <c r="AR36" s="971"/>
      <c r="AS36" s="971"/>
      <c r="AT36" s="971"/>
      <c r="AU36" s="971" t="s">
        <v>555</v>
      </c>
      <c r="AV36" s="971"/>
      <c r="AW36" s="971"/>
      <c r="AX36" s="971"/>
      <c r="AY36" s="971"/>
      <c r="AZ36" s="1041" t="s">
        <v>555</v>
      </c>
      <c r="BA36" s="1041"/>
      <c r="BB36" s="1041"/>
      <c r="BC36" s="1041"/>
      <c r="BD36" s="1041"/>
      <c r="BE36" s="972" t="s">
        <v>401</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402</v>
      </c>
      <c r="C37" s="1031"/>
      <c r="D37" s="1031"/>
      <c r="E37" s="1031"/>
      <c r="F37" s="1031"/>
      <c r="G37" s="1031"/>
      <c r="H37" s="1031"/>
      <c r="I37" s="1031"/>
      <c r="J37" s="1031"/>
      <c r="K37" s="1031"/>
      <c r="L37" s="1031"/>
      <c r="M37" s="1031"/>
      <c r="N37" s="1031"/>
      <c r="O37" s="1031"/>
      <c r="P37" s="1032"/>
      <c r="Q37" s="1038">
        <v>206</v>
      </c>
      <c r="R37" s="1039"/>
      <c r="S37" s="1039"/>
      <c r="T37" s="1039"/>
      <c r="U37" s="1039"/>
      <c r="V37" s="1039">
        <v>165</v>
      </c>
      <c r="W37" s="1039"/>
      <c r="X37" s="1039"/>
      <c r="Y37" s="1039"/>
      <c r="Z37" s="1039"/>
      <c r="AA37" s="1039">
        <v>41</v>
      </c>
      <c r="AB37" s="1039"/>
      <c r="AC37" s="1039"/>
      <c r="AD37" s="1039"/>
      <c r="AE37" s="1040"/>
      <c r="AF37" s="1035">
        <v>41</v>
      </c>
      <c r="AG37" s="1036"/>
      <c r="AH37" s="1036"/>
      <c r="AI37" s="1036"/>
      <c r="AJ37" s="1037"/>
      <c r="AK37" s="980" t="s">
        <v>555</v>
      </c>
      <c r="AL37" s="971"/>
      <c r="AM37" s="971"/>
      <c r="AN37" s="971"/>
      <c r="AO37" s="971"/>
      <c r="AP37" s="971">
        <v>332</v>
      </c>
      <c r="AQ37" s="971"/>
      <c r="AR37" s="971"/>
      <c r="AS37" s="971"/>
      <c r="AT37" s="971"/>
      <c r="AU37" s="971">
        <v>6</v>
      </c>
      <c r="AV37" s="971"/>
      <c r="AW37" s="971"/>
      <c r="AX37" s="971"/>
      <c r="AY37" s="971"/>
      <c r="AZ37" s="1041" t="s">
        <v>555</v>
      </c>
      <c r="BA37" s="1041"/>
      <c r="BB37" s="1041"/>
      <c r="BC37" s="1041"/>
      <c r="BD37" s="1041"/>
      <c r="BE37" s="972" t="s">
        <v>401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21568</v>
      </c>
      <c r="AG63" s="959"/>
      <c r="AH63" s="959"/>
      <c r="AI63" s="959"/>
      <c r="AJ63" s="1022"/>
      <c r="AK63" s="1023"/>
      <c r="AL63" s="963"/>
      <c r="AM63" s="963"/>
      <c r="AN63" s="963"/>
      <c r="AO63" s="963"/>
      <c r="AP63" s="959">
        <v>47652</v>
      </c>
      <c r="AQ63" s="959"/>
      <c r="AR63" s="959"/>
      <c r="AS63" s="959"/>
      <c r="AT63" s="959"/>
      <c r="AU63" s="959">
        <v>23565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406</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556</v>
      </c>
      <c r="C68" s="986"/>
      <c r="D68" s="986"/>
      <c r="E68" s="986"/>
      <c r="F68" s="986"/>
      <c r="G68" s="986"/>
      <c r="H68" s="986"/>
      <c r="I68" s="986"/>
      <c r="J68" s="986"/>
      <c r="K68" s="986"/>
      <c r="L68" s="986"/>
      <c r="M68" s="986"/>
      <c r="N68" s="986"/>
      <c r="O68" s="986"/>
      <c r="P68" s="987"/>
      <c r="Q68" s="988">
        <v>4407</v>
      </c>
      <c r="R68" s="982"/>
      <c r="S68" s="982"/>
      <c r="T68" s="982"/>
      <c r="U68" s="982"/>
      <c r="V68" s="982">
        <v>4087</v>
      </c>
      <c r="W68" s="982"/>
      <c r="X68" s="982"/>
      <c r="Y68" s="982"/>
      <c r="Z68" s="982"/>
      <c r="AA68" s="982">
        <v>320</v>
      </c>
      <c r="AB68" s="982"/>
      <c r="AC68" s="982"/>
      <c r="AD68" s="982"/>
      <c r="AE68" s="982"/>
      <c r="AF68" s="982">
        <v>320</v>
      </c>
      <c r="AG68" s="982"/>
      <c r="AH68" s="982"/>
      <c r="AI68" s="982"/>
      <c r="AJ68" s="982"/>
      <c r="AK68" s="982">
        <v>507</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557</v>
      </c>
      <c r="C69" s="975"/>
      <c r="D69" s="975"/>
      <c r="E69" s="975"/>
      <c r="F69" s="975"/>
      <c r="G69" s="975"/>
      <c r="H69" s="975"/>
      <c r="I69" s="975"/>
      <c r="J69" s="975"/>
      <c r="K69" s="975"/>
      <c r="L69" s="975"/>
      <c r="M69" s="975"/>
      <c r="N69" s="975"/>
      <c r="O69" s="975"/>
      <c r="P69" s="976"/>
      <c r="Q69" s="977">
        <v>1092963</v>
      </c>
      <c r="R69" s="971"/>
      <c r="S69" s="971"/>
      <c r="T69" s="971"/>
      <c r="U69" s="971"/>
      <c r="V69" s="971">
        <v>1080088</v>
      </c>
      <c r="W69" s="971"/>
      <c r="X69" s="971"/>
      <c r="Y69" s="971"/>
      <c r="Z69" s="971"/>
      <c r="AA69" s="971">
        <v>12875</v>
      </c>
      <c r="AB69" s="971"/>
      <c r="AC69" s="971"/>
      <c r="AD69" s="971"/>
      <c r="AE69" s="971"/>
      <c r="AF69" s="971">
        <v>12875</v>
      </c>
      <c r="AG69" s="971"/>
      <c r="AH69" s="971"/>
      <c r="AI69" s="971"/>
      <c r="AJ69" s="971"/>
      <c r="AK69" s="971">
        <v>8791</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569</v>
      </c>
      <c r="C70" s="975"/>
      <c r="D70" s="975"/>
      <c r="E70" s="975"/>
      <c r="F70" s="975"/>
      <c r="G70" s="975"/>
      <c r="H70" s="975"/>
      <c r="I70" s="975"/>
      <c r="J70" s="975"/>
      <c r="K70" s="975"/>
      <c r="L70" s="975"/>
      <c r="M70" s="975"/>
      <c r="N70" s="975"/>
      <c r="O70" s="975"/>
      <c r="P70" s="976"/>
      <c r="Q70" s="977">
        <v>109</v>
      </c>
      <c r="R70" s="971"/>
      <c r="S70" s="971"/>
      <c r="T70" s="971"/>
      <c r="U70" s="971"/>
      <c r="V70" s="971">
        <v>31</v>
      </c>
      <c r="W70" s="971"/>
      <c r="X70" s="971"/>
      <c r="Y70" s="971"/>
      <c r="Z70" s="971"/>
      <c r="AA70" s="971">
        <v>78</v>
      </c>
      <c r="AB70" s="971"/>
      <c r="AC70" s="971"/>
      <c r="AD70" s="971"/>
      <c r="AE70" s="971"/>
      <c r="AF70" s="971">
        <v>78</v>
      </c>
      <c r="AG70" s="971"/>
      <c r="AH70" s="971"/>
      <c r="AI70" s="971"/>
      <c r="AJ70" s="971"/>
      <c r="AK70" s="971" t="s">
        <v>555</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570</v>
      </c>
      <c r="C71" s="975"/>
      <c r="D71" s="975"/>
      <c r="E71" s="975"/>
      <c r="F71" s="975"/>
      <c r="G71" s="975"/>
      <c r="H71" s="975"/>
      <c r="I71" s="975"/>
      <c r="J71" s="975"/>
      <c r="K71" s="975"/>
      <c r="L71" s="975"/>
      <c r="M71" s="975"/>
      <c r="N71" s="975"/>
      <c r="O71" s="975"/>
      <c r="P71" s="976"/>
      <c r="Q71" s="977">
        <v>38</v>
      </c>
      <c r="R71" s="971"/>
      <c r="S71" s="971"/>
      <c r="T71" s="971"/>
      <c r="U71" s="971"/>
      <c r="V71" s="971">
        <v>8</v>
      </c>
      <c r="W71" s="971"/>
      <c r="X71" s="971"/>
      <c r="Y71" s="971"/>
      <c r="Z71" s="971"/>
      <c r="AA71" s="971">
        <v>30</v>
      </c>
      <c r="AB71" s="971"/>
      <c r="AC71" s="971"/>
      <c r="AD71" s="971"/>
      <c r="AE71" s="971"/>
      <c r="AF71" s="971">
        <v>30</v>
      </c>
      <c r="AG71" s="971"/>
      <c r="AH71" s="971"/>
      <c r="AI71" s="971"/>
      <c r="AJ71" s="971"/>
      <c r="AK71" s="971" t="s">
        <v>555</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571</v>
      </c>
      <c r="C72" s="975"/>
      <c r="D72" s="975"/>
      <c r="E72" s="975"/>
      <c r="F72" s="975"/>
      <c r="G72" s="975"/>
      <c r="H72" s="975"/>
      <c r="I72" s="975"/>
      <c r="J72" s="975"/>
      <c r="K72" s="975"/>
      <c r="L72" s="975"/>
      <c r="M72" s="975"/>
      <c r="N72" s="975"/>
      <c r="O72" s="975"/>
      <c r="P72" s="976"/>
      <c r="Q72" s="977">
        <v>10</v>
      </c>
      <c r="R72" s="971"/>
      <c r="S72" s="971"/>
      <c r="T72" s="971"/>
      <c r="U72" s="971"/>
      <c r="V72" s="971">
        <v>5</v>
      </c>
      <c r="W72" s="971"/>
      <c r="X72" s="971"/>
      <c r="Y72" s="971"/>
      <c r="Z72" s="971"/>
      <c r="AA72" s="971">
        <v>5</v>
      </c>
      <c r="AB72" s="971"/>
      <c r="AC72" s="971"/>
      <c r="AD72" s="971"/>
      <c r="AE72" s="971"/>
      <c r="AF72" s="971">
        <v>5</v>
      </c>
      <c r="AG72" s="971"/>
      <c r="AH72" s="971"/>
      <c r="AI72" s="971"/>
      <c r="AJ72" s="971"/>
      <c r="AK72" s="971" t="s">
        <v>555</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572</v>
      </c>
      <c r="C73" s="975"/>
      <c r="D73" s="975"/>
      <c r="E73" s="975"/>
      <c r="F73" s="975"/>
      <c r="G73" s="975"/>
      <c r="H73" s="975"/>
      <c r="I73" s="975"/>
      <c r="J73" s="975"/>
      <c r="K73" s="975"/>
      <c r="L73" s="975"/>
      <c r="M73" s="975"/>
      <c r="N73" s="975"/>
      <c r="O73" s="975"/>
      <c r="P73" s="976"/>
      <c r="Q73" s="977">
        <v>9</v>
      </c>
      <c r="R73" s="971"/>
      <c r="S73" s="971"/>
      <c r="T73" s="971"/>
      <c r="U73" s="971"/>
      <c r="V73" s="971">
        <v>6</v>
      </c>
      <c r="W73" s="971"/>
      <c r="X73" s="971"/>
      <c r="Y73" s="971"/>
      <c r="Z73" s="971"/>
      <c r="AA73" s="971">
        <v>3</v>
      </c>
      <c r="AB73" s="971"/>
      <c r="AC73" s="971"/>
      <c r="AD73" s="971"/>
      <c r="AE73" s="971"/>
      <c r="AF73" s="971">
        <v>3</v>
      </c>
      <c r="AG73" s="971"/>
      <c r="AH73" s="971"/>
      <c r="AI73" s="971"/>
      <c r="AJ73" s="971"/>
      <c r="AK73" s="971" t="s">
        <v>555</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573</v>
      </c>
      <c r="C74" s="975"/>
      <c r="D74" s="975"/>
      <c r="E74" s="975"/>
      <c r="F74" s="975"/>
      <c r="G74" s="975"/>
      <c r="H74" s="975"/>
      <c r="I74" s="975"/>
      <c r="J74" s="975"/>
      <c r="K74" s="975"/>
      <c r="L74" s="975"/>
      <c r="M74" s="975"/>
      <c r="N74" s="975"/>
      <c r="O74" s="975"/>
      <c r="P74" s="976"/>
      <c r="Q74" s="977">
        <v>16</v>
      </c>
      <c r="R74" s="971"/>
      <c r="S74" s="971"/>
      <c r="T74" s="971"/>
      <c r="U74" s="971"/>
      <c r="V74" s="971">
        <v>1</v>
      </c>
      <c r="W74" s="971"/>
      <c r="X74" s="971"/>
      <c r="Y74" s="971"/>
      <c r="Z74" s="971"/>
      <c r="AA74" s="971">
        <v>15</v>
      </c>
      <c r="AB74" s="971"/>
      <c r="AC74" s="971"/>
      <c r="AD74" s="971"/>
      <c r="AE74" s="971"/>
      <c r="AF74" s="971">
        <v>15</v>
      </c>
      <c r="AG74" s="971"/>
      <c r="AH74" s="971"/>
      <c r="AI74" s="971"/>
      <c r="AJ74" s="971"/>
      <c r="AK74" s="971" t="s">
        <v>555</v>
      </c>
      <c r="AL74" s="971"/>
      <c r="AM74" s="971"/>
      <c r="AN74" s="971"/>
      <c r="AO74" s="971"/>
      <c r="AP74" s="971" t="s">
        <v>555</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SUM(AF68:AJ74)</f>
        <v>13326</v>
      </c>
      <c r="AG88" s="959"/>
      <c r="AH88" s="959"/>
      <c r="AI88" s="959"/>
      <c r="AJ88" s="959"/>
      <c r="AK88" s="963"/>
      <c r="AL88" s="963"/>
      <c r="AM88" s="963"/>
      <c r="AN88" s="963"/>
      <c r="AO88" s="963"/>
      <c r="AP88" s="959" t="s">
        <v>555</v>
      </c>
      <c r="AQ88" s="959"/>
      <c r="AR88" s="959"/>
      <c r="AS88" s="959"/>
      <c r="AT88" s="959"/>
      <c r="AU88" s="959" t="s">
        <v>555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SUM(CR7:CV10)</f>
        <v>155</v>
      </c>
      <c r="CS102" s="953"/>
      <c r="CT102" s="953"/>
      <c r="CU102" s="953"/>
      <c r="CV102" s="954"/>
      <c r="CW102" s="952">
        <f>SUM(CW7:DA10)</f>
        <v>67</v>
      </c>
      <c r="CX102" s="953"/>
      <c r="CY102" s="953"/>
      <c r="CZ102" s="953"/>
      <c r="DA102" s="954"/>
      <c r="DB102" s="952" t="s">
        <v>555</v>
      </c>
      <c r="DC102" s="953"/>
      <c r="DD102" s="953"/>
      <c r="DE102" s="953"/>
      <c r="DF102" s="954"/>
      <c r="DG102" s="952">
        <f t="shared" ref="DG102" si="0">SUM(DG7:DK10)</f>
        <v>957</v>
      </c>
      <c r="DH102" s="953"/>
      <c r="DI102" s="953"/>
      <c r="DJ102" s="953"/>
      <c r="DK102" s="954"/>
      <c r="DL102" s="952" t="s">
        <v>555</v>
      </c>
      <c r="DM102" s="953"/>
      <c r="DN102" s="953"/>
      <c r="DO102" s="953"/>
      <c r="DP102" s="954"/>
      <c r="DQ102" s="952" t="s">
        <v>555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2">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4843804</v>
      </c>
      <c r="AB110" s="889"/>
      <c r="AC110" s="889"/>
      <c r="AD110" s="889"/>
      <c r="AE110" s="890"/>
      <c r="AF110" s="891">
        <v>5377346</v>
      </c>
      <c r="AG110" s="889"/>
      <c r="AH110" s="889"/>
      <c r="AI110" s="889"/>
      <c r="AJ110" s="890"/>
      <c r="AK110" s="891">
        <v>5712110</v>
      </c>
      <c r="AL110" s="889"/>
      <c r="AM110" s="889"/>
      <c r="AN110" s="889"/>
      <c r="AO110" s="890"/>
      <c r="AP110" s="892">
        <v>15.8</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59584665</v>
      </c>
      <c r="BR110" s="842"/>
      <c r="BS110" s="842"/>
      <c r="BT110" s="842"/>
      <c r="BU110" s="842"/>
      <c r="BV110" s="842">
        <v>58591440</v>
      </c>
      <c r="BW110" s="842"/>
      <c r="BX110" s="842"/>
      <c r="BY110" s="842"/>
      <c r="BZ110" s="842"/>
      <c r="CA110" s="842">
        <v>57306222</v>
      </c>
      <c r="CB110" s="842"/>
      <c r="CC110" s="842"/>
      <c r="CD110" s="842"/>
      <c r="CE110" s="842"/>
      <c r="CF110" s="866">
        <v>158.4</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2535429</v>
      </c>
      <c r="BR111" s="817"/>
      <c r="BS111" s="817"/>
      <c r="BT111" s="817"/>
      <c r="BU111" s="817"/>
      <c r="BV111" s="817">
        <v>2428572</v>
      </c>
      <c r="BW111" s="817"/>
      <c r="BX111" s="817"/>
      <c r="BY111" s="817"/>
      <c r="BZ111" s="817"/>
      <c r="CA111" s="817">
        <v>2428572</v>
      </c>
      <c r="CB111" s="817"/>
      <c r="CC111" s="817"/>
      <c r="CD111" s="817"/>
      <c r="CE111" s="817"/>
      <c r="CF111" s="875">
        <v>6.7</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23736898</v>
      </c>
      <c r="BR112" s="817"/>
      <c r="BS112" s="817"/>
      <c r="BT112" s="817"/>
      <c r="BU112" s="817"/>
      <c r="BV112" s="817">
        <v>25273108</v>
      </c>
      <c r="BW112" s="817"/>
      <c r="BX112" s="817"/>
      <c r="BY112" s="817"/>
      <c r="BZ112" s="817"/>
      <c r="CA112" s="817">
        <v>23565397</v>
      </c>
      <c r="CB112" s="817"/>
      <c r="CC112" s="817"/>
      <c r="CD112" s="817"/>
      <c r="CE112" s="817"/>
      <c r="CF112" s="875">
        <v>65.099999999999994</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1367581</v>
      </c>
      <c r="AB113" s="919"/>
      <c r="AC113" s="919"/>
      <c r="AD113" s="919"/>
      <c r="AE113" s="920"/>
      <c r="AF113" s="921">
        <v>1377702</v>
      </c>
      <c r="AG113" s="919"/>
      <c r="AH113" s="919"/>
      <c r="AI113" s="919"/>
      <c r="AJ113" s="920"/>
      <c r="AK113" s="921">
        <v>1349850</v>
      </c>
      <c r="AL113" s="919"/>
      <c r="AM113" s="919"/>
      <c r="AN113" s="919"/>
      <c r="AO113" s="920"/>
      <c r="AP113" s="922">
        <v>3.7</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10750967</v>
      </c>
      <c r="BR114" s="817"/>
      <c r="BS114" s="817"/>
      <c r="BT114" s="817"/>
      <c r="BU114" s="817"/>
      <c r="BV114" s="817">
        <v>10906183</v>
      </c>
      <c r="BW114" s="817"/>
      <c r="BX114" s="817"/>
      <c r="BY114" s="817"/>
      <c r="BZ114" s="817"/>
      <c r="CA114" s="817">
        <v>11320287</v>
      </c>
      <c r="CB114" s="817"/>
      <c r="CC114" s="817"/>
      <c r="CD114" s="817"/>
      <c r="CE114" s="817"/>
      <c r="CF114" s="875">
        <v>31.3</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21951</v>
      </c>
      <c r="AB115" s="919"/>
      <c r="AC115" s="919"/>
      <c r="AD115" s="919"/>
      <c r="AE115" s="920"/>
      <c r="AF115" s="921">
        <v>5142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2535429</v>
      </c>
      <c r="DH115" s="780"/>
      <c r="DI115" s="780"/>
      <c r="DJ115" s="780"/>
      <c r="DK115" s="781"/>
      <c r="DL115" s="782">
        <v>2428572</v>
      </c>
      <c r="DM115" s="780"/>
      <c r="DN115" s="780"/>
      <c r="DO115" s="780"/>
      <c r="DP115" s="781"/>
      <c r="DQ115" s="782">
        <v>2428572</v>
      </c>
      <c r="DR115" s="780"/>
      <c r="DS115" s="780"/>
      <c r="DT115" s="780"/>
      <c r="DU115" s="781"/>
      <c r="DV115" s="824">
        <v>6.7</v>
      </c>
      <c r="DW115" s="825"/>
      <c r="DX115" s="825"/>
      <c r="DY115" s="825"/>
      <c r="DZ115" s="826"/>
    </row>
    <row r="116" spans="1:130" s="230" customFormat="1" ht="26.25" customHeight="1" x14ac:dyDescent="0.2">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6233336</v>
      </c>
      <c r="AB117" s="903"/>
      <c r="AC117" s="903"/>
      <c r="AD117" s="903"/>
      <c r="AE117" s="904"/>
      <c r="AF117" s="905">
        <v>6760190</v>
      </c>
      <c r="AG117" s="903"/>
      <c r="AH117" s="903"/>
      <c r="AI117" s="903"/>
      <c r="AJ117" s="904"/>
      <c r="AK117" s="905">
        <v>7061960</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96607959</v>
      </c>
      <c r="BR119" s="845"/>
      <c r="BS119" s="845"/>
      <c r="BT119" s="845"/>
      <c r="BU119" s="845"/>
      <c r="BV119" s="845">
        <v>97199303</v>
      </c>
      <c r="BW119" s="845"/>
      <c r="BX119" s="845"/>
      <c r="BY119" s="845"/>
      <c r="BZ119" s="845"/>
      <c r="CA119" s="845">
        <v>94620478</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12021686</v>
      </c>
      <c r="BR120" s="842"/>
      <c r="BS120" s="842"/>
      <c r="BT120" s="842"/>
      <c r="BU120" s="842"/>
      <c r="BV120" s="842">
        <v>12431422</v>
      </c>
      <c r="BW120" s="842"/>
      <c r="BX120" s="842"/>
      <c r="BY120" s="842"/>
      <c r="BZ120" s="842"/>
      <c r="CA120" s="842">
        <v>11487192</v>
      </c>
      <c r="CB120" s="842"/>
      <c r="CC120" s="842"/>
      <c r="CD120" s="842"/>
      <c r="CE120" s="842"/>
      <c r="CF120" s="866">
        <v>31.8</v>
      </c>
      <c r="CG120" s="867"/>
      <c r="CH120" s="867"/>
      <c r="CI120" s="867"/>
      <c r="CJ120" s="867"/>
      <c r="CK120" s="868" t="s">
        <v>453</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22671467</v>
      </c>
      <c r="DH120" s="842"/>
      <c r="DI120" s="842"/>
      <c r="DJ120" s="842"/>
      <c r="DK120" s="842"/>
      <c r="DL120" s="842">
        <v>24070388</v>
      </c>
      <c r="DM120" s="842"/>
      <c r="DN120" s="842"/>
      <c r="DO120" s="842"/>
      <c r="DP120" s="842"/>
      <c r="DQ120" s="842">
        <v>21492148</v>
      </c>
      <c r="DR120" s="842"/>
      <c r="DS120" s="842"/>
      <c r="DT120" s="842"/>
      <c r="DU120" s="842"/>
      <c r="DV120" s="843">
        <v>59.4</v>
      </c>
      <c r="DW120" s="843"/>
      <c r="DX120" s="843"/>
      <c r="DY120" s="843"/>
      <c r="DZ120" s="844"/>
    </row>
    <row r="121" spans="1:130" s="230" customFormat="1" ht="26.25" customHeight="1" x14ac:dyDescent="0.2">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21089356</v>
      </c>
      <c r="BR121" s="817"/>
      <c r="BS121" s="817"/>
      <c r="BT121" s="817"/>
      <c r="BU121" s="817"/>
      <c r="BV121" s="817">
        <v>22192090</v>
      </c>
      <c r="BW121" s="817"/>
      <c r="BX121" s="817"/>
      <c r="BY121" s="817"/>
      <c r="BZ121" s="817"/>
      <c r="CA121" s="817">
        <v>20779034</v>
      </c>
      <c r="CB121" s="817"/>
      <c r="CC121" s="817"/>
      <c r="CD121" s="817"/>
      <c r="CE121" s="817"/>
      <c r="CF121" s="875">
        <v>57.4</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332284</v>
      </c>
      <c r="DH121" s="817"/>
      <c r="DI121" s="817"/>
      <c r="DJ121" s="817"/>
      <c r="DK121" s="817"/>
      <c r="DL121" s="817">
        <v>516367</v>
      </c>
      <c r="DM121" s="817"/>
      <c r="DN121" s="817"/>
      <c r="DO121" s="817"/>
      <c r="DP121" s="817"/>
      <c r="DQ121" s="817">
        <v>1451268</v>
      </c>
      <c r="DR121" s="817"/>
      <c r="DS121" s="817"/>
      <c r="DT121" s="817"/>
      <c r="DU121" s="817"/>
      <c r="DV121" s="794">
        <v>4</v>
      </c>
      <c r="DW121" s="794"/>
      <c r="DX121" s="794"/>
      <c r="DY121" s="794"/>
      <c r="DZ121" s="795"/>
    </row>
    <row r="122" spans="1:130" s="230" customFormat="1" ht="26.25" customHeight="1" x14ac:dyDescent="0.2">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52570646</v>
      </c>
      <c r="BR122" s="845"/>
      <c r="BS122" s="845"/>
      <c r="BT122" s="845"/>
      <c r="BU122" s="845"/>
      <c r="BV122" s="845">
        <v>50713050</v>
      </c>
      <c r="BW122" s="845"/>
      <c r="BX122" s="845"/>
      <c r="BY122" s="845"/>
      <c r="BZ122" s="845"/>
      <c r="CA122" s="845">
        <v>48430660</v>
      </c>
      <c r="CB122" s="845"/>
      <c r="CC122" s="845"/>
      <c r="CD122" s="845"/>
      <c r="CE122" s="845"/>
      <c r="CF122" s="846">
        <v>133.9</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720985</v>
      </c>
      <c r="DH122" s="817"/>
      <c r="DI122" s="817"/>
      <c r="DJ122" s="817"/>
      <c r="DK122" s="817"/>
      <c r="DL122" s="817">
        <v>670319</v>
      </c>
      <c r="DM122" s="817"/>
      <c r="DN122" s="817"/>
      <c r="DO122" s="817"/>
      <c r="DP122" s="817"/>
      <c r="DQ122" s="817">
        <v>616334</v>
      </c>
      <c r="DR122" s="817"/>
      <c r="DS122" s="817"/>
      <c r="DT122" s="817"/>
      <c r="DU122" s="817"/>
      <c r="DV122" s="794">
        <v>1.7</v>
      </c>
      <c r="DW122" s="794"/>
      <c r="DX122" s="794"/>
      <c r="DY122" s="794"/>
      <c r="DZ122" s="795"/>
    </row>
    <row r="123" spans="1:130" s="230" customFormat="1" ht="26.25" customHeight="1" x14ac:dyDescent="0.2">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85681688</v>
      </c>
      <c r="BR123" s="833"/>
      <c r="BS123" s="833"/>
      <c r="BT123" s="833"/>
      <c r="BU123" s="833"/>
      <c r="BV123" s="833">
        <v>85336562</v>
      </c>
      <c r="BW123" s="833"/>
      <c r="BX123" s="833"/>
      <c r="BY123" s="833"/>
      <c r="BZ123" s="833"/>
      <c r="CA123" s="833">
        <v>80696886</v>
      </c>
      <c r="CB123" s="833"/>
      <c r="CC123" s="833"/>
      <c r="CD123" s="833"/>
      <c r="CE123" s="833"/>
      <c r="CF123" s="748"/>
      <c r="CG123" s="749"/>
      <c r="CH123" s="749"/>
      <c r="CI123" s="749"/>
      <c r="CJ123" s="834"/>
      <c r="CK123" s="869"/>
      <c r="CL123" s="855"/>
      <c r="CM123" s="855"/>
      <c r="CN123" s="855"/>
      <c r="CO123" s="856"/>
      <c r="CP123" s="835" t="s">
        <v>402</v>
      </c>
      <c r="CQ123" s="836"/>
      <c r="CR123" s="836"/>
      <c r="CS123" s="836"/>
      <c r="CT123" s="836"/>
      <c r="CU123" s="836"/>
      <c r="CV123" s="836"/>
      <c r="CW123" s="836"/>
      <c r="CX123" s="836"/>
      <c r="CY123" s="836"/>
      <c r="CZ123" s="836"/>
      <c r="DA123" s="836"/>
      <c r="DB123" s="836"/>
      <c r="DC123" s="836"/>
      <c r="DD123" s="836"/>
      <c r="DE123" s="836"/>
      <c r="DF123" s="837"/>
      <c r="DG123" s="779">
        <v>12162</v>
      </c>
      <c r="DH123" s="780"/>
      <c r="DI123" s="780"/>
      <c r="DJ123" s="780"/>
      <c r="DK123" s="781"/>
      <c r="DL123" s="782">
        <v>10898</v>
      </c>
      <c r="DM123" s="780"/>
      <c r="DN123" s="780"/>
      <c r="DO123" s="780"/>
      <c r="DP123" s="781"/>
      <c r="DQ123" s="782">
        <v>5647</v>
      </c>
      <c r="DR123" s="780"/>
      <c r="DS123" s="780"/>
      <c r="DT123" s="780"/>
      <c r="DU123" s="781"/>
      <c r="DV123" s="824">
        <v>0</v>
      </c>
      <c r="DW123" s="825"/>
      <c r="DX123" s="825"/>
      <c r="DY123" s="825"/>
      <c r="DZ123" s="826"/>
    </row>
    <row r="124" spans="1:130" s="230" customFormat="1" ht="26.25" customHeight="1" thickBot="1" x14ac:dyDescent="0.25">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v>
      </c>
      <c r="BR124" s="831"/>
      <c r="BS124" s="831"/>
      <c r="BT124" s="831"/>
      <c r="BU124" s="831"/>
      <c r="BV124" s="831">
        <v>33.299999999999997</v>
      </c>
      <c r="BW124" s="831"/>
      <c r="BX124" s="831"/>
      <c r="BY124" s="831"/>
      <c r="BZ124" s="831"/>
      <c r="CA124" s="831">
        <v>38.4</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21951</v>
      </c>
      <c r="AB126" s="780"/>
      <c r="AC126" s="780"/>
      <c r="AD126" s="780"/>
      <c r="AE126" s="781"/>
      <c r="AF126" s="782">
        <v>5142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1331557</v>
      </c>
      <c r="AB128" s="801"/>
      <c r="AC128" s="801"/>
      <c r="AD128" s="801"/>
      <c r="AE128" s="802"/>
      <c r="AF128" s="803">
        <v>1308678</v>
      </c>
      <c r="AG128" s="801"/>
      <c r="AH128" s="801"/>
      <c r="AI128" s="801"/>
      <c r="AJ128" s="802"/>
      <c r="AK128" s="803">
        <v>1363331</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11.45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40438534</v>
      </c>
      <c r="AB129" s="780"/>
      <c r="AC129" s="780"/>
      <c r="AD129" s="780"/>
      <c r="AE129" s="781"/>
      <c r="AF129" s="782">
        <v>39750796</v>
      </c>
      <c r="AG129" s="780"/>
      <c r="AH129" s="780"/>
      <c r="AI129" s="780"/>
      <c r="AJ129" s="781"/>
      <c r="AK129" s="782">
        <v>40382203</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16.45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4054120</v>
      </c>
      <c r="AB130" s="780"/>
      <c r="AC130" s="780"/>
      <c r="AD130" s="780"/>
      <c r="AE130" s="781"/>
      <c r="AF130" s="782">
        <v>4161548</v>
      </c>
      <c r="AG130" s="780"/>
      <c r="AH130" s="780"/>
      <c r="AI130" s="780"/>
      <c r="AJ130" s="781"/>
      <c r="AK130" s="782">
        <v>4202257</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36384414</v>
      </c>
      <c r="AB131" s="764"/>
      <c r="AC131" s="764"/>
      <c r="AD131" s="764"/>
      <c r="AE131" s="765"/>
      <c r="AF131" s="766">
        <v>35589248</v>
      </c>
      <c r="AG131" s="764"/>
      <c r="AH131" s="764"/>
      <c r="AI131" s="764"/>
      <c r="AJ131" s="765"/>
      <c r="AK131" s="766">
        <v>36179946</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38.4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2.3297310769999999</v>
      </c>
      <c r="AB132" s="745"/>
      <c r="AC132" s="745"/>
      <c r="AD132" s="745"/>
      <c r="AE132" s="746"/>
      <c r="AF132" s="747">
        <v>3.6245890890000001</v>
      </c>
      <c r="AG132" s="745"/>
      <c r="AH132" s="745"/>
      <c r="AI132" s="745"/>
      <c r="AJ132" s="746"/>
      <c r="AK132" s="747">
        <v>4.1359155149999998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2.1</v>
      </c>
      <c r="AB133" s="724"/>
      <c r="AC133" s="724"/>
      <c r="AD133" s="724"/>
      <c r="AE133" s="725"/>
      <c r="AF133" s="723">
        <v>2.6</v>
      </c>
      <c r="AG133" s="724"/>
      <c r="AH133" s="724"/>
      <c r="AI133" s="724"/>
      <c r="AJ133" s="725"/>
      <c r="AK133" s="723">
        <v>3.3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yKp8o9K9gdxweHBEDUra8YSPu3LkCjsXOakZpKFDX30QwG/OKgXBcoIPWqU0v+WRi9Qu2dV3wIhcOEIE9iYjQ==" saltValue="SaK4qFGgL9xzxjNu4zob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tsn+PligIHSw6NiQYtTimLZjXcGtzZ+jXnUuuax5zc0dP6YKSPTV2HUbWWxG1XZfSRyRpdQu9zlTKtKL11H6A==" saltValue="e50UwvUFP5RyrHEZ24qH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60YfBYpWHwwca2nEBD4BLbxQNwz93QqUn3/Ebqe+ZWsSCMpbQRYiNEuCtydHxnBw7yoXTzae1fmCOID2aMAxA==" saltValue="VxVON6hOYdamCa/0YUB7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14329125</v>
      </c>
      <c r="AP9" s="281">
        <v>76610</v>
      </c>
      <c r="AQ9" s="282">
        <v>64047</v>
      </c>
      <c r="AR9" s="283">
        <v>19.600000000000001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34</v>
      </c>
      <c r="AP10" s="284">
        <v>0</v>
      </c>
      <c r="AQ10" s="285">
        <v>2298</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930634</v>
      </c>
      <c r="AP11" s="284">
        <v>4976</v>
      </c>
      <c r="AQ11" s="285">
        <v>1764</v>
      </c>
      <c r="AR11" s="286">
        <v>182.1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30</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517097</v>
      </c>
      <c r="AP13" s="284">
        <v>2765</v>
      </c>
      <c r="AQ13" s="285">
        <v>1643</v>
      </c>
      <c r="AR13" s="286">
        <v>68.3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336624</v>
      </c>
      <c r="AP14" s="284">
        <v>1800</v>
      </c>
      <c r="AQ14" s="285">
        <v>1378</v>
      </c>
      <c r="AR14" s="286">
        <v>30.6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-337249</v>
      </c>
      <c r="AP15" s="284">
        <v>-1803</v>
      </c>
      <c r="AQ15" s="285">
        <v>-2215</v>
      </c>
      <c r="AR15" s="286">
        <v>-18.600000000000001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15776265</v>
      </c>
      <c r="AP16" s="284">
        <v>84347</v>
      </c>
      <c r="AQ16" s="285">
        <v>68944</v>
      </c>
      <c r="AR16" s="286">
        <v>22.3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7.88</v>
      </c>
      <c r="AP21" s="298">
        <v>6.5</v>
      </c>
      <c r="AQ21" s="299">
        <v>1.38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98.8</v>
      </c>
      <c r="AP22" s="303">
        <v>99.5</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5712110</v>
      </c>
      <c r="AP32" s="312">
        <v>30540</v>
      </c>
      <c r="AQ32" s="313">
        <v>30222</v>
      </c>
      <c r="AR32" s="314">
        <v>1.1000000000000001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22</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1349850</v>
      </c>
      <c r="AP35" s="312">
        <v>7217</v>
      </c>
      <c r="AQ35" s="313">
        <v>7968</v>
      </c>
      <c r="AR35" s="314">
        <v>-9.4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t="s">
        <v>495</v>
      </c>
      <c r="AP36" s="312" t="s">
        <v>495</v>
      </c>
      <c r="AQ36" s="313">
        <v>535</v>
      </c>
      <c r="AR36" s="314" t="s">
        <v>495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t="s">
        <v>495</v>
      </c>
      <c r="AP37" s="312" t="s">
        <v>495</v>
      </c>
      <c r="AQ37" s="313">
        <v>897</v>
      </c>
      <c r="AR37" s="314" t="s">
        <v>495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0</v>
      </c>
      <c r="AR38" s="304" t="s">
        <v>495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-1363331</v>
      </c>
      <c r="AP39" s="312">
        <v>-7289</v>
      </c>
      <c r="AQ39" s="313">
        <v>-7440</v>
      </c>
      <c r="AR39" s="314">
        <v>-2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-4202257</v>
      </c>
      <c r="AP40" s="312">
        <v>-22467</v>
      </c>
      <c r="AQ40" s="313">
        <v>-23690</v>
      </c>
      <c r="AR40" s="314">
        <v>-5.2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1496372</v>
      </c>
      <c r="AP41" s="312">
        <v>8000</v>
      </c>
      <c r="AQ41" s="313">
        <v>8515</v>
      </c>
      <c r="AR41" s="314">
        <v>-6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11623770</v>
      </c>
      <c r="AN51" s="334">
        <v>60992</v>
      </c>
      <c r="AO51" s="335">
        <v>4.4000000000000004</v>
      </c>
      <c r="AP51" s="336">
        <v>46035</v>
      </c>
      <c r="AQ51" s="337">
        <v>2.2999999999999998</v>
      </c>
      <c r="AR51" s="338">
        <v>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5246242</v>
      </c>
      <c r="AN52" s="342">
        <v>27528</v>
      </c>
      <c r="AO52" s="343">
        <v>-6.9</v>
      </c>
      <c r="AP52" s="344">
        <v>25158</v>
      </c>
      <c r="AQ52" s="345">
        <v>-0.4</v>
      </c>
      <c r="AR52" s="346">
        <v>-6.5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13265282</v>
      </c>
      <c r="AN53" s="334">
        <v>70029</v>
      </c>
      <c r="AO53" s="335">
        <v>14.8</v>
      </c>
      <c r="AP53" s="336">
        <v>43261</v>
      </c>
      <c r="AQ53" s="337">
        <v>-6</v>
      </c>
      <c r="AR53" s="338">
        <v>20.8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6011424</v>
      </c>
      <c r="AN54" s="342">
        <v>31735</v>
      </c>
      <c r="AO54" s="343">
        <v>15.3</v>
      </c>
      <c r="AP54" s="344">
        <v>24721</v>
      </c>
      <c r="AQ54" s="345">
        <v>-1.7</v>
      </c>
      <c r="AR54" s="346">
        <v>17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6361176</v>
      </c>
      <c r="AN55" s="334">
        <v>33704</v>
      </c>
      <c r="AO55" s="335">
        <v>-51.9</v>
      </c>
      <c r="AP55" s="336">
        <v>40626</v>
      </c>
      <c r="AQ55" s="337">
        <v>-6.1</v>
      </c>
      <c r="AR55" s="338">
        <v>-45.8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2851395</v>
      </c>
      <c r="AN56" s="342">
        <v>15108</v>
      </c>
      <c r="AO56" s="343">
        <v>-52.4</v>
      </c>
      <c r="AP56" s="344">
        <v>24279</v>
      </c>
      <c r="AQ56" s="345">
        <v>-1.8</v>
      </c>
      <c r="AR56" s="346">
        <v>-50.6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5658708</v>
      </c>
      <c r="AN57" s="334">
        <v>30119</v>
      </c>
      <c r="AO57" s="335">
        <v>-10.6</v>
      </c>
      <c r="AP57" s="336">
        <v>46133</v>
      </c>
      <c r="AQ57" s="337">
        <v>13.6</v>
      </c>
      <c r="AR57" s="338">
        <v>-24.2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3428097</v>
      </c>
      <c r="AN58" s="342">
        <v>18246</v>
      </c>
      <c r="AO58" s="343">
        <v>20.8</v>
      </c>
      <c r="AP58" s="344">
        <v>27280</v>
      </c>
      <c r="AQ58" s="345">
        <v>12.4</v>
      </c>
      <c r="AR58" s="346">
        <v>8.4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8170373</v>
      </c>
      <c r="AN59" s="334">
        <v>43682</v>
      </c>
      <c r="AO59" s="335">
        <v>45</v>
      </c>
      <c r="AP59" s="336">
        <v>49174</v>
      </c>
      <c r="AQ59" s="337">
        <v>6.6</v>
      </c>
      <c r="AR59" s="338">
        <v>38.4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3196588</v>
      </c>
      <c r="AN60" s="342">
        <v>17090</v>
      </c>
      <c r="AO60" s="343">
        <v>-6.3</v>
      </c>
      <c r="AP60" s="344">
        <v>29896</v>
      </c>
      <c r="AQ60" s="345">
        <v>9.6</v>
      </c>
      <c r="AR60" s="346">
        <v>-15.9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9015862</v>
      </c>
      <c r="AN61" s="349">
        <v>47705</v>
      </c>
      <c r="AO61" s="350">
        <v>0.3</v>
      </c>
      <c r="AP61" s="351">
        <v>45046</v>
      </c>
      <c r="AQ61" s="352">
        <v>2.1</v>
      </c>
      <c r="AR61" s="338">
        <v>-1.8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4146749</v>
      </c>
      <c r="AN62" s="342">
        <v>21941</v>
      </c>
      <c r="AO62" s="343">
        <v>-5.9</v>
      </c>
      <c r="AP62" s="344">
        <v>26267</v>
      </c>
      <c r="AQ62" s="345">
        <v>3.6</v>
      </c>
      <c r="AR62" s="346">
        <v>-9.5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lz3Hw6VioteqjCJnL3yiYP84XJAdqsenm5dyseNy3sygSEF98QxKHd2331SpXUw5ce4K0++1yyyXSQ+jX19jxg==" saltValue="wQDhUQAqYdbnpy13C2Ce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0" spans="125:125" ht="13.5" hidden="1" customHeight="1" x14ac:dyDescent="0.2"/>
    <row r="121" spans="125:125" ht="13.5" hidden="1" customHeight="1" x14ac:dyDescent="0.2">
      <c r="DU121" s="259"/>
    </row>
  </sheetData>
  <sheetProtection algorithmName="SHA-512" hashValue="OZd2+zUwUz/l+UullkBifD11+v7objvpFoviqvbjJz1/8XTvOD/i/f3+nohztuYsedz2WAxVQQCp0iZJ7dDROw==" saltValue="7aOZnuu9ygi4hSKl6/wA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Vcu+YTednZp8m7ERzLm8/kmOaBWvkLf5Op2sD9rBlasoKkIl4qah2W9OU9RDpyu797f7OSwx2wuxxU2STQwNuA==" saltValue="k3YpL36KfRDXAKZXjqeI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15.37</v>
      </c>
      <c r="G47" s="12">
        <v>13.42</v>
      </c>
      <c r="H47" s="12">
        <v>13.88</v>
      </c>
      <c r="I47" s="12">
        <v>15.29</v>
      </c>
      <c r="J47" s="13">
        <v>14.23</v>
      </c>
    </row>
    <row r="48" spans="2:10" ht="57.75" customHeight="1" x14ac:dyDescent="0.2">
      <c r="B48" s="14"/>
      <c r="C48" s="1141" t="s">
        <v>4</v>
      </c>
      <c r="D48" s="1141"/>
      <c r="E48" s="1142"/>
      <c r="F48" s="15">
        <v>9.2100000000000009</v>
      </c>
      <c r="G48" s="16">
        <v>8.9499999999999993</v>
      </c>
      <c r="H48" s="16">
        <v>11.7</v>
      </c>
      <c r="I48" s="16">
        <v>10.44</v>
      </c>
      <c r="J48" s="17">
        <v>12.71</v>
      </c>
    </row>
    <row r="49" spans="2:10" ht="57.75" customHeight="1" thickBot="1" x14ac:dyDescent="0.25">
      <c r="B49" s="18"/>
      <c r="C49" s="1143" t="s">
        <v>5</v>
      </c>
      <c r="D49" s="1143"/>
      <c r="E49" s="1144"/>
      <c r="F49" s="19">
        <v>0.56999999999999995</v>
      </c>
      <c r="G49" s="20" t="s">
        <v>538</v>
      </c>
      <c r="H49" s="20">
        <v>4.13</v>
      </c>
      <c r="I49" s="20" t="s">
        <v>539</v>
      </c>
      <c r="J49" s="21">
        <v>1.62</v>
      </c>
    </row>
    <row r="50" spans="2:10" ht="13" x14ac:dyDescent="0.2"/>
  </sheetData>
  <sheetProtection algorithmName="SHA-512" hashValue="2MbZ6IXHF8hNSvmQf0y3HH00uLbM2CCJETWaqm3mak2SatalYEXU+yzR04yg+TJ+zcf4cAw/CxOToX9HfE1caQ==" saltValue="x83sha1mXJEc9MnkT+Xw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540</v>
      </c>
      <c r="D34" s="1151"/>
      <c r="E34" s="1152"/>
      <c r="F34" s="32">
        <v>9.07</v>
      </c>
      <c r="G34" s="33">
        <v>17.149999999999999</v>
      </c>
      <c r="H34" s="33">
        <v>26.04</v>
      </c>
      <c r="I34" s="33">
        <v>32.82</v>
      </c>
      <c r="J34" s="34">
        <v>37.53</v>
      </c>
      <c r="K34" s="22"/>
      <c r="L34" s="22"/>
      <c r="M34" s="22"/>
      <c r="N34" s="22"/>
      <c r="O34" s="22"/>
      <c r="P34" s="22"/>
    </row>
    <row r="35" spans="1:16" ht="39" customHeight="1" x14ac:dyDescent="0.2">
      <c r="A35" s="22"/>
      <c r="B35" s="35"/>
      <c r="C35" s="1145" t="s">
        <v>541</v>
      </c>
      <c r="D35" s="1146"/>
      <c r="E35" s="1147"/>
      <c r="F35" s="36">
        <v>9.14</v>
      </c>
      <c r="G35" s="37">
        <v>8.91</v>
      </c>
      <c r="H35" s="37">
        <v>11.66</v>
      </c>
      <c r="I35" s="37">
        <v>10.39</v>
      </c>
      <c r="J35" s="38">
        <v>12.7</v>
      </c>
      <c r="K35" s="22"/>
      <c r="L35" s="22"/>
      <c r="M35" s="22"/>
      <c r="N35" s="22"/>
      <c r="O35" s="22"/>
      <c r="P35" s="22"/>
    </row>
    <row r="36" spans="1:16" ht="39" customHeight="1" x14ac:dyDescent="0.2">
      <c r="A36" s="22"/>
      <c r="B36" s="35"/>
      <c r="C36" s="1145" t="s">
        <v>542</v>
      </c>
      <c r="D36" s="1146"/>
      <c r="E36" s="1147"/>
      <c r="F36" s="36">
        <v>6.49</v>
      </c>
      <c r="G36" s="37">
        <v>6.76</v>
      </c>
      <c r="H36" s="37">
        <v>7.48</v>
      </c>
      <c r="I36" s="37">
        <v>8.35</v>
      </c>
      <c r="J36" s="38">
        <v>8.66</v>
      </c>
      <c r="K36" s="22"/>
      <c r="L36" s="22"/>
      <c r="M36" s="22"/>
      <c r="N36" s="22"/>
      <c r="O36" s="22"/>
      <c r="P36" s="22"/>
    </row>
    <row r="37" spans="1:16" ht="39" customHeight="1" x14ac:dyDescent="0.2">
      <c r="A37" s="22"/>
      <c r="B37" s="35"/>
      <c r="C37" s="1145" t="s">
        <v>543</v>
      </c>
      <c r="D37" s="1146"/>
      <c r="E37" s="1147"/>
      <c r="F37" s="36">
        <v>5.41</v>
      </c>
      <c r="G37" s="37">
        <v>6.67</v>
      </c>
      <c r="H37" s="37">
        <v>5.78</v>
      </c>
      <c r="I37" s="37">
        <v>5.84</v>
      </c>
      <c r="J37" s="38">
        <v>5.1100000000000003</v>
      </c>
      <c r="K37" s="22"/>
      <c r="L37" s="22"/>
      <c r="M37" s="22"/>
      <c r="N37" s="22"/>
      <c r="O37" s="22"/>
      <c r="P37" s="22"/>
    </row>
    <row r="38" spans="1:16" ht="39" customHeight="1" x14ac:dyDescent="0.2">
      <c r="A38" s="22"/>
      <c r="B38" s="35"/>
      <c r="C38" s="1145" t="s">
        <v>544</v>
      </c>
      <c r="D38" s="1146"/>
      <c r="E38" s="1147"/>
      <c r="F38" s="36">
        <v>0.55000000000000004</v>
      </c>
      <c r="G38" s="37">
        <v>0.65</v>
      </c>
      <c r="H38" s="37">
        <v>0.64</v>
      </c>
      <c r="I38" s="37">
        <v>0.57999999999999996</v>
      </c>
      <c r="J38" s="38">
        <v>1.31</v>
      </c>
      <c r="K38" s="22"/>
      <c r="L38" s="22"/>
      <c r="M38" s="22"/>
      <c r="N38" s="22"/>
      <c r="O38" s="22"/>
      <c r="P38" s="22"/>
    </row>
    <row r="39" spans="1:16" ht="39" customHeight="1" x14ac:dyDescent="0.2">
      <c r="A39" s="22"/>
      <c r="B39" s="35"/>
      <c r="C39" s="1145" t="s">
        <v>545</v>
      </c>
      <c r="D39" s="1146"/>
      <c r="E39" s="1147"/>
      <c r="F39" s="36">
        <v>0.37</v>
      </c>
      <c r="G39" s="37">
        <v>0.35</v>
      </c>
      <c r="H39" s="37">
        <v>0.49</v>
      </c>
      <c r="I39" s="37">
        <v>0.53</v>
      </c>
      <c r="J39" s="38">
        <v>0.4</v>
      </c>
      <c r="K39" s="22"/>
      <c r="L39" s="22"/>
      <c r="M39" s="22"/>
      <c r="N39" s="22"/>
      <c r="O39" s="22"/>
      <c r="P39" s="22"/>
    </row>
    <row r="40" spans="1:16" ht="39" customHeight="1" x14ac:dyDescent="0.2">
      <c r="A40" s="22"/>
      <c r="B40" s="35"/>
      <c r="C40" s="1145" t="s">
        <v>546</v>
      </c>
      <c r="D40" s="1146"/>
      <c r="E40" s="1147"/>
      <c r="F40" s="36">
        <v>0.15</v>
      </c>
      <c r="G40" s="37">
        <v>0.16</v>
      </c>
      <c r="H40" s="37">
        <v>0.14000000000000001</v>
      </c>
      <c r="I40" s="37">
        <v>0.16</v>
      </c>
      <c r="J40" s="38">
        <v>0.13</v>
      </c>
      <c r="K40" s="22"/>
      <c r="L40" s="22"/>
      <c r="M40" s="22"/>
      <c r="N40" s="22"/>
      <c r="O40" s="22"/>
      <c r="P40" s="22"/>
    </row>
    <row r="41" spans="1:16" ht="39" customHeight="1" x14ac:dyDescent="0.2">
      <c r="A41" s="22"/>
      <c r="B41" s="35"/>
      <c r="C41" s="1145" t="s">
        <v>547</v>
      </c>
      <c r="D41" s="1146"/>
      <c r="E41" s="1147"/>
      <c r="F41" s="36">
        <v>0.46</v>
      </c>
      <c r="G41" s="37">
        <v>1.02</v>
      </c>
      <c r="H41" s="37">
        <v>0.93</v>
      </c>
      <c r="I41" s="37">
        <v>0.46</v>
      </c>
      <c r="J41" s="38">
        <v>0.11</v>
      </c>
      <c r="K41" s="22"/>
      <c r="L41" s="22"/>
      <c r="M41" s="22"/>
      <c r="N41" s="22"/>
      <c r="O41" s="22"/>
      <c r="P41" s="22"/>
    </row>
    <row r="42" spans="1:16" ht="39" customHeight="1" x14ac:dyDescent="0.2">
      <c r="A42" s="22"/>
      <c r="B42" s="39"/>
      <c r="C42" s="1145" t="s">
        <v>548</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549</v>
      </c>
      <c r="D43" s="1149"/>
      <c r="E43" s="1150"/>
      <c r="F43" s="41">
        <v>0.22</v>
      </c>
      <c r="G43" s="42">
        <v>0.06</v>
      </c>
      <c r="H43" s="42">
        <v>7.0000000000000007E-2</v>
      </c>
      <c r="I43" s="42">
        <v>0.2</v>
      </c>
      <c r="J43" s="43">
        <v>0.14000000000000001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qVlyo7tzBjXWpOVw1Fbma48jzoa18NSRiOv9jgxHCothN5Q5C0ESEuoONTj+RkGPSVxftdon/wR/nj706avwA==" saltValue="FYi8janeRDFU7VELSvWQ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4590</v>
      </c>
      <c r="L45" s="60">
        <v>4615</v>
      </c>
      <c r="M45" s="60">
        <v>4844</v>
      </c>
      <c r="N45" s="60">
        <v>5377</v>
      </c>
      <c r="O45" s="61">
        <v>5712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2">
      <c r="A48" s="48"/>
      <c r="B48" s="1178"/>
      <c r="C48" s="1179"/>
      <c r="D48" s="62"/>
      <c r="E48" s="1155" t="s">
        <v>13</v>
      </c>
      <c r="F48" s="1155"/>
      <c r="G48" s="1155"/>
      <c r="H48" s="1155"/>
      <c r="I48" s="1155"/>
      <c r="J48" s="1156"/>
      <c r="K48" s="63">
        <v>1504</v>
      </c>
      <c r="L48" s="64">
        <v>1470</v>
      </c>
      <c r="M48" s="64">
        <v>1368</v>
      </c>
      <c r="N48" s="64">
        <v>1378</v>
      </c>
      <c r="O48" s="65">
        <v>1350</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495</v>
      </c>
      <c r="L49" s="64" t="s">
        <v>495</v>
      </c>
      <c r="M49" s="64" t="s">
        <v>495</v>
      </c>
      <c r="N49" s="64" t="s">
        <v>495</v>
      </c>
      <c r="O49" s="65" t="s">
        <v>495</v>
      </c>
      <c r="P49" s="48"/>
      <c r="Q49" s="48"/>
      <c r="R49" s="48"/>
      <c r="S49" s="48"/>
      <c r="T49" s="48"/>
      <c r="U49" s="48"/>
    </row>
    <row r="50" spans="1:21" ht="30.75" customHeight="1" x14ac:dyDescent="0.2">
      <c r="A50" s="48"/>
      <c r="B50" s="1178"/>
      <c r="C50" s="1179"/>
      <c r="D50" s="62"/>
      <c r="E50" s="1155" t="s">
        <v>15</v>
      </c>
      <c r="F50" s="1155"/>
      <c r="G50" s="1155"/>
      <c r="H50" s="1155"/>
      <c r="I50" s="1155"/>
      <c r="J50" s="1156"/>
      <c r="K50" s="63">
        <v>24</v>
      </c>
      <c r="L50" s="64">
        <v>17</v>
      </c>
      <c r="M50" s="64">
        <v>22</v>
      </c>
      <c r="N50" s="64">
        <v>5</v>
      </c>
      <c r="O50" s="65" t="s">
        <v>495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5411</v>
      </c>
      <c r="L52" s="64">
        <v>5390</v>
      </c>
      <c r="M52" s="64">
        <v>5386</v>
      </c>
      <c r="N52" s="64">
        <v>5470</v>
      </c>
      <c r="O52" s="65">
        <v>5566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707</v>
      </c>
      <c r="L53" s="69">
        <v>712</v>
      </c>
      <c r="M53" s="69">
        <v>848</v>
      </c>
      <c r="N53" s="69">
        <v>1290</v>
      </c>
      <c r="O53" s="70">
        <v>1496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1wWXQkpFx9D+iSOluq8oZNvyUBFXli78O8VFO8U3MMBW+BfAzqWpguPCc3vxtUDoaEEow/zpotDaL2fHkcaqw==" saltValue="z5HCb1cCcO9Z6hcJYbyr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96" t="s">
        <v>30</v>
      </c>
      <c r="C41" s="1197"/>
      <c r="D41" s="105"/>
      <c r="E41" s="1198" t="s">
        <v>31</v>
      </c>
      <c r="F41" s="1198"/>
      <c r="G41" s="1198"/>
      <c r="H41" s="1199"/>
      <c r="I41" s="355">
        <v>55653</v>
      </c>
      <c r="J41" s="356">
        <v>59626</v>
      </c>
      <c r="K41" s="356">
        <v>59585</v>
      </c>
      <c r="L41" s="356">
        <v>58591</v>
      </c>
      <c r="M41" s="357">
        <v>57306</v>
      </c>
    </row>
    <row r="42" spans="2:13" ht="27.75" customHeight="1" x14ac:dyDescent="0.2">
      <c r="B42" s="1186"/>
      <c r="C42" s="1187"/>
      <c r="D42" s="106"/>
      <c r="E42" s="1190" t="s">
        <v>32</v>
      </c>
      <c r="F42" s="1190"/>
      <c r="G42" s="1190"/>
      <c r="H42" s="1191"/>
      <c r="I42" s="358">
        <v>2878</v>
      </c>
      <c r="J42" s="359">
        <v>2632</v>
      </c>
      <c r="K42" s="359">
        <v>2535</v>
      </c>
      <c r="L42" s="359">
        <v>2429</v>
      </c>
      <c r="M42" s="360">
        <v>2429</v>
      </c>
    </row>
    <row r="43" spans="2:13" ht="27.75" customHeight="1" x14ac:dyDescent="0.2">
      <c r="B43" s="1186"/>
      <c r="C43" s="1187"/>
      <c r="D43" s="106"/>
      <c r="E43" s="1190" t="s">
        <v>33</v>
      </c>
      <c r="F43" s="1190"/>
      <c r="G43" s="1190"/>
      <c r="H43" s="1191"/>
      <c r="I43" s="358">
        <v>20923</v>
      </c>
      <c r="J43" s="359">
        <v>18632</v>
      </c>
      <c r="K43" s="359">
        <v>23737</v>
      </c>
      <c r="L43" s="359">
        <v>25273</v>
      </c>
      <c r="M43" s="360">
        <v>23565</v>
      </c>
    </row>
    <row r="44" spans="2:13" ht="27.75" customHeight="1" x14ac:dyDescent="0.2">
      <c r="B44" s="1186"/>
      <c r="C44" s="1187"/>
      <c r="D44" s="106"/>
      <c r="E44" s="1190" t="s">
        <v>34</v>
      </c>
      <c r="F44" s="1190"/>
      <c r="G44" s="1190"/>
      <c r="H44" s="1191"/>
      <c r="I44" s="358" t="s">
        <v>495</v>
      </c>
      <c r="J44" s="359" t="s">
        <v>495</v>
      </c>
      <c r="K44" s="359" t="s">
        <v>495</v>
      </c>
      <c r="L44" s="359" t="s">
        <v>495</v>
      </c>
      <c r="M44" s="360" t="s">
        <v>495</v>
      </c>
    </row>
    <row r="45" spans="2:13" ht="27.75" customHeight="1" x14ac:dyDescent="0.2">
      <c r="B45" s="1186"/>
      <c r="C45" s="1187"/>
      <c r="D45" s="106"/>
      <c r="E45" s="1190" t="s">
        <v>35</v>
      </c>
      <c r="F45" s="1190"/>
      <c r="G45" s="1190"/>
      <c r="H45" s="1191"/>
      <c r="I45" s="358">
        <v>10657</v>
      </c>
      <c r="J45" s="359">
        <v>10461</v>
      </c>
      <c r="K45" s="359">
        <v>10751</v>
      </c>
      <c r="L45" s="359">
        <v>10906</v>
      </c>
      <c r="M45" s="360">
        <v>11320</v>
      </c>
    </row>
    <row r="46" spans="2:13" ht="27.75" customHeight="1" x14ac:dyDescent="0.2">
      <c r="B46" s="1186"/>
      <c r="C46" s="1187"/>
      <c r="D46" s="107"/>
      <c r="E46" s="1190" t="s">
        <v>36</v>
      </c>
      <c r="F46" s="1190"/>
      <c r="G46" s="1190"/>
      <c r="H46" s="1191"/>
      <c r="I46" s="358" t="s">
        <v>495</v>
      </c>
      <c r="J46" s="359" t="s">
        <v>495</v>
      </c>
      <c r="K46" s="359" t="s">
        <v>495</v>
      </c>
      <c r="L46" s="359" t="s">
        <v>495</v>
      </c>
      <c r="M46" s="360" t="s">
        <v>495</v>
      </c>
    </row>
    <row r="47" spans="2:13" ht="27.75" customHeight="1" x14ac:dyDescent="0.2">
      <c r="B47" s="1186"/>
      <c r="C47" s="1187"/>
      <c r="D47" s="108"/>
      <c r="E47" s="1200" t="s">
        <v>37</v>
      </c>
      <c r="F47" s="1201"/>
      <c r="G47" s="1201"/>
      <c r="H47" s="1202"/>
      <c r="I47" s="358" t="s">
        <v>495</v>
      </c>
      <c r="J47" s="359" t="s">
        <v>495</v>
      </c>
      <c r="K47" s="359" t="s">
        <v>495</v>
      </c>
      <c r="L47" s="359" t="s">
        <v>495</v>
      </c>
      <c r="M47" s="360" t="s">
        <v>495</v>
      </c>
    </row>
    <row r="48" spans="2:13" ht="27.75" customHeight="1" x14ac:dyDescent="0.2">
      <c r="B48" s="1186"/>
      <c r="C48" s="1187"/>
      <c r="D48" s="106"/>
      <c r="E48" s="1190" t="s">
        <v>38</v>
      </c>
      <c r="F48" s="1190"/>
      <c r="G48" s="1190"/>
      <c r="H48" s="1191"/>
      <c r="I48" s="358" t="s">
        <v>495</v>
      </c>
      <c r="J48" s="359" t="s">
        <v>495</v>
      </c>
      <c r="K48" s="359" t="s">
        <v>495</v>
      </c>
      <c r="L48" s="359" t="s">
        <v>495</v>
      </c>
      <c r="M48" s="360" t="s">
        <v>495</v>
      </c>
    </row>
    <row r="49" spans="2:13" ht="27.75" customHeight="1" x14ac:dyDescent="0.2">
      <c r="B49" s="1188"/>
      <c r="C49" s="1189"/>
      <c r="D49" s="106"/>
      <c r="E49" s="1190" t="s">
        <v>39</v>
      </c>
      <c r="F49" s="1190"/>
      <c r="G49" s="1190"/>
      <c r="H49" s="1191"/>
      <c r="I49" s="358" t="s">
        <v>495</v>
      </c>
      <c r="J49" s="359" t="s">
        <v>495</v>
      </c>
      <c r="K49" s="359" t="s">
        <v>495</v>
      </c>
      <c r="L49" s="359" t="s">
        <v>495</v>
      </c>
      <c r="M49" s="360" t="s">
        <v>495</v>
      </c>
    </row>
    <row r="50" spans="2:13" ht="27.75" customHeight="1" x14ac:dyDescent="0.2">
      <c r="B50" s="1184" t="s">
        <v>40</v>
      </c>
      <c r="C50" s="1185"/>
      <c r="D50" s="109"/>
      <c r="E50" s="1190" t="s">
        <v>41</v>
      </c>
      <c r="F50" s="1190"/>
      <c r="G50" s="1190"/>
      <c r="H50" s="1191"/>
      <c r="I50" s="358">
        <v>13758</v>
      </c>
      <c r="J50" s="359">
        <v>11939</v>
      </c>
      <c r="K50" s="359">
        <v>12022</v>
      </c>
      <c r="L50" s="359">
        <v>12431</v>
      </c>
      <c r="M50" s="360">
        <v>11487</v>
      </c>
    </row>
    <row r="51" spans="2:13" ht="27.75" customHeight="1" x14ac:dyDescent="0.2">
      <c r="B51" s="1186"/>
      <c r="C51" s="1187"/>
      <c r="D51" s="106"/>
      <c r="E51" s="1190" t="s">
        <v>42</v>
      </c>
      <c r="F51" s="1190"/>
      <c r="G51" s="1190"/>
      <c r="H51" s="1191"/>
      <c r="I51" s="358">
        <v>19447</v>
      </c>
      <c r="J51" s="359">
        <v>17980</v>
      </c>
      <c r="K51" s="359">
        <v>21089</v>
      </c>
      <c r="L51" s="359">
        <v>22192</v>
      </c>
      <c r="M51" s="360">
        <v>20779</v>
      </c>
    </row>
    <row r="52" spans="2:13" ht="27.75" customHeight="1" x14ac:dyDescent="0.2">
      <c r="B52" s="1188"/>
      <c r="C52" s="1189"/>
      <c r="D52" s="106"/>
      <c r="E52" s="1190" t="s">
        <v>43</v>
      </c>
      <c r="F52" s="1190"/>
      <c r="G52" s="1190"/>
      <c r="H52" s="1191"/>
      <c r="I52" s="358">
        <v>53622</v>
      </c>
      <c r="J52" s="359">
        <v>53505</v>
      </c>
      <c r="K52" s="359">
        <v>52571</v>
      </c>
      <c r="L52" s="359">
        <v>50713</v>
      </c>
      <c r="M52" s="360">
        <v>48431</v>
      </c>
    </row>
    <row r="53" spans="2:13" ht="27.75" customHeight="1" thickBot="1" x14ac:dyDescent="0.25">
      <c r="B53" s="1192" t="s">
        <v>19</v>
      </c>
      <c r="C53" s="1193"/>
      <c r="D53" s="110"/>
      <c r="E53" s="1194" t="s">
        <v>44</v>
      </c>
      <c r="F53" s="1194"/>
      <c r="G53" s="1194"/>
      <c r="H53" s="1195"/>
      <c r="I53" s="361">
        <v>3284</v>
      </c>
      <c r="J53" s="362">
        <v>7925</v>
      </c>
      <c r="K53" s="362">
        <v>10926</v>
      </c>
      <c r="L53" s="362">
        <v>11863</v>
      </c>
      <c r="M53" s="363">
        <v>13924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RrBEHw53UMU5AF0aysXjBPFB302TzYpsJs1yLHg8+nH/raBCPc6Xo77yvkMbTbz4iUXxg6tIi7+iKTHu+93dQ==" saltValue="P20yjAg0E9XOvZ/pDAXb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1" t="s">
        <v>46</v>
      </c>
      <c r="D55" s="1211"/>
      <c r="E55" s="1212"/>
      <c r="F55" s="122">
        <v>5613</v>
      </c>
      <c r="G55" s="122">
        <v>6076</v>
      </c>
      <c r="H55" s="123">
        <v>5747</v>
      </c>
    </row>
    <row r="56" spans="2:8" ht="52.5" customHeight="1" x14ac:dyDescent="0.2">
      <c r="B56" s="124"/>
      <c r="C56" s="1213" t="s">
        <v>47</v>
      </c>
      <c r="D56" s="1213"/>
      <c r="E56" s="1214"/>
      <c r="F56" s="125" t="s">
        <v>495</v>
      </c>
      <c r="G56" s="125" t="s">
        <v>495</v>
      </c>
      <c r="H56" s="126" t="s">
        <v>495</v>
      </c>
    </row>
    <row r="57" spans="2:8" ht="53.25" customHeight="1" x14ac:dyDescent="0.2">
      <c r="B57" s="124"/>
      <c r="C57" s="1215" t="s">
        <v>48</v>
      </c>
      <c r="D57" s="1215"/>
      <c r="E57" s="1216"/>
      <c r="F57" s="127">
        <v>3011</v>
      </c>
      <c r="G57" s="127">
        <v>2909</v>
      </c>
      <c r="H57" s="128">
        <v>2847</v>
      </c>
    </row>
    <row r="58" spans="2:8" ht="45.75" customHeight="1" x14ac:dyDescent="0.2">
      <c r="B58" s="129"/>
      <c r="C58" s="1203" t="s">
        <v>567</v>
      </c>
      <c r="D58" s="1204"/>
      <c r="E58" s="1205"/>
      <c r="F58" s="130">
        <v>1034</v>
      </c>
      <c r="G58" s="130">
        <v>1020</v>
      </c>
      <c r="H58" s="131">
        <v>988</v>
      </c>
    </row>
    <row r="59" spans="2:8" ht="45.75" customHeight="1" x14ac:dyDescent="0.2">
      <c r="B59" s="129"/>
      <c r="C59" s="1203" t="s">
        <v>563</v>
      </c>
      <c r="D59" s="1204"/>
      <c r="E59" s="1205"/>
      <c r="F59" s="130">
        <v>904</v>
      </c>
      <c r="G59" s="130">
        <v>904</v>
      </c>
      <c r="H59" s="131">
        <v>904</v>
      </c>
    </row>
    <row r="60" spans="2:8" ht="45.75" customHeight="1" x14ac:dyDescent="0.2">
      <c r="B60" s="129"/>
      <c r="C60" s="1203" t="s">
        <v>564</v>
      </c>
      <c r="D60" s="1204"/>
      <c r="E60" s="1205"/>
      <c r="F60" s="130">
        <v>480</v>
      </c>
      <c r="G60" s="130">
        <v>448</v>
      </c>
      <c r="H60" s="131">
        <v>456</v>
      </c>
    </row>
    <row r="61" spans="2:8" ht="45.75" customHeight="1" x14ac:dyDescent="0.2">
      <c r="B61" s="129"/>
      <c r="C61" s="1203" t="s">
        <v>565</v>
      </c>
      <c r="D61" s="1204"/>
      <c r="E61" s="1205"/>
      <c r="F61" s="130">
        <v>193</v>
      </c>
      <c r="G61" s="130">
        <v>193</v>
      </c>
      <c r="H61" s="131">
        <v>193</v>
      </c>
    </row>
    <row r="62" spans="2:8" ht="45.75" customHeight="1" thickBot="1" x14ac:dyDescent="0.25">
      <c r="B62" s="132"/>
      <c r="C62" s="1206" t="s">
        <v>566</v>
      </c>
      <c r="D62" s="1207"/>
      <c r="E62" s="1208"/>
      <c r="F62" s="133">
        <v>175</v>
      </c>
      <c r="G62" s="133">
        <v>170</v>
      </c>
      <c r="H62" s="134">
        <v>187</v>
      </c>
    </row>
    <row r="63" spans="2:8" ht="52.5" customHeight="1" thickBot="1" x14ac:dyDescent="0.25">
      <c r="B63" s="135"/>
      <c r="C63" s="1209" t="s">
        <v>49</v>
      </c>
      <c r="D63" s="1209"/>
      <c r="E63" s="1210"/>
      <c r="F63" s="136">
        <v>8624</v>
      </c>
      <c r="G63" s="136">
        <v>8986</v>
      </c>
      <c r="H63" s="137">
        <v>8595</v>
      </c>
    </row>
    <row r="64" spans="2:8" ht="13" x14ac:dyDescent="0.2"/>
  </sheetData>
  <sheetProtection algorithmName="SHA-512" hashValue="eAF081ntb+nQTJjltvFgFmZGIVPd9VebQoXxVA5A5FqaCfyIMykHzzkhalt8r8EwwhIqxag2Qeh6HZgWcwj3ag==" saltValue="k5zEDuCCwByMg5P98S+A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60992</v>
      </c>
      <c r="E3" s="156"/>
      <c r="F3" s="157">
        <v>46035</v>
      </c>
      <c r="G3" s="158"/>
      <c r="H3" s="159"/>
    </row>
    <row r="4" spans="1:8" x14ac:dyDescent="0.2">
      <c r="A4" s="160"/>
      <c r="B4" s="161"/>
      <c r="C4" s="162"/>
      <c r="D4" s="163">
        <v>27528</v>
      </c>
      <c r="E4" s="164"/>
      <c r="F4" s="165">
        <v>25158</v>
      </c>
      <c r="G4" s="166"/>
      <c r="H4" s="167"/>
    </row>
    <row r="5" spans="1:8" x14ac:dyDescent="0.2">
      <c r="A5" s="148" t="s">
        <v>527</v>
      </c>
      <c r="B5" s="153"/>
      <c r="C5" s="154"/>
      <c r="D5" s="155">
        <v>70029</v>
      </c>
      <c r="E5" s="156"/>
      <c r="F5" s="157">
        <v>43261</v>
      </c>
      <c r="G5" s="158"/>
      <c r="H5" s="159"/>
    </row>
    <row r="6" spans="1:8" x14ac:dyDescent="0.2">
      <c r="A6" s="160"/>
      <c r="B6" s="161"/>
      <c r="C6" s="162"/>
      <c r="D6" s="163">
        <v>31735</v>
      </c>
      <c r="E6" s="164"/>
      <c r="F6" s="165">
        <v>24721</v>
      </c>
      <c r="G6" s="166"/>
      <c r="H6" s="167"/>
    </row>
    <row r="7" spans="1:8" x14ac:dyDescent="0.2">
      <c r="A7" s="148" t="s">
        <v>528</v>
      </c>
      <c r="B7" s="153"/>
      <c r="C7" s="154"/>
      <c r="D7" s="155">
        <v>33704</v>
      </c>
      <c r="E7" s="156"/>
      <c r="F7" s="157">
        <v>40626</v>
      </c>
      <c r="G7" s="158"/>
      <c r="H7" s="159"/>
    </row>
    <row r="8" spans="1:8" x14ac:dyDescent="0.2">
      <c r="A8" s="160"/>
      <c r="B8" s="161"/>
      <c r="C8" s="162"/>
      <c r="D8" s="163">
        <v>15108</v>
      </c>
      <c r="E8" s="164"/>
      <c r="F8" s="165">
        <v>24279</v>
      </c>
      <c r="G8" s="166"/>
      <c r="H8" s="167"/>
    </row>
    <row r="9" spans="1:8" x14ac:dyDescent="0.2">
      <c r="A9" s="148" t="s">
        <v>529</v>
      </c>
      <c r="B9" s="153"/>
      <c r="C9" s="154"/>
      <c r="D9" s="155">
        <v>30119</v>
      </c>
      <c r="E9" s="156"/>
      <c r="F9" s="157">
        <v>46133</v>
      </c>
      <c r="G9" s="158"/>
      <c r="H9" s="159"/>
    </row>
    <row r="10" spans="1:8" x14ac:dyDescent="0.2">
      <c r="A10" s="160"/>
      <c r="B10" s="161"/>
      <c r="C10" s="162"/>
      <c r="D10" s="163">
        <v>18246</v>
      </c>
      <c r="E10" s="164"/>
      <c r="F10" s="165">
        <v>27280</v>
      </c>
      <c r="G10" s="166"/>
      <c r="H10" s="167"/>
    </row>
    <row r="11" spans="1:8" x14ac:dyDescent="0.2">
      <c r="A11" s="148" t="s">
        <v>530</v>
      </c>
      <c r="B11" s="153"/>
      <c r="C11" s="154"/>
      <c r="D11" s="155">
        <v>43682</v>
      </c>
      <c r="E11" s="156"/>
      <c r="F11" s="157">
        <v>49174</v>
      </c>
      <c r="G11" s="158"/>
      <c r="H11" s="159"/>
    </row>
    <row r="12" spans="1:8" x14ac:dyDescent="0.2">
      <c r="A12" s="160"/>
      <c r="B12" s="161"/>
      <c r="C12" s="168"/>
      <c r="D12" s="163">
        <v>17090</v>
      </c>
      <c r="E12" s="164"/>
      <c r="F12" s="165">
        <v>29896</v>
      </c>
      <c r="G12" s="166"/>
      <c r="H12" s="167"/>
    </row>
    <row r="13" spans="1:8" x14ac:dyDescent="0.2">
      <c r="A13" s="148"/>
      <c r="B13" s="153"/>
      <c r="C13" s="169"/>
      <c r="D13" s="170">
        <v>47705</v>
      </c>
      <c r="E13" s="171"/>
      <c r="F13" s="172">
        <v>45046</v>
      </c>
      <c r="G13" s="173"/>
      <c r="H13" s="159"/>
    </row>
    <row r="14" spans="1:8" x14ac:dyDescent="0.2">
      <c r="A14" s="160"/>
      <c r="B14" s="161"/>
      <c r="C14" s="162"/>
      <c r="D14" s="163">
        <v>21941</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9.2100000000000009</v>
      </c>
      <c r="C19" s="174">
        <f>ROUND(VALUE(SUBSTITUTE(実質収支比率等に係る経年分析!G$48,"▲","-")),2)</f>
        <v>8.9499999999999993</v>
      </c>
      <c r="D19" s="174">
        <f>ROUND(VALUE(SUBSTITUTE(実質収支比率等に係る経年分析!H$48,"▲","-")),2)</f>
        <v>11.7</v>
      </c>
      <c r="E19" s="174">
        <f>ROUND(VALUE(SUBSTITUTE(実質収支比率等に係る経年分析!I$48,"▲","-")),2)</f>
        <v>10.44</v>
      </c>
      <c r="F19" s="174">
        <f>ROUND(VALUE(SUBSTITUTE(実質収支比率等に係る経年分析!J$48,"▲","-")),2)</f>
        <v>12.71</v>
      </c>
    </row>
    <row r="20" spans="1:11" x14ac:dyDescent="0.2">
      <c r="A20" s="174" t="s">
        <v>53</v>
      </c>
      <c r="B20" s="174">
        <f>ROUND(VALUE(SUBSTITUTE(実質収支比率等に係る経年分析!F$47,"▲","-")),2)</f>
        <v>15.37</v>
      </c>
      <c r="C20" s="174">
        <f>ROUND(VALUE(SUBSTITUTE(実質収支比率等に係る経年分析!G$47,"▲","-")),2)</f>
        <v>13.42</v>
      </c>
      <c r="D20" s="174">
        <f>ROUND(VALUE(SUBSTITUTE(実質収支比率等に係る経年分析!H$47,"▲","-")),2)</f>
        <v>13.88</v>
      </c>
      <c r="E20" s="174">
        <f>ROUND(VALUE(SUBSTITUTE(実質収支比率等に係る経年分析!I$47,"▲","-")),2)</f>
        <v>15.29</v>
      </c>
      <c r="F20" s="174">
        <f>ROUND(VALUE(SUBSTITUTE(実質収支比率等に係る経年分析!J$47,"▲","-")),2)</f>
        <v>14.23</v>
      </c>
    </row>
    <row r="21" spans="1:11" x14ac:dyDescent="0.2">
      <c r="A21" s="174" t="s">
        <v>54</v>
      </c>
      <c r="B21" s="174">
        <f>IF(ISNUMBER(VALUE(SUBSTITUTE(実質収支比率等に係る経年分析!F$49,"▲","-"))),ROUND(VALUE(SUBSTITUTE(実質収支比率等に係る経年分析!F$49,"▲","-")),2),NA())</f>
        <v>0.56999999999999995</v>
      </c>
      <c r="C21" s="174">
        <f>IF(ISNUMBER(VALUE(SUBSTITUTE(実質収支比率等に係る経年分析!G$49,"▲","-"))),ROUND(VALUE(SUBSTITUTE(実質収支比率等に係る経年分析!G$49,"▲","-")),2),NA())</f>
        <v>-1.63</v>
      </c>
      <c r="D21" s="174">
        <f>IF(ISNUMBER(VALUE(SUBSTITUTE(実質収支比率等に係る経年分析!H$49,"▲","-"))),ROUND(VALUE(SUBSTITUTE(実質収支比率等に係る経年分析!H$49,"▲","-")),2),NA())</f>
        <v>4.13</v>
      </c>
      <c r="E21" s="174">
        <f>IF(ISNUMBER(VALUE(SUBSTITUTE(実質収支比率等に係る経年分析!I$49,"▲","-"))),ROUND(VALUE(SUBSTITUTE(実質収支比率等に係る経年分析!I$49,"▲","-")),2),NA())</f>
        <v>-0.3</v>
      </c>
      <c r="F21" s="174">
        <f>IF(ISNUMBER(VALUE(SUBSTITUTE(実質収支比率等に係る経年分析!J$49,"▲","-"))),ROUND(VALUE(SUBSTITUTE(実質収支比率等に係る経年分析!J$49,"▲","-")),2),NA())</f>
        <v>1.62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0.93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2">
      <c r="A32" s="175" t="str">
        <f>IF(連結実質赤字比率に係る赤字・黒字の構成分析!C$38="",NA(),連結実質赤字比率に係る赤字・黒字の構成分析!C$38)</f>
        <v>競輪事業特別会計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1.31</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5.1100000000000003</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12.7</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17.149999999999999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37.53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5411</v>
      </c>
      <c r="E42" s="176"/>
      <c r="F42" s="176"/>
      <c r="G42" s="176">
        <f>'実質公債費比率（分子）の構造'!L$52</f>
        <v>5390</v>
      </c>
      <c r="H42" s="176"/>
      <c r="I42" s="176"/>
      <c r="J42" s="176">
        <f>'実質公債費比率（分子）の構造'!M$52</f>
        <v>5386</v>
      </c>
      <c r="K42" s="176"/>
      <c r="L42" s="176"/>
      <c r="M42" s="176">
        <f>'実質公債費比率（分子）の構造'!N$52</f>
        <v>5470</v>
      </c>
      <c r="N42" s="176"/>
      <c r="O42" s="176"/>
      <c r="P42" s="176">
        <f>'実質公債費比率（分子）の構造'!O$52</f>
        <v>5566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24</v>
      </c>
      <c r="C44" s="176"/>
      <c r="D44" s="176"/>
      <c r="E44" s="176">
        <f>'実質公債費比率（分子）の構造'!L$50</f>
        <v>17</v>
      </c>
      <c r="F44" s="176"/>
      <c r="G44" s="176"/>
      <c r="H44" s="176">
        <f>'実質公債費比率（分子）の構造'!M$50</f>
        <v>22</v>
      </c>
      <c r="I44" s="176"/>
      <c r="J44" s="176"/>
      <c r="K44" s="176">
        <f>'実質公債費比率（分子）の構造'!N$50</f>
        <v>5</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1504</v>
      </c>
      <c r="C46" s="176"/>
      <c r="D46" s="176"/>
      <c r="E46" s="176">
        <f>'実質公債費比率（分子）の構造'!L$48</f>
        <v>1470</v>
      </c>
      <c r="F46" s="176"/>
      <c r="G46" s="176"/>
      <c r="H46" s="176">
        <f>'実質公債費比率（分子）の構造'!M$48</f>
        <v>1368</v>
      </c>
      <c r="I46" s="176"/>
      <c r="J46" s="176"/>
      <c r="K46" s="176">
        <f>'実質公債費比率（分子）の構造'!N$48</f>
        <v>1378</v>
      </c>
      <c r="L46" s="176"/>
      <c r="M46" s="176"/>
      <c r="N46" s="176">
        <f>'実質公債費比率（分子）の構造'!O$48</f>
        <v>1350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4590</v>
      </c>
      <c r="C49" s="176"/>
      <c r="D49" s="176"/>
      <c r="E49" s="176">
        <f>'実質公債費比率（分子）の構造'!L$45</f>
        <v>4615</v>
      </c>
      <c r="F49" s="176"/>
      <c r="G49" s="176"/>
      <c r="H49" s="176">
        <f>'実質公債費比率（分子）の構造'!M$45</f>
        <v>4844</v>
      </c>
      <c r="I49" s="176"/>
      <c r="J49" s="176"/>
      <c r="K49" s="176">
        <f>'実質公債費比率（分子）の構造'!N$45</f>
        <v>5377</v>
      </c>
      <c r="L49" s="176"/>
      <c r="M49" s="176"/>
      <c r="N49" s="176">
        <f>'実質公債費比率（分子）の構造'!O$45</f>
        <v>5712</v>
      </c>
      <c r="O49" s="176"/>
      <c r="P49" s="176"/>
    </row>
    <row r="50" spans="1:16" x14ac:dyDescent="0.2">
      <c r="A50" s="176" t="s">
        <v>67</v>
      </c>
      <c r="B50" s="176" t="e">
        <f>NA()</f>
        <v>#N/A</v>
      </c>
      <c r="C50" s="176">
        <f>IF(ISNUMBER('実質公債費比率（分子）の構造'!K$53),'実質公債費比率（分子）の構造'!K$53,NA())</f>
        <v>707</v>
      </c>
      <c r="D50" s="176" t="e">
        <f>NA()</f>
        <v>#N/A</v>
      </c>
      <c r="E50" s="176" t="e">
        <f>NA()</f>
        <v>#N/A</v>
      </c>
      <c r="F50" s="176">
        <f>IF(ISNUMBER('実質公債費比率（分子）の構造'!L$53),'実質公債費比率（分子）の構造'!L$53,NA())</f>
        <v>712</v>
      </c>
      <c r="G50" s="176" t="e">
        <f>NA()</f>
        <v>#N/A</v>
      </c>
      <c r="H50" s="176" t="e">
        <f>NA()</f>
        <v>#N/A</v>
      </c>
      <c r="I50" s="176">
        <f>IF(ISNUMBER('実質公債費比率（分子）の構造'!M$53),'実質公債費比率（分子）の構造'!M$53,NA())</f>
        <v>848</v>
      </c>
      <c r="J50" s="176" t="e">
        <f>NA()</f>
        <v>#N/A</v>
      </c>
      <c r="K50" s="176" t="e">
        <f>NA()</f>
        <v>#N/A</v>
      </c>
      <c r="L50" s="176">
        <f>IF(ISNUMBER('実質公債費比率（分子）の構造'!N$53),'実質公債費比率（分子）の構造'!N$53,NA())</f>
        <v>1290</v>
      </c>
      <c r="M50" s="176" t="e">
        <f>NA()</f>
        <v>#N/A</v>
      </c>
      <c r="N50" s="176" t="e">
        <f>NA()</f>
        <v>#N/A</v>
      </c>
      <c r="O50" s="176">
        <f>IF(ISNUMBER('実質公債費比率（分子）の構造'!O$53),'実質公債費比率（分子）の構造'!O$53,NA())</f>
        <v>1496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53622</v>
      </c>
      <c r="E56" s="175"/>
      <c r="F56" s="175"/>
      <c r="G56" s="175">
        <f>'将来負担比率（分子）の構造'!J$52</f>
        <v>53505</v>
      </c>
      <c r="H56" s="175"/>
      <c r="I56" s="175"/>
      <c r="J56" s="175">
        <f>'将来負担比率（分子）の構造'!K$52</f>
        <v>52571</v>
      </c>
      <c r="K56" s="175"/>
      <c r="L56" s="175"/>
      <c r="M56" s="175">
        <f>'将来負担比率（分子）の構造'!L$52</f>
        <v>50713</v>
      </c>
      <c r="N56" s="175"/>
      <c r="O56" s="175"/>
      <c r="P56" s="175">
        <f>'将来負担比率（分子）の構造'!M$52</f>
        <v>48431</v>
      </c>
    </row>
    <row r="57" spans="1:16" x14ac:dyDescent="0.2">
      <c r="A57" s="175" t="s">
        <v>42</v>
      </c>
      <c r="B57" s="175"/>
      <c r="C57" s="175"/>
      <c r="D57" s="175">
        <f>'将来負担比率（分子）の構造'!I$51</f>
        <v>19447</v>
      </c>
      <c r="E57" s="175"/>
      <c r="F57" s="175"/>
      <c r="G57" s="175">
        <f>'将来負担比率（分子）の構造'!J$51</f>
        <v>17980</v>
      </c>
      <c r="H57" s="175"/>
      <c r="I57" s="175"/>
      <c r="J57" s="175">
        <f>'将来負担比率（分子）の構造'!K$51</f>
        <v>21089</v>
      </c>
      <c r="K57" s="175"/>
      <c r="L57" s="175"/>
      <c r="M57" s="175">
        <f>'将来負担比率（分子）の構造'!L$51</f>
        <v>22192</v>
      </c>
      <c r="N57" s="175"/>
      <c r="O57" s="175"/>
      <c r="P57" s="175">
        <f>'将来負担比率（分子）の構造'!M$51</f>
        <v>20779</v>
      </c>
    </row>
    <row r="58" spans="1:16" x14ac:dyDescent="0.2">
      <c r="A58" s="175" t="s">
        <v>41</v>
      </c>
      <c r="B58" s="175"/>
      <c r="C58" s="175"/>
      <c r="D58" s="175">
        <f>'将来負担比率（分子）の構造'!I$50</f>
        <v>13758</v>
      </c>
      <c r="E58" s="175"/>
      <c r="F58" s="175"/>
      <c r="G58" s="175">
        <f>'将来負担比率（分子）の構造'!J$50</f>
        <v>11939</v>
      </c>
      <c r="H58" s="175"/>
      <c r="I58" s="175"/>
      <c r="J58" s="175">
        <f>'将来負担比率（分子）の構造'!K$50</f>
        <v>12022</v>
      </c>
      <c r="K58" s="175"/>
      <c r="L58" s="175"/>
      <c r="M58" s="175">
        <f>'将来負担比率（分子）の構造'!L$50</f>
        <v>12431</v>
      </c>
      <c r="N58" s="175"/>
      <c r="O58" s="175"/>
      <c r="P58" s="175">
        <f>'将来負担比率（分子）の構造'!M$50</f>
        <v>11487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10657</v>
      </c>
      <c r="C62" s="175"/>
      <c r="D62" s="175"/>
      <c r="E62" s="175">
        <f>'将来負担比率（分子）の構造'!J$45</f>
        <v>10461</v>
      </c>
      <c r="F62" s="175"/>
      <c r="G62" s="175"/>
      <c r="H62" s="175">
        <f>'将来負担比率（分子）の構造'!K$45</f>
        <v>10751</v>
      </c>
      <c r="I62" s="175"/>
      <c r="J62" s="175"/>
      <c r="K62" s="175">
        <f>'将来負担比率（分子）の構造'!L$45</f>
        <v>10906</v>
      </c>
      <c r="L62" s="175"/>
      <c r="M62" s="175"/>
      <c r="N62" s="175">
        <f>'将来負担比率（分子）の構造'!M$45</f>
        <v>11320</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20923</v>
      </c>
      <c r="C64" s="175"/>
      <c r="D64" s="175"/>
      <c r="E64" s="175">
        <f>'将来負担比率（分子）の構造'!J$43</f>
        <v>18632</v>
      </c>
      <c r="F64" s="175"/>
      <c r="G64" s="175"/>
      <c r="H64" s="175">
        <f>'将来負担比率（分子）の構造'!K$43</f>
        <v>23737</v>
      </c>
      <c r="I64" s="175"/>
      <c r="J64" s="175"/>
      <c r="K64" s="175">
        <f>'将来負担比率（分子）の構造'!L$43</f>
        <v>25273</v>
      </c>
      <c r="L64" s="175"/>
      <c r="M64" s="175"/>
      <c r="N64" s="175">
        <f>'将来負担比率（分子）の構造'!M$43</f>
        <v>23565</v>
      </c>
      <c r="O64" s="175"/>
      <c r="P64" s="175"/>
    </row>
    <row r="65" spans="1:16" x14ac:dyDescent="0.2">
      <c r="A65" s="175" t="s">
        <v>32</v>
      </c>
      <c r="B65" s="175">
        <f>'将来負担比率（分子）の構造'!I$42</f>
        <v>2878</v>
      </c>
      <c r="C65" s="175"/>
      <c r="D65" s="175"/>
      <c r="E65" s="175">
        <f>'将来負担比率（分子）の構造'!J$42</f>
        <v>2632</v>
      </c>
      <c r="F65" s="175"/>
      <c r="G65" s="175"/>
      <c r="H65" s="175">
        <f>'将来負担比率（分子）の構造'!K$42</f>
        <v>2535</v>
      </c>
      <c r="I65" s="175"/>
      <c r="J65" s="175"/>
      <c r="K65" s="175">
        <f>'将来負担比率（分子）の構造'!L$42</f>
        <v>2429</v>
      </c>
      <c r="L65" s="175"/>
      <c r="M65" s="175"/>
      <c r="N65" s="175">
        <f>'将来負担比率（分子）の構造'!M$42</f>
        <v>2429</v>
      </c>
      <c r="O65" s="175"/>
      <c r="P65" s="175"/>
    </row>
    <row r="66" spans="1:16" x14ac:dyDescent="0.2">
      <c r="A66" s="175" t="s">
        <v>31</v>
      </c>
      <c r="B66" s="175">
        <f>'将来負担比率（分子）の構造'!I$41</f>
        <v>55653</v>
      </c>
      <c r="C66" s="175"/>
      <c r="D66" s="175"/>
      <c r="E66" s="175">
        <f>'将来負担比率（分子）の構造'!J$41</f>
        <v>59626</v>
      </c>
      <c r="F66" s="175"/>
      <c r="G66" s="175"/>
      <c r="H66" s="175">
        <f>'将来負担比率（分子）の構造'!K$41</f>
        <v>59585</v>
      </c>
      <c r="I66" s="175"/>
      <c r="J66" s="175"/>
      <c r="K66" s="175">
        <f>'将来負担比率（分子）の構造'!L$41</f>
        <v>58591</v>
      </c>
      <c r="L66" s="175"/>
      <c r="M66" s="175"/>
      <c r="N66" s="175">
        <f>'将来負担比率（分子）の構造'!M$41</f>
        <v>57306</v>
      </c>
      <c r="O66" s="175"/>
      <c r="P66" s="175"/>
    </row>
    <row r="67" spans="1:16" x14ac:dyDescent="0.2">
      <c r="A67" s="175" t="s">
        <v>71</v>
      </c>
      <c r="B67" s="175" t="e">
        <f>NA()</f>
        <v>#N/A</v>
      </c>
      <c r="C67" s="175">
        <f>IF(ISNUMBER('将来負担比率（分子）の構造'!I$53), IF('将来負担比率（分子）の構造'!I$53 &lt; 0, 0, '将来負担比率（分子）の構造'!I$53), NA())</f>
        <v>3284</v>
      </c>
      <c r="D67" s="175" t="e">
        <f>NA()</f>
        <v>#N/A</v>
      </c>
      <c r="E67" s="175" t="e">
        <f>NA()</f>
        <v>#N/A</v>
      </c>
      <c r="F67" s="175">
        <f>IF(ISNUMBER('将来負担比率（分子）の構造'!J$53), IF('将来負担比率（分子）の構造'!J$53 &lt; 0, 0, '将来負担比率（分子）の構造'!J$53), NA())</f>
        <v>7925</v>
      </c>
      <c r="G67" s="175" t="e">
        <f>NA()</f>
        <v>#N/A</v>
      </c>
      <c r="H67" s="175" t="e">
        <f>NA()</f>
        <v>#N/A</v>
      </c>
      <c r="I67" s="175">
        <f>IF(ISNUMBER('将来負担比率（分子）の構造'!K$53), IF('将来負担比率（分子）の構造'!K$53 &lt; 0, 0, '将来負担比率（分子）の構造'!K$53), NA())</f>
        <v>10926</v>
      </c>
      <c r="J67" s="175" t="e">
        <f>NA()</f>
        <v>#N/A</v>
      </c>
      <c r="K67" s="175" t="e">
        <f>NA()</f>
        <v>#N/A</v>
      </c>
      <c r="L67" s="175">
        <f>IF(ISNUMBER('将来負担比率（分子）の構造'!L$53), IF('将来負担比率（分子）の構造'!L$53 &lt; 0, 0, '将来負担比率（分子）の構造'!L$53), NA())</f>
        <v>11863</v>
      </c>
      <c r="M67" s="175" t="e">
        <f>NA()</f>
        <v>#N/A</v>
      </c>
      <c r="N67" s="175" t="e">
        <f>NA()</f>
        <v>#N/A</v>
      </c>
      <c r="O67" s="175">
        <f>IF(ISNUMBER('将来負担比率（分子）の構造'!M$53), IF('将来負担比率（分子）の構造'!M$53 &lt; 0, 0, '将来負担比率（分子）の構造'!M$53), NA())</f>
        <v>13924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5613</v>
      </c>
      <c r="C72" s="179">
        <f>基金残高に係る経年分析!G55</f>
        <v>6076</v>
      </c>
      <c r="D72" s="179">
        <f>基金残高に係る経年分析!H55</f>
        <v>5747</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3011</v>
      </c>
      <c r="C74" s="179">
        <f>基金残高に係る経年分析!G57</f>
        <v>2909</v>
      </c>
      <c r="D74" s="179">
        <f>基金残高に係る経年分析!H57</f>
        <v>2847</v>
      </c>
    </row>
  </sheetData>
  <sheetProtection algorithmName="SHA-512" hashValue="SFpbvTYgfIzxcB+9LPWyuLEJ/lu0DqVtIa5orDMUgP7IwwJpo+l6re6ZIGsCGTSds1UD4ow44nDe6SdWdHY8SA==" saltValue="lYSl1aTXveh+jDHq9/uA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2025-03-17T05:39:43Z</cp:lastPrinted>
  <dcterms:created xsi:type="dcterms:W3CDTF">2025-02-19T01:59:21Z</dcterms:created>
  <dcterms:modified xsi:type="dcterms:W3CDTF">2025-03-25T02:51:05Z</dcterms:modified>
  <cp:category/>
</cp:coreProperties>
</file>