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fs01\s0103\05_財政G\☆02_調査\000_データ類\04_財政状況資料集\R05決算\99-1_市町村送付用（確定版）\１回目\"/>
    </mc:Choice>
  </mc:AlternateContent>
  <bookViews>
    <workbookView xWindow="-110" yWindow="-110" windowWidth="19420" windowHeight="12220" tabRatio="74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W40" i="10"/>
  <c r="BE40" i="10"/>
  <c r="AM40" i="10"/>
  <c r="U40" i="10"/>
  <c r="C40" i="10"/>
  <c r="BW39" i="10"/>
  <c r="BE39" i="10"/>
  <c r="AM39" i="10"/>
  <c r="U39" i="10"/>
  <c r="C39" i="10"/>
  <c r="BW38" i="10"/>
  <c r="BE38" i="10"/>
  <c r="AM38" i="10"/>
  <c r="U38" i="10"/>
  <c r="C38" i="10"/>
  <c r="BW37" i="10"/>
  <c r="BE37" i="10"/>
  <c r="AM37" i="10"/>
  <c r="U37" i="10"/>
  <c r="C37" i="10"/>
  <c r="BW36" i="10"/>
  <c r="BE36" i="10"/>
  <c r="AM36" i="10"/>
  <c r="BE35" i="10"/>
  <c r="BW34" i="10"/>
  <c r="BW35" i="10" s="1"/>
  <c r="BE34" i="10"/>
  <c r="C34" i="10"/>
  <c r="CO34" i="10" l="1"/>
  <c r="CO35" i="10" s="1"/>
  <c r="CO36" i="10" s="1"/>
  <c r="CO37" i="10" s="1"/>
  <c r="CO38" i="10" s="1"/>
  <c r="CO39" i="10" s="1"/>
  <c r="CO40" i="10" s="1"/>
  <c r="CO41" i="10" s="1"/>
  <c r="CO42" i="10" s="1"/>
  <c r="CO43" i="10" s="1"/>
  <c r="C35" i="10"/>
  <c r="C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s="1"/>
  <c r="AM34" i="10"/>
  <c r="AM35" i="10" s="1"/>
</calcChain>
</file>

<file path=xl/sharedStrings.xml><?xml version="1.0" encoding="utf-8"?>
<sst xmlns="http://schemas.openxmlformats.org/spreadsheetml/2006/main" count="1097" uniqueCount="568">
  <si>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</si>
  <si>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</si>
  <si>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</si>
  <si>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</si>
  <si>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</si>
  <si>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</si>
  <si>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</si>
  <si>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</si>
  <si>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</si>
  <si>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</si>
  <si>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</si>
  <si>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</si>
  <si>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</si>
  <si>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</si>
  <si>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</si>
  <si>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</si>
  <si>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</si>
  <si>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</si>
  <si>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</si>
  <si>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</si>
  <si>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</si>
  <si>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</si>
  <si>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</si>
  <si>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</si>
  <si>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</si>
  <si>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</si>
  <si>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</si>
  <si>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</si>
  <si>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</si>
  <si>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</si>
  <si>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</si>
  <si>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</si>
  <si>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</si>
  <si>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</si>
  <si>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</si>
  <si>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</si>
  <si>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</si>
  <si>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</si>
  <si>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</si>
  <si>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</si>
  <si>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</si>
  <si>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</si>
  <si>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</si>
  <si>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</si>
  <si>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</si>
  <si>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</si>
  <si>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</si>
  <si>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</si>
  <si>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</si>
  <si>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</si>
  <si>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</si>
  <si>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</si>
  <si>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</si>
  <si>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</si>
  <si>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</si>
  <si>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</si>
  <si>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</si>
  <si>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</si>
  <si>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</si>
  <si>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</si>
  <si>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</si>
  <si>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</si>
  <si>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</si>
  <si>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</si>
  <si>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</si>
  <si>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</si>
  <si>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</si>
  <si>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</si>
  <si>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</si>
  <si>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</si>
  <si>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</si>
  <si>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</si>
  <si>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</si>
  <si>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</si>
  <si>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</si>
  <si>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</si>
  <si>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</si>
  <si>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</si>
  <si>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</si>
  <si>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</si>
  <si>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</si>
  <si>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Ⅳ－３</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</si>
  <si>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</si>
  <si>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</si>
  <si>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</si>
  <si>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</si>
  <si>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</si>
  <si>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</si>
  <si>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</si>
  <si>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</si>
  <si>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</si>
  <si>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</si>
  <si>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</si>
  <si>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</si>
  <si>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藤沢市</t>
    <phoneticPr fontId="5"/>
  </si>
  <si>
    <t>地方交付税種地</t>
    <rPh sb="0" eb="2">
      <t>チホウ</t>
    </rPh>
    <rPh sb="2" eb="5">
      <t>コウフゼイ</t>
    </rPh>
    <rPh sb="5" eb="6">
      <t>シュ</t>
    </rPh>
    <rPh sb="6" eb="7">
      <t>チ</t>
    </rPh>
    <phoneticPr fontId="5"/>
  </si>
  <si>
    <t>1-7</t>
    <phoneticPr fontId="5"/>
  </si>
  <si>
    <t>財源超過</t>
    <rPh sb="0" eb="2">
      <t>ザイゲン</t>
    </rPh>
    <rPh sb="2" eb="4">
      <t>チョウカ</t>
    </rPh>
    <phoneticPr fontId="5"/>
  </si>
  <si>
    <t>歳入歳出差引</t>
    <phoneticPr fontId="26"/>
  </si>
  <si>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</si>
  <si>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</si>
  <si>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</si>
  <si>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</si>
  <si>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</si>
  <si>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</si>
  <si>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</si>
  <si>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</si>
  <si>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</si>
  <si>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</si>
  <si>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</si>
  <si>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</si>
  <si>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</si>
  <si>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</si>
  <si>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</si>
  <si>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</si>
  <si>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</si>
  <si>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</si>
  <si>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</si>
  <si>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3.1</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</si>
  <si>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</si>
  <si>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</si>
  <si>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</si>
  <si>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</si>
  <si>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</si>
  <si>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</si>
  <si>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</si>
  <si>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</si>
  <si>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</si>
  <si>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</si>
  <si>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</si>
  <si>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</si>
  <si>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</si>
  <si>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</si>
  <si>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</si>
  <si>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</si>
  <si>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</si>
  <si>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</si>
  <si>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</si>
  <si>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</si>
  <si>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</si>
  <si>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</si>
  <si>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</si>
  <si>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26"/>
  </si>
  <si>
    <t>うち日本人(％)</t>
    <phoneticPr fontId="5"/>
  </si>
  <si>
    <t>-0.2</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</si>
  <si>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</si>
  <si>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</si>
  <si>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</si>
  <si>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</si>
  <si>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</si>
  <si>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</si>
  <si>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</si>
  <si>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</si>
  <si>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</si>
  <si>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</si>
  <si>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</si>
  <si>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</si>
  <si>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</si>
  <si>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</si>
  <si>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</si>
  <si>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</si>
  <si>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</si>
  <si>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</si>
  <si>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</si>
  <si>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</si>
  <si>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</si>
  <si>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</si>
  <si>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</si>
  <si>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</si>
  <si>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</si>
  <si>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</si>
  <si>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</si>
  <si>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</si>
  <si>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</si>
  <si>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</si>
  <si>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</si>
  <si>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</si>
  <si>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</si>
  <si>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</si>
  <si>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</si>
  <si>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</si>
  <si>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</si>
  <si>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</si>
  <si>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</si>
  <si>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</si>
  <si>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</si>
  <si>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</si>
  <si>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</si>
  <si>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</si>
  <si>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</si>
  <si>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</si>
  <si>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</si>
  <si>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</si>
  <si>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</si>
  <si>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</si>
  <si>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</si>
  <si>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</si>
  <si>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</si>
  <si>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</si>
  <si>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</si>
  <si>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</si>
  <si>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</si>
  <si>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</si>
  <si>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神奈川県藤沢市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</si>
  <si>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</si>
  <si>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</si>
  <si>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</si>
  <si>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</si>
  <si>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</si>
  <si>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</si>
  <si>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</si>
  <si>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</si>
  <si>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</si>
  <si>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</si>
  <si>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</si>
  <si>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</si>
  <si>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</si>
  <si>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</si>
  <si>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</si>
  <si>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</si>
  <si>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</si>
  <si>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</si>
  <si>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</si>
  <si>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</si>
  <si>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</si>
  <si>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</si>
  <si>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</si>
  <si>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</si>
  <si>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</si>
  <si>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</si>
  <si>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</si>
  <si>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</si>
  <si>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</si>
  <si>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</si>
  <si>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</si>
  <si>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</si>
  <si>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</si>
  <si>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</si>
  <si>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</si>
  <si>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</si>
  <si>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</si>
  <si>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</si>
  <si>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</si>
  <si>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</si>
  <si>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</si>
  <si>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</si>
  <si>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</si>
  <si>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</si>
  <si>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</si>
  <si>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</si>
  <si>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</si>
  <si>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</si>
  <si>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</si>
  <si>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</si>
  <si>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</si>
  <si>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</si>
  <si>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</si>
  <si>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</si>
  <si>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</si>
  <si>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</si>
  <si>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</si>
  <si>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</si>
  <si>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</si>
  <si>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</si>
  <si>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</si>
  <si>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</si>
  <si>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</si>
  <si>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</si>
  <si>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</si>
  <si>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</si>
  <si>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</si>
  <si>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</si>
  <si>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</si>
  <si>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</si>
  <si>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</si>
  <si>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</si>
  <si>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</si>
  <si>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</si>
  <si>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</si>
  <si>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</si>
  <si>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</si>
  <si>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</si>
  <si>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</si>
  <si>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</si>
  <si>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</si>
  <si>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</si>
  <si>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</si>
  <si>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</si>
  <si>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</si>
  <si>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</si>
  <si>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</si>
  <si>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</si>
  <si>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</si>
  <si>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</si>
  <si>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</si>
  <si>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</si>
  <si>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</si>
  <si>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</si>
  <si>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</si>
  <si>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</si>
  <si>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</si>
  <si>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</si>
  <si>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</si>
  <si>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</si>
  <si>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</si>
  <si>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</si>
  <si>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</si>
  <si>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</si>
  <si>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</si>
  <si>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</si>
  <si>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</si>
  <si>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</si>
  <si>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</si>
  <si>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</si>
  <si>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</si>
  <si>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</si>
  <si>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</si>
  <si>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</si>
  <si>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</si>
  <si>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</si>
  <si>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</si>
  <si>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</si>
  <si>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</si>
  <si>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</si>
  <si>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</si>
  <si>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</si>
  <si>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</si>
  <si>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宅地造成</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</si>
  <si>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</si>
  <si>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</si>
  <si>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</si>
  <si>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</si>
  <si>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</si>
  <si>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</si>
  <si>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</si>
  <si>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</si>
  <si>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</si>
  <si>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</si>
  <si>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</si>
  <si>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</si>
  <si>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</si>
  <si>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</si>
  <si>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</si>
  <si>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</si>
  <si>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</si>
  <si>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</si>
  <si>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</si>
  <si>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</si>
  <si>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</si>
  <si>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</si>
  <si>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</si>
  <si>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</si>
  <si>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</si>
  <si>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</si>
  <si>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神奈川県藤沢市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</si>
  <si>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</si>
  <si>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</si>
  <si>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</si>
  <si>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</si>
  <si>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</si>
  <si>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</si>
  <si>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</si>
  <si>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</si>
  <si>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</si>
  <si>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</si>
  <si>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</si>
  <si>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</si>
  <si>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</si>
  <si>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</si>
  <si>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</si>
  <si>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</si>
  <si>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</si>
  <si>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</si>
  <si>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</si>
  <si>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</si>
  <si>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北部第二（三地区）土地区画整理事業費特別会計</t>
    <phoneticPr fontId="5"/>
  </si>
  <si>
    <t>墓園事業費特別会計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</si>
  <si>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</si>
  <si>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</si>
  <si>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</si>
  <si>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</si>
  <si>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</si>
  <si>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</si>
  <si>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</si>
  <si>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</si>
  <si>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</si>
  <si>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</si>
  <si>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</si>
  <si>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</si>
  <si>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</si>
  <si>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国民健康保険事業費特別会計</t>
    <phoneticPr fontId="5"/>
  </si>
  <si>
    <t>介護保険事業費特別会計</t>
    <phoneticPr fontId="5"/>
  </si>
  <si>
    <t>後期高齢者医療事業費特別会計</t>
    <phoneticPr fontId="5"/>
  </si>
  <si>
    <t>下水道事業費特別会計</t>
    <phoneticPr fontId="5"/>
  </si>
  <si>
    <t>法適用企業</t>
    <phoneticPr fontId="5"/>
  </si>
  <si>
    <t>市民病院事業会計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</si>
  <si>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</si>
  <si>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</si>
  <si>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</si>
  <si>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</si>
  <si>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</si>
  <si>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</si>
  <si>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</si>
  <si>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</si>
  <si>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</si>
  <si>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</si>
  <si>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</si>
  <si>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</si>
  <si>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</si>
  <si>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</si>
  <si>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</si>
  <si>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</si>
  <si>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</si>
  <si>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</si>
  <si>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</si>
  <si>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</si>
  <si>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</si>
  <si>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</si>
  <si>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</si>
  <si>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</si>
  <si>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</si>
  <si>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</si>
  <si>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</si>
  <si>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</si>
  <si>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</si>
  <si>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</si>
  <si>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</si>
  <si>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</si>
  <si>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</si>
  <si>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</si>
  <si>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</si>
  <si>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</si>
  <si>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</si>
  <si>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</si>
  <si>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</si>
  <si>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</si>
  <si>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</si>
  <si>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</si>
  <si>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</si>
  <si>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</si>
  <si>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</si>
  <si>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</si>
  <si>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</si>
  <si>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</si>
  <si>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</si>
  <si>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</si>
  <si>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</si>
  <si>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</si>
  <si>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</si>
  <si>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</si>
  <si>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</si>
  <si>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</si>
  <si>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</si>
  <si>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</si>
  <si>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</si>
  <si>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</si>
  <si>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</si>
  <si>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</si>
  <si>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</si>
  <si>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</si>
  <si>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</si>
  <si>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</si>
  <si>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</si>
  <si>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</si>
  <si>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</si>
  <si>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</si>
  <si>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</si>
  <si>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</si>
  <si>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</si>
  <si>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</si>
  <si>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</si>
  <si>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</si>
  <si>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</si>
  <si>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</si>
  <si>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</si>
  <si>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</si>
  <si>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</si>
  <si>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</si>
  <si>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</si>
  <si>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</si>
  <si>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</si>
  <si>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</si>
  <si>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</si>
  <si>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</si>
  <si>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</si>
  <si>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</si>
  <si>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</si>
  <si>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</si>
  <si>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</si>
  <si>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</si>
  <si>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</si>
  <si>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</si>
  <si>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</si>
  <si>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</si>
  <si>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</si>
  <si>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</si>
  <si>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</si>
  <si>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</si>
  <si>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</si>
  <si>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</si>
  <si>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</si>
  <si>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</si>
  <si>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</si>
  <si>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</si>
  <si>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</si>
  <si>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</si>
  <si>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</si>
  <si>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</si>
  <si>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</si>
  <si>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</si>
  <si>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</si>
  <si>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</si>
  <si>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</si>
  <si>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</si>
  <si>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</si>
  <si>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</si>
  <si>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</si>
  <si>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</si>
  <si>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</si>
  <si>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</si>
  <si>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</si>
  <si>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</si>
  <si>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</si>
  <si>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</si>
  <si>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</si>
  <si>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</si>
  <si>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</si>
  <si>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</si>
  <si>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</si>
  <si>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</si>
  <si>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</si>
  <si>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0.46</t>
  </si>
  <si>
    <t>▲ 1.08</t>
  </si>
  <si>
    <t>市民病院事業会計</t>
  </si>
  <si>
    <t>一般会計</t>
  </si>
  <si>
    <t>下水道事業費特別会計</t>
  </si>
  <si>
    <t>北部第二（三地区）土地区画整理事業費特別会計</t>
  </si>
  <si>
    <t>介護保険事業費特別会計</t>
  </si>
  <si>
    <t>国民健康保険事業費特別会計</t>
  </si>
  <si>
    <t>後期高齢者医療事業費特別会計</t>
  </si>
  <si>
    <t>墓園事業費特別会計</t>
  </si>
  <si>
    <t>その他会計（赤字）</t>
  </si>
  <si>
    <t>その他会計（黒字）</t>
  </si>
  <si>
    <t>R01</t>
    <phoneticPr fontId="5"/>
  </si>
  <si>
    <t>R02</t>
    <phoneticPr fontId="5"/>
  </si>
  <si>
    <t>R03</t>
    <phoneticPr fontId="5"/>
  </si>
  <si>
    <t>R04</t>
    <phoneticPr fontId="5"/>
  </si>
  <si>
    <t>R05</t>
    <phoneticPr fontId="5"/>
  </si>
  <si>
    <t>神奈川県後期高齢者医療広域連合（一般会計）</t>
    <rPh sb="0" eb="4">
      <t>カナガワケン</t>
    </rPh>
    <rPh sb="4" eb="6">
      <t>コウキ</t>
    </rPh>
    <rPh sb="6" eb="9">
      <t>コウレイシャ</t>
    </rPh>
    <rPh sb="9" eb="11">
      <t>イリョウ</t>
    </rPh>
    <rPh sb="11" eb="13">
      <t>コウイキ</t>
    </rPh>
    <rPh sb="13" eb="15">
      <t>レンゴウ</t>
    </rPh>
    <rPh sb="16" eb="18">
      <t>イッパン</t>
    </rPh>
    <rPh sb="18" eb="20">
      <t>カイケイ</t>
    </rPh>
    <phoneticPr fontId="10"/>
  </si>
  <si>
    <t>神奈川県後期高齢者医療広域連合（特別会計）</t>
    <rPh sb="0" eb="4">
      <t>カナガワケン</t>
    </rPh>
    <rPh sb="4" eb="6">
      <t>コウキ</t>
    </rPh>
    <rPh sb="6" eb="9">
      <t>コウレイシャ</t>
    </rPh>
    <rPh sb="9" eb="11">
      <t>イリョウ</t>
    </rPh>
    <rPh sb="11" eb="13">
      <t>コウイキ</t>
    </rPh>
    <rPh sb="13" eb="15">
      <t>レンゴウ</t>
    </rPh>
    <rPh sb="16" eb="18">
      <t>トクベツ</t>
    </rPh>
    <rPh sb="18" eb="20">
      <t>カイケイ</t>
    </rPh>
    <phoneticPr fontId="10"/>
  </si>
  <si>
    <t>〇</t>
    <phoneticPr fontId="10"/>
  </si>
  <si>
    <t>藤沢市土地開発公社</t>
    <rPh sb="0" eb="3">
      <t>フジサワシ</t>
    </rPh>
    <rPh sb="3" eb="5">
      <t>トチ</t>
    </rPh>
    <rPh sb="5" eb="7">
      <t>カイハツ</t>
    </rPh>
    <rPh sb="7" eb="9">
      <t>コウシャ</t>
    </rPh>
    <phoneticPr fontId="10"/>
  </si>
  <si>
    <t>（公益財団法人）湘南産業振興財団</t>
    <rPh sb="1" eb="3">
      <t>コウエキ</t>
    </rPh>
    <rPh sb="3" eb="5">
      <t>ザイダン</t>
    </rPh>
    <rPh sb="5" eb="7">
      <t>ホウジン</t>
    </rPh>
    <rPh sb="8" eb="10">
      <t>ショウナン</t>
    </rPh>
    <rPh sb="10" eb="12">
      <t>サンギョウ</t>
    </rPh>
    <rPh sb="12" eb="14">
      <t>シンコウ</t>
    </rPh>
    <rPh sb="14" eb="16">
      <t>ザイダン</t>
    </rPh>
    <phoneticPr fontId="10"/>
  </si>
  <si>
    <t>（公益財団法人）藤沢市保健医療財団</t>
    <rPh sb="1" eb="3">
      <t>コウエキ</t>
    </rPh>
    <rPh sb="3" eb="5">
      <t>ザイダン</t>
    </rPh>
    <rPh sb="5" eb="7">
      <t>ホウジン</t>
    </rPh>
    <rPh sb="8" eb="11">
      <t>フジサワシ</t>
    </rPh>
    <rPh sb="11" eb="13">
      <t>ホケン</t>
    </rPh>
    <rPh sb="13" eb="15">
      <t>イリョウ</t>
    </rPh>
    <rPh sb="15" eb="17">
      <t>ザイダン</t>
    </rPh>
    <phoneticPr fontId="10"/>
  </si>
  <si>
    <t>（公益財団法人）藤沢市まちづくり協会</t>
    <rPh sb="8" eb="11">
      <t>フジサワシ</t>
    </rPh>
    <rPh sb="16" eb="18">
      <t>キョウカイ</t>
    </rPh>
    <phoneticPr fontId="10"/>
  </si>
  <si>
    <t>（公益財団法人）藤沢市みらい創造財団</t>
    <rPh sb="8" eb="11">
      <t>フジサワシ</t>
    </rPh>
    <rPh sb="14" eb="16">
      <t>ソウゾウ</t>
    </rPh>
    <rPh sb="16" eb="18">
      <t>ザイダン</t>
    </rPh>
    <phoneticPr fontId="10"/>
  </si>
  <si>
    <t>（株）藤沢市興業公社</t>
    <rPh sb="1" eb="2">
      <t>カブ</t>
    </rPh>
    <rPh sb="3" eb="6">
      <t>フジサワシ</t>
    </rPh>
    <rPh sb="6" eb="8">
      <t>コウギョウ</t>
    </rPh>
    <rPh sb="8" eb="10">
      <t>コウシャ</t>
    </rPh>
    <phoneticPr fontId="10"/>
  </si>
  <si>
    <t>藤沢市民会館サービス・センター（株）</t>
    <rPh sb="0" eb="2">
      <t>フジサワ</t>
    </rPh>
    <rPh sb="2" eb="4">
      <t>シミン</t>
    </rPh>
    <rPh sb="4" eb="6">
      <t>カイカン</t>
    </rPh>
    <rPh sb="16" eb="17">
      <t>カブ</t>
    </rPh>
    <phoneticPr fontId="10"/>
  </si>
  <si>
    <t>（公益財団法人）かながわ健康財団</t>
    <rPh sb="1" eb="3">
      <t>コウエキ</t>
    </rPh>
    <rPh sb="3" eb="5">
      <t>ザイダン</t>
    </rPh>
    <rPh sb="5" eb="7">
      <t>ホウジン</t>
    </rPh>
    <rPh sb="12" eb="14">
      <t>ケンコウ</t>
    </rPh>
    <rPh sb="14" eb="16">
      <t>ザイダン</t>
    </rPh>
    <phoneticPr fontId="10"/>
  </si>
  <si>
    <t>公共施設整備基金</t>
    <rPh sb="0" eb="2">
      <t>コウキョウ</t>
    </rPh>
    <rPh sb="2" eb="4">
      <t>シセツ</t>
    </rPh>
    <rPh sb="4" eb="6">
      <t>セイビ</t>
    </rPh>
    <rPh sb="6" eb="8">
      <t>キキン</t>
    </rPh>
    <phoneticPr fontId="5"/>
  </si>
  <si>
    <t>大庭台墓園基金</t>
    <rPh sb="0" eb="2">
      <t>オオバ</t>
    </rPh>
    <rPh sb="2" eb="3">
      <t>ダイ</t>
    </rPh>
    <rPh sb="3" eb="5">
      <t>ボエン</t>
    </rPh>
    <rPh sb="5" eb="7">
      <t>キキン</t>
    </rPh>
    <phoneticPr fontId="5"/>
  </si>
  <si>
    <t>みどり基金</t>
    <rPh sb="3" eb="5">
      <t>キキン</t>
    </rPh>
    <phoneticPr fontId="5"/>
  </si>
  <si>
    <t>愛の輪福祉基金</t>
    <rPh sb="0" eb="1">
      <t>アイ</t>
    </rPh>
    <rPh sb="2" eb="3">
      <t>ワ</t>
    </rPh>
    <rPh sb="3" eb="5">
      <t>フクシ</t>
    </rPh>
    <rPh sb="5" eb="7">
      <t>キキン</t>
    </rPh>
    <phoneticPr fontId="5"/>
  </si>
  <si>
    <t>災害復興基金</t>
    <rPh sb="0" eb="2">
      <t>サイガイ</t>
    </rPh>
    <rPh sb="2" eb="4">
      <t>フッコウ</t>
    </rPh>
    <rPh sb="4" eb="6">
      <t>キキン</t>
    </rPh>
    <phoneticPr fontId="5"/>
  </si>
  <si>
    <t>-</t>
    <phoneticPr fontId="2"/>
  </si>
  <si>
    <t>〇</t>
    <phoneticPr fontId="2"/>
  </si>
  <si>
    <t>（公益財団法人）かながわ海岸美化財団</t>
    <rPh sb="12" eb="14">
      <t>カイガン</t>
    </rPh>
    <rPh sb="14" eb="16">
      <t>ビカ</t>
    </rPh>
    <rPh sb="16" eb="18">
      <t>ザイダン</t>
    </rPh>
    <phoneticPr fontId="10"/>
  </si>
  <si>
    <t>（一般財団法人）藤沢市開発経営公社</t>
    <rPh sb="1" eb="7">
      <t>イッパンザイダンホウジン</t>
    </rPh>
    <rPh sb="8" eb="11">
      <t>フジサワシ</t>
    </rPh>
    <rPh sb="11" eb="13">
      <t>カイハツ</t>
    </rPh>
    <rPh sb="13" eb="15">
      <t>ケイエイ</t>
    </rPh>
    <rPh sb="15" eb="17">
      <t>コウシャ</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</si>
</sst>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0" fontId="14" fillId="0" borderId="52" xfId="1" applyFont="1" applyFill="1" applyBorder="1" applyAlignment="1">
      <alignment horizontal="center" vertical="center"/>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37644</c:v>
                </c:pt>
                <c:pt idx="1">
                  <c:v>39221</c:v>
                </c:pt>
                <c:pt idx="2">
                  <c:v>38566</c:v>
                </c:pt>
                <c:pt idx="3">
                  <c:v>35156</c:v>
                </c:pt>
                <c:pt idx="4">
                  <c:v>37029</c:v>
                </c:pt>
              </c:numCache>
            </c:numRef>
          </c:val>
          <c:smooth val="0"/>
          <c:extLst>
            <c:ext xmlns:c16="http://schemas.microsoft.com/office/drawing/2014/chart" uri="{C3380CC4-5D6E-409C-BE32-E72D297353CC}">
              <c16:uniqueId val="{00000000-B104-4DA0-9DED-E8749746861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46586</c:v>
                </c:pt>
                <c:pt idx="1">
                  <c:v>32910</c:v>
                </c:pt>
                <c:pt idx="2">
                  <c:v>46997</c:v>
                </c:pt>
                <c:pt idx="3">
                  <c:v>38661</c:v>
                </c:pt>
                <c:pt idx="4">
                  <c:v>26854</c:v>
                </c:pt>
              </c:numCache>
            </c:numRef>
          </c:val>
          <c:smooth val="0"/>
          <c:extLst>
            <c:ext xmlns:c16="http://schemas.microsoft.com/office/drawing/2014/chart" uri="{C3380CC4-5D6E-409C-BE32-E72D297353CC}">
              <c16:uniqueId val="{00000001-B104-4DA0-9DED-E8749746861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4.6500000000000004</c:v>
                </c:pt>
                <c:pt idx="1">
                  <c:v>5.68</c:v>
                </c:pt>
                <c:pt idx="2">
                  <c:v>7.98</c:v>
                </c:pt>
                <c:pt idx="3">
                  <c:v>5.95</c:v>
                </c:pt>
                <c:pt idx="4">
                  <c:v>6.21</c:v>
                </c:pt>
              </c:numCache>
            </c:numRef>
          </c:val>
          <c:extLst>
            <c:ext xmlns:c16="http://schemas.microsoft.com/office/drawing/2014/chart" uri="{C3380CC4-5D6E-409C-BE32-E72D297353CC}">
              <c16:uniqueId val="{00000000-5EF5-4440-82D4-B6C2D04BFE4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13.1</c:v>
                </c:pt>
                <c:pt idx="1">
                  <c:v>15.6</c:v>
                </c:pt>
                <c:pt idx="2">
                  <c:v>14.53</c:v>
                </c:pt>
                <c:pt idx="3">
                  <c:v>14.4</c:v>
                </c:pt>
                <c:pt idx="4">
                  <c:v>14.51</c:v>
                </c:pt>
              </c:numCache>
            </c:numRef>
          </c:val>
          <c:extLst>
            <c:ext xmlns:c16="http://schemas.microsoft.com/office/drawing/2014/chart" uri="{C3380CC4-5D6E-409C-BE32-E72D297353CC}">
              <c16:uniqueId val="{00000001-5EF5-4440-82D4-B6C2D04BFE4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-0.46</c:v>
                </c:pt>
                <c:pt idx="1">
                  <c:v>3.78</c:v>
                </c:pt>
                <c:pt idx="2">
                  <c:v>0.66</c:v>
                </c:pt>
                <c:pt idx="3">
                  <c:v>-1.08</c:v>
                </c:pt>
                <c:pt idx="4">
                  <c:v>1.06</c:v>
                </c:pt>
              </c:numCache>
            </c:numRef>
          </c:val>
          <c:smooth val="0"/>
          <c:extLst>
            <c:ext xmlns:c16="http://schemas.microsoft.com/office/drawing/2014/chart" uri="{C3380CC4-5D6E-409C-BE32-E72D297353CC}">
              <c16:uniqueId val="{00000002-5EF5-4440-82D4-B6C2D04BFE4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#N/A</c:v>
                </c:pt>
                <c:pt idx="3">
                  <c:v>0</c:v>
                </c:pt>
                <c:pt idx="4">
                  <c:v>#N/A</c:v>
                </c:pt>
                <c:pt idx="5">
                  <c:v>0</c:v>
                </c:pt>
                <c:pt idx="6">
                  <c:v>0</c:v>
                </c:pt>
                <c:pt idx="7">
                  <c:v>0</c:v>
                </c:pt>
                <c:pt idx="8">
                  <c:v>0</c:v>
                </c:pt>
                <c:pt idx="9">
                  <c:v>0</c:v>
                </c:pt>
              </c:numCache>
            </c:numRef>
          </c:val>
          <c:extLst>
            <c:ext xmlns:c16="http://schemas.microsoft.com/office/drawing/2014/chart" uri="{C3380CC4-5D6E-409C-BE32-E72D297353CC}">
              <c16:uniqueId val="{00000000-9AFE-4FD5-B187-06F8E6A551C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AFE-4FD5-B187-06F8E6A551C0}"/>
            </c:ext>
          </c:extLst>
        </c:ser>
        <c:ser>
          <c:idx val="2"/>
          <c:order val="2"/>
          <c:tx>
            <c:strRef>
              <c:f>データシート!$A$29</c:f>
              <c:strCache>
                <c:ptCount val="1"/>
                <c:pt idx="0">
                  <c:v>墓園事業費特別会計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7.0000000000000007E-2</c:v>
                </c:pt>
                <c:pt idx="2">
                  <c:v>#N/A</c:v>
                </c:pt>
                <c:pt idx="3">
                  <c:v>0.05</c:v>
                </c:pt>
                <c:pt idx="4">
                  <c:v>#N/A</c:v>
                </c:pt>
                <c:pt idx="5">
                  <c:v>0.04</c:v>
                </c:pt>
                <c:pt idx="6">
                  <c:v>#N/A</c:v>
                </c:pt>
                <c:pt idx="7">
                  <c:v>7.0000000000000007E-2</c:v>
                </c:pt>
                <c:pt idx="8">
                  <c:v>#N/A</c:v>
                </c:pt>
                <c:pt idx="9">
                  <c:v>0.05</c:v>
                </c:pt>
              </c:numCache>
            </c:numRef>
          </c:val>
          <c:extLst>
            <c:ext xmlns:c16="http://schemas.microsoft.com/office/drawing/2014/chart" uri="{C3380CC4-5D6E-409C-BE32-E72D297353CC}">
              <c16:uniqueId val="{00000002-9AFE-4FD5-B187-06F8E6A551C0}"/>
            </c:ext>
          </c:extLst>
        </c:ser>
        <c:ser>
          <c:idx val="3"/>
          <c:order val="3"/>
          <c:tx>
            <c:strRef>
              <c:f>データシート!$A$30</c:f>
              <c:strCache>
                <c:ptCount val="1"/>
                <c:pt idx="0">
                  <c:v>後期高齢者医療事業費特別会計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0.15</c:v>
                </c:pt>
                <c:pt idx="2">
                  <c:v>#N/A</c:v>
                </c:pt>
                <c:pt idx="3">
                  <c:v>0.12</c:v>
                </c:pt>
                <c:pt idx="4">
                  <c:v>#N/A</c:v>
                </c:pt>
                <c:pt idx="5">
                  <c:v>0.13</c:v>
                </c:pt>
                <c:pt idx="6">
                  <c:v>#N/A</c:v>
                </c:pt>
                <c:pt idx="7">
                  <c:v>0.16</c:v>
                </c:pt>
                <c:pt idx="8">
                  <c:v>#N/A</c:v>
                </c:pt>
                <c:pt idx="9">
                  <c:v>0.14000000000000001</c:v>
                </c:pt>
              </c:numCache>
            </c:numRef>
          </c:val>
          <c:extLst>
            <c:ext xmlns:c16="http://schemas.microsoft.com/office/drawing/2014/chart" uri="{C3380CC4-5D6E-409C-BE32-E72D297353CC}">
              <c16:uniqueId val="{00000003-9AFE-4FD5-B187-06F8E6A551C0}"/>
            </c:ext>
          </c:extLst>
        </c:ser>
        <c:ser>
          <c:idx val="4"/>
          <c:order val="4"/>
          <c:tx>
            <c:strRef>
              <c:f>データシート!$A$31</c:f>
              <c:strCache>
                <c:ptCount val="1"/>
                <c:pt idx="0">
                  <c:v>国民健康保険事業費特別会計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0.9</c:v>
                </c:pt>
                <c:pt idx="2">
                  <c:v>#N/A</c:v>
                </c:pt>
                <c:pt idx="3">
                  <c:v>1.1100000000000001</c:v>
                </c:pt>
                <c:pt idx="4">
                  <c:v>#N/A</c:v>
                </c:pt>
                <c:pt idx="5">
                  <c:v>1.19</c:v>
                </c:pt>
                <c:pt idx="6">
                  <c:v>#N/A</c:v>
                </c:pt>
                <c:pt idx="7">
                  <c:v>0.89</c:v>
                </c:pt>
                <c:pt idx="8">
                  <c:v>#N/A</c:v>
                </c:pt>
                <c:pt idx="9">
                  <c:v>0.15</c:v>
                </c:pt>
              </c:numCache>
            </c:numRef>
          </c:val>
          <c:extLst>
            <c:ext xmlns:c16="http://schemas.microsoft.com/office/drawing/2014/chart" uri="{C3380CC4-5D6E-409C-BE32-E72D297353CC}">
              <c16:uniqueId val="{00000004-9AFE-4FD5-B187-06F8E6A551C0}"/>
            </c:ext>
          </c:extLst>
        </c:ser>
        <c:ser>
          <c:idx val="5"/>
          <c:order val="5"/>
          <c:tx>
            <c:strRef>
              <c:f>データシート!$A$32</c:f>
              <c:strCache>
                <c:ptCount val="1"/>
                <c:pt idx="0">
                  <c:v>介護保険事業費特別会計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0.2</c:v>
                </c:pt>
                <c:pt idx="2">
                  <c:v>#N/A</c:v>
                </c:pt>
                <c:pt idx="3">
                  <c:v>0.51</c:v>
                </c:pt>
                <c:pt idx="4">
                  <c:v>#N/A</c:v>
                </c:pt>
                <c:pt idx="5">
                  <c:v>0.67</c:v>
                </c:pt>
                <c:pt idx="6">
                  <c:v>#N/A</c:v>
                </c:pt>
                <c:pt idx="7">
                  <c:v>0.41</c:v>
                </c:pt>
                <c:pt idx="8">
                  <c:v>#N/A</c:v>
                </c:pt>
                <c:pt idx="9">
                  <c:v>0.26</c:v>
                </c:pt>
              </c:numCache>
            </c:numRef>
          </c:val>
          <c:extLst>
            <c:ext xmlns:c16="http://schemas.microsoft.com/office/drawing/2014/chart" uri="{C3380CC4-5D6E-409C-BE32-E72D297353CC}">
              <c16:uniqueId val="{00000005-9AFE-4FD5-B187-06F8E6A551C0}"/>
            </c:ext>
          </c:extLst>
        </c:ser>
        <c:ser>
          <c:idx val="6"/>
          <c:order val="6"/>
          <c:tx>
            <c:strRef>
              <c:f>データシート!$A$33</c:f>
              <c:strCache>
                <c:ptCount val="1"/>
                <c:pt idx="0">
                  <c:v>北部第二（三地区）土地区画整理事業費特別会計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0.59</c:v>
                </c:pt>
                <c:pt idx="2">
                  <c:v>#N/A</c:v>
                </c:pt>
                <c:pt idx="3">
                  <c:v>0.51</c:v>
                </c:pt>
                <c:pt idx="4">
                  <c:v>#N/A</c:v>
                </c:pt>
                <c:pt idx="5">
                  <c:v>0.36</c:v>
                </c:pt>
                <c:pt idx="6">
                  <c:v>#N/A</c:v>
                </c:pt>
                <c:pt idx="7">
                  <c:v>0.37</c:v>
                </c:pt>
                <c:pt idx="8">
                  <c:v>#N/A</c:v>
                </c:pt>
                <c:pt idx="9">
                  <c:v>0.73</c:v>
                </c:pt>
              </c:numCache>
            </c:numRef>
          </c:val>
          <c:extLst>
            <c:ext xmlns:c16="http://schemas.microsoft.com/office/drawing/2014/chart" uri="{C3380CC4-5D6E-409C-BE32-E72D297353CC}">
              <c16:uniqueId val="{00000006-9AFE-4FD5-B187-06F8E6A551C0}"/>
            </c:ext>
          </c:extLst>
        </c:ser>
        <c:ser>
          <c:idx val="7"/>
          <c:order val="7"/>
          <c:tx>
            <c:strRef>
              <c:f>データシート!$A$34</c:f>
              <c:strCache>
                <c:ptCount val="1"/>
                <c:pt idx="0">
                  <c:v>下水道事業費特別会計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1.26</c:v>
                </c:pt>
                <c:pt idx="2">
                  <c:v>#N/A</c:v>
                </c:pt>
                <c:pt idx="3">
                  <c:v>1.94</c:v>
                </c:pt>
                <c:pt idx="4">
                  <c:v>#N/A</c:v>
                </c:pt>
                <c:pt idx="5">
                  <c:v>2.39</c:v>
                </c:pt>
                <c:pt idx="6">
                  <c:v>#N/A</c:v>
                </c:pt>
                <c:pt idx="7">
                  <c:v>2.54</c:v>
                </c:pt>
                <c:pt idx="8">
                  <c:v>#N/A</c:v>
                </c:pt>
                <c:pt idx="9">
                  <c:v>2.71</c:v>
                </c:pt>
              </c:numCache>
            </c:numRef>
          </c:val>
          <c:extLst>
            <c:ext xmlns:c16="http://schemas.microsoft.com/office/drawing/2014/chart" uri="{C3380CC4-5D6E-409C-BE32-E72D297353CC}">
              <c16:uniqueId val="{00000007-9AFE-4FD5-B187-06F8E6A551C0}"/>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4.54</c:v>
                </c:pt>
                <c:pt idx="2">
                  <c:v>#N/A</c:v>
                </c:pt>
                <c:pt idx="3">
                  <c:v>5.54</c:v>
                </c:pt>
                <c:pt idx="4">
                  <c:v>#N/A</c:v>
                </c:pt>
                <c:pt idx="5">
                  <c:v>7.85</c:v>
                </c:pt>
                <c:pt idx="6">
                  <c:v>#N/A</c:v>
                </c:pt>
                <c:pt idx="7">
                  <c:v>5.84</c:v>
                </c:pt>
                <c:pt idx="8">
                  <c:v>#N/A</c:v>
                </c:pt>
                <c:pt idx="9">
                  <c:v>6.06</c:v>
                </c:pt>
              </c:numCache>
            </c:numRef>
          </c:val>
          <c:extLst>
            <c:ext xmlns:c16="http://schemas.microsoft.com/office/drawing/2014/chart" uri="{C3380CC4-5D6E-409C-BE32-E72D297353CC}">
              <c16:uniqueId val="{00000008-9AFE-4FD5-B187-06F8E6A551C0}"/>
            </c:ext>
          </c:extLst>
        </c:ser>
        <c:ser>
          <c:idx val="9"/>
          <c:order val="9"/>
          <c:tx>
            <c:strRef>
              <c:f>データシート!$A$36</c:f>
              <c:strCache>
                <c:ptCount val="1"/>
                <c:pt idx="0">
                  <c:v>市民病院事業会計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6.2</c:v>
                </c:pt>
                <c:pt idx="2">
                  <c:v>#N/A</c:v>
                </c:pt>
                <c:pt idx="3">
                  <c:v>6.64</c:v>
                </c:pt>
                <c:pt idx="4">
                  <c:v>#N/A</c:v>
                </c:pt>
                <c:pt idx="5">
                  <c:v>8.68</c:v>
                </c:pt>
                <c:pt idx="6">
                  <c:v>#N/A</c:v>
                </c:pt>
                <c:pt idx="7">
                  <c:v>9.8800000000000008</c:v>
                </c:pt>
                <c:pt idx="8">
                  <c:v>#N/A</c:v>
                </c:pt>
                <c:pt idx="9">
                  <c:v>9.3699999999999992</c:v>
                </c:pt>
              </c:numCache>
            </c:numRef>
          </c:val>
          <c:extLst>
            <c:ext xmlns:c16="http://schemas.microsoft.com/office/drawing/2014/chart" uri="{C3380CC4-5D6E-409C-BE32-E72D297353CC}">
              <c16:uniqueId val="{00000009-9AFE-4FD5-B187-06F8E6A551C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10211</c:v>
                </c:pt>
                <c:pt idx="5">
                  <c:v>9852</c:v>
                </c:pt>
                <c:pt idx="8">
                  <c:v>9483</c:v>
                </c:pt>
                <c:pt idx="11">
                  <c:v>8694</c:v>
                </c:pt>
                <c:pt idx="14">
                  <c:v>8433</c:v>
                </c:pt>
              </c:numCache>
            </c:numRef>
          </c:val>
          <c:extLst>
            <c:ext xmlns:c16="http://schemas.microsoft.com/office/drawing/2014/chart" uri="{C3380CC4-5D6E-409C-BE32-E72D297353CC}">
              <c16:uniqueId val="{00000000-7EC9-424B-85EA-5839B89976A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EC9-424B-85EA-5839B89976A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707</c:v>
                </c:pt>
                <c:pt idx="3">
                  <c:v>1323</c:v>
                </c:pt>
                <c:pt idx="6">
                  <c:v>1516</c:v>
                </c:pt>
                <c:pt idx="9">
                  <c:v>906</c:v>
                </c:pt>
                <c:pt idx="12">
                  <c:v>667</c:v>
                </c:pt>
              </c:numCache>
            </c:numRef>
          </c:val>
          <c:extLst>
            <c:ext xmlns:c16="http://schemas.microsoft.com/office/drawing/2014/chart" uri="{C3380CC4-5D6E-409C-BE32-E72D297353CC}">
              <c16:uniqueId val="{00000002-7EC9-424B-85EA-5839B89976A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EC9-424B-85EA-5839B89976A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3041</c:v>
                </c:pt>
                <c:pt idx="3">
                  <c:v>2732</c:v>
                </c:pt>
                <c:pt idx="6">
                  <c:v>2703</c:v>
                </c:pt>
                <c:pt idx="9">
                  <c:v>2605</c:v>
                </c:pt>
                <c:pt idx="12">
                  <c:v>2560</c:v>
                </c:pt>
              </c:numCache>
            </c:numRef>
          </c:val>
          <c:extLst>
            <c:ext xmlns:c16="http://schemas.microsoft.com/office/drawing/2014/chart" uri="{C3380CC4-5D6E-409C-BE32-E72D297353CC}">
              <c16:uniqueId val="{00000004-7EC9-424B-85EA-5839B89976A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EC9-424B-85EA-5839B89976A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EC9-424B-85EA-5839B89976A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8812</c:v>
                </c:pt>
                <c:pt idx="3">
                  <c:v>9037</c:v>
                </c:pt>
                <c:pt idx="6">
                  <c:v>9464</c:v>
                </c:pt>
                <c:pt idx="9">
                  <c:v>9691</c:v>
                </c:pt>
                <c:pt idx="12">
                  <c:v>9649</c:v>
                </c:pt>
              </c:numCache>
            </c:numRef>
          </c:val>
          <c:extLst>
            <c:ext xmlns:c16="http://schemas.microsoft.com/office/drawing/2014/chart" uri="{C3380CC4-5D6E-409C-BE32-E72D297353CC}">
              <c16:uniqueId val="{00000007-7EC9-424B-85EA-5839B89976A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2349</c:v>
                </c:pt>
                <c:pt idx="2">
                  <c:v>#N/A</c:v>
                </c:pt>
                <c:pt idx="3">
                  <c:v>#N/A</c:v>
                </c:pt>
                <c:pt idx="4">
                  <c:v>3240</c:v>
                </c:pt>
                <c:pt idx="5">
                  <c:v>#N/A</c:v>
                </c:pt>
                <c:pt idx="6">
                  <c:v>#N/A</c:v>
                </c:pt>
                <c:pt idx="7">
                  <c:v>4200</c:v>
                </c:pt>
                <c:pt idx="8">
                  <c:v>#N/A</c:v>
                </c:pt>
                <c:pt idx="9">
                  <c:v>#N/A</c:v>
                </c:pt>
                <c:pt idx="10">
                  <c:v>4508</c:v>
                </c:pt>
                <c:pt idx="11">
                  <c:v>#N/A</c:v>
                </c:pt>
                <c:pt idx="12">
                  <c:v>#N/A</c:v>
                </c:pt>
                <c:pt idx="13">
                  <c:v>4443</c:v>
                </c:pt>
                <c:pt idx="14">
                  <c:v>#N/A</c:v>
                </c:pt>
              </c:numCache>
            </c:numRef>
          </c:val>
          <c:smooth val="0"/>
          <c:extLst>
            <c:ext xmlns:c16="http://schemas.microsoft.com/office/drawing/2014/chart" uri="{C3380CC4-5D6E-409C-BE32-E72D297353CC}">
              <c16:uniqueId val="{00000008-7EC9-424B-85EA-5839B89976A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51020</c:v>
                </c:pt>
                <c:pt idx="5">
                  <c:v>48313</c:v>
                </c:pt>
                <c:pt idx="8">
                  <c:v>45675</c:v>
                </c:pt>
                <c:pt idx="11">
                  <c:v>43654</c:v>
                </c:pt>
                <c:pt idx="14">
                  <c:v>40602</c:v>
                </c:pt>
              </c:numCache>
            </c:numRef>
          </c:val>
          <c:extLst>
            <c:ext xmlns:c16="http://schemas.microsoft.com/office/drawing/2014/chart" uri="{C3380CC4-5D6E-409C-BE32-E72D297353CC}">
              <c16:uniqueId val="{00000000-55FD-43D6-8497-10DF6371E19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31293</c:v>
                </c:pt>
                <c:pt idx="5">
                  <c:v>29097</c:v>
                </c:pt>
                <c:pt idx="8">
                  <c:v>29609</c:v>
                </c:pt>
                <c:pt idx="11">
                  <c:v>27772</c:v>
                </c:pt>
                <c:pt idx="14">
                  <c:v>27056</c:v>
                </c:pt>
              </c:numCache>
            </c:numRef>
          </c:val>
          <c:extLst>
            <c:ext xmlns:c16="http://schemas.microsoft.com/office/drawing/2014/chart" uri="{C3380CC4-5D6E-409C-BE32-E72D297353CC}">
              <c16:uniqueId val="{00000001-55FD-43D6-8497-10DF6371E19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21857</c:v>
                </c:pt>
                <c:pt idx="5">
                  <c:v>22858</c:v>
                </c:pt>
                <c:pt idx="8">
                  <c:v>22069</c:v>
                </c:pt>
                <c:pt idx="11">
                  <c:v>24314</c:v>
                </c:pt>
                <c:pt idx="14">
                  <c:v>25692</c:v>
                </c:pt>
              </c:numCache>
            </c:numRef>
          </c:val>
          <c:extLst>
            <c:ext xmlns:c16="http://schemas.microsoft.com/office/drawing/2014/chart" uri="{C3380CC4-5D6E-409C-BE32-E72D297353CC}">
              <c16:uniqueId val="{00000002-55FD-43D6-8497-10DF6371E19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5FD-43D6-8497-10DF6371E19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5FD-43D6-8497-10DF6371E19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12</c:v>
                </c:pt>
                <c:pt idx="3">
                  <c:v>9</c:v>
                </c:pt>
                <c:pt idx="6">
                  <c:v>7</c:v>
                </c:pt>
                <c:pt idx="9">
                  <c:v>4</c:v>
                </c:pt>
                <c:pt idx="12">
                  <c:v>2</c:v>
                </c:pt>
              </c:numCache>
            </c:numRef>
          </c:val>
          <c:extLst>
            <c:ext xmlns:c16="http://schemas.microsoft.com/office/drawing/2014/chart" uri="{C3380CC4-5D6E-409C-BE32-E72D297353CC}">
              <c16:uniqueId val="{00000005-55FD-43D6-8497-10DF6371E19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17331</c:v>
                </c:pt>
                <c:pt idx="3">
                  <c:v>16526</c:v>
                </c:pt>
                <c:pt idx="6">
                  <c:v>16707</c:v>
                </c:pt>
                <c:pt idx="9">
                  <c:v>16621</c:v>
                </c:pt>
                <c:pt idx="12">
                  <c:v>17276</c:v>
                </c:pt>
              </c:numCache>
            </c:numRef>
          </c:val>
          <c:extLst>
            <c:ext xmlns:c16="http://schemas.microsoft.com/office/drawing/2014/chart" uri="{C3380CC4-5D6E-409C-BE32-E72D297353CC}">
              <c16:uniqueId val="{00000006-55FD-43D6-8497-10DF6371E19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55FD-43D6-8497-10DF6371E19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34881</c:v>
                </c:pt>
                <c:pt idx="3">
                  <c:v>29416</c:v>
                </c:pt>
                <c:pt idx="6">
                  <c:v>27471</c:v>
                </c:pt>
                <c:pt idx="9">
                  <c:v>25800</c:v>
                </c:pt>
                <c:pt idx="12">
                  <c:v>26067</c:v>
                </c:pt>
              </c:numCache>
            </c:numRef>
          </c:val>
          <c:extLst>
            <c:ext xmlns:c16="http://schemas.microsoft.com/office/drawing/2014/chart" uri="{C3380CC4-5D6E-409C-BE32-E72D297353CC}">
              <c16:uniqueId val="{00000008-55FD-43D6-8497-10DF6371E19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10094</c:v>
                </c:pt>
                <c:pt idx="3">
                  <c:v>8845</c:v>
                </c:pt>
                <c:pt idx="6">
                  <c:v>11945</c:v>
                </c:pt>
                <c:pt idx="9">
                  <c:v>9975</c:v>
                </c:pt>
                <c:pt idx="12">
                  <c:v>10616</c:v>
                </c:pt>
              </c:numCache>
            </c:numRef>
          </c:val>
          <c:extLst>
            <c:ext xmlns:c16="http://schemas.microsoft.com/office/drawing/2014/chart" uri="{C3380CC4-5D6E-409C-BE32-E72D297353CC}">
              <c16:uniqueId val="{00000009-55FD-43D6-8497-10DF6371E19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79420</c:v>
                </c:pt>
                <c:pt idx="3">
                  <c:v>79493</c:v>
                </c:pt>
                <c:pt idx="6">
                  <c:v>81815</c:v>
                </c:pt>
                <c:pt idx="9">
                  <c:v>82181</c:v>
                </c:pt>
                <c:pt idx="12">
                  <c:v>78803</c:v>
                </c:pt>
              </c:numCache>
            </c:numRef>
          </c:val>
          <c:extLst>
            <c:ext xmlns:c16="http://schemas.microsoft.com/office/drawing/2014/chart" uri="{C3380CC4-5D6E-409C-BE32-E72D297353CC}">
              <c16:uniqueId val="{0000000A-55FD-43D6-8497-10DF6371E19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37566</c:v>
                </c:pt>
                <c:pt idx="2">
                  <c:v>#N/A</c:v>
                </c:pt>
                <c:pt idx="3">
                  <c:v>#N/A</c:v>
                </c:pt>
                <c:pt idx="4">
                  <c:v>34021</c:v>
                </c:pt>
                <c:pt idx="5">
                  <c:v>#N/A</c:v>
                </c:pt>
                <c:pt idx="6">
                  <c:v>#N/A</c:v>
                </c:pt>
                <c:pt idx="7">
                  <c:v>40592</c:v>
                </c:pt>
                <c:pt idx="8">
                  <c:v>#N/A</c:v>
                </c:pt>
                <c:pt idx="9">
                  <c:v>#N/A</c:v>
                </c:pt>
                <c:pt idx="10">
                  <c:v>38843</c:v>
                </c:pt>
                <c:pt idx="11">
                  <c:v>#N/A</c:v>
                </c:pt>
                <c:pt idx="12">
                  <c:v>#N/A</c:v>
                </c:pt>
                <c:pt idx="13">
                  <c:v>39414</c:v>
                </c:pt>
                <c:pt idx="14">
                  <c:v>#N/A</c:v>
                </c:pt>
              </c:numCache>
            </c:numRef>
          </c:val>
          <c:smooth val="0"/>
          <c:extLst>
            <c:ext xmlns:c16="http://schemas.microsoft.com/office/drawing/2014/chart" uri="{C3380CC4-5D6E-409C-BE32-E72D297353CC}">
              <c16:uniqueId val="{0000000B-55FD-43D6-8497-10DF6371E19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12360</c:v>
                </c:pt>
                <c:pt idx="1">
                  <c:v>12837</c:v>
                </c:pt>
                <c:pt idx="2">
                  <c:v>13398</c:v>
                </c:pt>
              </c:numCache>
            </c:numRef>
          </c:val>
          <c:extLst>
            <c:ext xmlns:c16="http://schemas.microsoft.com/office/drawing/2014/chart" uri="{C3380CC4-5D6E-409C-BE32-E72D297353CC}">
              <c16:uniqueId val="{00000000-4207-4242-911F-3D1F2AD3FE9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4207-4242-911F-3D1F2AD3FE9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7655</c:v>
                </c:pt>
                <c:pt idx="1">
                  <c:v>9420</c:v>
                </c:pt>
                <c:pt idx="2">
                  <c:v>10367</c:v>
                </c:pt>
              </c:numCache>
            </c:numRef>
          </c:val>
          <c:extLst>
            <c:ext xmlns:c16="http://schemas.microsoft.com/office/drawing/2014/chart" uri="{C3380CC4-5D6E-409C-BE32-E72D297353CC}">
              <c16:uniqueId val="{00000002-4207-4242-911F-3D1F2AD3FE9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神奈川県藤沢市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445,172
437,138
69.56
175,344,387
169,283,856
5,732,795
92,308,993
78,803,398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45.2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年度は、市税等の増により基準財政収入額が増加し</a:t>
          </a:r>
          <a:r>
            <a:rPr kumimoji="1" lang="ja-JP" altLang="en-US" sz="1100">
              <a:solidFill>
                <a:schemeClr val="dk1"/>
              </a:solidFill>
              <a:effectLst/>
              <a:latin typeface="+mn-lt"/>
              <a:ea typeface="+mn-ea"/>
              <a:cs typeface="+mn-cs"/>
            </a:rPr>
            <a:t>たものの</a:t>
          </a:r>
          <a:r>
            <a:rPr kumimoji="1" lang="ja-JP" altLang="ja-JP" sz="1100">
              <a:solidFill>
                <a:schemeClr val="dk1"/>
              </a:solidFill>
              <a:effectLst/>
              <a:latin typeface="+mn-lt"/>
              <a:ea typeface="+mn-ea"/>
              <a:cs typeface="+mn-cs"/>
            </a:rPr>
            <a:t>、公債費、包括算定経費等の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により基準財政需要額</a:t>
          </a:r>
          <a:r>
            <a:rPr kumimoji="1" lang="ja-JP" altLang="en-US" sz="1100">
              <a:solidFill>
                <a:schemeClr val="dk1"/>
              </a:solidFill>
              <a:effectLst/>
              <a:latin typeface="+mn-lt"/>
              <a:ea typeface="+mn-ea"/>
              <a:cs typeface="+mn-cs"/>
            </a:rPr>
            <a:t>も増加</a:t>
          </a:r>
          <a:r>
            <a:rPr kumimoji="1" lang="ja-JP" altLang="ja-JP" sz="1100">
              <a:solidFill>
                <a:schemeClr val="dk1"/>
              </a:solidFill>
              <a:effectLst/>
              <a:latin typeface="+mn-lt"/>
              <a:ea typeface="+mn-ea"/>
              <a:cs typeface="+mn-cs"/>
            </a:rPr>
            <a:t>したことにより、単年度の財政力指数では</a:t>
          </a:r>
          <a:r>
            <a:rPr kumimoji="1" lang="en-US" altLang="ja-JP" sz="1100">
              <a:solidFill>
                <a:schemeClr val="dk1"/>
              </a:solidFill>
              <a:effectLst/>
              <a:latin typeface="+mn-lt"/>
              <a:ea typeface="+mn-ea"/>
              <a:cs typeface="+mn-cs"/>
            </a:rPr>
            <a:t>0.02</a:t>
          </a:r>
          <a:r>
            <a:rPr kumimoji="1" lang="ja-JP" altLang="ja-JP" sz="1100">
              <a:solidFill>
                <a:schemeClr val="dk1"/>
              </a:solidFill>
              <a:effectLst/>
              <a:latin typeface="+mn-lt"/>
              <a:ea typeface="+mn-ea"/>
              <a:cs typeface="+mn-cs"/>
            </a:rPr>
            <a:t>ポイント増、</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カ年平均では</a:t>
          </a:r>
          <a:r>
            <a:rPr kumimoji="1" lang="ja-JP" altLang="en-US" sz="1100">
              <a:solidFill>
                <a:schemeClr val="dk1"/>
              </a:solidFill>
              <a:effectLst/>
              <a:latin typeface="+mn-lt"/>
              <a:ea typeface="+mn-ea"/>
              <a:cs typeface="+mn-cs"/>
            </a:rPr>
            <a:t>横ばい</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1.05</a:t>
          </a:r>
          <a:r>
            <a:rPr kumimoji="1" lang="ja-JP" altLang="en-US" sz="1100">
              <a:solidFill>
                <a:schemeClr val="dk1"/>
              </a:solidFill>
              <a:effectLst/>
              <a:latin typeface="+mn-lt"/>
              <a:ea typeface="+mn-ea"/>
              <a:cs typeface="+mn-cs"/>
            </a:rPr>
            <a:t>であ</a:t>
          </a:r>
          <a:r>
            <a:rPr kumimoji="1" lang="ja-JP" altLang="ja-JP" sz="1100">
              <a:solidFill>
                <a:schemeClr val="dk1"/>
              </a:solidFill>
              <a:effectLst/>
              <a:latin typeface="+mn-lt"/>
              <a:ea typeface="+mn-ea"/>
              <a:cs typeface="+mn-cs"/>
            </a:rPr>
            <a:t>り、類似団体平均や神奈川県平均を上回る状況にある。</a:t>
          </a:r>
          <a:endParaRPr lang="ja-JP" altLang="ja-JP" sz="1400">
            <a:effectLst/>
          </a:endParaRPr>
        </a:p>
        <a:p>
          <a:r>
            <a:rPr kumimoji="1" lang="ja-JP" altLang="ja-JP" sz="1100">
              <a:solidFill>
                <a:schemeClr val="dk1"/>
              </a:solidFill>
              <a:effectLst/>
              <a:latin typeface="+mn-lt"/>
              <a:ea typeface="+mn-ea"/>
              <a:cs typeface="+mn-cs"/>
            </a:rPr>
            <a:t>　しかしながら、扶助費などの社会保障関係費が増加傾向で推移していることから、引き続き、藤沢市行財政改革</a:t>
          </a:r>
          <a:r>
            <a:rPr kumimoji="1" lang="en-US" altLang="ja-JP" sz="1100">
              <a:solidFill>
                <a:schemeClr val="dk1"/>
              </a:solidFill>
              <a:effectLst/>
              <a:latin typeface="+mn-lt"/>
              <a:ea typeface="+mn-ea"/>
              <a:cs typeface="+mn-cs"/>
            </a:rPr>
            <a:t>2024</a:t>
          </a:r>
          <a:r>
            <a:rPr kumimoji="1" lang="ja-JP" altLang="ja-JP" sz="1100">
              <a:solidFill>
                <a:schemeClr val="dk1"/>
              </a:solidFill>
              <a:effectLst/>
              <a:latin typeface="+mn-lt"/>
              <a:ea typeface="+mn-ea"/>
              <a:cs typeface="+mn-cs"/>
            </a:rPr>
            <a:t>基本方針に沿った計画的な財政運営に努めることにより、財政の健全化を維持する。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166511</xdr:rowOff>
    </xdr:from>
    <xdr:to>
      <xdr:col>23</xdr:col>
      <xdr:colOff>133350</xdr:colOff>
      <xdr:row>44</xdr:row>
      <xdr:rowOff>44450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67261"/>
          <a:ext cx="0" cy="14209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81438</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10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166511</xdr:rowOff>
    </xdr:from>
    <xdr:to>
      <xdr:col>24</xdr:col>
      <xdr:colOff>12700</xdr:colOff>
      <xdr:row>35</xdr:row>
      <xdr:rowOff>166511</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67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97367</xdr:rowOff>
    </xdr:from>
    <xdr:to>
      <xdr:col>23</xdr:col>
      <xdr:colOff>133350</xdr:colOff>
      <xdr:row>39</xdr:row>
      <xdr:rowOff>97367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78391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48277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83961</xdr:rowOff>
    </xdr:from>
    <xdr:to>
      <xdr:col>19</xdr:col>
      <xdr:colOff>133350</xdr:colOff>
      <xdr:row>39</xdr:row>
      <xdr:rowOff>97367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77051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62795</xdr:rowOff>
    </xdr:from>
    <xdr:to>
      <xdr:col>19</xdr:col>
      <xdr:colOff>184150</xdr:colOff>
      <xdr:row>40</xdr:row>
      <xdr:rowOff>164395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149172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007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57150</xdr:rowOff>
    </xdr:from>
    <xdr:to>
      <xdr:col>15</xdr:col>
      <xdr:colOff>82550</xdr:colOff>
      <xdr:row>39</xdr:row>
      <xdr:rowOff>83961</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74370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49389</xdr:rowOff>
    </xdr:from>
    <xdr:to>
      <xdr:col>15</xdr:col>
      <xdr:colOff>133350</xdr:colOff>
      <xdr:row>40</xdr:row>
      <xdr:rowOff>150989</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90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135766</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99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57150</xdr:rowOff>
    </xdr:from>
    <xdr:to>
      <xdr:col>11</xdr:col>
      <xdr:colOff>31750</xdr:colOff>
      <xdr:row>39</xdr:row>
      <xdr:rowOff>83961</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674370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62795</xdr:rowOff>
    </xdr:from>
    <xdr:to>
      <xdr:col>11</xdr:col>
      <xdr:colOff>82550</xdr:colOff>
      <xdr:row>40</xdr:row>
      <xdr:rowOff>164395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149172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0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89605</xdr:rowOff>
    </xdr:from>
    <xdr:to>
      <xdr:col>7</xdr:col>
      <xdr:colOff>31750</xdr:colOff>
      <xdr:row>41</xdr:row>
      <xdr:rowOff>19755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4532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3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46567</xdr:rowOff>
    </xdr:from>
    <xdr:to>
      <xdr:col>23</xdr:col>
      <xdr:colOff>184150</xdr:colOff>
      <xdr:row>39</xdr:row>
      <xdr:rowOff>148167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63094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578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46567</xdr:rowOff>
    </xdr:from>
    <xdr:to>
      <xdr:col>19</xdr:col>
      <xdr:colOff>184150</xdr:colOff>
      <xdr:row>39</xdr:row>
      <xdr:rowOff>148167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158344</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501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33161</xdr:rowOff>
    </xdr:from>
    <xdr:to>
      <xdr:col>15</xdr:col>
      <xdr:colOff>133350</xdr:colOff>
      <xdr:row>39</xdr:row>
      <xdr:rowOff>134761</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71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144938</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48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6350</xdr:rowOff>
    </xdr:from>
    <xdr:to>
      <xdr:col>11</xdr:col>
      <xdr:colOff>82550</xdr:colOff>
      <xdr:row>39</xdr:row>
      <xdr:rowOff>107950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118127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33161</xdr:rowOff>
    </xdr:from>
    <xdr:to>
      <xdr:col>7</xdr:col>
      <xdr:colOff>31750</xdr:colOff>
      <xdr:row>39</xdr:row>
      <xdr:rowOff>134761</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71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144938</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48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年度は、物件費</a:t>
          </a:r>
          <a:r>
            <a:rPr kumimoji="1" lang="ja-JP" altLang="en-US" sz="1100">
              <a:solidFill>
                <a:schemeClr val="dk1"/>
              </a:solidFill>
              <a:effectLst/>
              <a:latin typeface="+mn-lt"/>
              <a:ea typeface="+mn-ea"/>
              <a:cs typeface="+mn-cs"/>
            </a:rPr>
            <a:t>や扶助費</a:t>
          </a:r>
          <a:r>
            <a:rPr kumimoji="1" lang="ja-JP" altLang="ja-JP" sz="1100">
              <a:solidFill>
                <a:schemeClr val="dk1"/>
              </a:solidFill>
              <a:effectLst/>
              <a:latin typeface="+mn-lt"/>
              <a:ea typeface="+mn-ea"/>
              <a:cs typeface="+mn-cs"/>
            </a:rPr>
            <a:t>などに充当した一般財源が増加したものの、市税及び</a:t>
          </a:r>
          <a:r>
            <a:rPr kumimoji="1" lang="ja-JP" altLang="en-US" sz="1100">
              <a:solidFill>
                <a:schemeClr val="dk1"/>
              </a:solidFill>
              <a:effectLst/>
              <a:latin typeface="+mn-lt"/>
              <a:ea typeface="+mn-ea"/>
              <a:cs typeface="+mn-cs"/>
            </a:rPr>
            <a:t>法人事業税</a:t>
          </a:r>
          <a:r>
            <a:rPr kumimoji="1" lang="ja-JP" altLang="ja-JP" sz="1100">
              <a:solidFill>
                <a:schemeClr val="dk1"/>
              </a:solidFill>
              <a:effectLst/>
              <a:latin typeface="+mn-lt"/>
              <a:ea typeface="+mn-ea"/>
              <a:cs typeface="+mn-cs"/>
            </a:rPr>
            <a:t>交付金の増加などにより経常一般財源も増加したことから、前年度に比べ経常収支比率は</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ポイント減少している。</a:t>
          </a:r>
          <a:endParaRPr lang="ja-JP" altLang="ja-JP" sz="1400">
            <a:effectLst/>
          </a:endParaRPr>
        </a:p>
        <a:p>
          <a:r>
            <a:rPr kumimoji="1" lang="ja-JP" altLang="ja-JP" sz="1100">
              <a:solidFill>
                <a:schemeClr val="dk1"/>
              </a:solidFill>
              <a:effectLst/>
              <a:latin typeface="+mn-lt"/>
              <a:ea typeface="+mn-ea"/>
              <a:cs typeface="+mn-cs"/>
            </a:rPr>
            <a:t>　今後も社会保障関係経費などの増加が見込まれることから、藤沢市行財政改革</a:t>
          </a:r>
          <a:r>
            <a:rPr kumimoji="1" lang="en-US" altLang="ja-JP" sz="1100">
              <a:solidFill>
                <a:schemeClr val="dk1"/>
              </a:solidFill>
              <a:effectLst/>
              <a:latin typeface="+mn-lt"/>
              <a:ea typeface="+mn-ea"/>
              <a:cs typeface="+mn-cs"/>
            </a:rPr>
            <a:t>2024</a:t>
          </a:r>
          <a:r>
            <a:rPr kumimoji="1" lang="ja-JP" altLang="ja-JP" sz="1100">
              <a:solidFill>
                <a:schemeClr val="dk1"/>
              </a:solidFill>
              <a:effectLst/>
              <a:latin typeface="+mn-lt"/>
              <a:ea typeface="+mn-ea"/>
              <a:cs typeface="+mn-cs"/>
            </a:rPr>
            <a:t>基本方針の取組を通じて、積極的な歳入確保や市単独事業の見直しに努め、現在の水準の維持</a:t>
          </a:r>
          <a:r>
            <a:rPr kumimoji="1" lang="ja-JP" altLang="en-US" sz="1100">
              <a:solidFill>
                <a:schemeClr val="dk1"/>
              </a:solidFill>
              <a:effectLst/>
              <a:latin typeface="+mn-lt"/>
              <a:ea typeface="+mn-ea"/>
              <a:cs typeface="+mn-cs"/>
            </a:rPr>
            <a:t>又</a:t>
          </a:r>
          <a:r>
            <a:rPr kumimoji="1" lang="ja-JP" altLang="ja-JP" sz="1100">
              <a:solidFill>
                <a:schemeClr val="dk1"/>
              </a:solidFill>
              <a:effectLst/>
              <a:latin typeface="+mn-lt"/>
              <a:ea typeface="+mn-ea"/>
              <a:cs typeface="+mn-cs"/>
            </a:rPr>
            <a:t>は改善に努める。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46038</xdr:rowOff>
    </xdr:from>
    <xdr:to>
      <xdr:col>23</xdr:col>
      <xdr:colOff>133350</xdr:colOff>
      <xdr:row>66</xdr:row>
      <xdr:rowOff>82550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161588"/>
          <a:ext cx="0" cy="12366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54627</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37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82550</xdr:rowOff>
    </xdr:from>
    <xdr:to>
      <xdr:col>24</xdr:col>
      <xdr:colOff>12700</xdr:colOff>
      <xdr:row>66</xdr:row>
      <xdr:rowOff>82550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39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132415</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905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46038</xdr:rowOff>
    </xdr:from>
    <xdr:to>
      <xdr:col>24</xdr:col>
      <xdr:colOff>12700</xdr:colOff>
      <xdr:row>59</xdr:row>
      <xdr:rowOff>46038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161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132397</xdr:rowOff>
    </xdr:from>
    <xdr:to>
      <xdr:col>23</xdr:col>
      <xdr:colOff>133350</xdr:colOff>
      <xdr:row>63</xdr:row>
      <xdr:rowOff>150495</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114800" y="10933747"/>
          <a:ext cx="8382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65740</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8670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93663</xdr:rowOff>
    </xdr:from>
    <xdr:to>
      <xdr:col>23</xdr:col>
      <xdr:colOff>184150</xdr:colOff>
      <xdr:row>64</xdr:row>
      <xdr:rowOff>23813</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9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150495</xdr:rowOff>
    </xdr:from>
    <xdr:to>
      <xdr:col>19</xdr:col>
      <xdr:colOff>133350</xdr:colOff>
      <xdr:row>63</xdr:row>
      <xdr:rowOff>156528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3225800" y="10951845"/>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51435</xdr:rowOff>
    </xdr:from>
    <xdr:to>
      <xdr:col>19</xdr:col>
      <xdr:colOff>184150</xdr:colOff>
      <xdr:row>63</xdr:row>
      <xdr:rowOff>153035</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85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163212</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621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156528</xdr:rowOff>
    </xdr:from>
    <xdr:to>
      <xdr:col>15</xdr:col>
      <xdr:colOff>82550</xdr:colOff>
      <xdr:row>64</xdr:row>
      <xdr:rowOff>153988</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336800" y="10957878"/>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78105</xdr:rowOff>
    </xdr:from>
    <xdr:to>
      <xdr:col>15</xdr:col>
      <xdr:colOff>133350</xdr:colOff>
      <xdr:row>63</xdr:row>
      <xdr:rowOff>8255</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18432</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47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162560</xdr:rowOff>
    </xdr:from>
    <xdr:to>
      <xdr:col>11</xdr:col>
      <xdr:colOff>31750</xdr:colOff>
      <xdr:row>64</xdr:row>
      <xdr:rowOff>153988</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1447800" y="10963910"/>
          <a:ext cx="889000" cy="16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141922</xdr:rowOff>
    </xdr:from>
    <xdr:to>
      <xdr:col>11</xdr:col>
      <xdr:colOff>82550</xdr:colOff>
      <xdr:row>64</xdr:row>
      <xdr:rowOff>72072</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94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82249</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71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30797</xdr:rowOff>
    </xdr:from>
    <xdr:to>
      <xdr:col>7</xdr:col>
      <xdr:colOff>31750</xdr:colOff>
      <xdr:row>64</xdr:row>
      <xdr:rowOff>132397</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1003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117174</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1089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81597</xdr:rowOff>
    </xdr:from>
    <xdr:to>
      <xdr:col>23</xdr:col>
      <xdr:colOff>184150</xdr:colOff>
      <xdr:row>64</xdr:row>
      <xdr:rowOff>11747</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882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98124</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728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99695</xdr:rowOff>
    </xdr:from>
    <xdr:to>
      <xdr:col>19</xdr:col>
      <xdr:colOff>184150</xdr:colOff>
      <xdr:row>64</xdr:row>
      <xdr:rowOff>29845</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90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14622</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987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105728</xdr:rowOff>
    </xdr:from>
    <xdr:to>
      <xdr:col>15</xdr:col>
      <xdr:colOff>133350</xdr:colOff>
      <xdr:row>64</xdr:row>
      <xdr:rowOff>35878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907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20655</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993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103188</xdr:rowOff>
    </xdr:from>
    <xdr:to>
      <xdr:col>11</xdr:col>
      <xdr:colOff>82550</xdr:colOff>
      <xdr:row>65</xdr:row>
      <xdr:rowOff>33338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107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18115</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1162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111760</xdr:rowOff>
    </xdr:from>
    <xdr:to>
      <xdr:col>7</xdr:col>
      <xdr:colOff>31750</xdr:colOff>
      <xdr:row>64</xdr:row>
      <xdr:rowOff>41910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52087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68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[130,335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人件費は</a:t>
          </a:r>
          <a:r>
            <a:rPr kumimoji="1" lang="ja-JP" altLang="ja-JP" sz="1100">
              <a:solidFill>
                <a:schemeClr val="dk1"/>
              </a:solidFill>
              <a:effectLst/>
              <a:latin typeface="+mn-lt"/>
              <a:ea typeface="+mn-ea"/>
              <a:cs typeface="+mn-cs"/>
            </a:rPr>
            <a:t>人事院勧告の増額改定による増</a:t>
          </a:r>
          <a:r>
            <a:rPr kumimoji="1" lang="ja-JP" altLang="en-US" sz="1100">
              <a:solidFill>
                <a:schemeClr val="dk1"/>
              </a:solidFill>
              <a:effectLst/>
              <a:latin typeface="+mn-lt"/>
              <a:ea typeface="+mn-ea"/>
              <a:cs typeface="+mn-cs"/>
            </a:rPr>
            <a:t>、物件費は多くの委託費において人件費増の増要因があったものの、前年度と比較すると</a:t>
          </a:r>
          <a:r>
            <a:rPr kumimoji="1" lang="ja-JP" altLang="ja-JP" sz="1100">
              <a:solidFill>
                <a:schemeClr val="dk1"/>
              </a:solidFill>
              <a:effectLst/>
              <a:latin typeface="+mn-lt"/>
              <a:ea typeface="+mn-ea"/>
              <a:cs typeface="+mn-cs"/>
            </a:rPr>
            <a:t>新型コロナウイルス感染症対策に係る委託料の減少</a:t>
          </a:r>
          <a:r>
            <a:rPr kumimoji="1" lang="ja-JP" altLang="en-US" sz="1100">
              <a:solidFill>
                <a:schemeClr val="dk1"/>
              </a:solidFill>
              <a:effectLst/>
              <a:latin typeface="+mn-lt"/>
              <a:ea typeface="+mn-ea"/>
              <a:cs typeface="+mn-cs"/>
            </a:rPr>
            <a:t>、及び</a:t>
          </a:r>
          <a:r>
            <a:rPr kumimoji="1" lang="ja-JP" altLang="ja-JP" sz="1100">
              <a:solidFill>
                <a:schemeClr val="dk1"/>
              </a:solidFill>
              <a:effectLst/>
              <a:latin typeface="+mn-lt"/>
              <a:ea typeface="+mn-ea"/>
              <a:cs typeface="+mn-cs"/>
            </a:rPr>
            <a:t>人口</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により、一</a:t>
          </a:r>
          <a:r>
            <a:rPr kumimoji="1" lang="ja-JP" altLang="ja-JP" sz="1100">
              <a:solidFill>
                <a:schemeClr val="dk1"/>
              </a:solidFill>
              <a:effectLst/>
              <a:latin typeface="+mn-lt"/>
              <a:ea typeface="+mn-ea"/>
              <a:cs typeface="+mn-cs"/>
            </a:rPr>
            <a:t>人あたりの額が</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近年、</a:t>
          </a:r>
          <a:r>
            <a:rPr kumimoji="1" lang="ja-JP" altLang="ja-JP" sz="1100">
              <a:solidFill>
                <a:schemeClr val="dk1"/>
              </a:solidFill>
              <a:effectLst/>
              <a:latin typeface="+mn-lt"/>
              <a:ea typeface="+mn-ea"/>
              <a:cs typeface="+mn-cs"/>
            </a:rPr>
            <a:t>類似団体</a:t>
          </a:r>
          <a:r>
            <a:rPr kumimoji="1" lang="ja-JP" altLang="en-US" sz="1100">
              <a:solidFill>
                <a:schemeClr val="dk1"/>
              </a:solidFill>
              <a:effectLst/>
              <a:latin typeface="+mn-lt"/>
              <a:ea typeface="+mn-ea"/>
              <a:cs typeface="+mn-cs"/>
            </a:rPr>
            <a:t>を上回っていたものの令和５年度決算は下</a:t>
          </a:r>
          <a:r>
            <a:rPr kumimoji="1" lang="ja-JP" altLang="ja-JP" sz="1100">
              <a:solidFill>
                <a:schemeClr val="dk1"/>
              </a:solidFill>
              <a:effectLst/>
              <a:latin typeface="+mn-lt"/>
              <a:ea typeface="+mn-ea"/>
              <a:cs typeface="+mn-cs"/>
            </a:rPr>
            <a:t>回っている。今後も</a:t>
          </a:r>
          <a:r>
            <a:rPr kumimoji="1" lang="ja-JP" altLang="en-US" sz="1100">
              <a:solidFill>
                <a:schemeClr val="dk1"/>
              </a:solidFill>
              <a:effectLst/>
              <a:latin typeface="+mn-lt"/>
              <a:ea typeface="+mn-ea"/>
              <a:cs typeface="+mn-cs"/>
            </a:rPr>
            <a:t>人件費や資源価格の高騰が予測されるが、</a:t>
          </a:r>
          <a:r>
            <a:rPr kumimoji="1" lang="ja-JP" altLang="ja-JP" sz="1100">
              <a:solidFill>
                <a:schemeClr val="dk1"/>
              </a:solidFill>
              <a:effectLst/>
              <a:latin typeface="+mn-lt"/>
              <a:ea typeface="+mn-ea"/>
              <a:cs typeface="+mn-cs"/>
            </a:rPr>
            <a:t>民間資源活用等によ</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人件費の抑制</a:t>
          </a:r>
          <a:r>
            <a:rPr kumimoji="1" lang="ja-JP" altLang="en-US" sz="1100">
              <a:solidFill>
                <a:schemeClr val="dk1"/>
              </a:solidFill>
              <a:effectLst/>
              <a:latin typeface="+mn-lt"/>
              <a:ea typeface="+mn-ea"/>
              <a:cs typeface="+mn-cs"/>
            </a:rPr>
            <a:t>や、事業の見直しによる物件費の抑制を行い、適切な水準を維持する。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118007</xdr:rowOff>
    </xdr:from>
    <xdr:to>
      <xdr:col>23</xdr:col>
      <xdr:colOff>133350</xdr:colOff>
      <xdr:row>88</xdr:row>
      <xdr:rowOff>144311</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34007"/>
          <a:ext cx="0" cy="13979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116388</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203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144311</xdr:rowOff>
    </xdr:from>
    <xdr:to>
      <xdr:col>24</xdr:col>
      <xdr:colOff>12700</xdr:colOff>
      <xdr:row>88</xdr:row>
      <xdr:rowOff>144311</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231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32934</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77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118007</xdr:rowOff>
    </xdr:from>
    <xdr:to>
      <xdr:col>24</xdr:col>
      <xdr:colOff>12700</xdr:colOff>
      <xdr:row>80</xdr:row>
      <xdr:rowOff>118007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34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111030</xdr:rowOff>
    </xdr:from>
    <xdr:to>
      <xdr:col>23</xdr:col>
      <xdr:colOff>133350</xdr:colOff>
      <xdr:row>83</xdr:row>
      <xdr:rowOff>168647</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114800" y="14341380"/>
          <a:ext cx="838200" cy="57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32614</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2629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60537</xdr:rowOff>
    </xdr:from>
    <xdr:to>
      <xdr:col>23</xdr:col>
      <xdr:colOff>184150</xdr:colOff>
      <xdr:row>83</xdr:row>
      <xdr:rowOff>162137</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29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91083</xdr:rowOff>
    </xdr:from>
    <xdr:to>
      <xdr:col>19</xdr:col>
      <xdr:colOff>133350</xdr:colOff>
      <xdr:row>83</xdr:row>
      <xdr:rowOff>168647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321433"/>
          <a:ext cx="889000" cy="7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81209</xdr:rowOff>
    </xdr:from>
    <xdr:to>
      <xdr:col>19</xdr:col>
      <xdr:colOff>184150</xdr:colOff>
      <xdr:row>84</xdr:row>
      <xdr:rowOff>11359</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31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21536</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0804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18652</xdr:rowOff>
    </xdr:from>
    <xdr:to>
      <xdr:col>15</xdr:col>
      <xdr:colOff>82550</xdr:colOff>
      <xdr:row>83</xdr:row>
      <xdr:rowOff>91083</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249002"/>
          <a:ext cx="889000" cy="72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26073</xdr:rowOff>
    </xdr:from>
    <xdr:to>
      <xdr:col>15</xdr:col>
      <xdr:colOff>133350</xdr:colOff>
      <xdr:row>83</xdr:row>
      <xdr:rowOff>127673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25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137850</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025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120648</xdr:rowOff>
    </xdr:from>
    <xdr:to>
      <xdr:col>11</xdr:col>
      <xdr:colOff>31750</xdr:colOff>
      <xdr:row>83</xdr:row>
      <xdr:rowOff>18652</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179548"/>
          <a:ext cx="889000" cy="69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68669</xdr:rowOff>
    </xdr:from>
    <xdr:to>
      <xdr:col>11</xdr:col>
      <xdr:colOff>82550</xdr:colOff>
      <xdr:row>82</xdr:row>
      <xdr:rowOff>170269</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127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8996</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3896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126265</xdr:rowOff>
    </xdr:from>
    <xdr:to>
      <xdr:col>7</xdr:col>
      <xdr:colOff>31750</xdr:colOff>
      <xdr:row>82</xdr:row>
      <xdr:rowOff>56415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01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66592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3782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60230</xdr:rowOff>
    </xdr:from>
    <xdr:to>
      <xdr:col>23</xdr:col>
      <xdr:colOff>184150</xdr:colOff>
      <xdr:row>83</xdr:row>
      <xdr:rowOff>161830</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29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76757</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13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117847</xdr:rowOff>
    </xdr:from>
    <xdr:to>
      <xdr:col>19</xdr:col>
      <xdr:colOff>184150</xdr:colOff>
      <xdr:row>84</xdr:row>
      <xdr:rowOff>47997</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34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32774</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4345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40283</xdr:rowOff>
    </xdr:from>
    <xdr:to>
      <xdr:col>15</xdr:col>
      <xdr:colOff>133350</xdr:colOff>
      <xdr:row>83</xdr:row>
      <xdr:rowOff>141883</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270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126660</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357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139302</xdr:rowOff>
    </xdr:from>
    <xdr:to>
      <xdr:col>11</xdr:col>
      <xdr:colOff>82550</xdr:colOff>
      <xdr:row>83</xdr:row>
      <xdr:rowOff>69452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198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54229</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284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69848</xdr:rowOff>
    </xdr:from>
    <xdr:to>
      <xdr:col>7</xdr:col>
      <xdr:colOff>31750</xdr:colOff>
      <xdr:row>82</xdr:row>
      <xdr:rowOff>171448</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12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156225</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4215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類似団体平均を上回り全国的にも高い水準にあり、令和</a:t>
          </a:r>
          <a:r>
            <a:rPr lang="ja-JP" altLang="en-US" sz="1100">
              <a:solidFill>
                <a:schemeClr val="dk1"/>
              </a:solidFill>
              <a:effectLst/>
              <a:latin typeface="+mn-lt"/>
              <a:ea typeface="+mn-ea"/>
              <a:cs typeface="+mn-cs"/>
            </a:rPr>
            <a:t>５</a:t>
          </a:r>
          <a:r>
            <a:rPr lang="ja-JP" altLang="ja-JP" sz="1100">
              <a:solidFill>
                <a:schemeClr val="dk1"/>
              </a:solidFill>
              <a:effectLst/>
              <a:latin typeface="+mn-lt"/>
              <a:ea typeface="+mn-ea"/>
              <a:cs typeface="+mn-cs"/>
            </a:rPr>
            <a:t>年度は前年度と同値になった。</a:t>
          </a:r>
          <a:endParaRPr lang="ja-JP" altLang="ja-JP" sz="1400">
            <a:effectLst/>
          </a:endParaRPr>
        </a:p>
        <a:p>
          <a:r>
            <a:rPr lang="ja-JP" altLang="ja-JP" sz="1100">
              <a:solidFill>
                <a:schemeClr val="dk1"/>
              </a:solidFill>
              <a:effectLst/>
              <a:latin typeface="+mn-lt"/>
              <a:ea typeface="+mn-ea"/>
              <a:cs typeface="+mn-cs"/>
            </a:rPr>
            <a:t>　今後も、近隣自治体や類似団体との均衡に加え、職務に邁進できるような処遇改善も踏まえ、適切な給与水準の維持に努める。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53975</xdr:rowOff>
    </xdr:from>
    <xdr:to>
      <xdr:col>81</xdr:col>
      <xdr:colOff>44450</xdr:colOff>
      <xdr:row>88</xdr:row>
      <xdr:rowOff>160866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941425"/>
          <a:ext cx="0" cy="13070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132943</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220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160866</xdr:rowOff>
    </xdr:from>
    <xdr:to>
      <xdr:col>81</xdr:col>
      <xdr:colOff>133350</xdr:colOff>
      <xdr:row>88</xdr:row>
      <xdr:rowOff>160866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248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140352</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68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53975</xdr:rowOff>
    </xdr:from>
    <xdr:to>
      <xdr:col>81</xdr:col>
      <xdr:colOff>133350</xdr:colOff>
      <xdr:row>81</xdr:row>
      <xdr:rowOff>53975</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94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81491</xdr:rowOff>
    </xdr:from>
    <xdr:to>
      <xdr:col>81</xdr:col>
      <xdr:colOff>44450</xdr:colOff>
      <xdr:row>86</xdr:row>
      <xdr:rowOff>81491</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482619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108602</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338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92075</xdr:rowOff>
    </xdr:from>
    <xdr:to>
      <xdr:col>81</xdr:col>
      <xdr:colOff>95250</xdr:colOff>
      <xdr:row>85</xdr:row>
      <xdr:rowOff>22225</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81491</xdr:rowOff>
    </xdr:from>
    <xdr:to>
      <xdr:col>77</xdr:col>
      <xdr:colOff>44450</xdr:colOff>
      <xdr:row>86</xdr:row>
      <xdr:rowOff>101600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5290800" y="14826191"/>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112184</xdr:rowOff>
    </xdr:from>
    <xdr:to>
      <xdr:col>77</xdr:col>
      <xdr:colOff>95250</xdr:colOff>
      <xdr:row>85</xdr:row>
      <xdr:rowOff>42334</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52511</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282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101600</xdr:rowOff>
    </xdr:from>
    <xdr:to>
      <xdr:col>72</xdr:col>
      <xdr:colOff>203200</xdr:colOff>
      <xdr:row>86</xdr:row>
      <xdr:rowOff>141816</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4401800" y="1484630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132291</xdr:rowOff>
    </xdr:from>
    <xdr:to>
      <xdr:col>73</xdr:col>
      <xdr:colOff>44450</xdr:colOff>
      <xdr:row>85</xdr:row>
      <xdr:rowOff>62441</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72618</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30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141816</xdr:rowOff>
    </xdr:from>
    <xdr:to>
      <xdr:col>68</xdr:col>
      <xdr:colOff>152400</xdr:colOff>
      <xdr:row>86</xdr:row>
      <xdr:rowOff>141816</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512800" y="148865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1059</xdr:rowOff>
    </xdr:from>
    <xdr:to>
      <xdr:col>64</xdr:col>
      <xdr:colOff>152400</xdr:colOff>
      <xdr:row>85</xdr:row>
      <xdr:rowOff>102659</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112836</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34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30691</xdr:rowOff>
    </xdr:from>
    <xdr:to>
      <xdr:col>81</xdr:col>
      <xdr:colOff>95250</xdr:colOff>
      <xdr:row>86</xdr:row>
      <xdr:rowOff>132291</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77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2768</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747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30691</xdr:rowOff>
    </xdr:from>
    <xdr:to>
      <xdr:col>77</xdr:col>
      <xdr:colOff>95250</xdr:colOff>
      <xdr:row>86</xdr:row>
      <xdr:rowOff>132291</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77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117068</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8617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50800</xdr:rowOff>
    </xdr:from>
    <xdr:to>
      <xdr:col>73</xdr:col>
      <xdr:colOff>44450</xdr:colOff>
      <xdr:row>86</xdr:row>
      <xdr:rowOff>152400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91016</xdr:rowOff>
    </xdr:from>
    <xdr:to>
      <xdr:col>68</xdr:col>
      <xdr:colOff>203200</xdr:colOff>
      <xdr:row>87</xdr:row>
      <xdr:rowOff>21166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5943</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91016</xdr:rowOff>
    </xdr:from>
    <xdr:to>
      <xdr:col>64</xdr:col>
      <xdr:colOff>152400</xdr:colOff>
      <xdr:row>87</xdr:row>
      <xdr:rowOff>21166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5943</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ここ数年、類似団体平均とほぼ同様の推移を示している。本市は人口増が続く傾向にあり、それに伴い福祉や子育て業務をはじめとする行政需要の増加が見込まれる。</a:t>
          </a:r>
          <a:endParaRPr lang="ja-JP" altLang="ja-JP" sz="1400">
            <a:effectLst/>
          </a:endParaRPr>
        </a:p>
        <a:p>
          <a:r>
            <a:rPr kumimoji="1" lang="ja-JP" altLang="ja-JP" sz="1100">
              <a:solidFill>
                <a:schemeClr val="dk1"/>
              </a:solidFill>
              <a:effectLst/>
              <a:latin typeface="+mn-lt"/>
              <a:ea typeface="+mn-ea"/>
              <a:cs typeface="+mn-cs"/>
            </a:rPr>
            <a:t>　今後も定員管理基本方針</a:t>
          </a:r>
          <a:r>
            <a:rPr kumimoji="1" lang="en-US" altLang="ja-JP" sz="1100">
              <a:solidFill>
                <a:schemeClr val="dk1"/>
              </a:solidFill>
              <a:effectLst/>
              <a:latin typeface="+mn-lt"/>
              <a:ea typeface="+mn-ea"/>
              <a:cs typeface="+mn-cs"/>
            </a:rPr>
            <a:t>2024</a:t>
          </a:r>
          <a:r>
            <a:rPr kumimoji="1" lang="ja-JP" altLang="ja-JP" sz="1100">
              <a:solidFill>
                <a:schemeClr val="dk1"/>
              </a:solidFill>
              <a:effectLst/>
              <a:latin typeface="+mn-lt"/>
              <a:ea typeface="+mn-ea"/>
              <a:cs typeface="+mn-cs"/>
            </a:rPr>
            <a:t>における業務効率化の一層の推進、会計年度任用職員や外部資源の積極的な導入等、社会情勢等を踏まえた対応といった４点に重点方針により、効率的かつ効果的な執行体制を確保するとともに、適正な給与制度の構築にも取り組み、総人件費の抑制を図り、適正な定員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7257</xdr:rowOff>
    </xdr:from>
    <xdr:to>
      <xdr:col>81</xdr:col>
      <xdr:colOff>44450</xdr:colOff>
      <xdr:row>68</xdr:row>
      <xdr:rowOff>25763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122807"/>
          <a:ext cx="0" cy="1561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169290</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65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25763</xdr:rowOff>
    </xdr:from>
    <xdr:to>
      <xdr:col>81</xdr:col>
      <xdr:colOff>133350</xdr:colOff>
      <xdr:row>68</xdr:row>
      <xdr:rowOff>25763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68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93634</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86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7257</xdr:rowOff>
    </xdr:from>
    <xdr:to>
      <xdr:col>81</xdr:col>
      <xdr:colOff>133350</xdr:colOff>
      <xdr:row>59</xdr:row>
      <xdr:rowOff>7257</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12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44450</xdr:rowOff>
    </xdr:from>
    <xdr:to>
      <xdr:col>81</xdr:col>
      <xdr:colOff>44450</xdr:colOff>
      <xdr:row>62</xdr:row>
      <xdr:rowOff>44450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6743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160944</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447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144417</xdr:rowOff>
    </xdr:from>
    <xdr:to>
      <xdr:col>81</xdr:col>
      <xdr:colOff>95250</xdr:colOff>
      <xdr:row>62</xdr:row>
      <xdr:rowOff>74567</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60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20320</xdr:rowOff>
    </xdr:from>
    <xdr:to>
      <xdr:col>77</xdr:col>
      <xdr:colOff>44450</xdr:colOff>
      <xdr:row>62</xdr:row>
      <xdr:rowOff>44450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65022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134076</xdr:rowOff>
    </xdr:from>
    <xdr:to>
      <xdr:col>77</xdr:col>
      <xdr:colOff>95250</xdr:colOff>
      <xdr:row>62</xdr:row>
      <xdr:rowOff>64226</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59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74403</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361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20320</xdr:rowOff>
    </xdr:from>
    <xdr:to>
      <xdr:col>72</xdr:col>
      <xdr:colOff>203200</xdr:colOff>
      <xdr:row>62</xdr:row>
      <xdr:rowOff>37556</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4401800" y="1065022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123734</xdr:rowOff>
    </xdr:from>
    <xdr:to>
      <xdr:col>73</xdr:col>
      <xdr:colOff>44450</xdr:colOff>
      <xdr:row>62</xdr:row>
      <xdr:rowOff>53884</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58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64061</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35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30662</xdr:rowOff>
    </xdr:from>
    <xdr:to>
      <xdr:col>68</xdr:col>
      <xdr:colOff>152400</xdr:colOff>
      <xdr:row>62</xdr:row>
      <xdr:rowOff>37556</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660562"/>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127181</xdr:rowOff>
    </xdr:from>
    <xdr:to>
      <xdr:col>68</xdr:col>
      <xdr:colOff>203200</xdr:colOff>
      <xdr:row>62</xdr:row>
      <xdr:rowOff>57331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67508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354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130628</xdr:rowOff>
    </xdr:from>
    <xdr:to>
      <xdr:col>64</xdr:col>
      <xdr:colOff>152400</xdr:colOff>
      <xdr:row>62</xdr:row>
      <xdr:rowOff>60778</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58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70955</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357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165100</xdr:rowOff>
    </xdr:from>
    <xdr:to>
      <xdr:col>81</xdr:col>
      <xdr:colOff>95250</xdr:colOff>
      <xdr:row>62</xdr:row>
      <xdr:rowOff>95250</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137177</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59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165100</xdr:rowOff>
    </xdr:from>
    <xdr:to>
      <xdr:col>77</xdr:col>
      <xdr:colOff>95250</xdr:colOff>
      <xdr:row>62</xdr:row>
      <xdr:rowOff>95250</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80027</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70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140970</xdr:rowOff>
    </xdr:from>
    <xdr:to>
      <xdr:col>73</xdr:col>
      <xdr:colOff>44450</xdr:colOff>
      <xdr:row>62</xdr:row>
      <xdr:rowOff>71120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55897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68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158206</xdr:rowOff>
    </xdr:from>
    <xdr:to>
      <xdr:col>68</xdr:col>
      <xdr:colOff>203200</xdr:colOff>
      <xdr:row>62</xdr:row>
      <xdr:rowOff>88356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61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73133</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703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151312</xdr:rowOff>
    </xdr:from>
    <xdr:to>
      <xdr:col>64</xdr:col>
      <xdr:colOff>152400</xdr:colOff>
      <xdr:row>62</xdr:row>
      <xdr:rowOff>81462</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60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66239</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696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分子は令和４年度から令和５年度にかけて</a:t>
          </a:r>
          <a:r>
            <a:rPr kumimoji="1" lang="en-US" altLang="ja-JP" sz="1000">
              <a:solidFill>
                <a:schemeClr val="dk1"/>
              </a:solidFill>
              <a:effectLst/>
              <a:latin typeface="+mn-lt"/>
              <a:ea typeface="+mn-ea"/>
              <a:cs typeface="+mn-cs"/>
            </a:rPr>
            <a:t>64,469</a:t>
          </a:r>
          <a:r>
            <a:rPr kumimoji="1" lang="ja-JP" altLang="ja-JP" sz="1000">
              <a:solidFill>
                <a:schemeClr val="dk1"/>
              </a:solidFill>
              <a:effectLst/>
              <a:latin typeface="+mn-lt"/>
              <a:ea typeface="+mn-ea"/>
              <a:cs typeface="+mn-cs"/>
            </a:rPr>
            <a:t>千円減少しており、大きな要因は公債費に準ずる債務負担行為の減（</a:t>
          </a:r>
          <a:r>
            <a:rPr kumimoji="1" lang="en-US" altLang="ja-JP" sz="1000">
              <a:solidFill>
                <a:schemeClr val="dk1"/>
              </a:solidFill>
              <a:effectLst/>
              <a:latin typeface="+mn-lt"/>
              <a:ea typeface="+mn-ea"/>
              <a:cs typeface="+mn-cs"/>
            </a:rPr>
            <a:t>238,631</a:t>
          </a:r>
          <a:r>
            <a:rPr kumimoji="1" lang="ja-JP" altLang="ja-JP" sz="1000">
              <a:solidFill>
                <a:schemeClr val="dk1"/>
              </a:solidFill>
              <a:effectLst/>
              <a:latin typeface="+mn-lt"/>
              <a:ea typeface="+mn-ea"/>
              <a:cs typeface="+mn-cs"/>
            </a:rPr>
            <a:t>千円）である。</a:t>
          </a:r>
          <a:endParaRPr lang="ja-JP" altLang="ja-JP" sz="1000">
            <a:effectLst/>
          </a:endParaRPr>
        </a:p>
        <a:p>
          <a:r>
            <a:rPr kumimoji="1" lang="ja-JP" altLang="ja-JP" sz="1000">
              <a:solidFill>
                <a:schemeClr val="dk1"/>
              </a:solidFill>
              <a:effectLst/>
              <a:latin typeface="+mn-lt"/>
              <a:ea typeface="+mn-ea"/>
              <a:cs typeface="+mn-cs"/>
            </a:rPr>
            <a:t>　分母は令和４年度から令和５年度にかけて</a:t>
          </a:r>
          <a:r>
            <a:rPr kumimoji="1" lang="en-US" altLang="ja-JP" sz="1000">
              <a:solidFill>
                <a:schemeClr val="dk1"/>
              </a:solidFill>
              <a:effectLst/>
              <a:latin typeface="+mn-lt"/>
              <a:ea typeface="+mn-ea"/>
              <a:cs typeface="+mn-cs"/>
            </a:rPr>
            <a:t>3,490,666</a:t>
          </a:r>
          <a:r>
            <a:rPr kumimoji="1" lang="ja-JP" altLang="ja-JP" sz="1000">
              <a:solidFill>
                <a:schemeClr val="dk1"/>
              </a:solidFill>
              <a:effectLst/>
              <a:latin typeface="+mn-lt"/>
              <a:ea typeface="+mn-ea"/>
              <a:cs typeface="+mn-cs"/>
            </a:rPr>
            <a:t>千円増加しており、大きな要因は標準税収入額等の増（</a:t>
          </a:r>
          <a:r>
            <a:rPr kumimoji="1" lang="en-US" altLang="ja-JP" sz="1000">
              <a:solidFill>
                <a:schemeClr val="dk1"/>
              </a:solidFill>
              <a:effectLst/>
              <a:latin typeface="+mn-lt"/>
              <a:ea typeface="+mn-ea"/>
              <a:cs typeface="+mn-cs"/>
            </a:rPr>
            <a:t>3,131,408</a:t>
          </a:r>
          <a:r>
            <a:rPr kumimoji="1" lang="ja-JP" altLang="ja-JP" sz="1000">
              <a:solidFill>
                <a:schemeClr val="dk1"/>
              </a:solidFill>
              <a:effectLst/>
              <a:latin typeface="+mn-lt"/>
              <a:ea typeface="+mn-ea"/>
              <a:cs typeface="+mn-cs"/>
            </a:rPr>
            <a:t>千円）である。</a:t>
          </a:r>
          <a:endParaRPr lang="ja-JP" altLang="ja-JP" sz="1000">
            <a:effectLst/>
          </a:endParaRPr>
        </a:p>
        <a:p>
          <a:r>
            <a:rPr kumimoji="1" lang="ja-JP" altLang="ja-JP" sz="1000">
              <a:solidFill>
                <a:schemeClr val="dk1"/>
              </a:solidFill>
              <a:effectLst/>
              <a:latin typeface="+mn-lt"/>
              <a:ea typeface="+mn-ea"/>
              <a:cs typeface="+mn-cs"/>
            </a:rPr>
            <a:t>　結果として、実質公債費比率（</a:t>
          </a:r>
          <a:r>
            <a:rPr kumimoji="1" lang="en-US" altLang="ja-JP" sz="1000">
              <a:solidFill>
                <a:schemeClr val="dk1"/>
              </a:solidFill>
              <a:effectLst/>
              <a:latin typeface="+mn-lt"/>
              <a:ea typeface="+mn-ea"/>
              <a:cs typeface="+mn-cs"/>
            </a:rPr>
            <a:t>3</a:t>
          </a:r>
          <a:r>
            <a:rPr kumimoji="1" lang="ja-JP" altLang="ja-JP" sz="1000">
              <a:solidFill>
                <a:schemeClr val="dk1"/>
              </a:solidFill>
              <a:effectLst/>
              <a:latin typeface="+mn-lt"/>
              <a:ea typeface="+mn-ea"/>
              <a:cs typeface="+mn-cs"/>
            </a:rPr>
            <a:t>ヶ年平均）は</a:t>
          </a:r>
          <a:r>
            <a:rPr kumimoji="1" lang="en-US" altLang="ja-JP" sz="1000">
              <a:solidFill>
                <a:schemeClr val="dk1"/>
              </a:solidFill>
              <a:effectLst/>
              <a:latin typeface="+mn-lt"/>
              <a:ea typeface="+mn-ea"/>
              <a:cs typeface="+mn-cs"/>
            </a:rPr>
            <a:t>4.8</a:t>
          </a:r>
          <a:r>
            <a:rPr kumimoji="1" lang="ja-JP" altLang="ja-JP" sz="1000">
              <a:solidFill>
                <a:schemeClr val="dk1"/>
              </a:solidFill>
              <a:effectLst/>
              <a:latin typeface="+mn-lt"/>
              <a:ea typeface="+mn-ea"/>
              <a:cs typeface="+mn-cs"/>
            </a:rPr>
            <a:t>から</a:t>
          </a:r>
          <a:r>
            <a:rPr kumimoji="1" lang="en-US" altLang="ja-JP" sz="1000">
              <a:solidFill>
                <a:schemeClr val="dk1"/>
              </a:solidFill>
              <a:effectLst/>
              <a:latin typeface="+mn-lt"/>
              <a:ea typeface="+mn-ea"/>
              <a:cs typeface="+mn-cs"/>
            </a:rPr>
            <a:t>5.2</a:t>
          </a:r>
          <a:r>
            <a:rPr kumimoji="1" lang="ja-JP" altLang="ja-JP" sz="1000">
              <a:solidFill>
                <a:schemeClr val="dk1"/>
              </a:solidFill>
              <a:effectLst/>
              <a:latin typeface="+mn-lt"/>
              <a:ea typeface="+mn-ea"/>
              <a:cs typeface="+mn-cs"/>
            </a:rPr>
            <a:t>に</a:t>
          </a:r>
          <a:r>
            <a:rPr kumimoji="1" lang="en-US" altLang="ja-JP" sz="1000">
              <a:solidFill>
                <a:schemeClr val="dk1"/>
              </a:solidFill>
              <a:effectLst/>
              <a:latin typeface="+mn-lt"/>
              <a:ea typeface="+mn-ea"/>
              <a:cs typeface="+mn-cs"/>
            </a:rPr>
            <a:t>0.4</a:t>
          </a:r>
          <a:r>
            <a:rPr kumimoji="1" lang="ja-JP" altLang="ja-JP" sz="1000">
              <a:solidFill>
                <a:schemeClr val="dk1"/>
              </a:solidFill>
              <a:effectLst/>
              <a:latin typeface="+mn-lt"/>
              <a:ea typeface="+mn-ea"/>
              <a:cs typeface="+mn-cs"/>
            </a:rPr>
            <a:t>ポイント増加したが、これは令和</a:t>
          </a:r>
          <a:r>
            <a:rPr kumimoji="1" lang="ja-JP" altLang="en-US" sz="1000">
              <a:solidFill>
                <a:schemeClr val="dk1"/>
              </a:solidFill>
              <a:effectLst/>
              <a:latin typeface="+mn-lt"/>
              <a:ea typeface="+mn-ea"/>
              <a:cs typeface="+mn-cs"/>
            </a:rPr>
            <a:t>２</a:t>
          </a:r>
          <a:r>
            <a:rPr kumimoji="1" lang="ja-JP" altLang="ja-JP" sz="1000">
              <a:solidFill>
                <a:schemeClr val="dk1"/>
              </a:solidFill>
              <a:effectLst/>
              <a:latin typeface="+mn-lt"/>
              <a:ea typeface="+mn-ea"/>
              <a:cs typeface="+mn-cs"/>
            </a:rPr>
            <a:t>年度の実質公債費比率（単年度）</a:t>
          </a:r>
          <a:r>
            <a:rPr kumimoji="1" lang="en-US" altLang="ja-JP" sz="1000">
              <a:solidFill>
                <a:schemeClr val="dk1"/>
              </a:solidFill>
              <a:effectLst/>
              <a:latin typeface="+mn-lt"/>
              <a:ea typeface="+mn-ea"/>
              <a:cs typeface="+mn-cs"/>
            </a:rPr>
            <a:t>3.99</a:t>
          </a:r>
          <a:r>
            <a:rPr kumimoji="1" lang="ja-JP" altLang="ja-JP" sz="1000">
              <a:solidFill>
                <a:schemeClr val="dk1"/>
              </a:solidFill>
              <a:effectLst/>
              <a:latin typeface="+mn-lt"/>
              <a:ea typeface="+mn-ea"/>
              <a:cs typeface="+mn-cs"/>
            </a:rPr>
            <a:t>が期間外となったことによるもので、実質公債費比率（単年度）は令和４年度決算</a:t>
          </a:r>
          <a:r>
            <a:rPr kumimoji="1" lang="en-US" altLang="ja-JP" sz="1000">
              <a:solidFill>
                <a:schemeClr val="dk1"/>
              </a:solidFill>
              <a:effectLst/>
              <a:latin typeface="+mn-lt"/>
              <a:ea typeface="+mn-ea"/>
              <a:cs typeface="+mn-cs"/>
            </a:rPr>
            <a:t>5.38</a:t>
          </a:r>
          <a:r>
            <a:rPr kumimoji="1" lang="ja-JP" altLang="ja-JP" sz="1000">
              <a:solidFill>
                <a:schemeClr val="dk1"/>
              </a:solidFill>
              <a:effectLst/>
              <a:latin typeface="+mn-lt"/>
              <a:ea typeface="+mn-ea"/>
              <a:cs typeface="+mn-cs"/>
            </a:rPr>
            <a:t>、令和</a:t>
          </a:r>
          <a:r>
            <a:rPr kumimoji="1" lang="ja-JP" altLang="en-US" sz="1000">
              <a:solidFill>
                <a:schemeClr val="dk1"/>
              </a:solidFill>
              <a:effectLst/>
              <a:latin typeface="+mn-lt"/>
              <a:ea typeface="+mn-ea"/>
              <a:cs typeface="+mn-cs"/>
            </a:rPr>
            <a:t>５</a:t>
          </a:r>
          <a:r>
            <a:rPr kumimoji="1" lang="ja-JP" altLang="ja-JP" sz="1000">
              <a:solidFill>
                <a:schemeClr val="dk1"/>
              </a:solidFill>
              <a:effectLst/>
              <a:latin typeface="+mn-lt"/>
              <a:ea typeface="+mn-ea"/>
              <a:cs typeface="+mn-cs"/>
            </a:rPr>
            <a:t>年度決算</a:t>
          </a:r>
          <a:r>
            <a:rPr kumimoji="1" lang="en-US" altLang="ja-JP" sz="1000">
              <a:solidFill>
                <a:schemeClr val="dk1"/>
              </a:solidFill>
              <a:effectLst/>
              <a:latin typeface="+mn-lt"/>
              <a:ea typeface="+mn-ea"/>
              <a:cs typeface="+mn-cs"/>
            </a:rPr>
            <a:t>5.09</a:t>
          </a:r>
          <a:r>
            <a:rPr kumimoji="1" lang="ja-JP" altLang="ja-JP" sz="1000">
              <a:solidFill>
                <a:schemeClr val="dk1"/>
              </a:solidFill>
              <a:effectLst/>
              <a:latin typeface="+mn-lt"/>
              <a:ea typeface="+mn-ea"/>
              <a:cs typeface="+mn-cs"/>
            </a:rPr>
            <a:t>と</a:t>
          </a:r>
          <a:r>
            <a:rPr kumimoji="1" lang="en-US" altLang="ja-JP" sz="1000">
              <a:solidFill>
                <a:schemeClr val="dk1"/>
              </a:solidFill>
              <a:effectLst/>
              <a:latin typeface="+mn-lt"/>
              <a:ea typeface="+mn-ea"/>
              <a:cs typeface="+mn-cs"/>
            </a:rPr>
            <a:t>0.29</a:t>
          </a:r>
          <a:r>
            <a:rPr kumimoji="1" lang="ja-JP" altLang="ja-JP" sz="1000">
              <a:solidFill>
                <a:schemeClr val="dk1"/>
              </a:solidFill>
              <a:effectLst/>
              <a:latin typeface="+mn-lt"/>
              <a:ea typeface="+mn-ea"/>
              <a:cs typeface="+mn-cs"/>
            </a:rPr>
            <a:t>ポイント減少している。</a:t>
          </a:r>
          <a:endParaRPr lang="ja-JP" altLang="ja-JP" sz="1000">
            <a:effectLst/>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134862</xdr:rowOff>
    </xdr:from>
    <xdr:to>
      <xdr:col>81</xdr:col>
      <xdr:colOff>44450</xdr:colOff>
      <xdr:row>45</xdr:row>
      <xdr:rowOff>39612</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307062"/>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11689</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72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39612</xdr:rowOff>
    </xdr:from>
    <xdr:to>
      <xdr:col>81</xdr:col>
      <xdr:colOff>133350</xdr:colOff>
      <xdr:row>45</xdr:row>
      <xdr:rowOff>39612</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75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49789</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05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134862</xdr:rowOff>
    </xdr:from>
    <xdr:to>
      <xdr:col>81</xdr:col>
      <xdr:colOff>133350</xdr:colOff>
      <xdr:row>36</xdr:row>
      <xdr:rowOff>134862</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30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161472</xdr:rowOff>
    </xdr:from>
    <xdr:to>
      <xdr:col>81</xdr:col>
      <xdr:colOff>44450</xdr:colOff>
      <xdr:row>41</xdr:row>
      <xdr:rowOff>35983</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7019472"/>
          <a:ext cx="8382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803</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687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155726</xdr:rowOff>
    </xdr:from>
    <xdr:to>
      <xdr:col>81</xdr:col>
      <xdr:colOff>95250</xdr:colOff>
      <xdr:row>40</xdr:row>
      <xdr:rowOff>85876</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84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69548</xdr:rowOff>
    </xdr:from>
    <xdr:to>
      <xdr:col>77</xdr:col>
      <xdr:colOff>44450</xdr:colOff>
      <xdr:row>40</xdr:row>
      <xdr:rowOff>161472</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6927548"/>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144235</xdr:rowOff>
    </xdr:from>
    <xdr:to>
      <xdr:col>77</xdr:col>
      <xdr:colOff>95250</xdr:colOff>
      <xdr:row>40</xdr:row>
      <xdr:rowOff>74385</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84562</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599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149074</xdr:rowOff>
    </xdr:from>
    <xdr:to>
      <xdr:col>72</xdr:col>
      <xdr:colOff>203200</xdr:colOff>
      <xdr:row>40</xdr:row>
      <xdr:rowOff>69548</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6835624"/>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144235</xdr:rowOff>
    </xdr:from>
    <xdr:to>
      <xdr:col>73</xdr:col>
      <xdr:colOff>44450</xdr:colOff>
      <xdr:row>40</xdr:row>
      <xdr:rowOff>74385</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84562</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45659</xdr:rowOff>
    </xdr:from>
    <xdr:to>
      <xdr:col>68</xdr:col>
      <xdr:colOff>152400</xdr:colOff>
      <xdr:row>39</xdr:row>
      <xdr:rowOff>149074</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6732209"/>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121255</xdr:rowOff>
    </xdr:from>
    <xdr:to>
      <xdr:col>68</xdr:col>
      <xdr:colOff>203200</xdr:colOff>
      <xdr:row>40</xdr:row>
      <xdr:rowOff>51405</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80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36182</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894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132745</xdr:rowOff>
    </xdr:from>
    <xdr:to>
      <xdr:col>64</xdr:col>
      <xdr:colOff>152400</xdr:colOff>
      <xdr:row>40</xdr:row>
      <xdr:rowOff>62895</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47672</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905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156633</xdr:rowOff>
    </xdr:from>
    <xdr:to>
      <xdr:col>81</xdr:col>
      <xdr:colOff>95250</xdr:colOff>
      <xdr:row>41</xdr:row>
      <xdr:rowOff>86783</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128710</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986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110672</xdr:rowOff>
    </xdr:from>
    <xdr:to>
      <xdr:col>77</xdr:col>
      <xdr:colOff>95250</xdr:colOff>
      <xdr:row>41</xdr:row>
      <xdr:rowOff>40822</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25599</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05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18748</xdr:rowOff>
    </xdr:from>
    <xdr:to>
      <xdr:col>73</xdr:col>
      <xdr:colOff>44450</xdr:colOff>
      <xdr:row>40</xdr:row>
      <xdr:rowOff>120348</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87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105125</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96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98274</xdr:rowOff>
    </xdr:from>
    <xdr:to>
      <xdr:col>68</xdr:col>
      <xdr:colOff>203200</xdr:colOff>
      <xdr:row>40</xdr:row>
      <xdr:rowOff>28424</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78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38601</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553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166309</xdr:rowOff>
    </xdr:from>
    <xdr:to>
      <xdr:col>64</xdr:col>
      <xdr:colOff>152400</xdr:colOff>
      <xdr:row>39</xdr:row>
      <xdr:rowOff>96459</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68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106636</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45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分子</a:t>
          </a:r>
          <a:r>
            <a:rPr kumimoji="1" lang="ja-JP" altLang="en-US" sz="1100">
              <a:solidFill>
                <a:schemeClr val="dk1"/>
              </a:solidFill>
              <a:effectLst/>
              <a:latin typeface="+mn-lt"/>
              <a:ea typeface="+mn-ea"/>
              <a:cs typeface="+mn-cs"/>
            </a:rPr>
            <a:t>は令和４年度</a:t>
          </a:r>
          <a:r>
            <a:rPr kumimoji="1" lang="ja-JP" altLang="ja-JP" sz="1100">
              <a:solidFill>
                <a:schemeClr val="dk1"/>
              </a:solidFill>
              <a:effectLst/>
              <a:latin typeface="+mn-lt"/>
              <a:ea typeface="+mn-ea"/>
              <a:cs typeface="+mn-cs"/>
            </a:rPr>
            <a:t>から令和５年度にかけて</a:t>
          </a:r>
          <a:r>
            <a:rPr kumimoji="1" lang="en-US" altLang="ja-JP" sz="1100">
              <a:solidFill>
                <a:schemeClr val="dk1"/>
              </a:solidFill>
              <a:effectLst/>
              <a:latin typeface="+mn-lt"/>
              <a:ea typeface="+mn-ea"/>
              <a:cs typeface="+mn-cs"/>
            </a:rPr>
            <a:t>571,251</a:t>
          </a:r>
          <a:r>
            <a:rPr kumimoji="1" lang="ja-JP" altLang="ja-JP" sz="1100">
              <a:solidFill>
                <a:schemeClr val="dk1"/>
              </a:solidFill>
              <a:effectLst/>
              <a:latin typeface="+mn-lt"/>
              <a:ea typeface="+mn-ea"/>
              <a:cs typeface="+mn-cs"/>
            </a:rPr>
            <a:t>千円増加しており、大きな要因は公債費のうち臨時財政対策債償還費及び公害防止事業費償還費の減による基準財政需要額算入見込額の減（</a:t>
          </a:r>
          <a:r>
            <a:rPr kumimoji="1" lang="en-US" altLang="ja-JP" sz="1100">
              <a:solidFill>
                <a:schemeClr val="dk1"/>
              </a:solidFill>
              <a:effectLst/>
              <a:latin typeface="+mn-lt"/>
              <a:ea typeface="+mn-ea"/>
              <a:cs typeface="+mn-cs"/>
            </a:rPr>
            <a:t>3,051,699</a:t>
          </a:r>
          <a:r>
            <a:rPr kumimoji="1" lang="ja-JP" altLang="ja-JP" sz="1100">
              <a:solidFill>
                <a:schemeClr val="dk1"/>
              </a:solidFill>
              <a:effectLst/>
              <a:latin typeface="+mn-lt"/>
              <a:ea typeface="+mn-ea"/>
              <a:cs typeface="+mn-cs"/>
            </a:rPr>
            <a:t>千円）である。</a:t>
          </a:r>
          <a:endParaRPr lang="ja-JP" altLang="ja-JP" sz="1400">
            <a:effectLst/>
          </a:endParaRPr>
        </a:p>
        <a:p>
          <a:r>
            <a:rPr kumimoji="1" lang="ja-JP" altLang="ja-JP" sz="1100">
              <a:solidFill>
                <a:schemeClr val="dk1"/>
              </a:solidFill>
              <a:effectLst/>
              <a:latin typeface="+mn-lt"/>
              <a:ea typeface="+mn-ea"/>
              <a:cs typeface="+mn-cs"/>
            </a:rPr>
            <a:t>　分母は令和４年度から令和５年度にかけて</a:t>
          </a:r>
          <a:r>
            <a:rPr kumimoji="1" lang="en-US" altLang="ja-JP" sz="1100">
              <a:solidFill>
                <a:schemeClr val="dk1"/>
              </a:solidFill>
              <a:effectLst/>
              <a:latin typeface="+mn-lt"/>
              <a:ea typeface="+mn-ea"/>
              <a:cs typeface="+mn-cs"/>
            </a:rPr>
            <a:t>3,490,666</a:t>
          </a:r>
          <a:r>
            <a:rPr kumimoji="1" lang="ja-JP" altLang="ja-JP" sz="1100">
              <a:solidFill>
                <a:schemeClr val="dk1"/>
              </a:solidFill>
              <a:effectLst/>
              <a:latin typeface="+mn-lt"/>
              <a:ea typeface="+mn-ea"/>
              <a:cs typeface="+mn-cs"/>
            </a:rPr>
            <a:t>千円増加しており、大きな要因は標準税収入額等の増による標準財政規模の増（</a:t>
          </a:r>
          <a:r>
            <a:rPr kumimoji="1" lang="en-US" altLang="ja-JP" sz="1100">
              <a:solidFill>
                <a:schemeClr val="dk1"/>
              </a:solidFill>
              <a:effectLst/>
              <a:latin typeface="+mn-lt"/>
              <a:ea typeface="+mn-ea"/>
              <a:cs typeface="+mn-cs"/>
            </a:rPr>
            <a:t>3,131,408</a:t>
          </a:r>
          <a:r>
            <a:rPr kumimoji="1" lang="ja-JP" altLang="ja-JP" sz="1100">
              <a:solidFill>
                <a:schemeClr val="dk1"/>
              </a:solidFill>
              <a:effectLst/>
              <a:latin typeface="+mn-lt"/>
              <a:ea typeface="+mn-ea"/>
              <a:cs typeface="+mn-cs"/>
            </a:rPr>
            <a:t>千円）である。</a:t>
          </a:r>
          <a:endParaRPr lang="ja-JP" altLang="ja-JP" sz="1400">
            <a:effectLst/>
          </a:endParaRPr>
        </a:p>
        <a:p>
          <a:r>
            <a:rPr kumimoji="1" lang="ja-JP" altLang="ja-JP" sz="1100">
              <a:solidFill>
                <a:schemeClr val="dk1"/>
              </a:solidFill>
              <a:effectLst/>
              <a:latin typeface="+mn-lt"/>
              <a:ea typeface="+mn-ea"/>
              <a:cs typeface="+mn-cs"/>
            </a:rPr>
            <a:t>　結果として分母の増が分子の増を上回ったため、将来負担比率は</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ポイント減少した。</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86783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58860</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83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86783</xdr:rowOff>
    </xdr:from>
    <xdr:to>
      <xdr:col>81</xdr:col>
      <xdr:colOff>133350</xdr:colOff>
      <xdr:row>22</xdr:row>
      <xdr:rowOff>86783</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85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22013</xdr:rowOff>
    </xdr:from>
    <xdr:to>
      <xdr:col>81</xdr:col>
      <xdr:colOff>44450</xdr:colOff>
      <xdr:row>19</xdr:row>
      <xdr:rowOff>46143</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6179800" y="3279563"/>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46143</xdr:rowOff>
    </xdr:from>
    <xdr:to>
      <xdr:col>77</xdr:col>
      <xdr:colOff>44450</xdr:colOff>
      <xdr:row>19</xdr:row>
      <xdr:rowOff>142663</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5290800" y="3303693"/>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93027</xdr:rowOff>
    </xdr:from>
    <xdr:to>
      <xdr:col>77</xdr:col>
      <xdr:colOff>95250</xdr:colOff>
      <xdr:row>14</xdr:row>
      <xdr:rowOff>23177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32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33354</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090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127106</xdr:rowOff>
    </xdr:from>
    <xdr:to>
      <xdr:col>72</xdr:col>
      <xdr:colOff>203200</xdr:colOff>
      <xdr:row>19</xdr:row>
      <xdr:rowOff>142663</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4401800" y="3213206"/>
          <a:ext cx="889000" cy="187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20108</xdr:rowOff>
    </xdr:from>
    <xdr:to>
      <xdr:col>73</xdr:col>
      <xdr:colOff>44450</xdr:colOff>
      <xdr:row>14</xdr:row>
      <xdr:rowOff>121708</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42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131885</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18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127106</xdr:rowOff>
    </xdr:from>
    <xdr:to>
      <xdr:col>68</xdr:col>
      <xdr:colOff>152400</xdr:colOff>
      <xdr:row>19</xdr:row>
      <xdr:rowOff>60219</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3512800" y="3213206"/>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62336</xdr:rowOff>
    </xdr:from>
    <xdr:to>
      <xdr:col>68</xdr:col>
      <xdr:colOff>203200</xdr:colOff>
      <xdr:row>14</xdr:row>
      <xdr:rowOff>163936</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462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2663</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231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144780</xdr:rowOff>
    </xdr:from>
    <xdr:to>
      <xdr:col>64</xdr:col>
      <xdr:colOff>152400</xdr:colOff>
      <xdr:row>15</xdr:row>
      <xdr:rowOff>74930</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85107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142663</xdr:rowOff>
    </xdr:from>
    <xdr:to>
      <xdr:col>81</xdr:col>
      <xdr:colOff>95250</xdr:colOff>
      <xdr:row>19</xdr:row>
      <xdr:rowOff>72813</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322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114740</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3200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166793</xdr:rowOff>
    </xdr:from>
    <xdr:to>
      <xdr:col>77</xdr:col>
      <xdr:colOff>95250</xdr:colOff>
      <xdr:row>19</xdr:row>
      <xdr:rowOff>96943</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325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81720</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33392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91863</xdr:rowOff>
    </xdr:from>
    <xdr:to>
      <xdr:col>73</xdr:col>
      <xdr:colOff>44450</xdr:colOff>
      <xdr:row>20</xdr:row>
      <xdr:rowOff>22013</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334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6790</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343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76306</xdr:rowOff>
    </xdr:from>
    <xdr:to>
      <xdr:col>68</xdr:col>
      <xdr:colOff>203200</xdr:colOff>
      <xdr:row>19</xdr:row>
      <xdr:rowOff>6456</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316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162683</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3248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9419</xdr:rowOff>
    </xdr:from>
    <xdr:to>
      <xdr:col>64</xdr:col>
      <xdr:colOff>152400</xdr:colOff>
      <xdr:row>19</xdr:row>
      <xdr:rowOff>111019</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3266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95796</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3353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神奈川県藤沢市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445,172
437,138
69.56
175,344,387
169,283,856
5,732,795
92,308,993
78,803,398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45.2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令和５年度の人件費は人事院勧告の増額改定があったものの、退職者手当支給対象者の減</a:t>
          </a:r>
          <a:r>
            <a:rPr kumimoji="1" lang="ja-JP" altLang="en-US" sz="1100">
              <a:solidFill>
                <a:schemeClr val="dk1"/>
              </a:solidFill>
              <a:effectLst/>
              <a:latin typeface="+mn-lt"/>
              <a:ea typeface="+mn-ea"/>
              <a:cs typeface="+mn-cs"/>
            </a:rPr>
            <a:t>や経常一般財源の増</a:t>
          </a:r>
          <a:r>
            <a:rPr kumimoji="1" lang="ja-JP" altLang="ja-JP" sz="1100">
              <a:solidFill>
                <a:schemeClr val="dk1"/>
              </a:solidFill>
              <a:effectLst/>
              <a:latin typeface="+mn-lt"/>
              <a:ea typeface="+mn-ea"/>
              <a:cs typeface="+mn-cs"/>
            </a:rPr>
            <a:t>により、経常収支比率の人件費分は</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a:t>
          </a:r>
          <a:endParaRPr lang="ja-JP" altLang="ja-JP" sz="1400">
            <a:effectLst/>
          </a:endParaRPr>
        </a:p>
        <a:p>
          <a:r>
            <a:rPr kumimoji="1" lang="ja-JP" altLang="ja-JP" sz="1100">
              <a:solidFill>
                <a:schemeClr val="dk1"/>
              </a:solidFill>
              <a:effectLst/>
              <a:latin typeface="+mn-lt"/>
              <a:ea typeface="+mn-ea"/>
              <a:cs typeface="+mn-cs"/>
            </a:rPr>
            <a:t>　類似団体と比較すると依然として高い水準で推移していることから、今後も定員管理基本方針</a:t>
          </a:r>
          <a:r>
            <a:rPr kumimoji="1" lang="en-US" altLang="ja-JP" sz="1100">
              <a:solidFill>
                <a:schemeClr val="dk1"/>
              </a:solidFill>
              <a:effectLst/>
              <a:latin typeface="+mn-lt"/>
              <a:ea typeface="+mn-ea"/>
              <a:cs typeface="+mn-cs"/>
            </a:rPr>
            <a:t>2024</a:t>
          </a:r>
          <a:r>
            <a:rPr kumimoji="1" lang="ja-JP" altLang="ja-JP" sz="1100">
              <a:solidFill>
                <a:schemeClr val="dk1"/>
              </a:solidFill>
              <a:effectLst/>
              <a:latin typeface="+mn-lt"/>
              <a:ea typeface="+mn-ea"/>
              <a:cs typeface="+mn-cs"/>
            </a:rPr>
            <a:t>の取組を踏まえ、総人件費の抑制を図り、適正な定員管理に努める。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113393</xdr:rowOff>
    </xdr:from>
    <xdr:to>
      <xdr:col>24</xdr:col>
      <xdr:colOff>25400</xdr:colOff>
      <xdr:row>42</xdr:row>
      <xdr:rowOff>94343</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71243"/>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66420</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267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94343</xdr:rowOff>
    </xdr:from>
    <xdr:to>
      <xdr:col>24</xdr:col>
      <xdr:colOff>114300</xdr:colOff>
      <xdr:row>42</xdr:row>
      <xdr:rowOff>94343</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29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28320</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514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113393</xdr:rowOff>
    </xdr:from>
    <xdr:to>
      <xdr:col>24</xdr:col>
      <xdr:colOff>114300</xdr:colOff>
      <xdr:row>33</xdr:row>
      <xdr:rowOff>113393</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71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78015</xdr:rowOff>
    </xdr:from>
    <xdr:to>
      <xdr:col>24</xdr:col>
      <xdr:colOff>25400</xdr:colOff>
      <xdr:row>41</xdr:row>
      <xdr:rowOff>15422</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936015"/>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70955</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414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54428</xdr:rowOff>
    </xdr:from>
    <xdr:to>
      <xdr:col>24</xdr:col>
      <xdr:colOff>76200</xdr:colOff>
      <xdr:row>38</xdr:row>
      <xdr:rowOff>156028</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56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143328</xdr:rowOff>
    </xdr:from>
    <xdr:to>
      <xdr:col>19</xdr:col>
      <xdr:colOff>187325</xdr:colOff>
      <xdr:row>41</xdr:row>
      <xdr:rowOff>15422</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70013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130628</xdr:rowOff>
    </xdr:from>
    <xdr:to>
      <xdr:col>20</xdr:col>
      <xdr:colOff>38100</xdr:colOff>
      <xdr:row>39</xdr:row>
      <xdr:rowOff>60778</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64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70955</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414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143328</xdr:rowOff>
    </xdr:from>
    <xdr:to>
      <xdr:col>15</xdr:col>
      <xdr:colOff>98425</xdr:colOff>
      <xdr:row>42</xdr:row>
      <xdr:rowOff>29028</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7001328"/>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97972</xdr:rowOff>
    </xdr:from>
    <xdr:to>
      <xdr:col>15</xdr:col>
      <xdr:colOff>149225</xdr:colOff>
      <xdr:row>39</xdr:row>
      <xdr:rowOff>28122</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61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38299</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38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41</xdr:row>
      <xdr:rowOff>102507</xdr:rowOff>
    </xdr:from>
    <xdr:to>
      <xdr:col>11</xdr:col>
      <xdr:colOff>9525</xdr:colOff>
      <xdr:row>42</xdr:row>
      <xdr:rowOff>29028</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713195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39</xdr:row>
      <xdr:rowOff>68035</xdr:rowOff>
    </xdr:from>
    <xdr:to>
      <xdr:col>11</xdr:col>
      <xdr:colOff>60325</xdr:colOff>
      <xdr:row>39</xdr:row>
      <xdr:rowOff>169635</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75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8362</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523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2722</xdr:rowOff>
    </xdr:from>
    <xdr:to>
      <xdr:col>6</xdr:col>
      <xdr:colOff>171450</xdr:colOff>
      <xdr:row>39</xdr:row>
      <xdr:rowOff>104322</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689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114499</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458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27215</xdr:rowOff>
    </xdr:from>
    <xdr:to>
      <xdr:col>24</xdr:col>
      <xdr:colOff>76200</xdr:colOff>
      <xdr:row>40</xdr:row>
      <xdr:rowOff>128815</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88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170742</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85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136072</xdr:rowOff>
    </xdr:from>
    <xdr:to>
      <xdr:col>20</xdr:col>
      <xdr:colOff>38100</xdr:colOff>
      <xdr:row>41</xdr:row>
      <xdr:rowOff>66222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99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50999</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7080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92528</xdr:rowOff>
    </xdr:from>
    <xdr:to>
      <xdr:col>15</xdr:col>
      <xdr:colOff>149225</xdr:colOff>
      <xdr:row>41</xdr:row>
      <xdr:rowOff>22678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95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7455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703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41</xdr:row>
      <xdr:rowOff>149678</xdr:rowOff>
    </xdr:from>
    <xdr:to>
      <xdr:col>11</xdr:col>
      <xdr:colOff>60325</xdr:colOff>
      <xdr:row>42</xdr:row>
      <xdr:rowOff>79828</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717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42</xdr:row>
      <xdr:rowOff>64605</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726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41</xdr:row>
      <xdr:rowOff>51707</xdr:rowOff>
    </xdr:from>
    <xdr:to>
      <xdr:col>6</xdr:col>
      <xdr:colOff>171450</xdr:colOff>
      <xdr:row>41</xdr:row>
      <xdr:rowOff>153307</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708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138084</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7167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指定管理業務委託及び廃棄物等の戸別収集業務委託など多くの業務委託において、人件費の高騰等による</a:t>
          </a:r>
          <a:r>
            <a:rPr kumimoji="1" lang="ja-JP" altLang="ja-JP" sz="1100">
              <a:solidFill>
                <a:schemeClr val="dk1"/>
              </a:solidFill>
              <a:effectLst/>
              <a:latin typeface="+mn-lt"/>
              <a:ea typeface="+mn-ea"/>
              <a:cs typeface="+mn-cs"/>
            </a:rPr>
            <a:t>増</a:t>
          </a:r>
          <a:r>
            <a:rPr kumimoji="1" lang="ja-JP" altLang="en-US" sz="1100">
              <a:solidFill>
                <a:schemeClr val="dk1"/>
              </a:solidFill>
              <a:effectLst/>
              <a:latin typeface="+mn-lt"/>
              <a:ea typeface="+mn-ea"/>
              <a:cs typeface="+mn-cs"/>
            </a:rPr>
            <a:t>により</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ポイント増加した。</a:t>
          </a:r>
          <a:endParaRPr lang="ja-JP" altLang="ja-JP" sz="1400">
            <a:effectLst/>
          </a:endParaRPr>
        </a:p>
        <a:p>
          <a:r>
            <a:rPr kumimoji="1" lang="ja-JP" altLang="ja-JP" sz="1100">
              <a:solidFill>
                <a:schemeClr val="dk1"/>
              </a:solidFill>
              <a:effectLst/>
              <a:latin typeface="+mn-lt"/>
              <a:ea typeface="+mn-ea"/>
              <a:cs typeface="+mn-cs"/>
            </a:rPr>
            <a:t>　引き続き、行財政改革の取組を踏まえ、類似団体との同水準の維持に努める。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54610</xdr:rowOff>
    </xdr:from>
    <xdr:to>
      <xdr:col>82</xdr:col>
      <xdr:colOff>107950</xdr:colOff>
      <xdr:row>21</xdr:row>
      <xdr:rowOff>168910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8346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140987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74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168910</xdr:rowOff>
    </xdr:from>
    <xdr:to>
      <xdr:col>82</xdr:col>
      <xdr:colOff>196850</xdr:colOff>
      <xdr:row>21</xdr:row>
      <xdr:rowOff>168910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6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140987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26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54610</xdr:rowOff>
    </xdr:from>
    <xdr:to>
      <xdr:col>82</xdr:col>
      <xdr:colOff>196850</xdr:colOff>
      <xdr:row>13</xdr:row>
      <xdr:rowOff>54610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83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12700</xdr:rowOff>
    </xdr:from>
    <xdr:to>
      <xdr:col>82</xdr:col>
      <xdr:colOff>107950</xdr:colOff>
      <xdr:row>16</xdr:row>
      <xdr:rowOff>66040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75590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101617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844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129540</xdr:rowOff>
    </xdr:from>
    <xdr:to>
      <xdr:col>82</xdr:col>
      <xdr:colOff>158750</xdr:colOff>
      <xdr:row>17</xdr:row>
      <xdr:rowOff>59690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5080</xdr:rowOff>
    </xdr:from>
    <xdr:to>
      <xdr:col>78</xdr:col>
      <xdr:colOff>69850</xdr:colOff>
      <xdr:row>16</xdr:row>
      <xdr:rowOff>12700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7482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91440</xdr:rowOff>
    </xdr:from>
    <xdr:to>
      <xdr:col>78</xdr:col>
      <xdr:colOff>120650</xdr:colOff>
      <xdr:row>17</xdr:row>
      <xdr:rowOff>21590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6367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92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5080</xdr:rowOff>
    </xdr:from>
    <xdr:to>
      <xdr:col>73</xdr:col>
      <xdr:colOff>180975</xdr:colOff>
      <xdr:row>16</xdr:row>
      <xdr:rowOff>20320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7482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0</xdr:rowOff>
    </xdr:from>
    <xdr:to>
      <xdr:col>74</xdr:col>
      <xdr:colOff>31750</xdr:colOff>
      <xdr:row>16</xdr:row>
      <xdr:rowOff>101600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86377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20320</xdr:rowOff>
    </xdr:from>
    <xdr:to>
      <xdr:col>69</xdr:col>
      <xdr:colOff>92075</xdr:colOff>
      <xdr:row>16</xdr:row>
      <xdr:rowOff>35560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7635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xdr:rowOff>
    </xdr:from>
    <xdr:to>
      <xdr:col>69</xdr:col>
      <xdr:colOff>142875</xdr:colOff>
      <xdr:row>16</xdr:row>
      <xdr:rowOff>109220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93997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30480</xdr:rowOff>
    </xdr:from>
    <xdr:to>
      <xdr:col>65</xdr:col>
      <xdr:colOff>53975</xdr:colOff>
      <xdr:row>16</xdr:row>
      <xdr:rowOff>132080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116857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xdr:rowOff>
    </xdr:from>
    <xdr:to>
      <xdr:col>82</xdr:col>
      <xdr:colOff>158750</xdr:colOff>
      <xdr:row>16</xdr:row>
      <xdr:rowOff>116840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75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31767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60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133350</xdr:rowOff>
    </xdr:from>
    <xdr:to>
      <xdr:col>78</xdr:col>
      <xdr:colOff>120650</xdr:colOff>
      <xdr:row>16</xdr:row>
      <xdr:rowOff>63500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73677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47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125730</xdr:rowOff>
    </xdr:from>
    <xdr:to>
      <xdr:col>74</xdr:col>
      <xdr:colOff>31750</xdr:colOff>
      <xdr:row>16</xdr:row>
      <xdr:rowOff>55880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69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66057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140970</xdr:rowOff>
    </xdr:from>
    <xdr:to>
      <xdr:col>69</xdr:col>
      <xdr:colOff>142875</xdr:colOff>
      <xdr:row>16</xdr:row>
      <xdr:rowOff>71120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71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81297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48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156210</xdr:rowOff>
    </xdr:from>
    <xdr:to>
      <xdr:col>65</xdr:col>
      <xdr:colOff>53975</xdr:colOff>
      <xdr:row>16</xdr:row>
      <xdr:rowOff>86360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96537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小児医療助成対象者の受診件数や児童保育及び障がい者児等への医療に対する助成</a:t>
          </a:r>
          <a:r>
            <a:rPr kumimoji="1" lang="ja-JP" altLang="ja-JP" sz="1100">
              <a:solidFill>
                <a:schemeClr val="dk1"/>
              </a:solidFill>
              <a:effectLst/>
              <a:latin typeface="+mn-lt"/>
              <a:ea typeface="+mn-ea"/>
              <a:cs typeface="+mn-cs"/>
            </a:rPr>
            <a:t>の増により</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ポイント増加している。</a:t>
          </a:r>
          <a:endParaRPr lang="ja-JP" altLang="ja-JP" sz="1400">
            <a:effectLst/>
          </a:endParaRPr>
        </a:p>
        <a:p>
          <a:r>
            <a:rPr kumimoji="1" lang="ja-JP" altLang="ja-JP" sz="1100">
              <a:solidFill>
                <a:schemeClr val="dk1"/>
              </a:solidFill>
              <a:effectLst/>
              <a:latin typeface="+mn-lt"/>
              <a:ea typeface="+mn-ea"/>
              <a:cs typeface="+mn-cs"/>
            </a:rPr>
            <a:t>　今後、本市は高齢化の進展に加え、人口増が続く見込みであることから、子育て関係費を含めた社会保障関係費全体の増加が財政運営上大きな課題であるため、市民生活への影響を考慮しながら、市単独事業の見直しや積極的な歳入確保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xdr:rowOff>
    </xdr:from>
    <xdr:to>
      <xdr:col>24</xdr:col>
      <xdr:colOff>25400</xdr:colOff>
      <xdr:row>62</xdr:row>
      <xdr:rowOff>50800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271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99077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xdr:rowOff>
    </xdr:from>
    <xdr:to>
      <xdr:col>24</xdr:col>
      <xdr:colOff>114300</xdr:colOff>
      <xdr:row>54</xdr:row>
      <xdr:rowOff>12700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127000</xdr:rowOff>
    </xdr:from>
    <xdr:to>
      <xdr:col>24</xdr:col>
      <xdr:colOff>25400</xdr:colOff>
      <xdr:row>60</xdr:row>
      <xdr:rowOff>146050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104140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73677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846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57150</xdr:rowOff>
    </xdr:from>
    <xdr:to>
      <xdr:col>24</xdr:col>
      <xdr:colOff>76200</xdr:colOff>
      <xdr:row>58</xdr:row>
      <xdr:rowOff>158750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1000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88900</xdr:rowOff>
    </xdr:from>
    <xdr:to>
      <xdr:col>19</xdr:col>
      <xdr:colOff>187325</xdr:colOff>
      <xdr:row>60</xdr:row>
      <xdr:rowOff>127000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10375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76200</xdr:rowOff>
    </xdr:from>
    <xdr:to>
      <xdr:col>20</xdr:col>
      <xdr:colOff>38100</xdr:colOff>
      <xdr:row>58</xdr:row>
      <xdr:rowOff>6350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16527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617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12700</xdr:rowOff>
    </xdr:from>
    <xdr:to>
      <xdr:col>15</xdr:col>
      <xdr:colOff>98425</xdr:colOff>
      <xdr:row>60</xdr:row>
      <xdr:rowOff>88900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10299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0</xdr:rowOff>
    </xdr:from>
    <xdr:to>
      <xdr:col>15</xdr:col>
      <xdr:colOff>149225</xdr:colOff>
      <xdr:row>57</xdr:row>
      <xdr:rowOff>101600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111777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12700</xdr:rowOff>
    </xdr:from>
    <xdr:to>
      <xdr:col>11</xdr:col>
      <xdr:colOff>9525</xdr:colOff>
      <xdr:row>60</xdr:row>
      <xdr:rowOff>50800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10299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114300</xdr:rowOff>
    </xdr:from>
    <xdr:to>
      <xdr:col>11</xdr:col>
      <xdr:colOff>60325</xdr:colOff>
      <xdr:row>58</xdr:row>
      <xdr:rowOff>44450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54627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65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76200</xdr:rowOff>
    </xdr:from>
    <xdr:to>
      <xdr:col>6</xdr:col>
      <xdr:colOff>171450</xdr:colOff>
      <xdr:row>59</xdr:row>
      <xdr:rowOff>6350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16527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95250</xdr:rowOff>
    </xdr:from>
    <xdr:to>
      <xdr:col>24</xdr:col>
      <xdr:colOff>76200</xdr:colOff>
      <xdr:row>61</xdr:row>
      <xdr:rowOff>25400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67327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1035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76200</xdr:rowOff>
    </xdr:from>
    <xdr:to>
      <xdr:col>20</xdr:col>
      <xdr:colOff>38100</xdr:colOff>
      <xdr:row>61</xdr:row>
      <xdr:rowOff>6350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162577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1044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38100</xdr:rowOff>
    </xdr:from>
    <xdr:to>
      <xdr:col>15</xdr:col>
      <xdr:colOff>149225</xdr:colOff>
      <xdr:row>60</xdr:row>
      <xdr:rowOff>139700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124477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133350</xdr:rowOff>
    </xdr:from>
    <xdr:to>
      <xdr:col>11</xdr:col>
      <xdr:colOff>60325</xdr:colOff>
      <xdr:row>60</xdr:row>
      <xdr:rowOff>63500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48277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0</xdr:rowOff>
    </xdr:from>
    <xdr:to>
      <xdr:col>6</xdr:col>
      <xdr:colOff>171450</xdr:colOff>
      <xdr:row>60</xdr:row>
      <xdr:rowOff>101600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86377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その他の経常収支比率については、前年度</a:t>
          </a:r>
          <a:r>
            <a:rPr kumimoji="1" lang="ja-JP" altLang="en-US" sz="1100">
              <a:solidFill>
                <a:schemeClr val="dk1"/>
              </a:solidFill>
              <a:effectLst/>
              <a:latin typeface="+mn-lt"/>
              <a:ea typeface="+mn-ea"/>
              <a:cs typeface="+mn-cs"/>
            </a:rPr>
            <a:t>から</a:t>
          </a:r>
          <a:r>
            <a:rPr kumimoji="1" lang="en-US" altLang="ja-JP" sz="1100">
              <a:solidFill>
                <a:schemeClr val="dk1"/>
              </a:solidFill>
              <a:effectLst/>
              <a:latin typeface="+mn-lt"/>
              <a:ea typeface="+mn-ea"/>
              <a:cs typeface="+mn-cs"/>
            </a:rPr>
            <a:t>0.1</a:t>
          </a:r>
          <a:r>
            <a:rPr kumimoji="1" lang="ja-JP" altLang="en-US" sz="1100">
              <a:solidFill>
                <a:schemeClr val="dk1"/>
              </a:solidFill>
              <a:effectLst/>
              <a:latin typeface="+mn-lt"/>
              <a:ea typeface="+mn-ea"/>
              <a:cs typeface="+mn-cs"/>
            </a:rPr>
            <a:t>ポイント増加となったものの</a:t>
          </a:r>
          <a:r>
            <a:rPr kumimoji="1" lang="ja-JP" altLang="ja-JP" sz="1100">
              <a:solidFill>
                <a:schemeClr val="dk1"/>
              </a:solidFill>
              <a:effectLst/>
              <a:latin typeface="+mn-lt"/>
              <a:ea typeface="+mn-ea"/>
              <a:cs typeface="+mn-cs"/>
            </a:rPr>
            <a:t>、類似団体平均から依然として下回っている。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101600</xdr:rowOff>
    </xdr:from>
    <xdr:to>
      <xdr:col>82</xdr:col>
      <xdr:colOff>107950</xdr:colOff>
      <xdr:row>60</xdr:row>
      <xdr:rowOff>139700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17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111777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39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139700</xdr:rowOff>
    </xdr:from>
    <xdr:to>
      <xdr:col>82</xdr:col>
      <xdr:colOff>196850</xdr:colOff>
      <xdr:row>60</xdr:row>
      <xdr:rowOff>139700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2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16527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101600</xdr:rowOff>
    </xdr:from>
    <xdr:to>
      <xdr:col>82</xdr:col>
      <xdr:colOff>196850</xdr:colOff>
      <xdr:row>52</xdr:row>
      <xdr:rowOff>101600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1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88900</xdr:rowOff>
    </xdr:from>
    <xdr:to>
      <xdr:col>82</xdr:col>
      <xdr:colOff>107950</xdr:colOff>
      <xdr:row>56</xdr:row>
      <xdr:rowOff>101600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6901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80027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852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107950</xdr:rowOff>
    </xdr:from>
    <xdr:to>
      <xdr:col>82</xdr:col>
      <xdr:colOff>158750</xdr:colOff>
      <xdr:row>58</xdr:row>
      <xdr:rowOff>38100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88900</xdr:rowOff>
    </xdr:from>
    <xdr:to>
      <xdr:col>78</xdr:col>
      <xdr:colOff>69850</xdr:colOff>
      <xdr:row>56</xdr:row>
      <xdr:rowOff>88900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690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82550</xdr:rowOff>
    </xdr:from>
    <xdr:to>
      <xdr:col>78</xdr:col>
      <xdr:colOff>120650</xdr:colOff>
      <xdr:row>58</xdr:row>
      <xdr:rowOff>12700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168927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94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88900</xdr:rowOff>
    </xdr:from>
    <xdr:to>
      <xdr:col>73</xdr:col>
      <xdr:colOff>180975</xdr:colOff>
      <xdr:row>57</xdr:row>
      <xdr:rowOff>146050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6901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31750</xdr:rowOff>
    </xdr:from>
    <xdr:to>
      <xdr:col>74</xdr:col>
      <xdr:colOff>31750</xdr:colOff>
      <xdr:row>57</xdr:row>
      <xdr:rowOff>133350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118127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50800</xdr:rowOff>
    </xdr:from>
    <xdr:to>
      <xdr:col>69</xdr:col>
      <xdr:colOff>92075</xdr:colOff>
      <xdr:row>57</xdr:row>
      <xdr:rowOff>146050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6520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158750</xdr:rowOff>
    </xdr:from>
    <xdr:to>
      <xdr:col>69</xdr:col>
      <xdr:colOff>142875</xdr:colOff>
      <xdr:row>58</xdr:row>
      <xdr:rowOff>88900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73677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25400</xdr:rowOff>
    </xdr:from>
    <xdr:to>
      <xdr:col>65</xdr:col>
      <xdr:colOff>53975</xdr:colOff>
      <xdr:row>58</xdr:row>
      <xdr:rowOff>127000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111777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50800</xdr:rowOff>
    </xdr:from>
    <xdr:to>
      <xdr:col>82</xdr:col>
      <xdr:colOff>158750</xdr:colOff>
      <xdr:row>56</xdr:row>
      <xdr:rowOff>152400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67327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38100</xdr:rowOff>
    </xdr:from>
    <xdr:to>
      <xdr:col>78</xdr:col>
      <xdr:colOff>120650</xdr:colOff>
      <xdr:row>56</xdr:row>
      <xdr:rowOff>139700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149877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38100</xdr:rowOff>
    </xdr:from>
    <xdr:to>
      <xdr:col>74</xdr:col>
      <xdr:colOff>31750</xdr:colOff>
      <xdr:row>56</xdr:row>
      <xdr:rowOff>139700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149877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95250</xdr:rowOff>
    </xdr:from>
    <xdr:to>
      <xdr:col>69</xdr:col>
      <xdr:colOff>142875</xdr:colOff>
      <xdr:row>58</xdr:row>
      <xdr:rowOff>25400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35577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0</xdr:rowOff>
    </xdr:from>
    <xdr:to>
      <xdr:col>65</xdr:col>
      <xdr:colOff>53975</xdr:colOff>
      <xdr:row>56</xdr:row>
      <xdr:rowOff>101600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111777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補助費等については、</a:t>
          </a:r>
          <a:r>
            <a:rPr kumimoji="1" lang="ja-JP" altLang="en-US" sz="1100">
              <a:solidFill>
                <a:schemeClr val="dk1"/>
              </a:solidFill>
              <a:effectLst/>
              <a:latin typeface="+mn-lt"/>
              <a:ea typeface="+mn-ea"/>
              <a:cs typeface="+mn-cs"/>
            </a:rPr>
            <a:t>資源回収事業者への補助額及び休日・夜間診療所への薬剤師派遣に対する補助額が人件費の高騰等による増により</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と</a:t>
          </a:r>
          <a:r>
            <a:rPr kumimoji="1" lang="ja-JP" altLang="en-US" sz="1100">
              <a:solidFill>
                <a:schemeClr val="dk1"/>
              </a:solidFill>
              <a:effectLst/>
              <a:latin typeface="+mn-lt"/>
              <a:ea typeface="+mn-ea"/>
              <a:cs typeface="+mn-cs"/>
            </a:rPr>
            <a:t>なったものの</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令和４年</a:t>
          </a:r>
          <a:r>
            <a:rPr kumimoji="1" lang="ja-JP" altLang="ja-JP" sz="1100">
              <a:solidFill>
                <a:schemeClr val="dk1"/>
              </a:solidFill>
              <a:effectLst/>
              <a:latin typeface="+mn-lt"/>
              <a:ea typeface="+mn-ea"/>
              <a:cs typeface="+mn-cs"/>
            </a:rPr>
            <a:t>度</a:t>
          </a:r>
          <a:r>
            <a:rPr kumimoji="1" lang="ja-JP" altLang="en-US" sz="1100">
              <a:solidFill>
                <a:schemeClr val="dk1"/>
              </a:solidFill>
              <a:effectLst/>
              <a:latin typeface="+mn-lt"/>
              <a:ea typeface="+mn-ea"/>
              <a:cs typeface="+mn-cs"/>
            </a:rPr>
            <a:t>に引き続き</a:t>
          </a:r>
          <a:r>
            <a:rPr kumimoji="1" lang="ja-JP" altLang="ja-JP" sz="1100">
              <a:solidFill>
                <a:schemeClr val="dk1"/>
              </a:solidFill>
              <a:effectLst/>
              <a:latin typeface="+mn-lt"/>
              <a:ea typeface="+mn-ea"/>
              <a:cs typeface="+mn-cs"/>
            </a:rPr>
            <a:t>類似団体平均を下回っている。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4536</xdr:rowOff>
    </xdr:from>
    <xdr:to>
      <xdr:col>82</xdr:col>
      <xdr:colOff>107950</xdr:colOff>
      <xdr:row>42</xdr:row>
      <xdr:rowOff>39915</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6510000" y="5662386"/>
          <a:ext cx="0" cy="157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11992</xdr:rowOff>
    </xdr:from>
    <xdr:ext cx="762000" cy="259045"/>
    <xdr:sp macro="" textlink="">
      <xdr:nvSpPr>
        <xdr:cNvPr id="310" name="補助費等最小値テキスト">
          <a:extLst>
            <a:ext uri="{FF2B5EF4-FFF2-40B4-BE49-F238E27FC236}">
              <a16:creationId xmlns:a16="http://schemas.microsoft.com/office/drawing/2014/main" id="{00000000-0008-0000-0400-000036010000}"/>
            </a:ext>
          </a:extLst>
        </xdr:cNvPr>
        <xdr:cNvSpPr txBox="1"/>
      </xdr:nvSpPr>
      <xdr:spPr>
        <a:xfrm>
          <a:off x="16598900" y="721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39915</xdr:rowOff>
    </xdr:from>
    <xdr:to>
      <xdr:col>82</xdr:col>
      <xdr:colOff>196850</xdr:colOff>
      <xdr:row>42</xdr:row>
      <xdr:rowOff>39915</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724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90913</xdr:rowOff>
    </xdr:from>
    <xdr:ext cx="762000" cy="259045"/>
    <xdr:sp macro="" textlink="">
      <xdr:nvSpPr>
        <xdr:cNvPr id="312" name="補助費等最大値テキスト">
          <a:extLst>
            <a:ext uri="{FF2B5EF4-FFF2-40B4-BE49-F238E27FC236}">
              <a16:creationId xmlns:a16="http://schemas.microsoft.com/office/drawing/2014/main" id="{00000000-0008-0000-0400-000038010000}"/>
            </a:ext>
          </a:extLst>
        </xdr:cNvPr>
        <xdr:cNvSpPr txBox="1"/>
      </xdr:nvSpPr>
      <xdr:spPr>
        <a:xfrm>
          <a:off x="16598900" y="5405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4536</xdr:rowOff>
    </xdr:from>
    <xdr:to>
      <xdr:col>82</xdr:col>
      <xdr:colOff>196850</xdr:colOff>
      <xdr:row>33</xdr:row>
      <xdr:rowOff>4536</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5662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78014</xdr:rowOff>
    </xdr:from>
    <xdr:to>
      <xdr:col>82</xdr:col>
      <xdr:colOff>107950</xdr:colOff>
      <xdr:row>36</xdr:row>
      <xdr:rowOff>88900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5671800" y="6250214"/>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42834</xdr:rowOff>
    </xdr:from>
    <xdr:ext cx="762000" cy="259045"/>
    <xdr:sp macro="" textlink="">
      <xdr:nvSpPr>
        <xdr:cNvPr id="315" name="補助費等平均値テキスト">
          <a:extLst>
            <a:ext uri="{FF2B5EF4-FFF2-40B4-BE49-F238E27FC236}">
              <a16:creationId xmlns:a16="http://schemas.microsoft.com/office/drawing/2014/main" id="{00000000-0008-0000-0400-00003B010000}"/>
            </a:ext>
          </a:extLst>
        </xdr:cNvPr>
        <xdr:cNvSpPr txBox="1"/>
      </xdr:nvSpPr>
      <xdr:spPr>
        <a:xfrm>
          <a:off x="16598900" y="6215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70757</xdr:rowOff>
    </xdr:from>
    <xdr:to>
      <xdr:col>82</xdr:col>
      <xdr:colOff>158750</xdr:colOff>
      <xdr:row>37</xdr:row>
      <xdr:rowOff>907</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64592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78014</xdr:rowOff>
    </xdr:from>
    <xdr:to>
      <xdr:col>78</xdr:col>
      <xdr:colOff>69850</xdr:colOff>
      <xdr:row>36</xdr:row>
      <xdr:rowOff>154214</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4782800" y="6250214"/>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70757</xdr:rowOff>
    </xdr:from>
    <xdr:to>
      <xdr:col>78</xdr:col>
      <xdr:colOff>120650</xdr:colOff>
      <xdr:row>37</xdr:row>
      <xdr:rowOff>907</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56210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157134</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6329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99786</xdr:rowOff>
    </xdr:from>
    <xdr:to>
      <xdr:col>73</xdr:col>
      <xdr:colOff>180975</xdr:colOff>
      <xdr:row>36</xdr:row>
      <xdr:rowOff>154214</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893800" y="6271986"/>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59872</xdr:rowOff>
    </xdr:from>
    <xdr:to>
      <xdr:col>74</xdr:col>
      <xdr:colOff>31750</xdr:colOff>
      <xdr:row>36</xdr:row>
      <xdr:rowOff>161472</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4732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199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00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99786</xdr:rowOff>
    </xdr:from>
    <xdr:to>
      <xdr:col>69</xdr:col>
      <xdr:colOff>92075</xdr:colOff>
      <xdr:row>36</xdr:row>
      <xdr:rowOff>99786</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a:off x="13004800" y="62719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81643</xdr:rowOff>
    </xdr:from>
    <xdr:to>
      <xdr:col>69</xdr:col>
      <xdr:colOff>142875</xdr:colOff>
      <xdr:row>37</xdr:row>
      <xdr:rowOff>11793</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38430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168020</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634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48986</xdr:rowOff>
    </xdr:from>
    <xdr:to>
      <xdr:col>65</xdr:col>
      <xdr:colOff>53975</xdr:colOff>
      <xdr:row>36</xdr:row>
      <xdr:rowOff>150586</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2954000" y="622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160763</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599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38100</xdr:rowOff>
    </xdr:from>
    <xdr:to>
      <xdr:col>82</xdr:col>
      <xdr:colOff>158750</xdr:colOff>
      <xdr:row>36</xdr:row>
      <xdr:rowOff>139700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64592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54627</xdr:rowOff>
    </xdr:from>
    <xdr:ext cx="762000" cy="259045"/>
    <xdr:sp macro="" textlink="">
      <xdr:nvSpPr>
        <xdr:cNvPr id="334" name="補助費等該当値テキスト">
          <a:extLst>
            <a:ext uri="{FF2B5EF4-FFF2-40B4-BE49-F238E27FC236}">
              <a16:creationId xmlns:a16="http://schemas.microsoft.com/office/drawing/2014/main" id="{00000000-0008-0000-0400-00004E010000}"/>
            </a:ext>
          </a:extLst>
        </xdr:cNvPr>
        <xdr:cNvSpPr txBox="1"/>
      </xdr:nvSpPr>
      <xdr:spPr>
        <a:xfrm>
          <a:off x="165989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27214</xdr:rowOff>
    </xdr:from>
    <xdr:to>
      <xdr:col>78</xdr:col>
      <xdr:colOff>120650</xdr:colOff>
      <xdr:row>36</xdr:row>
      <xdr:rowOff>128814</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5621000" y="619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138991</xdr:rowOff>
    </xdr:from>
    <xdr:ext cx="7366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5290800" y="5968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103414</xdr:rowOff>
    </xdr:from>
    <xdr:to>
      <xdr:col>74</xdr:col>
      <xdr:colOff>31750</xdr:colOff>
      <xdr:row>37</xdr:row>
      <xdr:rowOff>33564</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4732000" y="627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18341</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4401800" y="6361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48986</xdr:rowOff>
    </xdr:from>
    <xdr:to>
      <xdr:col>69</xdr:col>
      <xdr:colOff>142875</xdr:colOff>
      <xdr:row>36</xdr:row>
      <xdr:rowOff>150586</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3843000" y="622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160763</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3512800" y="599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48986</xdr:rowOff>
    </xdr:from>
    <xdr:to>
      <xdr:col>65</xdr:col>
      <xdr:colOff>53975</xdr:colOff>
      <xdr:row>36</xdr:row>
      <xdr:rowOff>150586</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2954000" y="622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135363</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2623800" y="630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mn-ea"/>
              <a:ea typeface="+mn-ea"/>
            </a:rPr>
            <a:t>元利償還金については平成３０年度から増加していたが、令和５年度において減少に転じたため、</a:t>
          </a:r>
          <a:r>
            <a:rPr kumimoji="1" lang="en-US" altLang="ja-JP" sz="1100">
              <a:latin typeface="+mn-ea"/>
              <a:ea typeface="+mn-ea"/>
            </a:rPr>
            <a:t>0.3</a:t>
          </a:r>
          <a:r>
            <a:rPr kumimoji="1" lang="ja-JP" altLang="en-US" sz="1100">
              <a:latin typeface="+mn-ea"/>
              <a:ea typeface="+mn-ea"/>
            </a:rPr>
            <a:t>ポイント減少している。</a:t>
          </a:r>
        </a:p>
        <a:p>
          <a:r>
            <a:rPr kumimoji="1" lang="ja-JP" altLang="en-US" sz="1100">
              <a:latin typeface="+mn-ea"/>
              <a:ea typeface="+mn-ea"/>
            </a:rPr>
            <a:t>　今後も公共施設再整備や都市基盤整備等により、借入額及び償還額の増加が見込まれるため、借入に際しては、中長期的な視点に立って適正な地方債の発行水準を見極めた借入に努める。</a:t>
          </a: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70" name="公債費グラフ枠">
          <a:extLst>
            <a:ext uri="{FF2B5EF4-FFF2-40B4-BE49-F238E27FC236}">
              <a16:creationId xmlns:a16="http://schemas.microsoft.com/office/drawing/2014/main" id="{00000000-0008-0000-0400-00007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122101</xdr:rowOff>
    </xdr:from>
    <xdr:to>
      <xdr:col>24</xdr:col>
      <xdr:colOff>25400</xdr:colOff>
      <xdr:row>80</xdr:row>
      <xdr:rowOff>149861</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4826000" y="12637951"/>
          <a:ext cx="0" cy="1227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72" name="公債費最小値テキスト">
          <a:extLst>
            <a:ext uri="{FF2B5EF4-FFF2-40B4-BE49-F238E27FC236}">
              <a16:creationId xmlns:a16="http://schemas.microsoft.com/office/drawing/2014/main" id="{00000000-0008-0000-0400-000074010000}"/>
            </a:ext>
          </a:extLst>
        </xdr:cNvPr>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37028</xdr:rowOff>
    </xdr:from>
    <xdr:ext cx="762000" cy="259045"/>
    <xdr:sp macro="" textlink="">
      <xdr:nvSpPr>
        <xdr:cNvPr id="374" name="公債費最大値テキスト">
          <a:extLst>
            <a:ext uri="{FF2B5EF4-FFF2-40B4-BE49-F238E27FC236}">
              <a16:creationId xmlns:a16="http://schemas.microsoft.com/office/drawing/2014/main" id="{00000000-0008-0000-0400-000076010000}"/>
            </a:ext>
          </a:extLst>
        </xdr:cNvPr>
        <xdr:cNvSpPr txBox="1"/>
      </xdr:nvSpPr>
      <xdr:spPr>
        <a:xfrm>
          <a:off x="4914900" y="12381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122101</xdr:rowOff>
    </xdr:from>
    <xdr:to>
      <xdr:col>24</xdr:col>
      <xdr:colOff>114300</xdr:colOff>
      <xdr:row>73</xdr:row>
      <xdr:rowOff>122101</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4737100" y="126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91077</xdr:rowOff>
    </xdr:from>
    <xdr:to>
      <xdr:col>24</xdr:col>
      <xdr:colOff>25400</xdr:colOff>
      <xdr:row>76</xdr:row>
      <xdr:rowOff>110671</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3987800" y="13121277"/>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110326</xdr:rowOff>
    </xdr:from>
    <xdr:ext cx="762000" cy="259045"/>
    <xdr:sp macro="" textlink="">
      <xdr:nvSpPr>
        <xdr:cNvPr id="377" name="公債費平均値テキスト">
          <a:extLst>
            <a:ext uri="{FF2B5EF4-FFF2-40B4-BE49-F238E27FC236}">
              <a16:creationId xmlns:a16="http://schemas.microsoft.com/office/drawing/2014/main" id="{00000000-0008-0000-0400-000079010000}"/>
            </a:ext>
          </a:extLst>
        </xdr:cNvPr>
        <xdr:cNvSpPr txBox="1"/>
      </xdr:nvSpPr>
      <xdr:spPr>
        <a:xfrm>
          <a:off x="4914900" y="13140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138249</xdr:rowOff>
    </xdr:from>
    <xdr:to>
      <xdr:col>24</xdr:col>
      <xdr:colOff>76200</xdr:colOff>
      <xdr:row>77</xdr:row>
      <xdr:rowOff>68399</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4775200" y="1316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110671</xdr:rowOff>
    </xdr:from>
    <xdr:to>
      <xdr:col>19</xdr:col>
      <xdr:colOff>187325</xdr:colOff>
      <xdr:row>76</xdr:row>
      <xdr:rowOff>117202</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3098800" y="13140871"/>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144780</xdr:rowOff>
    </xdr:from>
    <xdr:to>
      <xdr:col>20</xdr:col>
      <xdr:colOff>38100</xdr:colOff>
      <xdr:row>77</xdr:row>
      <xdr:rowOff>74930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59707</xdr:rowOff>
    </xdr:from>
    <xdr:ext cx="7366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606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91077</xdr:rowOff>
    </xdr:from>
    <xdr:to>
      <xdr:col>15</xdr:col>
      <xdr:colOff>98425</xdr:colOff>
      <xdr:row>76</xdr:row>
      <xdr:rowOff>117202</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a:off x="2209800" y="13121277"/>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144780</xdr:rowOff>
    </xdr:from>
    <xdr:to>
      <xdr:col>15</xdr:col>
      <xdr:colOff>149225</xdr:colOff>
      <xdr:row>77</xdr:row>
      <xdr:rowOff>74930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59707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84545</xdr:rowOff>
    </xdr:from>
    <xdr:to>
      <xdr:col>11</xdr:col>
      <xdr:colOff>9525</xdr:colOff>
      <xdr:row>76</xdr:row>
      <xdr:rowOff>91077</xdr:rowOff>
    </xdr:to>
    <xdr:cxnSp macro="">
      <xdr:nvCxnSpPr>
        <xdr:cNvPr id="385" name="直線コネクタ 384">
          <a:extLst>
            <a:ext uri="{FF2B5EF4-FFF2-40B4-BE49-F238E27FC236}">
              <a16:creationId xmlns:a16="http://schemas.microsoft.com/office/drawing/2014/main" id="{00000000-0008-0000-0400-000081010000}"/>
            </a:ext>
          </a:extLst>
        </xdr:cNvPr>
        <xdr:cNvCxnSpPr/>
      </xdr:nvCxnSpPr>
      <xdr:spPr>
        <a:xfrm>
          <a:off x="1320800" y="13114745"/>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19050</xdr:rowOff>
    </xdr:from>
    <xdr:to>
      <xdr:col>11</xdr:col>
      <xdr:colOff>60325</xdr:colOff>
      <xdr:row>77</xdr:row>
      <xdr:rowOff>120650</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105427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828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58238</xdr:rowOff>
    </xdr:from>
    <xdr:to>
      <xdr:col>6</xdr:col>
      <xdr:colOff>171450</xdr:colOff>
      <xdr:row>77</xdr:row>
      <xdr:rowOff>159838</xdr:rowOff>
    </xdr:to>
    <xdr:sp macro="" textlink="">
      <xdr:nvSpPr>
        <xdr:cNvPr id="388" name="フローチャート: 判断 387">
          <a:extLst>
            <a:ext uri="{FF2B5EF4-FFF2-40B4-BE49-F238E27FC236}">
              <a16:creationId xmlns:a16="http://schemas.microsoft.com/office/drawing/2014/main" id="{00000000-0008-0000-0400-000084010000}"/>
            </a:ext>
          </a:extLst>
        </xdr:cNvPr>
        <xdr:cNvSpPr/>
      </xdr:nvSpPr>
      <xdr:spPr>
        <a:xfrm>
          <a:off x="12700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144615</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939800" y="1334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40277</xdr:rowOff>
    </xdr:from>
    <xdr:to>
      <xdr:col>24</xdr:col>
      <xdr:colOff>76200</xdr:colOff>
      <xdr:row>76</xdr:row>
      <xdr:rowOff>141877</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4775200" y="1307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56804</xdr:rowOff>
    </xdr:from>
    <xdr:ext cx="762000" cy="259045"/>
    <xdr:sp macro="" textlink="">
      <xdr:nvSpPr>
        <xdr:cNvPr id="396" name="公債費該当値テキスト">
          <a:extLst>
            <a:ext uri="{FF2B5EF4-FFF2-40B4-BE49-F238E27FC236}">
              <a16:creationId xmlns:a16="http://schemas.microsoft.com/office/drawing/2014/main" id="{00000000-0008-0000-0400-00008C010000}"/>
            </a:ext>
          </a:extLst>
        </xdr:cNvPr>
        <xdr:cNvSpPr txBox="1"/>
      </xdr:nvSpPr>
      <xdr:spPr>
        <a:xfrm>
          <a:off x="4914900" y="12915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59871</xdr:rowOff>
    </xdr:from>
    <xdr:to>
      <xdr:col>20</xdr:col>
      <xdr:colOff>38100</xdr:colOff>
      <xdr:row>76</xdr:row>
      <xdr:rowOff>161471</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937000" y="1309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199</xdr:rowOff>
    </xdr:from>
    <xdr:ext cx="7366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3606800" y="12858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66402</xdr:rowOff>
    </xdr:from>
    <xdr:to>
      <xdr:col>15</xdr:col>
      <xdr:colOff>149225</xdr:colOff>
      <xdr:row>76</xdr:row>
      <xdr:rowOff>168002</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3048000" y="1309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6730</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2717800" y="12865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40277</xdr:rowOff>
    </xdr:from>
    <xdr:to>
      <xdr:col>11</xdr:col>
      <xdr:colOff>60325</xdr:colOff>
      <xdr:row>76</xdr:row>
      <xdr:rowOff>141877</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2159000" y="1307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152054</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828800" y="12839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33745</xdr:rowOff>
    </xdr:from>
    <xdr:to>
      <xdr:col>6</xdr:col>
      <xdr:colOff>171450</xdr:colOff>
      <xdr:row>76</xdr:row>
      <xdr:rowOff>135345</xdr:rowOff>
    </xdr:to>
    <xdr:sp macro="" textlink="">
      <xdr:nvSpPr>
        <xdr:cNvPr id="403" name="楕円 402">
          <a:extLst>
            <a:ext uri="{FF2B5EF4-FFF2-40B4-BE49-F238E27FC236}">
              <a16:creationId xmlns:a16="http://schemas.microsoft.com/office/drawing/2014/main" id="{00000000-0008-0000-0400-000093010000}"/>
            </a:ext>
          </a:extLst>
        </xdr:cNvPr>
        <xdr:cNvSpPr/>
      </xdr:nvSpPr>
      <xdr:spPr>
        <a:xfrm>
          <a:off x="1270000" y="1306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145523</xdr:rowOff>
    </xdr:from>
    <xdr:ext cx="762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939800" y="12832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年度は、一般財源充当の物件費</a:t>
          </a:r>
          <a:r>
            <a:rPr kumimoji="1" lang="ja-JP" altLang="en-US" sz="1100">
              <a:solidFill>
                <a:schemeClr val="dk1"/>
              </a:solidFill>
              <a:effectLst/>
              <a:latin typeface="+mn-lt"/>
              <a:ea typeface="+mn-ea"/>
              <a:cs typeface="+mn-cs"/>
            </a:rPr>
            <a:t>、扶助費</a:t>
          </a:r>
          <a:r>
            <a:rPr kumimoji="1" lang="ja-JP" altLang="ja-JP" sz="1100">
              <a:solidFill>
                <a:schemeClr val="dk1"/>
              </a:solidFill>
              <a:effectLst/>
              <a:latin typeface="+mn-lt"/>
              <a:ea typeface="+mn-ea"/>
              <a:cs typeface="+mn-cs"/>
            </a:rPr>
            <a:t>などが増となっているが、経常一般財源も増となっているため、前年度と同値となっている。</a:t>
          </a:r>
          <a:endParaRPr lang="ja-JP" altLang="ja-JP" sz="1400">
            <a:effectLst/>
          </a:endParaRPr>
        </a:p>
        <a:p>
          <a:r>
            <a:rPr kumimoji="1" lang="ja-JP" altLang="ja-JP" sz="1100">
              <a:solidFill>
                <a:schemeClr val="dk1"/>
              </a:solidFill>
              <a:effectLst/>
              <a:latin typeface="+mn-lt"/>
              <a:ea typeface="+mn-ea"/>
              <a:cs typeface="+mn-cs"/>
            </a:rPr>
            <a:t>　類似団体平均との差は昨年から</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ポイント縮小したが、依然として高</a:t>
          </a:r>
          <a:r>
            <a:rPr kumimoji="1" lang="ja-JP" altLang="en-US" sz="1100">
              <a:solidFill>
                <a:schemeClr val="dk1"/>
              </a:solidFill>
              <a:effectLst/>
              <a:latin typeface="+mn-lt"/>
              <a:ea typeface="+mn-ea"/>
              <a:cs typeface="+mn-cs"/>
            </a:rPr>
            <a:t>く</a:t>
          </a:r>
          <a:r>
            <a:rPr kumimoji="1" lang="ja-JP" altLang="ja-JP" sz="1100">
              <a:solidFill>
                <a:schemeClr val="dk1"/>
              </a:solidFill>
              <a:effectLst/>
              <a:latin typeface="+mn-lt"/>
              <a:ea typeface="+mn-ea"/>
              <a:cs typeface="+mn-cs"/>
            </a:rPr>
            <a:t>なっており、</a:t>
          </a:r>
          <a:r>
            <a:rPr kumimoji="1" lang="ja-JP" altLang="en-US" sz="1100">
              <a:solidFill>
                <a:schemeClr val="dk1"/>
              </a:solidFill>
              <a:effectLst/>
              <a:latin typeface="+mn-lt"/>
              <a:ea typeface="+mn-ea"/>
              <a:cs typeface="+mn-cs"/>
            </a:rPr>
            <a:t>扶助費</a:t>
          </a:r>
          <a:r>
            <a:rPr kumimoji="1" lang="ja-JP" altLang="ja-JP" sz="1100">
              <a:solidFill>
                <a:schemeClr val="dk1"/>
              </a:solidFill>
              <a:effectLst/>
              <a:latin typeface="+mn-lt"/>
              <a:ea typeface="+mn-ea"/>
              <a:cs typeface="+mn-cs"/>
            </a:rPr>
            <a:t>の比率が高いため、注視していく必要がある。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3" name="公債費以外グラフ枠">
          <a:extLst>
            <a:ext uri="{FF2B5EF4-FFF2-40B4-BE49-F238E27FC236}">
              <a16:creationId xmlns:a16="http://schemas.microsoft.com/office/drawing/2014/main" id="{00000000-0008-0000-0400-0000B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154215</xdr:rowOff>
    </xdr:from>
    <xdr:to>
      <xdr:col>82</xdr:col>
      <xdr:colOff>107950</xdr:colOff>
      <xdr:row>81</xdr:row>
      <xdr:rowOff>48079</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6510000" y="12498615"/>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20156</xdr:rowOff>
    </xdr:from>
    <xdr:ext cx="762000" cy="259045"/>
    <xdr:sp macro="" textlink="">
      <xdr:nvSpPr>
        <xdr:cNvPr id="435" name="公債費以外最小値テキスト">
          <a:extLst>
            <a:ext uri="{FF2B5EF4-FFF2-40B4-BE49-F238E27FC236}">
              <a16:creationId xmlns:a16="http://schemas.microsoft.com/office/drawing/2014/main" id="{00000000-0008-0000-0400-0000B3010000}"/>
            </a:ext>
          </a:extLst>
        </xdr:cNvPr>
        <xdr:cNvSpPr txBox="1"/>
      </xdr:nvSpPr>
      <xdr:spPr>
        <a:xfrm>
          <a:off x="16598900" y="13907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48079</xdr:rowOff>
    </xdr:from>
    <xdr:to>
      <xdr:col>82</xdr:col>
      <xdr:colOff>196850</xdr:colOff>
      <xdr:row>81</xdr:row>
      <xdr:rowOff>48079</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6421100" y="13935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69142</xdr:rowOff>
    </xdr:from>
    <xdr:ext cx="762000" cy="259045"/>
    <xdr:sp macro="" textlink="">
      <xdr:nvSpPr>
        <xdr:cNvPr id="437" name="公債費以外最大値テキスト">
          <a:extLst>
            <a:ext uri="{FF2B5EF4-FFF2-40B4-BE49-F238E27FC236}">
              <a16:creationId xmlns:a16="http://schemas.microsoft.com/office/drawing/2014/main" id="{00000000-0008-0000-0400-0000B5010000}"/>
            </a:ext>
          </a:extLst>
        </xdr:cNvPr>
        <xdr:cNvSpPr txBox="1"/>
      </xdr:nvSpPr>
      <xdr:spPr>
        <a:xfrm>
          <a:off x="16598900" y="12242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154215</xdr:rowOff>
    </xdr:from>
    <xdr:to>
      <xdr:col>82</xdr:col>
      <xdr:colOff>196850</xdr:colOff>
      <xdr:row>72</xdr:row>
      <xdr:rowOff>154215</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6421100" y="12498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9979</xdr:rowOff>
    </xdr:from>
    <xdr:to>
      <xdr:col>82</xdr:col>
      <xdr:colOff>107950</xdr:colOff>
      <xdr:row>79</xdr:row>
      <xdr:rowOff>9979</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5671800" y="135545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5641</xdr:rowOff>
    </xdr:from>
    <xdr:ext cx="762000" cy="259045"/>
    <xdr:sp macro="" textlink="">
      <xdr:nvSpPr>
        <xdr:cNvPr id="440" name="公債費以外平均値テキスト">
          <a:extLst>
            <a:ext uri="{FF2B5EF4-FFF2-40B4-BE49-F238E27FC236}">
              <a16:creationId xmlns:a16="http://schemas.microsoft.com/office/drawing/2014/main" id="{00000000-0008-0000-0400-0000B8010000}"/>
            </a:ext>
          </a:extLst>
        </xdr:cNvPr>
        <xdr:cNvSpPr txBox="1"/>
      </xdr:nvSpPr>
      <xdr:spPr>
        <a:xfrm>
          <a:off x="16598900" y="132072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160564</xdr:rowOff>
    </xdr:from>
    <xdr:to>
      <xdr:col>82</xdr:col>
      <xdr:colOff>158750</xdr:colOff>
      <xdr:row>78</xdr:row>
      <xdr:rowOff>90714</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6459200" y="1336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9979</xdr:rowOff>
    </xdr:from>
    <xdr:to>
      <xdr:col>78</xdr:col>
      <xdr:colOff>69850</xdr:colOff>
      <xdr:row>79</xdr:row>
      <xdr:rowOff>9979</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a:off x="14782800" y="135545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73479</xdr:rowOff>
    </xdr:from>
    <xdr:to>
      <xdr:col>78</xdr:col>
      <xdr:colOff>120650</xdr:colOff>
      <xdr:row>78</xdr:row>
      <xdr:rowOff>3629</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56210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13806</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3044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9979</xdr:rowOff>
    </xdr:from>
    <xdr:to>
      <xdr:col>73</xdr:col>
      <xdr:colOff>180975</xdr:colOff>
      <xdr:row>81</xdr:row>
      <xdr:rowOff>15421</xdr:rowOff>
    </xdr:to>
    <xdr:cxnSp macro="">
      <xdr:nvCxnSpPr>
        <xdr:cNvPr id="445" name="直線コネクタ 444">
          <a:extLst>
            <a:ext uri="{FF2B5EF4-FFF2-40B4-BE49-F238E27FC236}">
              <a16:creationId xmlns:a16="http://schemas.microsoft.com/office/drawing/2014/main" id="{00000000-0008-0000-0400-0000BD010000}"/>
            </a:ext>
          </a:extLst>
        </xdr:cNvPr>
        <xdr:cNvCxnSpPr/>
      </xdr:nvCxnSpPr>
      <xdr:spPr>
        <a:xfrm flipV="1">
          <a:off x="13893800" y="13554529"/>
          <a:ext cx="889000" cy="348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155121</xdr:rowOff>
    </xdr:from>
    <xdr:to>
      <xdr:col>74</xdr:col>
      <xdr:colOff>31750</xdr:colOff>
      <xdr:row>76</xdr:row>
      <xdr:rowOff>85271</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4732000" y="1301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95449</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278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75293</xdr:rowOff>
    </xdr:from>
    <xdr:to>
      <xdr:col>69</xdr:col>
      <xdr:colOff>92075</xdr:colOff>
      <xdr:row>81</xdr:row>
      <xdr:rowOff>15421</xdr:rowOff>
    </xdr:to>
    <xdr:cxnSp macro="">
      <xdr:nvCxnSpPr>
        <xdr:cNvPr id="448" name="直線コネクタ 447">
          <a:extLst>
            <a:ext uri="{FF2B5EF4-FFF2-40B4-BE49-F238E27FC236}">
              <a16:creationId xmlns:a16="http://schemas.microsoft.com/office/drawing/2014/main" id="{00000000-0008-0000-0400-0000C0010000}"/>
            </a:ext>
          </a:extLst>
        </xdr:cNvPr>
        <xdr:cNvCxnSpPr/>
      </xdr:nvCxnSpPr>
      <xdr:spPr>
        <a:xfrm>
          <a:off x="13004800" y="13619843"/>
          <a:ext cx="889000" cy="283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160564</xdr:rowOff>
    </xdr:from>
    <xdr:to>
      <xdr:col>69</xdr:col>
      <xdr:colOff>142875</xdr:colOff>
      <xdr:row>78</xdr:row>
      <xdr:rowOff>90714</xdr:rowOff>
    </xdr:to>
    <xdr:sp macro="" textlink="">
      <xdr:nvSpPr>
        <xdr:cNvPr id="449" name="フローチャート: 判断 448">
          <a:extLst>
            <a:ext uri="{FF2B5EF4-FFF2-40B4-BE49-F238E27FC236}">
              <a16:creationId xmlns:a16="http://schemas.microsoft.com/office/drawing/2014/main" id="{00000000-0008-0000-0400-0000C1010000}"/>
            </a:ext>
          </a:extLst>
        </xdr:cNvPr>
        <xdr:cNvSpPr/>
      </xdr:nvSpPr>
      <xdr:spPr>
        <a:xfrm>
          <a:off x="13843000" y="1336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100891</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3131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32657</xdr:rowOff>
    </xdr:from>
    <xdr:to>
      <xdr:col>65</xdr:col>
      <xdr:colOff>53975</xdr:colOff>
      <xdr:row>78</xdr:row>
      <xdr:rowOff>134257</xdr:rowOff>
    </xdr:to>
    <xdr:sp macro="" textlink="">
      <xdr:nvSpPr>
        <xdr:cNvPr id="451" name="フローチャート: 判断 450">
          <a:extLst>
            <a:ext uri="{FF2B5EF4-FFF2-40B4-BE49-F238E27FC236}">
              <a16:creationId xmlns:a16="http://schemas.microsoft.com/office/drawing/2014/main" id="{00000000-0008-0000-0400-0000C3010000}"/>
            </a:ext>
          </a:extLst>
        </xdr:cNvPr>
        <xdr:cNvSpPr/>
      </xdr:nvSpPr>
      <xdr:spPr>
        <a:xfrm>
          <a:off x="12954000" y="1340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144434</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317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130629</xdr:rowOff>
    </xdr:from>
    <xdr:to>
      <xdr:col>82</xdr:col>
      <xdr:colOff>158750</xdr:colOff>
      <xdr:row>79</xdr:row>
      <xdr:rowOff>60779</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6459200" y="13503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102706</xdr:rowOff>
    </xdr:from>
    <xdr:ext cx="762000" cy="259045"/>
    <xdr:sp macro="" textlink="">
      <xdr:nvSpPr>
        <xdr:cNvPr id="459" name="公債費以外該当値テキスト">
          <a:extLst>
            <a:ext uri="{FF2B5EF4-FFF2-40B4-BE49-F238E27FC236}">
              <a16:creationId xmlns:a16="http://schemas.microsoft.com/office/drawing/2014/main" id="{00000000-0008-0000-0400-0000CB010000}"/>
            </a:ext>
          </a:extLst>
        </xdr:cNvPr>
        <xdr:cNvSpPr txBox="1"/>
      </xdr:nvSpPr>
      <xdr:spPr>
        <a:xfrm>
          <a:off x="16598900" y="13475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130629</xdr:rowOff>
    </xdr:from>
    <xdr:to>
      <xdr:col>78</xdr:col>
      <xdr:colOff>120650</xdr:colOff>
      <xdr:row>79</xdr:row>
      <xdr:rowOff>60779</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5621000" y="13503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45556</xdr:rowOff>
    </xdr:from>
    <xdr:ext cx="7366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5290800" y="13590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130629</xdr:rowOff>
    </xdr:from>
    <xdr:to>
      <xdr:col>74</xdr:col>
      <xdr:colOff>31750</xdr:colOff>
      <xdr:row>79</xdr:row>
      <xdr:rowOff>60779</xdr:rowOff>
    </xdr:to>
    <xdr:sp macro="" textlink="">
      <xdr:nvSpPr>
        <xdr:cNvPr id="462" name="楕円 461">
          <a:extLst>
            <a:ext uri="{FF2B5EF4-FFF2-40B4-BE49-F238E27FC236}">
              <a16:creationId xmlns:a16="http://schemas.microsoft.com/office/drawing/2014/main" id="{00000000-0008-0000-0400-0000CE010000}"/>
            </a:ext>
          </a:extLst>
        </xdr:cNvPr>
        <xdr:cNvSpPr/>
      </xdr:nvSpPr>
      <xdr:spPr>
        <a:xfrm>
          <a:off x="14732000" y="13503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45556</xdr:rowOff>
    </xdr:from>
    <xdr:ext cx="762000" cy="259045"/>
    <xdr:sp macro="" textlink="">
      <xdr:nvSpPr>
        <xdr:cNvPr id="463" name="テキスト ボックス 462">
          <a:extLst>
            <a:ext uri="{FF2B5EF4-FFF2-40B4-BE49-F238E27FC236}">
              <a16:creationId xmlns:a16="http://schemas.microsoft.com/office/drawing/2014/main" id="{00000000-0008-0000-0400-0000CF010000}"/>
            </a:ext>
          </a:extLst>
        </xdr:cNvPr>
        <xdr:cNvSpPr txBox="1"/>
      </xdr:nvSpPr>
      <xdr:spPr>
        <a:xfrm>
          <a:off x="14401800" y="13590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136071</xdr:rowOff>
    </xdr:from>
    <xdr:to>
      <xdr:col>69</xdr:col>
      <xdr:colOff>142875</xdr:colOff>
      <xdr:row>81</xdr:row>
      <xdr:rowOff>66221</xdr:rowOff>
    </xdr:to>
    <xdr:sp macro="" textlink="">
      <xdr:nvSpPr>
        <xdr:cNvPr id="464" name="楕円 463">
          <a:extLst>
            <a:ext uri="{FF2B5EF4-FFF2-40B4-BE49-F238E27FC236}">
              <a16:creationId xmlns:a16="http://schemas.microsoft.com/office/drawing/2014/main" id="{00000000-0008-0000-0400-0000D0010000}"/>
            </a:ext>
          </a:extLst>
        </xdr:cNvPr>
        <xdr:cNvSpPr/>
      </xdr:nvSpPr>
      <xdr:spPr>
        <a:xfrm>
          <a:off x="13843000" y="1385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81</xdr:row>
      <xdr:rowOff>50998</xdr:rowOff>
    </xdr:from>
    <xdr:ext cx="762000" cy="259045"/>
    <xdr:sp macro="" textlink="">
      <xdr:nvSpPr>
        <xdr:cNvPr id="465" name="テキスト ボックス 464">
          <a:extLst>
            <a:ext uri="{FF2B5EF4-FFF2-40B4-BE49-F238E27FC236}">
              <a16:creationId xmlns:a16="http://schemas.microsoft.com/office/drawing/2014/main" id="{00000000-0008-0000-0400-0000D1010000}"/>
            </a:ext>
          </a:extLst>
        </xdr:cNvPr>
        <xdr:cNvSpPr txBox="1"/>
      </xdr:nvSpPr>
      <xdr:spPr>
        <a:xfrm>
          <a:off x="13512800" y="13938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24493</xdr:rowOff>
    </xdr:from>
    <xdr:to>
      <xdr:col>65</xdr:col>
      <xdr:colOff>53975</xdr:colOff>
      <xdr:row>79</xdr:row>
      <xdr:rowOff>126093</xdr:rowOff>
    </xdr:to>
    <xdr:sp macro="" textlink="">
      <xdr:nvSpPr>
        <xdr:cNvPr id="466" name="楕円 465">
          <a:extLst>
            <a:ext uri="{FF2B5EF4-FFF2-40B4-BE49-F238E27FC236}">
              <a16:creationId xmlns:a16="http://schemas.microsoft.com/office/drawing/2014/main" id="{00000000-0008-0000-0400-0000D2010000}"/>
            </a:ext>
          </a:extLst>
        </xdr:cNvPr>
        <xdr:cNvSpPr/>
      </xdr:nvSpPr>
      <xdr:spPr>
        <a:xfrm>
          <a:off x="12954000" y="1356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110870</xdr:rowOff>
    </xdr:from>
    <xdr:ext cx="762000" cy="259045"/>
    <xdr:sp macro="" textlink="">
      <xdr:nvSpPr>
        <xdr:cNvPr id="467" name="テキスト ボックス 466">
          <a:extLst>
            <a:ext uri="{FF2B5EF4-FFF2-40B4-BE49-F238E27FC236}">
              <a16:creationId xmlns:a16="http://schemas.microsoft.com/office/drawing/2014/main" id="{00000000-0008-0000-0400-0000D3010000}"/>
            </a:ext>
          </a:extLst>
        </xdr:cNvPr>
        <xdr:cNvSpPr txBox="1"/>
      </xdr:nvSpPr>
      <xdr:spPr>
        <a:xfrm>
          <a:off x="12623800" y="1365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神奈川県藤沢市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114579</xdr:rowOff>
    </xdr:from>
    <xdr:to>
      <xdr:col>29</xdr:col>
      <xdr:colOff>127000</xdr:colOff>
      <xdr:row>20</xdr:row>
      <xdr:rowOff>17920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19604"/>
          <a:ext cx="0" cy="12749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161447</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66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17920</xdr:rowOff>
    </xdr:from>
    <xdr:to>
      <xdr:col>30</xdr:col>
      <xdr:colOff>25400</xdr:colOff>
      <xdr:row>20</xdr:row>
      <xdr:rowOff>17920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945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29506</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63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114579</xdr:rowOff>
    </xdr:from>
    <xdr:to>
      <xdr:col>30</xdr:col>
      <xdr:colOff>25400</xdr:colOff>
      <xdr:row>12</xdr:row>
      <xdr:rowOff>114579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196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150660</xdr:rowOff>
    </xdr:from>
    <xdr:to>
      <xdr:col>29</xdr:col>
      <xdr:colOff>127000</xdr:colOff>
      <xdr:row>17</xdr:row>
      <xdr:rowOff>15634</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941485"/>
          <a:ext cx="647700" cy="364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135437</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262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149809</xdr:rowOff>
    </xdr:from>
    <xdr:to>
      <xdr:col>29</xdr:col>
      <xdr:colOff>177800</xdr:colOff>
      <xdr:row>17</xdr:row>
      <xdr:rowOff>79959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40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15634</xdr:rowOff>
    </xdr:from>
    <xdr:to>
      <xdr:col>26</xdr:col>
      <xdr:colOff>50800</xdr:colOff>
      <xdr:row>17</xdr:row>
      <xdr:rowOff>32741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977909"/>
          <a:ext cx="698500" cy="171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21222</xdr:rowOff>
    </xdr:from>
    <xdr:to>
      <xdr:col>26</xdr:col>
      <xdr:colOff>101600</xdr:colOff>
      <xdr:row>17</xdr:row>
      <xdr:rowOff>122822</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83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107599</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698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11976</xdr:rowOff>
    </xdr:from>
    <xdr:to>
      <xdr:col>22</xdr:col>
      <xdr:colOff>114300</xdr:colOff>
      <xdr:row>17</xdr:row>
      <xdr:rowOff>32741</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2974251"/>
          <a:ext cx="698500" cy="207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38176</xdr:rowOff>
    </xdr:from>
    <xdr:to>
      <xdr:col>22</xdr:col>
      <xdr:colOff>165100</xdr:colOff>
      <xdr:row>17</xdr:row>
      <xdr:rowOff>139776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004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124553</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86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11976</xdr:rowOff>
    </xdr:from>
    <xdr:to>
      <xdr:col>18</xdr:col>
      <xdr:colOff>177800</xdr:colOff>
      <xdr:row>17</xdr:row>
      <xdr:rowOff>39789</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974251"/>
          <a:ext cx="698500" cy="278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47815</xdr:rowOff>
    </xdr:from>
    <xdr:to>
      <xdr:col>19</xdr:col>
      <xdr:colOff>38100</xdr:colOff>
      <xdr:row>17</xdr:row>
      <xdr:rowOff>149415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100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134192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096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91973</xdr:rowOff>
    </xdr:from>
    <xdr:to>
      <xdr:col>15</xdr:col>
      <xdr:colOff>101600</xdr:colOff>
      <xdr:row>18</xdr:row>
      <xdr:rowOff>22123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542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6900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140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99860</xdr:rowOff>
    </xdr:from>
    <xdr:to>
      <xdr:col>29</xdr:col>
      <xdr:colOff>177800</xdr:colOff>
      <xdr:row>17</xdr:row>
      <xdr:rowOff>30010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8906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116387</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735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136284</xdr:rowOff>
    </xdr:from>
    <xdr:to>
      <xdr:col>26</xdr:col>
      <xdr:colOff>101600</xdr:colOff>
      <xdr:row>17</xdr:row>
      <xdr:rowOff>66434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9271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76611</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695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153391</xdr:rowOff>
    </xdr:from>
    <xdr:to>
      <xdr:col>22</xdr:col>
      <xdr:colOff>165100</xdr:colOff>
      <xdr:row>17</xdr:row>
      <xdr:rowOff>83541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9442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93718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713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132626</xdr:rowOff>
    </xdr:from>
    <xdr:to>
      <xdr:col>19</xdr:col>
      <xdr:colOff>38100</xdr:colOff>
      <xdr:row>17</xdr:row>
      <xdr:rowOff>62776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9234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72953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692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160439</xdr:rowOff>
    </xdr:from>
    <xdr:to>
      <xdr:col>15</xdr:col>
      <xdr:colOff>101600</xdr:colOff>
      <xdr:row>17</xdr:row>
      <xdr:rowOff>90589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9512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100766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72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231242</xdr:rowOff>
    </xdr:from>
    <xdr:to>
      <xdr:col>29</xdr:col>
      <xdr:colOff>127000</xdr:colOff>
      <xdr:row>37</xdr:row>
      <xdr:rowOff>188988</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55792"/>
          <a:ext cx="0" cy="115789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161065</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28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188988</xdr:rowOff>
    </xdr:from>
    <xdr:to>
      <xdr:col>30</xdr:col>
      <xdr:colOff>25400</xdr:colOff>
      <xdr:row>37</xdr:row>
      <xdr:rowOff>188988</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136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146169</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99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231242</xdr:rowOff>
    </xdr:from>
    <xdr:to>
      <xdr:col>30</xdr:col>
      <xdr:colOff>25400</xdr:colOff>
      <xdr:row>33</xdr:row>
      <xdr:rowOff>231242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557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179312</xdr:rowOff>
    </xdr:from>
    <xdr:to>
      <xdr:col>29</xdr:col>
      <xdr:colOff>127000</xdr:colOff>
      <xdr:row>35</xdr:row>
      <xdr:rowOff>184836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03800" y="6789662"/>
          <a:ext cx="647700" cy="55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190961</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8013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218884</xdr:rowOff>
    </xdr:from>
    <xdr:to>
      <xdr:col>29</xdr:col>
      <xdr:colOff>177800</xdr:colOff>
      <xdr:row>35</xdr:row>
      <xdr:rowOff>320484</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8292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179312</xdr:rowOff>
    </xdr:from>
    <xdr:to>
      <xdr:col>26</xdr:col>
      <xdr:colOff>50800</xdr:colOff>
      <xdr:row>35</xdr:row>
      <xdr:rowOff>204038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789662"/>
          <a:ext cx="698500" cy="247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231229</xdr:rowOff>
    </xdr:from>
    <xdr:to>
      <xdr:col>26</xdr:col>
      <xdr:colOff>101600</xdr:colOff>
      <xdr:row>35</xdr:row>
      <xdr:rowOff>332829</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8415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317606</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9279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204038</xdr:rowOff>
    </xdr:from>
    <xdr:to>
      <xdr:col>22</xdr:col>
      <xdr:colOff>114300</xdr:colOff>
      <xdr:row>35</xdr:row>
      <xdr:rowOff>284391</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814388"/>
          <a:ext cx="698500" cy="803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252488</xdr:rowOff>
    </xdr:from>
    <xdr:to>
      <xdr:col>22</xdr:col>
      <xdr:colOff>165100</xdr:colOff>
      <xdr:row>36</xdr:row>
      <xdr:rowOff>11188</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862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338865</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949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284391</xdr:rowOff>
    </xdr:from>
    <xdr:to>
      <xdr:col>18</xdr:col>
      <xdr:colOff>177800</xdr:colOff>
      <xdr:row>36</xdr:row>
      <xdr:rowOff>17120</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6894741"/>
          <a:ext cx="698500" cy="756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278854</xdr:rowOff>
    </xdr:from>
    <xdr:to>
      <xdr:col>19</xdr:col>
      <xdr:colOff>38100</xdr:colOff>
      <xdr:row>36</xdr:row>
      <xdr:rowOff>37554</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8892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22331</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97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267348</xdr:rowOff>
    </xdr:from>
    <xdr:to>
      <xdr:col>15</xdr:col>
      <xdr:colOff>101600</xdr:colOff>
      <xdr:row>36</xdr:row>
      <xdr:rowOff>26048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8776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36225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646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134036</xdr:rowOff>
    </xdr:from>
    <xdr:to>
      <xdr:col>29</xdr:col>
      <xdr:colOff>177800</xdr:colOff>
      <xdr:row>35</xdr:row>
      <xdr:rowOff>235636</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7443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322013</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589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128512</xdr:rowOff>
    </xdr:from>
    <xdr:to>
      <xdr:col>26</xdr:col>
      <xdr:colOff>101600</xdr:colOff>
      <xdr:row>35</xdr:row>
      <xdr:rowOff>230112</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7388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240289</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5077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153238</xdr:rowOff>
    </xdr:from>
    <xdr:to>
      <xdr:col>22</xdr:col>
      <xdr:colOff>165100</xdr:colOff>
      <xdr:row>35</xdr:row>
      <xdr:rowOff>254838</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7635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265015</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532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233591</xdr:rowOff>
    </xdr:from>
    <xdr:to>
      <xdr:col>19</xdr:col>
      <xdr:colOff>38100</xdr:colOff>
      <xdr:row>35</xdr:row>
      <xdr:rowOff>335191</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8439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2468</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612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309220</xdr:rowOff>
    </xdr:from>
    <xdr:to>
      <xdr:col>15</xdr:col>
      <xdr:colOff>101600</xdr:colOff>
      <xdr:row>36</xdr:row>
      <xdr:rowOff>67920</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9195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52697</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005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神奈川県藤沢市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445,172
437,138
69.56
175,344,387
169,283,856
5,732,795
92,308,993
78,803,398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45.2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86208</xdr:rowOff>
    </xdr:from>
    <xdr:to>
      <xdr:col>24</xdr:col>
      <xdr:colOff>62865</xdr:colOff>
      <xdr:row>39</xdr:row>
      <xdr:rowOff>137985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401158"/>
          <a:ext cx="1270" cy="1423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141812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828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137985</xdr:rowOff>
    </xdr:from>
    <xdr:to>
      <xdr:col>24</xdr:col>
      <xdr:colOff>152400</xdr:colOff>
      <xdr:row>39</xdr:row>
      <xdr:rowOff>137985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824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32885</xdr:rowOff>
    </xdr:from>
    <xdr:ext cx="534377"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7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86208</xdr:rowOff>
    </xdr:from>
    <xdr:to>
      <xdr:col>24</xdr:col>
      <xdr:colOff>152400</xdr:colOff>
      <xdr:row>31</xdr:row>
      <xdr:rowOff>86208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401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51156</xdr:rowOff>
    </xdr:from>
    <xdr:to>
      <xdr:col>24</xdr:col>
      <xdr:colOff>63500</xdr:colOff>
      <xdr:row>36</xdr:row>
      <xdr:rowOff>66662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223356"/>
          <a:ext cx="838200" cy="15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47782</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2199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69355</xdr:rowOff>
    </xdr:from>
    <xdr:to>
      <xdr:col>24</xdr:col>
      <xdr:colOff>114300</xdr:colOff>
      <xdr:row>36</xdr:row>
      <xdr:rowOff>170955</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4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51156</xdr:rowOff>
    </xdr:from>
    <xdr:to>
      <xdr:col>19</xdr:col>
      <xdr:colOff>177800</xdr:colOff>
      <xdr:row>36</xdr:row>
      <xdr:rowOff>105296</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223356"/>
          <a:ext cx="889000" cy="54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61354</xdr:rowOff>
    </xdr:from>
    <xdr:to>
      <xdr:col>20</xdr:col>
      <xdr:colOff>38100</xdr:colOff>
      <xdr:row>36</xdr:row>
      <xdr:rowOff>162954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33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154081</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326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43155</xdr:rowOff>
    </xdr:from>
    <xdr:to>
      <xdr:col>15</xdr:col>
      <xdr:colOff>50800</xdr:colOff>
      <xdr:row>36</xdr:row>
      <xdr:rowOff>105296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215355"/>
          <a:ext cx="889000" cy="62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83414</xdr:rowOff>
    </xdr:from>
    <xdr:to>
      <xdr:col>15</xdr:col>
      <xdr:colOff>101600</xdr:colOff>
      <xdr:row>37</xdr:row>
      <xdr:rowOff>13564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5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4691</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34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43155</xdr:rowOff>
    </xdr:from>
    <xdr:to>
      <xdr:col>10</xdr:col>
      <xdr:colOff>114300</xdr:colOff>
      <xdr:row>36</xdr:row>
      <xdr:rowOff>109144</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215355"/>
          <a:ext cx="889000" cy="65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100368</xdr:rowOff>
    </xdr:from>
    <xdr:to>
      <xdr:col>10</xdr:col>
      <xdr:colOff>165100</xdr:colOff>
      <xdr:row>37</xdr:row>
      <xdr:rowOff>30518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72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21645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365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100140</xdr:rowOff>
    </xdr:from>
    <xdr:to>
      <xdr:col>6</xdr:col>
      <xdr:colOff>38100</xdr:colOff>
      <xdr:row>38</xdr:row>
      <xdr:rowOff>30290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44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21417</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536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15862</xdr:rowOff>
    </xdr:from>
    <xdr:to>
      <xdr:col>24</xdr:col>
      <xdr:colOff>114300</xdr:colOff>
      <xdr:row>36</xdr:row>
      <xdr:rowOff>117462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188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38739</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03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356</xdr:rowOff>
    </xdr:from>
    <xdr:to>
      <xdr:col>20</xdr:col>
      <xdr:colOff>38100</xdr:colOff>
      <xdr:row>36</xdr:row>
      <xdr:rowOff>101956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17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118483</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947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54496</xdr:rowOff>
    </xdr:from>
    <xdr:to>
      <xdr:col>15</xdr:col>
      <xdr:colOff>101600</xdr:colOff>
      <xdr:row>36</xdr:row>
      <xdr:rowOff>156096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26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1173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001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163805</xdr:rowOff>
    </xdr:from>
    <xdr:to>
      <xdr:col>10</xdr:col>
      <xdr:colOff>165100</xdr:colOff>
      <xdr:row>36</xdr:row>
      <xdr:rowOff>93955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16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110482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939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58344</xdr:rowOff>
    </xdr:from>
    <xdr:to>
      <xdr:col>6</xdr:col>
      <xdr:colOff>38100</xdr:colOff>
      <xdr:row>36</xdr:row>
      <xdr:rowOff>159944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30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5021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005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114097</xdr:rowOff>
    </xdr:from>
    <xdr:to>
      <xdr:col>24</xdr:col>
      <xdr:colOff>62865</xdr:colOff>
      <xdr:row>59</xdr:row>
      <xdr:rowOff>105086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86597"/>
          <a:ext cx="1270" cy="1534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108913</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224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105086</xdr:rowOff>
    </xdr:from>
    <xdr:to>
      <xdr:col>24</xdr:col>
      <xdr:colOff>152400</xdr:colOff>
      <xdr:row>59</xdr:row>
      <xdr:rowOff>105086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220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60774</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61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114097</xdr:rowOff>
    </xdr:from>
    <xdr:to>
      <xdr:col>24</xdr:col>
      <xdr:colOff>152400</xdr:colOff>
      <xdr:row>50</xdr:row>
      <xdr:rowOff>114097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86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138957</xdr:rowOff>
    </xdr:from>
    <xdr:to>
      <xdr:col>24</xdr:col>
      <xdr:colOff>63500</xdr:colOff>
      <xdr:row>56</xdr:row>
      <xdr:rowOff>68758</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568707"/>
          <a:ext cx="838200" cy="101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24128</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4538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1251</xdr:rowOff>
    </xdr:from>
    <xdr:to>
      <xdr:col>24</xdr:col>
      <xdr:colOff>114300</xdr:colOff>
      <xdr:row>56</xdr:row>
      <xdr:rowOff>102851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138957</xdr:rowOff>
    </xdr:from>
    <xdr:to>
      <xdr:col>19</xdr:col>
      <xdr:colOff>177800</xdr:colOff>
      <xdr:row>56</xdr:row>
      <xdr:rowOff>64757</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568707"/>
          <a:ext cx="889000" cy="97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116808</xdr:rowOff>
    </xdr:from>
    <xdr:to>
      <xdr:col>20</xdr:col>
      <xdr:colOff>38100</xdr:colOff>
      <xdr:row>56</xdr:row>
      <xdr:rowOff>46958</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54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38085</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63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64757</xdr:rowOff>
    </xdr:from>
    <xdr:to>
      <xdr:col>15</xdr:col>
      <xdr:colOff>50800</xdr:colOff>
      <xdr:row>57</xdr:row>
      <xdr:rowOff>2673</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665957"/>
          <a:ext cx="889000" cy="109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13900</xdr:rowOff>
    </xdr:from>
    <xdr:to>
      <xdr:col>15</xdr:col>
      <xdr:colOff>101600</xdr:colOff>
      <xdr:row>56</xdr:row>
      <xdr:rowOff>115500</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6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132027</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390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2673</xdr:rowOff>
    </xdr:from>
    <xdr:to>
      <xdr:col>10</xdr:col>
      <xdr:colOff>114300</xdr:colOff>
      <xdr:row>57</xdr:row>
      <xdr:rowOff>72092</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775323"/>
          <a:ext cx="889000" cy="69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15005</xdr:rowOff>
    </xdr:from>
    <xdr:to>
      <xdr:col>10</xdr:col>
      <xdr:colOff>165100</xdr:colOff>
      <xdr:row>57</xdr:row>
      <xdr:rowOff>116605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8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107732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880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87605</xdr:rowOff>
    </xdr:from>
    <xdr:to>
      <xdr:col>6</xdr:col>
      <xdr:colOff>38100</xdr:colOff>
      <xdr:row>58</xdr:row>
      <xdr:rowOff>17755</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60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8882</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952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17958</xdr:rowOff>
    </xdr:from>
    <xdr:to>
      <xdr:col>24</xdr:col>
      <xdr:colOff>114300</xdr:colOff>
      <xdr:row>56</xdr:row>
      <xdr:rowOff>119558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619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167835</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597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88157</xdr:rowOff>
    </xdr:from>
    <xdr:to>
      <xdr:col>20</xdr:col>
      <xdr:colOff>38100</xdr:colOff>
      <xdr:row>56</xdr:row>
      <xdr:rowOff>18307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517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34834</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293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13957</xdr:rowOff>
    </xdr:from>
    <xdr:to>
      <xdr:col>15</xdr:col>
      <xdr:colOff>101600</xdr:colOff>
      <xdr:row>56</xdr:row>
      <xdr:rowOff>115557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615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106684</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707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123323</xdr:rowOff>
    </xdr:from>
    <xdr:to>
      <xdr:col>10</xdr:col>
      <xdr:colOff>165100</xdr:colOff>
      <xdr:row>57</xdr:row>
      <xdr:rowOff>53473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724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70000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49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21292</xdr:rowOff>
    </xdr:from>
    <xdr:to>
      <xdr:col>6</xdr:col>
      <xdr:colOff>38100</xdr:colOff>
      <xdr:row>57</xdr:row>
      <xdr:rowOff>122892</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793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139419</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56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101371</xdr:rowOff>
    </xdr:from>
    <xdr:to>
      <xdr:col>24</xdr:col>
      <xdr:colOff>62865</xdr:colOff>
      <xdr:row>79</xdr:row>
      <xdr:rowOff>16714</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274321"/>
          <a:ext cx="1270" cy="1286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20541</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650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16714</xdr:rowOff>
    </xdr:from>
    <xdr:to>
      <xdr:col>24</xdr:col>
      <xdr:colOff>152400</xdr:colOff>
      <xdr:row>79</xdr:row>
      <xdr:rowOff>16714</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6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48048</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2049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101371</xdr:rowOff>
    </xdr:from>
    <xdr:to>
      <xdr:col>24</xdr:col>
      <xdr:colOff>152400</xdr:colOff>
      <xdr:row>71</xdr:row>
      <xdr:rowOff>101371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274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7569</xdr:rowOff>
    </xdr:from>
    <xdr:to>
      <xdr:col>24</xdr:col>
      <xdr:colOff>63500</xdr:colOff>
      <xdr:row>78</xdr:row>
      <xdr:rowOff>13360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380669"/>
          <a:ext cx="83820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104767</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134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81890</xdr:rowOff>
    </xdr:from>
    <xdr:to>
      <xdr:col>24</xdr:col>
      <xdr:colOff>114300</xdr:colOff>
      <xdr:row>78</xdr:row>
      <xdr:rowOff>12040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28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13360</xdr:rowOff>
    </xdr:from>
    <xdr:to>
      <xdr:col>19</xdr:col>
      <xdr:colOff>177800</xdr:colOff>
      <xdr:row>78</xdr:row>
      <xdr:rowOff>23037</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386460"/>
          <a:ext cx="889000" cy="9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92024</xdr:rowOff>
    </xdr:from>
    <xdr:to>
      <xdr:col>20</xdr:col>
      <xdr:colOff>38100</xdr:colOff>
      <xdr:row>78</xdr:row>
      <xdr:rowOff>22174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29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38701</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068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12827</xdr:rowOff>
    </xdr:from>
    <xdr:to>
      <xdr:col>15</xdr:col>
      <xdr:colOff>50800</xdr:colOff>
      <xdr:row>78</xdr:row>
      <xdr:rowOff>23037</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385927"/>
          <a:ext cx="889000" cy="10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100788</xdr:rowOff>
    </xdr:from>
    <xdr:to>
      <xdr:col>15</xdr:col>
      <xdr:colOff>101600</xdr:colOff>
      <xdr:row>78</xdr:row>
      <xdr:rowOff>30938</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302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47465</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077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169114</xdr:rowOff>
    </xdr:from>
    <xdr:to>
      <xdr:col>10</xdr:col>
      <xdr:colOff>114300</xdr:colOff>
      <xdr:row>78</xdr:row>
      <xdr:rowOff>12827</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370764"/>
          <a:ext cx="889000" cy="15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107035</xdr:rowOff>
    </xdr:from>
    <xdr:to>
      <xdr:col>10</xdr:col>
      <xdr:colOff>165100</xdr:colOff>
      <xdr:row>78</xdr:row>
      <xdr:rowOff>37185</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308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53712</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083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108635</xdr:rowOff>
    </xdr:from>
    <xdr:to>
      <xdr:col>6</xdr:col>
      <xdr:colOff>38100</xdr:colOff>
      <xdr:row>78</xdr:row>
      <xdr:rowOff>38785</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31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55312</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085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128219</xdr:rowOff>
    </xdr:from>
    <xdr:to>
      <xdr:col>24</xdr:col>
      <xdr:colOff>114300</xdr:colOff>
      <xdr:row>78</xdr:row>
      <xdr:rowOff>58369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329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106646</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308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134010</xdr:rowOff>
    </xdr:from>
    <xdr:to>
      <xdr:col>20</xdr:col>
      <xdr:colOff>38100</xdr:colOff>
      <xdr:row>78</xdr:row>
      <xdr:rowOff>64160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33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55287</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428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143687</xdr:rowOff>
    </xdr:from>
    <xdr:to>
      <xdr:col>15</xdr:col>
      <xdr:colOff>101600</xdr:colOff>
      <xdr:row>78</xdr:row>
      <xdr:rowOff>73837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345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64964</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438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133477</xdr:rowOff>
    </xdr:from>
    <xdr:to>
      <xdr:col>10</xdr:col>
      <xdr:colOff>165100</xdr:colOff>
      <xdr:row>78</xdr:row>
      <xdr:rowOff>63627</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33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54754</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427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118314</xdr:rowOff>
    </xdr:from>
    <xdr:to>
      <xdr:col>6</xdr:col>
      <xdr:colOff>38100</xdr:colOff>
      <xdr:row>78</xdr:row>
      <xdr:rowOff>48464</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31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39591</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412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96659</xdr:rowOff>
    </xdr:from>
    <xdr:to>
      <xdr:col>24</xdr:col>
      <xdr:colOff>62865</xdr:colOff>
      <xdr:row>98</xdr:row>
      <xdr:rowOff>161100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527159"/>
          <a:ext cx="1270" cy="1436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164927</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96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161100</xdr:rowOff>
    </xdr:from>
    <xdr:to>
      <xdr:col>24</xdr:col>
      <xdr:colOff>152400</xdr:colOff>
      <xdr:row>98</xdr:row>
      <xdr:rowOff>161100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96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43336</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302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96659</xdr:rowOff>
    </xdr:from>
    <xdr:to>
      <xdr:col>24</xdr:col>
      <xdr:colOff>152400</xdr:colOff>
      <xdr:row>90</xdr:row>
      <xdr:rowOff>96659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527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157468</xdr:rowOff>
    </xdr:from>
    <xdr:to>
      <xdr:col>24</xdr:col>
      <xdr:colOff>63500</xdr:colOff>
      <xdr:row>97</xdr:row>
      <xdr:rowOff>96329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616668"/>
          <a:ext cx="838200" cy="110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46728</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3344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23851</xdr:rowOff>
    </xdr:from>
    <xdr:to>
      <xdr:col>24</xdr:col>
      <xdr:colOff>114300</xdr:colOff>
      <xdr:row>96</xdr:row>
      <xdr:rowOff>125451</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483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102451</xdr:rowOff>
    </xdr:from>
    <xdr:to>
      <xdr:col>19</xdr:col>
      <xdr:colOff>177800</xdr:colOff>
      <xdr:row>97</xdr:row>
      <xdr:rowOff>96329</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908300" y="16561651"/>
          <a:ext cx="889000" cy="165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132169</xdr:rowOff>
    </xdr:from>
    <xdr:to>
      <xdr:col>20</xdr:col>
      <xdr:colOff>38100</xdr:colOff>
      <xdr:row>97</xdr:row>
      <xdr:rowOff>62319</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59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78846</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6366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102451</xdr:rowOff>
    </xdr:from>
    <xdr:to>
      <xdr:col>15</xdr:col>
      <xdr:colOff>50800</xdr:colOff>
      <xdr:row>98</xdr:row>
      <xdr:rowOff>55207</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561651"/>
          <a:ext cx="889000" cy="295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162864</xdr:rowOff>
    </xdr:from>
    <xdr:to>
      <xdr:col>15</xdr:col>
      <xdr:colOff>101600</xdr:colOff>
      <xdr:row>96</xdr:row>
      <xdr:rowOff>93014</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45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109541</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08795" y="16225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55207</xdr:rowOff>
    </xdr:from>
    <xdr:to>
      <xdr:col>10</xdr:col>
      <xdr:colOff>114300</xdr:colOff>
      <xdr:row>98</xdr:row>
      <xdr:rowOff>141148</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857307"/>
          <a:ext cx="889000" cy="85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116700</xdr:rowOff>
    </xdr:from>
    <xdr:to>
      <xdr:col>10</xdr:col>
      <xdr:colOff>165100</xdr:colOff>
      <xdr:row>98</xdr:row>
      <xdr:rowOff>46850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74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63377</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19795" y="16522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9703</xdr:rowOff>
    </xdr:from>
    <xdr:to>
      <xdr:col>6</xdr:col>
      <xdr:colOff>38100</xdr:colOff>
      <xdr:row>98</xdr:row>
      <xdr:rowOff>111303</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81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127830</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30795" y="16587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106668</xdr:rowOff>
    </xdr:from>
    <xdr:to>
      <xdr:col>24</xdr:col>
      <xdr:colOff>114300</xdr:colOff>
      <xdr:row>97</xdr:row>
      <xdr:rowOff>36818</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56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85095</xdr:rowOff>
    </xdr:from>
    <xdr:ext cx="599010"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544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45529</xdr:rowOff>
    </xdr:from>
    <xdr:to>
      <xdr:col>20</xdr:col>
      <xdr:colOff>38100</xdr:colOff>
      <xdr:row>97</xdr:row>
      <xdr:rowOff>147129</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676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138256</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497795" y="16768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51651</xdr:rowOff>
    </xdr:from>
    <xdr:to>
      <xdr:col>15</xdr:col>
      <xdr:colOff>101600</xdr:colOff>
      <xdr:row>96</xdr:row>
      <xdr:rowOff>153251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51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144378</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08795" y="16603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4407</xdr:rowOff>
    </xdr:from>
    <xdr:to>
      <xdr:col>10</xdr:col>
      <xdr:colOff>165100</xdr:colOff>
      <xdr:row>98</xdr:row>
      <xdr:rowOff>106007</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806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97134</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19795" y="16899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90348</xdr:rowOff>
    </xdr:from>
    <xdr:to>
      <xdr:col>6</xdr:col>
      <xdr:colOff>38100</xdr:colOff>
      <xdr:row>99</xdr:row>
      <xdr:rowOff>20498</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892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11625</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985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35</xdr:row>
      <xdr:rowOff>103189</xdr:rowOff>
    </xdr:from>
    <xdr:to>
      <xdr:col>54</xdr:col>
      <xdr:colOff>189865</xdr:colOff>
      <xdr:row>38</xdr:row>
      <xdr:rowOff>105388</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6103939"/>
          <a:ext cx="1270" cy="516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109215</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624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105388</xdr:rowOff>
    </xdr:from>
    <xdr:to>
      <xdr:col>55</xdr:col>
      <xdr:colOff>88900</xdr:colOff>
      <xdr:row>38</xdr:row>
      <xdr:rowOff>105388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620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49866</xdr:rowOff>
    </xdr:from>
    <xdr:ext cx="534377"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879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103189</xdr:rowOff>
    </xdr:from>
    <xdr:to>
      <xdr:col>55</xdr:col>
      <xdr:colOff>88900</xdr:colOff>
      <xdr:row>35</xdr:row>
      <xdr:rowOff>103189</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103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94535</xdr:rowOff>
    </xdr:from>
    <xdr:to>
      <xdr:col>55</xdr:col>
      <xdr:colOff>0</xdr:colOff>
      <xdr:row>37</xdr:row>
      <xdr:rowOff>141463</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9639300" y="6438185"/>
          <a:ext cx="838200" cy="46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169765</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1705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146888</xdr:rowOff>
    </xdr:from>
    <xdr:to>
      <xdr:col>55</xdr:col>
      <xdr:colOff>50800</xdr:colOff>
      <xdr:row>37</xdr:row>
      <xdr:rowOff>77038</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31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94535</xdr:rowOff>
    </xdr:from>
    <xdr:to>
      <xdr:col>50</xdr:col>
      <xdr:colOff>114300</xdr:colOff>
      <xdr:row>37</xdr:row>
      <xdr:rowOff>125930</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6438185"/>
          <a:ext cx="889000" cy="31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121808</xdr:rowOff>
    </xdr:from>
    <xdr:to>
      <xdr:col>50</xdr:col>
      <xdr:colOff>165100</xdr:colOff>
      <xdr:row>37</xdr:row>
      <xdr:rowOff>51958</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29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68485</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06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65775</xdr:rowOff>
    </xdr:from>
    <xdr:to>
      <xdr:col>45</xdr:col>
      <xdr:colOff>177800</xdr:colOff>
      <xdr:row>37</xdr:row>
      <xdr:rowOff>125930</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7861300" y="5380725"/>
          <a:ext cx="889000" cy="1088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163424</xdr:rowOff>
    </xdr:from>
    <xdr:to>
      <xdr:col>46</xdr:col>
      <xdr:colOff>38100</xdr:colOff>
      <xdr:row>37</xdr:row>
      <xdr:rowOff>93574</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335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110101</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110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65775</xdr:rowOff>
    </xdr:from>
    <xdr:to>
      <xdr:col>41</xdr:col>
      <xdr:colOff>50800</xdr:colOff>
      <xdr:row>38</xdr:row>
      <xdr:rowOff>2486</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5380725"/>
          <a:ext cx="889000" cy="1136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89292</xdr:rowOff>
    </xdr:from>
    <xdr:to>
      <xdr:col>41</xdr:col>
      <xdr:colOff>101600</xdr:colOff>
      <xdr:row>31</xdr:row>
      <xdr:rowOff>19442</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523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35969</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61795" y="5008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72865</xdr:rowOff>
    </xdr:from>
    <xdr:to>
      <xdr:col>36</xdr:col>
      <xdr:colOff>165100</xdr:colOff>
      <xdr:row>38</xdr:row>
      <xdr:rowOff>3015</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41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19542</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19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90663</xdr:rowOff>
    </xdr:from>
    <xdr:to>
      <xdr:col>55</xdr:col>
      <xdr:colOff>50800</xdr:colOff>
      <xdr:row>38</xdr:row>
      <xdr:rowOff>20813</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434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69090</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412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43735</xdr:rowOff>
    </xdr:from>
    <xdr:to>
      <xdr:col>50</xdr:col>
      <xdr:colOff>165100</xdr:colOff>
      <xdr:row>37</xdr:row>
      <xdr:rowOff>145335</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38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136462</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6480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75130</xdr:rowOff>
    </xdr:from>
    <xdr:to>
      <xdr:col>46</xdr:col>
      <xdr:colOff>38100</xdr:colOff>
      <xdr:row>38</xdr:row>
      <xdr:rowOff>5280</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41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167857</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6511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14975</xdr:rowOff>
    </xdr:from>
    <xdr:to>
      <xdr:col>41</xdr:col>
      <xdr:colOff>101600</xdr:colOff>
      <xdr:row>31</xdr:row>
      <xdr:rowOff>116575</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532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107702</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61795" y="5422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123136</xdr:rowOff>
    </xdr:from>
    <xdr:to>
      <xdr:col>36</xdr:col>
      <xdr:colOff>165100</xdr:colOff>
      <xdr:row>38</xdr:row>
      <xdr:rowOff>53285</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46678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44413</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559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70777</xdr:rowOff>
    </xdr:from>
    <xdr:to>
      <xdr:col>54</xdr:col>
      <xdr:colOff>189865</xdr:colOff>
      <xdr:row>59</xdr:row>
      <xdr:rowOff>97333</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814727"/>
          <a:ext cx="1270" cy="139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101160</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216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97333</xdr:rowOff>
    </xdr:from>
    <xdr:to>
      <xdr:col>55</xdr:col>
      <xdr:colOff>88900</xdr:colOff>
      <xdr:row>59</xdr:row>
      <xdr:rowOff>97333</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212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17454</xdr:rowOff>
    </xdr:from>
    <xdr:ext cx="534377"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589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70777</xdr:rowOff>
    </xdr:from>
    <xdr:to>
      <xdr:col>55</xdr:col>
      <xdr:colOff>88900</xdr:colOff>
      <xdr:row>51</xdr:row>
      <xdr:rowOff>70777</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814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31858</xdr:rowOff>
    </xdr:from>
    <xdr:to>
      <xdr:col>55</xdr:col>
      <xdr:colOff>0</xdr:colOff>
      <xdr:row>58</xdr:row>
      <xdr:rowOff>85331</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9639300" y="9804508"/>
          <a:ext cx="838200" cy="224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35024</xdr:rowOff>
    </xdr:from>
    <xdr:ext cx="534377"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6362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12147</xdr:rowOff>
    </xdr:from>
    <xdr:to>
      <xdr:col>55</xdr:col>
      <xdr:colOff>50800</xdr:colOff>
      <xdr:row>57</xdr:row>
      <xdr:rowOff>113747</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78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44507</xdr:rowOff>
    </xdr:from>
    <xdr:to>
      <xdr:col>50</xdr:col>
      <xdr:colOff>114300</xdr:colOff>
      <xdr:row>57</xdr:row>
      <xdr:rowOff>31858</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8750300" y="9645707"/>
          <a:ext cx="889000" cy="15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47828</xdr:rowOff>
    </xdr:from>
    <xdr:to>
      <xdr:col>50</xdr:col>
      <xdr:colOff>165100</xdr:colOff>
      <xdr:row>57</xdr:row>
      <xdr:rowOff>149428</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820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140555</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72111" y="9913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44507</xdr:rowOff>
    </xdr:from>
    <xdr:to>
      <xdr:col>45</xdr:col>
      <xdr:colOff>177800</xdr:colOff>
      <xdr:row>57</xdr:row>
      <xdr:rowOff>141415</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7861300" y="9645707"/>
          <a:ext cx="889000" cy="268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154318</xdr:rowOff>
    </xdr:from>
    <xdr:to>
      <xdr:col>46</xdr:col>
      <xdr:colOff>38100</xdr:colOff>
      <xdr:row>57</xdr:row>
      <xdr:rowOff>84468</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75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75595</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83111" y="9848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52336</xdr:rowOff>
    </xdr:from>
    <xdr:to>
      <xdr:col>41</xdr:col>
      <xdr:colOff>50800</xdr:colOff>
      <xdr:row>57</xdr:row>
      <xdr:rowOff>141415</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6972300" y="9653536"/>
          <a:ext cx="889000" cy="260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141840</xdr:rowOff>
    </xdr:from>
    <xdr:to>
      <xdr:col>41</xdr:col>
      <xdr:colOff>101600</xdr:colOff>
      <xdr:row>57</xdr:row>
      <xdr:rowOff>71990</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743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88517</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94111" y="951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432</xdr:rowOff>
    </xdr:from>
    <xdr:to>
      <xdr:col>36</xdr:col>
      <xdr:colOff>165100</xdr:colOff>
      <xdr:row>57</xdr:row>
      <xdr:rowOff>102032</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773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93159</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05111" y="9865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34531</xdr:rowOff>
    </xdr:from>
    <xdr:to>
      <xdr:col>55</xdr:col>
      <xdr:colOff>50800</xdr:colOff>
      <xdr:row>58</xdr:row>
      <xdr:rowOff>136131</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978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12958</xdr:rowOff>
    </xdr:from>
    <xdr:ext cx="534377"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957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152508</xdr:rowOff>
    </xdr:from>
    <xdr:to>
      <xdr:col>50</xdr:col>
      <xdr:colOff>165100</xdr:colOff>
      <xdr:row>57</xdr:row>
      <xdr:rowOff>82658</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75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99185</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2111" y="9528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165157</xdr:rowOff>
    </xdr:from>
    <xdr:to>
      <xdr:col>46</xdr:col>
      <xdr:colOff>38100</xdr:colOff>
      <xdr:row>56</xdr:row>
      <xdr:rowOff>95307</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594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111834</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9370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90615</xdr:rowOff>
    </xdr:from>
    <xdr:to>
      <xdr:col>41</xdr:col>
      <xdr:colOff>101600</xdr:colOff>
      <xdr:row>58</xdr:row>
      <xdr:rowOff>20765</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86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11892</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9955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1536</xdr:rowOff>
    </xdr:from>
    <xdr:to>
      <xdr:col>36</xdr:col>
      <xdr:colOff>165100</xdr:colOff>
      <xdr:row>56</xdr:row>
      <xdr:rowOff>103136</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60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119663</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9377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8827</xdr:rowOff>
    </xdr:from>
    <xdr:to>
      <xdr:col>54</xdr:col>
      <xdr:colOff>189865</xdr:colOff>
      <xdr:row>79</xdr:row>
      <xdr:rowOff>29248</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181777"/>
          <a:ext cx="1270" cy="1392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33075</xdr:rowOff>
    </xdr:from>
    <xdr:ext cx="378565"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5776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29248</xdr:rowOff>
    </xdr:from>
    <xdr:to>
      <xdr:col>55</xdr:col>
      <xdr:colOff>88900</xdr:colOff>
      <xdr:row>79</xdr:row>
      <xdr:rowOff>29248</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57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126954</xdr:rowOff>
    </xdr:from>
    <xdr:ext cx="534377"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95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8827</xdr:rowOff>
    </xdr:from>
    <xdr:to>
      <xdr:col>55</xdr:col>
      <xdr:colOff>88900</xdr:colOff>
      <xdr:row>71</xdr:row>
      <xdr:rowOff>8827</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181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75464</xdr:rowOff>
    </xdr:from>
    <xdr:to>
      <xdr:col>55</xdr:col>
      <xdr:colOff>0</xdr:colOff>
      <xdr:row>78</xdr:row>
      <xdr:rowOff>100648</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9639300" y="13448564"/>
          <a:ext cx="838200" cy="25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86098</xdr:rowOff>
    </xdr:from>
    <xdr:ext cx="469744"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1162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63221</xdr:rowOff>
    </xdr:from>
    <xdr:to>
      <xdr:col>55</xdr:col>
      <xdr:colOff>50800</xdr:colOff>
      <xdr:row>77</xdr:row>
      <xdr:rowOff>164821</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26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93142</xdr:rowOff>
    </xdr:from>
    <xdr:to>
      <xdr:col>50</xdr:col>
      <xdr:colOff>114300</xdr:colOff>
      <xdr:row>78</xdr:row>
      <xdr:rowOff>100648</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8750300" y="13466242"/>
          <a:ext cx="889000" cy="7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78918</xdr:rowOff>
    </xdr:from>
    <xdr:to>
      <xdr:col>50</xdr:col>
      <xdr:colOff>165100</xdr:colOff>
      <xdr:row>78</xdr:row>
      <xdr:rowOff>9068</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280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25595</xdr:rowOff>
    </xdr:from>
    <xdr:ext cx="469744"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04428" y="13055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93142</xdr:rowOff>
    </xdr:from>
    <xdr:to>
      <xdr:col>45</xdr:col>
      <xdr:colOff>177800</xdr:colOff>
      <xdr:row>78</xdr:row>
      <xdr:rowOff>118097</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7861300" y="13466242"/>
          <a:ext cx="889000" cy="24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35370</xdr:rowOff>
    </xdr:from>
    <xdr:to>
      <xdr:col>46</xdr:col>
      <xdr:colOff>38100</xdr:colOff>
      <xdr:row>77</xdr:row>
      <xdr:rowOff>136970</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23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153497</xdr:rowOff>
    </xdr:from>
    <xdr:ext cx="469744"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15428" y="1301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94208</xdr:rowOff>
    </xdr:from>
    <xdr:to>
      <xdr:col>41</xdr:col>
      <xdr:colOff>50800</xdr:colOff>
      <xdr:row>78</xdr:row>
      <xdr:rowOff>118097</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6972300" y="13467308"/>
          <a:ext cx="889000" cy="23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117970</xdr:rowOff>
    </xdr:from>
    <xdr:to>
      <xdr:col>41</xdr:col>
      <xdr:colOff>101600</xdr:colOff>
      <xdr:row>77</xdr:row>
      <xdr:rowOff>48120</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1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64647</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292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122276</xdr:rowOff>
    </xdr:from>
    <xdr:to>
      <xdr:col>36</xdr:col>
      <xdr:colOff>165100</xdr:colOff>
      <xdr:row>77</xdr:row>
      <xdr:rowOff>52426</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152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68952</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2927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24664</xdr:rowOff>
    </xdr:from>
    <xdr:to>
      <xdr:col>55</xdr:col>
      <xdr:colOff>50800</xdr:colOff>
      <xdr:row>78</xdr:row>
      <xdr:rowOff>126264</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397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111041</xdr:rowOff>
    </xdr:from>
    <xdr:ext cx="469744"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312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49848</xdr:rowOff>
    </xdr:from>
    <xdr:to>
      <xdr:col>50</xdr:col>
      <xdr:colOff>165100</xdr:colOff>
      <xdr:row>78</xdr:row>
      <xdr:rowOff>151448</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42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142575</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404428" y="13515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42342</xdr:rowOff>
    </xdr:from>
    <xdr:to>
      <xdr:col>46</xdr:col>
      <xdr:colOff>38100</xdr:colOff>
      <xdr:row>78</xdr:row>
      <xdr:rowOff>143942</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415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135069</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515428" y="13508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67297</xdr:rowOff>
    </xdr:from>
    <xdr:to>
      <xdr:col>41</xdr:col>
      <xdr:colOff>101600</xdr:colOff>
      <xdr:row>78</xdr:row>
      <xdr:rowOff>168897</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440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160024</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626428" y="13533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43408</xdr:rowOff>
    </xdr:from>
    <xdr:to>
      <xdr:col>36</xdr:col>
      <xdr:colOff>165100</xdr:colOff>
      <xdr:row>78</xdr:row>
      <xdr:rowOff>145008</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416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136135</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37428" y="1350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a:extLst>
            <a:ext uri="{FF2B5EF4-FFF2-40B4-BE49-F238E27FC236}">
              <a16:creationId xmlns:a16="http://schemas.microsoft.com/office/drawing/2014/main" id="{00000000-0008-0000-06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19594</xdr:rowOff>
    </xdr:from>
    <xdr:to>
      <xdr:col>54</xdr:col>
      <xdr:colOff>189865</xdr:colOff>
      <xdr:row>97</xdr:row>
      <xdr:rowOff>139517</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10475595" y="15450094"/>
          <a:ext cx="1270" cy="1320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143344</xdr:rowOff>
    </xdr:from>
    <xdr:ext cx="469744" cy="259045"/>
    <xdr:sp macro="" textlink="">
      <xdr:nvSpPr>
        <xdr:cNvPr id="459" name="普通建設事業費 （ うち更新整備　）最小値テキスト">
          <a:extLst>
            <a:ext uri="{FF2B5EF4-FFF2-40B4-BE49-F238E27FC236}">
              <a16:creationId xmlns:a16="http://schemas.microsoft.com/office/drawing/2014/main" id="{00000000-0008-0000-0600-0000CB010000}"/>
            </a:ext>
          </a:extLst>
        </xdr:cNvPr>
        <xdr:cNvSpPr txBox="1"/>
      </xdr:nvSpPr>
      <xdr:spPr>
        <a:xfrm>
          <a:off x="10528300" y="16773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139517</xdr:rowOff>
    </xdr:from>
    <xdr:to>
      <xdr:col>55</xdr:col>
      <xdr:colOff>88900</xdr:colOff>
      <xdr:row>97</xdr:row>
      <xdr:rowOff>139517</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6770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137721</xdr:rowOff>
    </xdr:from>
    <xdr:ext cx="534377" cy="259045"/>
    <xdr:sp macro="" textlink="">
      <xdr:nvSpPr>
        <xdr:cNvPr id="461" name="普通建設事業費 （ うち更新整備　）最大値テキスト">
          <a:extLst>
            <a:ext uri="{FF2B5EF4-FFF2-40B4-BE49-F238E27FC236}">
              <a16:creationId xmlns:a16="http://schemas.microsoft.com/office/drawing/2014/main" id="{00000000-0008-0000-0600-0000CD010000}"/>
            </a:ext>
          </a:extLst>
        </xdr:cNvPr>
        <xdr:cNvSpPr txBox="1"/>
      </xdr:nvSpPr>
      <xdr:spPr>
        <a:xfrm>
          <a:off x="10528300" y="1522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19594</xdr:rowOff>
    </xdr:from>
    <xdr:to>
      <xdr:col>55</xdr:col>
      <xdr:colOff>88900</xdr:colOff>
      <xdr:row>90</xdr:row>
      <xdr:rowOff>19594</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5450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145552</xdr:rowOff>
    </xdr:from>
    <xdr:to>
      <xdr:col>55</xdr:col>
      <xdr:colOff>0</xdr:colOff>
      <xdr:row>96</xdr:row>
      <xdr:rowOff>41379</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9639300" y="16261852"/>
          <a:ext cx="838200" cy="238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87568</xdr:rowOff>
    </xdr:from>
    <xdr:ext cx="534377" cy="259045"/>
    <xdr:sp macro="" textlink="">
      <xdr:nvSpPr>
        <xdr:cNvPr id="464" name="普通建設事業費 （ うち更新整備　）平均値テキスト">
          <a:extLst>
            <a:ext uri="{FF2B5EF4-FFF2-40B4-BE49-F238E27FC236}">
              <a16:creationId xmlns:a16="http://schemas.microsoft.com/office/drawing/2014/main" id="{00000000-0008-0000-0600-0000D0010000}"/>
            </a:ext>
          </a:extLst>
        </xdr:cNvPr>
        <xdr:cNvSpPr txBox="1"/>
      </xdr:nvSpPr>
      <xdr:spPr>
        <a:xfrm>
          <a:off x="10528300" y="162038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64691</xdr:rowOff>
    </xdr:from>
    <xdr:to>
      <xdr:col>55</xdr:col>
      <xdr:colOff>50800</xdr:colOff>
      <xdr:row>95</xdr:row>
      <xdr:rowOff>166291</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10426700" y="16352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117594</xdr:rowOff>
    </xdr:from>
    <xdr:to>
      <xdr:col>50</xdr:col>
      <xdr:colOff>114300</xdr:colOff>
      <xdr:row>94</xdr:row>
      <xdr:rowOff>145552</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8750300" y="16062444"/>
          <a:ext cx="889000" cy="199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94959</xdr:rowOff>
    </xdr:from>
    <xdr:to>
      <xdr:col>50</xdr:col>
      <xdr:colOff>165100</xdr:colOff>
      <xdr:row>96</xdr:row>
      <xdr:rowOff>25109</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9588500" y="16382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16236</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372111" y="16475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117594</xdr:rowOff>
    </xdr:from>
    <xdr:to>
      <xdr:col>45</xdr:col>
      <xdr:colOff>177800</xdr:colOff>
      <xdr:row>95</xdr:row>
      <xdr:rowOff>146101</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7861300" y="16062444"/>
          <a:ext cx="889000" cy="371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38219</xdr:rowOff>
    </xdr:from>
    <xdr:to>
      <xdr:col>46</xdr:col>
      <xdr:colOff>38100</xdr:colOff>
      <xdr:row>95</xdr:row>
      <xdr:rowOff>139819</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8699500" y="163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130946</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83111" y="16418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14495</xdr:rowOff>
    </xdr:from>
    <xdr:to>
      <xdr:col>41</xdr:col>
      <xdr:colOff>50800</xdr:colOff>
      <xdr:row>95</xdr:row>
      <xdr:rowOff>146101</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6972300" y="16130795"/>
          <a:ext cx="889000" cy="303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83824</xdr:rowOff>
    </xdr:from>
    <xdr:to>
      <xdr:col>41</xdr:col>
      <xdr:colOff>101600</xdr:colOff>
      <xdr:row>96</xdr:row>
      <xdr:rowOff>13974</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7810500" y="16371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30501</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594111" y="1614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118596</xdr:rowOff>
    </xdr:from>
    <xdr:to>
      <xdr:col>36</xdr:col>
      <xdr:colOff>165100</xdr:colOff>
      <xdr:row>96</xdr:row>
      <xdr:rowOff>48746</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6921500" y="1640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39873</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05111" y="1649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162029</xdr:rowOff>
    </xdr:from>
    <xdr:to>
      <xdr:col>55</xdr:col>
      <xdr:colOff>50800</xdr:colOff>
      <xdr:row>96</xdr:row>
      <xdr:rowOff>92179</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10426700" y="16449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140456</xdr:rowOff>
    </xdr:from>
    <xdr:ext cx="534377" cy="259045"/>
    <xdr:sp macro="" textlink="">
      <xdr:nvSpPr>
        <xdr:cNvPr id="483" name="普通建設事業費 （ うち更新整備　）該当値テキスト">
          <a:extLst>
            <a:ext uri="{FF2B5EF4-FFF2-40B4-BE49-F238E27FC236}">
              <a16:creationId xmlns:a16="http://schemas.microsoft.com/office/drawing/2014/main" id="{00000000-0008-0000-0600-0000E3010000}"/>
            </a:ext>
          </a:extLst>
        </xdr:cNvPr>
        <xdr:cNvSpPr txBox="1"/>
      </xdr:nvSpPr>
      <xdr:spPr>
        <a:xfrm>
          <a:off x="10528300" y="16428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94752</xdr:rowOff>
    </xdr:from>
    <xdr:to>
      <xdr:col>50</xdr:col>
      <xdr:colOff>165100</xdr:colOff>
      <xdr:row>95</xdr:row>
      <xdr:rowOff>24902</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9588500" y="1621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41429</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372111" y="1598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66794</xdr:rowOff>
    </xdr:from>
    <xdr:to>
      <xdr:col>46</xdr:col>
      <xdr:colOff>38100</xdr:colOff>
      <xdr:row>93</xdr:row>
      <xdr:rowOff>168394</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8699500" y="16011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13471</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483111" y="1578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95301</xdr:rowOff>
    </xdr:from>
    <xdr:to>
      <xdr:col>41</xdr:col>
      <xdr:colOff>101600</xdr:colOff>
      <xdr:row>96</xdr:row>
      <xdr:rowOff>25451</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7810500" y="16383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16578</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594111" y="16475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135145</xdr:rowOff>
    </xdr:from>
    <xdr:to>
      <xdr:col>36</xdr:col>
      <xdr:colOff>165100</xdr:colOff>
      <xdr:row>94</xdr:row>
      <xdr:rowOff>65295</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6921500" y="1607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81822</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6705111" y="15855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111777</xdr:rowOff>
    </xdr:from>
    <xdr:ext cx="46717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168927</xdr:rowOff>
    </xdr:from>
    <xdr:ext cx="46717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69291</xdr:rowOff>
    </xdr:from>
    <xdr:to>
      <xdr:col>85</xdr:col>
      <xdr:colOff>126364</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384241"/>
          <a:ext cx="1269" cy="1270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15968</xdr:rowOff>
    </xdr:from>
    <xdr:ext cx="469744"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159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69291</xdr:rowOff>
    </xdr:from>
    <xdr:to>
      <xdr:col>86</xdr:col>
      <xdr:colOff>25400</xdr:colOff>
      <xdr:row>31</xdr:row>
      <xdr:rowOff>69291</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384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31995</xdr:rowOff>
    </xdr:from>
    <xdr:ext cx="378565"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3756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9119</xdr:rowOff>
    </xdr:from>
    <xdr:to>
      <xdr:col>85</xdr:col>
      <xdr:colOff>177800</xdr:colOff>
      <xdr:row>38</xdr:row>
      <xdr:rowOff>110719</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52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52553</xdr:rowOff>
    </xdr:from>
    <xdr:to>
      <xdr:col>81</xdr:col>
      <xdr:colOff>101600</xdr:colOff>
      <xdr:row>38</xdr:row>
      <xdr:rowOff>154153</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56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36</xdr:row>
      <xdr:rowOff>170680</xdr:rowOff>
    </xdr:from>
    <xdr:ext cx="378565"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92017" y="63428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104953</xdr:rowOff>
    </xdr:from>
    <xdr:to>
      <xdr:col>76</xdr:col>
      <xdr:colOff>114300</xdr:colOff>
      <xdr:row>38</xdr:row>
      <xdr:rowOff>139700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3703300" y="6620053"/>
          <a:ext cx="889000" cy="3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60096</xdr:rowOff>
    </xdr:from>
    <xdr:to>
      <xdr:col>76</xdr:col>
      <xdr:colOff>165100</xdr:colOff>
      <xdr:row>38</xdr:row>
      <xdr:rowOff>161696</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6773</xdr:rowOff>
    </xdr:from>
    <xdr:ext cx="378565"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403017" y="63504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104953</xdr:rowOff>
    </xdr:from>
    <xdr:to>
      <xdr:col>71</xdr:col>
      <xdr:colOff>177800</xdr:colOff>
      <xdr:row>38</xdr:row>
      <xdr:rowOff>130784</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2814300" y="6620053"/>
          <a:ext cx="889000" cy="25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5004</xdr:rowOff>
    </xdr:from>
    <xdr:to>
      <xdr:col>72</xdr:col>
      <xdr:colOff>38100</xdr:colOff>
      <xdr:row>38</xdr:row>
      <xdr:rowOff>106604</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52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123131</xdr:rowOff>
    </xdr:from>
    <xdr:ext cx="378565"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514017" y="62953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27863</xdr:rowOff>
    </xdr:from>
    <xdr:to>
      <xdr:col>67</xdr:col>
      <xdr:colOff>101600</xdr:colOff>
      <xdr:row>38</xdr:row>
      <xdr:rowOff>129463</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542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145991</xdr:rowOff>
    </xdr:from>
    <xdr:ext cx="378565"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625017" y="63181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54153</xdr:rowOff>
    </xdr:from>
    <xdr:to>
      <xdr:col>72</xdr:col>
      <xdr:colOff>38100</xdr:colOff>
      <xdr:row>38</xdr:row>
      <xdr:rowOff>155753</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56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146880</xdr:rowOff>
    </xdr:from>
    <xdr:ext cx="378565"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514017" y="66619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79984</xdr:rowOff>
    </xdr:from>
    <xdr:to>
      <xdr:col>67</xdr:col>
      <xdr:colOff>101600</xdr:colOff>
      <xdr:row>39</xdr:row>
      <xdr:rowOff>10134</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595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1261</xdr:rowOff>
    </xdr:from>
    <xdr:ext cx="313932"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657333" y="66878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a:extLst>
            <a:ext uri="{FF2B5EF4-FFF2-40B4-BE49-F238E27FC236}">
              <a16:creationId xmlns:a16="http://schemas.microsoft.com/office/drawing/2014/main" id="{00000000-0008-0000-0600-000033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a:extLst>
            <a:ext uri="{FF2B5EF4-FFF2-40B4-BE49-F238E27FC236}">
              <a16:creationId xmlns:a16="http://schemas.microsoft.com/office/drawing/2014/main" id="{00000000-0008-0000-0600-000035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a:extLst>
            <a:ext uri="{FF2B5EF4-FFF2-40B4-BE49-F238E27FC236}">
              <a16:creationId xmlns:a16="http://schemas.microsoft.com/office/drawing/2014/main" id="{00000000-0008-0000-0600-000038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a:extLst>
            <a:ext uri="{FF2B5EF4-FFF2-40B4-BE49-F238E27FC236}">
              <a16:creationId xmlns:a16="http://schemas.microsoft.com/office/drawing/2014/main" id="{00000000-0008-0000-0600-00004B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a:extLst>
            <a:ext uri="{FF2B5EF4-FFF2-40B4-BE49-F238E27FC236}">
              <a16:creationId xmlns:a16="http://schemas.microsoft.com/office/drawing/2014/main" id="{00000000-0008-0000-06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146310</xdr:rowOff>
    </xdr:from>
    <xdr:to>
      <xdr:col>85</xdr:col>
      <xdr:colOff>126364</xdr:colOff>
      <xdr:row>78</xdr:row>
      <xdr:rowOff>38906</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6317595" y="12147810"/>
          <a:ext cx="1269" cy="1264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42733</xdr:rowOff>
    </xdr:from>
    <xdr:ext cx="469744" cy="259045"/>
    <xdr:sp macro="" textlink="">
      <xdr:nvSpPr>
        <xdr:cNvPr id="620" name="公債費最小値テキスト">
          <a:extLst>
            <a:ext uri="{FF2B5EF4-FFF2-40B4-BE49-F238E27FC236}">
              <a16:creationId xmlns:a16="http://schemas.microsoft.com/office/drawing/2014/main" id="{00000000-0008-0000-0600-00006C020000}"/>
            </a:ext>
          </a:extLst>
        </xdr:cNvPr>
        <xdr:cNvSpPr txBox="1"/>
      </xdr:nvSpPr>
      <xdr:spPr>
        <a:xfrm>
          <a:off x="16370300" y="13415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38906</xdr:rowOff>
    </xdr:from>
    <xdr:to>
      <xdr:col>86</xdr:col>
      <xdr:colOff>25400</xdr:colOff>
      <xdr:row>78</xdr:row>
      <xdr:rowOff>38906</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3412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92987</xdr:rowOff>
    </xdr:from>
    <xdr:ext cx="534377" cy="259045"/>
    <xdr:sp macro="" textlink="">
      <xdr:nvSpPr>
        <xdr:cNvPr id="622" name="公債費最大値テキスト">
          <a:extLst>
            <a:ext uri="{FF2B5EF4-FFF2-40B4-BE49-F238E27FC236}">
              <a16:creationId xmlns:a16="http://schemas.microsoft.com/office/drawing/2014/main" id="{00000000-0008-0000-0600-00006E020000}"/>
            </a:ext>
          </a:extLst>
        </xdr:cNvPr>
        <xdr:cNvSpPr txBox="1"/>
      </xdr:nvSpPr>
      <xdr:spPr>
        <a:xfrm>
          <a:off x="16370300" y="11923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146310</xdr:rowOff>
    </xdr:from>
    <xdr:to>
      <xdr:col>86</xdr:col>
      <xdr:colOff>25400</xdr:colOff>
      <xdr:row>70</xdr:row>
      <xdr:rowOff>146310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214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144120</xdr:rowOff>
    </xdr:from>
    <xdr:to>
      <xdr:col>85</xdr:col>
      <xdr:colOff>127000</xdr:colOff>
      <xdr:row>76</xdr:row>
      <xdr:rowOff>145872</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5481300" y="13174320"/>
          <a:ext cx="838200" cy="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14927</xdr:rowOff>
    </xdr:from>
    <xdr:ext cx="534377" cy="259045"/>
    <xdr:sp macro="" textlink="">
      <xdr:nvSpPr>
        <xdr:cNvPr id="625" name="公債費平均値テキスト">
          <a:extLst>
            <a:ext uri="{FF2B5EF4-FFF2-40B4-BE49-F238E27FC236}">
              <a16:creationId xmlns:a16="http://schemas.microsoft.com/office/drawing/2014/main" id="{00000000-0008-0000-0600-000071020000}"/>
            </a:ext>
          </a:extLst>
        </xdr:cNvPr>
        <xdr:cNvSpPr txBox="1"/>
      </xdr:nvSpPr>
      <xdr:spPr>
        <a:xfrm>
          <a:off x="16370300" y="128736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163500</xdr:rowOff>
    </xdr:from>
    <xdr:to>
      <xdr:col>85</xdr:col>
      <xdr:colOff>177800</xdr:colOff>
      <xdr:row>76</xdr:row>
      <xdr:rowOff>93650</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6268700" y="1302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144120</xdr:rowOff>
    </xdr:from>
    <xdr:to>
      <xdr:col>81</xdr:col>
      <xdr:colOff>50800</xdr:colOff>
      <xdr:row>76</xdr:row>
      <xdr:rowOff>151873</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4592300" y="13174320"/>
          <a:ext cx="889000" cy="7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2890</xdr:rowOff>
    </xdr:from>
    <xdr:to>
      <xdr:col>81</xdr:col>
      <xdr:colOff>101600</xdr:colOff>
      <xdr:row>76</xdr:row>
      <xdr:rowOff>104490</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5430500" y="13033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121016</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5214111" y="12808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151873</xdr:rowOff>
    </xdr:from>
    <xdr:to>
      <xdr:col>76</xdr:col>
      <xdr:colOff>114300</xdr:colOff>
      <xdr:row>76</xdr:row>
      <xdr:rowOff>166999</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3703300" y="13182073"/>
          <a:ext cx="889000" cy="15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165443</xdr:rowOff>
    </xdr:from>
    <xdr:to>
      <xdr:col>76</xdr:col>
      <xdr:colOff>165100</xdr:colOff>
      <xdr:row>76</xdr:row>
      <xdr:rowOff>95593</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4541500" y="130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112120</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325111" y="12799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166999</xdr:rowOff>
    </xdr:from>
    <xdr:to>
      <xdr:col>71</xdr:col>
      <xdr:colOff>177800</xdr:colOff>
      <xdr:row>77</xdr:row>
      <xdr:rowOff>2502</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2814300" y="13197199"/>
          <a:ext cx="889000" cy="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1212</xdr:rowOff>
    </xdr:from>
    <xdr:to>
      <xdr:col>72</xdr:col>
      <xdr:colOff>38100</xdr:colOff>
      <xdr:row>76</xdr:row>
      <xdr:rowOff>102812</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3652500" y="13031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119340</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436111" y="1280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159823</xdr:rowOff>
    </xdr:from>
    <xdr:to>
      <xdr:col>67</xdr:col>
      <xdr:colOff>101600</xdr:colOff>
      <xdr:row>76</xdr:row>
      <xdr:rowOff>89973</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2763500" y="13018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106500</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547111" y="1279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95072</xdr:rowOff>
    </xdr:from>
    <xdr:to>
      <xdr:col>85</xdr:col>
      <xdr:colOff>177800</xdr:colOff>
      <xdr:row>77</xdr:row>
      <xdr:rowOff>25222</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6268700" y="131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73499</xdr:rowOff>
    </xdr:from>
    <xdr:ext cx="534377" cy="259045"/>
    <xdr:sp macro="" textlink="">
      <xdr:nvSpPr>
        <xdr:cNvPr id="644" name="公債費該当値テキスト">
          <a:extLst>
            <a:ext uri="{FF2B5EF4-FFF2-40B4-BE49-F238E27FC236}">
              <a16:creationId xmlns:a16="http://schemas.microsoft.com/office/drawing/2014/main" id="{00000000-0008-0000-0600-000084020000}"/>
            </a:ext>
          </a:extLst>
        </xdr:cNvPr>
        <xdr:cNvSpPr txBox="1"/>
      </xdr:nvSpPr>
      <xdr:spPr>
        <a:xfrm>
          <a:off x="16370300" y="13103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93320</xdr:rowOff>
    </xdr:from>
    <xdr:to>
      <xdr:col>81</xdr:col>
      <xdr:colOff>101600</xdr:colOff>
      <xdr:row>77</xdr:row>
      <xdr:rowOff>23470</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5430500" y="131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14597</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14111" y="13216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101073</xdr:rowOff>
    </xdr:from>
    <xdr:to>
      <xdr:col>76</xdr:col>
      <xdr:colOff>165100</xdr:colOff>
      <xdr:row>77</xdr:row>
      <xdr:rowOff>31223</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4541500" y="13131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22350</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325111" y="13224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116199</xdr:rowOff>
    </xdr:from>
    <xdr:to>
      <xdr:col>72</xdr:col>
      <xdr:colOff>38100</xdr:colOff>
      <xdr:row>77</xdr:row>
      <xdr:rowOff>46349</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3652500" y="13146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37476</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436111" y="13239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123152</xdr:rowOff>
    </xdr:from>
    <xdr:to>
      <xdr:col>67</xdr:col>
      <xdr:colOff>101600</xdr:colOff>
      <xdr:row>77</xdr:row>
      <xdr:rowOff>53302</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2763500" y="13153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44429</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547111" y="13246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17889</xdr:rowOff>
    </xdr:from>
    <xdr:to>
      <xdr:col>85</xdr:col>
      <xdr:colOff>126364</xdr:colOff>
      <xdr:row>99</xdr:row>
      <xdr:rowOff>35361</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619839"/>
          <a:ext cx="1269" cy="1389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39188</xdr:rowOff>
    </xdr:from>
    <xdr:ext cx="469744"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7012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35361</xdr:rowOff>
    </xdr:from>
    <xdr:to>
      <xdr:col>86</xdr:col>
      <xdr:colOff>25400</xdr:colOff>
      <xdr:row>99</xdr:row>
      <xdr:rowOff>35361</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7008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136016</xdr:rowOff>
    </xdr:from>
    <xdr:ext cx="534377"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395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17889</xdr:rowOff>
    </xdr:from>
    <xdr:to>
      <xdr:col>86</xdr:col>
      <xdr:colOff>25400</xdr:colOff>
      <xdr:row>91</xdr:row>
      <xdr:rowOff>17889</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619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56424</xdr:rowOff>
    </xdr:from>
    <xdr:to>
      <xdr:col>85</xdr:col>
      <xdr:colOff>127000</xdr:colOff>
      <xdr:row>96</xdr:row>
      <xdr:rowOff>92380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5481300" y="16515624"/>
          <a:ext cx="838200" cy="35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120297</xdr:rowOff>
    </xdr:from>
    <xdr:ext cx="534377"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5794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141870</xdr:rowOff>
    </xdr:from>
    <xdr:to>
      <xdr:col>85</xdr:col>
      <xdr:colOff>177800</xdr:colOff>
      <xdr:row>97</xdr:row>
      <xdr:rowOff>72020</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60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56424</xdr:rowOff>
    </xdr:from>
    <xdr:to>
      <xdr:col>81</xdr:col>
      <xdr:colOff>50800</xdr:colOff>
      <xdr:row>96</xdr:row>
      <xdr:rowOff>167263</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4592300" y="16515624"/>
          <a:ext cx="889000" cy="110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97521</xdr:rowOff>
    </xdr:from>
    <xdr:to>
      <xdr:col>81</xdr:col>
      <xdr:colOff>101600</xdr:colOff>
      <xdr:row>97</xdr:row>
      <xdr:rowOff>27671</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556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18798</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14111" y="16649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167263</xdr:rowOff>
    </xdr:from>
    <xdr:to>
      <xdr:col>76</xdr:col>
      <xdr:colOff>114300</xdr:colOff>
      <xdr:row>97</xdr:row>
      <xdr:rowOff>60996</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3703300" y="16626463"/>
          <a:ext cx="889000" cy="65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23651</xdr:rowOff>
    </xdr:from>
    <xdr:to>
      <xdr:col>76</xdr:col>
      <xdr:colOff>165100</xdr:colOff>
      <xdr:row>96</xdr:row>
      <xdr:rowOff>125251</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48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141778</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5111" y="1625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60996</xdr:rowOff>
    </xdr:from>
    <xdr:to>
      <xdr:col>71</xdr:col>
      <xdr:colOff>177800</xdr:colOff>
      <xdr:row>97</xdr:row>
      <xdr:rowOff>167491</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2814300" y="16691646"/>
          <a:ext cx="889000" cy="106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104347</xdr:rowOff>
    </xdr:from>
    <xdr:to>
      <xdr:col>72</xdr:col>
      <xdr:colOff>38100</xdr:colOff>
      <xdr:row>98</xdr:row>
      <xdr:rowOff>34497</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734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25624</xdr:rowOff>
    </xdr:from>
    <xdr:ext cx="469744"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68428" y="16827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114078</xdr:rowOff>
    </xdr:from>
    <xdr:to>
      <xdr:col>67</xdr:col>
      <xdr:colOff>101600</xdr:colOff>
      <xdr:row>98</xdr:row>
      <xdr:rowOff>44228</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74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60755</xdr:rowOff>
    </xdr:from>
    <xdr:ext cx="469744"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79428" y="16519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41580</xdr:rowOff>
    </xdr:from>
    <xdr:to>
      <xdr:col>85</xdr:col>
      <xdr:colOff>177800</xdr:colOff>
      <xdr:row>96</xdr:row>
      <xdr:rowOff>143180</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650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64457</xdr:rowOff>
    </xdr:from>
    <xdr:ext cx="534377"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6352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5624</xdr:rowOff>
    </xdr:from>
    <xdr:to>
      <xdr:col>81</xdr:col>
      <xdr:colOff>101600</xdr:colOff>
      <xdr:row>96</xdr:row>
      <xdr:rowOff>107224</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646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123751</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14111" y="16240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116463</xdr:rowOff>
    </xdr:from>
    <xdr:to>
      <xdr:col>76</xdr:col>
      <xdr:colOff>165100</xdr:colOff>
      <xdr:row>97</xdr:row>
      <xdr:rowOff>46613</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57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37740</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325111" y="16668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10196</xdr:rowOff>
    </xdr:from>
    <xdr:to>
      <xdr:col>72</xdr:col>
      <xdr:colOff>38100</xdr:colOff>
      <xdr:row>97</xdr:row>
      <xdr:rowOff>111796</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64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128323</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36111" y="16416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116691</xdr:rowOff>
    </xdr:from>
    <xdr:to>
      <xdr:col>67</xdr:col>
      <xdr:colOff>101600</xdr:colOff>
      <xdr:row>98</xdr:row>
      <xdr:rowOff>46841</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74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37968</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79428" y="16840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a:extLst>
            <a:ext uri="{FF2B5EF4-FFF2-40B4-BE49-F238E27FC236}">
              <a16:creationId xmlns:a16="http://schemas.microsoft.com/office/drawing/2014/main" id="{00000000-0008-0000-06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171378</xdr:rowOff>
    </xdr:from>
    <xdr:to>
      <xdr:col>116</xdr:col>
      <xdr:colOff>62864</xdr:colOff>
      <xdr:row>39</xdr:row>
      <xdr:rowOff>98878</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2159595" y="5314878"/>
          <a:ext cx="1269" cy="1470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8" name="投資及び出資金最小値テキスト">
          <a:extLst>
            <a:ext uri="{FF2B5EF4-FFF2-40B4-BE49-F238E27FC236}">
              <a16:creationId xmlns:a16="http://schemas.microsoft.com/office/drawing/2014/main" id="{00000000-0008-0000-0600-0000E2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118055</xdr:rowOff>
    </xdr:from>
    <xdr:ext cx="469744" cy="259045"/>
    <xdr:sp macro="" textlink="">
      <xdr:nvSpPr>
        <xdr:cNvPr id="740" name="投資及び出資金最大値テキスト">
          <a:extLst>
            <a:ext uri="{FF2B5EF4-FFF2-40B4-BE49-F238E27FC236}">
              <a16:creationId xmlns:a16="http://schemas.microsoft.com/office/drawing/2014/main" id="{00000000-0008-0000-0600-0000E4020000}"/>
            </a:ext>
          </a:extLst>
        </xdr:cNvPr>
        <xdr:cNvSpPr txBox="1"/>
      </xdr:nvSpPr>
      <xdr:spPr>
        <a:xfrm>
          <a:off x="22212300" y="5090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171378</xdr:rowOff>
    </xdr:from>
    <xdr:to>
      <xdr:col>116</xdr:col>
      <xdr:colOff>152400</xdr:colOff>
      <xdr:row>30</xdr:row>
      <xdr:rowOff>171378</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5314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171377</xdr:rowOff>
    </xdr:from>
    <xdr:to>
      <xdr:col>116</xdr:col>
      <xdr:colOff>63500</xdr:colOff>
      <xdr:row>38</xdr:row>
      <xdr:rowOff>12337</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1323300" y="6515027"/>
          <a:ext cx="838200" cy="1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134600</xdr:rowOff>
    </xdr:from>
    <xdr:ext cx="378565" cy="259045"/>
    <xdr:sp macro="" textlink="">
      <xdr:nvSpPr>
        <xdr:cNvPr id="743" name="投資及び出資金平均値テキスト">
          <a:extLst>
            <a:ext uri="{FF2B5EF4-FFF2-40B4-BE49-F238E27FC236}">
              <a16:creationId xmlns:a16="http://schemas.microsoft.com/office/drawing/2014/main" id="{00000000-0008-0000-0600-0000E7020000}"/>
            </a:ext>
          </a:extLst>
        </xdr:cNvPr>
        <xdr:cNvSpPr txBox="1"/>
      </xdr:nvSpPr>
      <xdr:spPr>
        <a:xfrm>
          <a:off x="22212300" y="647825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156174</xdr:rowOff>
    </xdr:from>
    <xdr:to>
      <xdr:col>116</xdr:col>
      <xdr:colOff>114300</xdr:colOff>
      <xdr:row>38</xdr:row>
      <xdr:rowOff>86323</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2110700" y="649982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12337</xdr:rowOff>
    </xdr:from>
    <xdr:to>
      <xdr:col>111</xdr:col>
      <xdr:colOff>177800</xdr:colOff>
      <xdr:row>38</xdr:row>
      <xdr:rowOff>79938</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20434300" y="6527437"/>
          <a:ext cx="889000" cy="67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117312</xdr:rowOff>
    </xdr:from>
    <xdr:to>
      <xdr:col>112</xdr:col>
      <xdr:colOff>38100</xdr:colOff>
      <xdr:row>38</xdr:row>
      <xdr:rowOff>47462</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1272500" y="6460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63989</xdr:rowOff>
    </xdr:from>
    <xdr:ext cx="378565"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4017" y="62361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67201</xdr:rowOff>
    </xdr:from>
    <xdr:to>
      <xdr:col>107</xdr:col>
      <xdr:colOff>50800</xdr:colOff>
      <xdr:row>38</xdr:row>
      <xdr:rowOff>79938</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9545300" y="6582301"/>
          <a:ext cx="889000" cy="12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97717</xdr:rowOff>
    </xdr:from>
    <xdr:to>
      <xdr:col>107</xdr:col>
      <xdr:colOff>101600</xdr:colOff>
      <xdr:row>38</xdr:row>
      <xdr:rowOff>27867</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0383500" y="644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44394</xdr:rowOff>
    </xdr:from>
    <xdr:ext cx="378565"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245017" y="62165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30952</xdr:rowOff>
    </xdr:from>
    <xdr:to>
      <xdr:col>102</xdr:col>
      <xdr:colOff>114300</xdr:colOff>
      <xdr:row>38</xdr:row>
      <xdr:rowOff>67201</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8656300" y="6546052"/>
          <a:ext cx="889000" cy="36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32077</xdr:rowOff>
    </xdr:from>
    <xdr:to>
      <xdr:col>102</xdr:col>
      <xdr:colOff>165100</xdr:colOff>
      <xdr:row>37</xdr:row>
      <xdr:rowOff>133677</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9494500" y="6375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150204</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10428" y="6150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45793</xdr:rowOff>
    </xdr:from>
    <xdr:to>
      <xdr:col>98</xdr:col>
      <xdr:colOff>38100</xdr:colOff>
      <xdr:row>37</xdr:row>
      <xdr:rowOff>147393</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8605500" y="638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163920</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21428" y="6164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120578</xdr:rowOff>
    </xdr:from>
    <xdr:to>
      <xdr:col>116</xdr:col>
      <xdr:colOff>114300</xdr:colOff>
      <xdr:row>38</xdr:row>
      <xdr:rowOff>50727</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2110700" y="646422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143455</xdr:rowOff>
    </xdr:from>
    <xdr:ext cx="378565" cy="259045"/>
    <xdr:sp macro="" textlink="">
      <xdr:nvSpPr>
        <xdr:cNvPr id="762" name="投資及び出資金該当値テキスト">
          <a:extLst>
            <a:ext uri="{FF2B5EF4-FFF2-40B4-BE49-F238E27FC236}">
              <a16:creationId xmlns:a16="http://schemas.microsoft.com/office/drawing/2014/main" id="{00000000-0008-0000-0600-0000FA020000}"/>
            </a:ext>
          </a:extLst>
        </xdr:cNvPr>
        <xdr:cNvSpPr txBox="1"/>
      </xdr:nvSpPr>
      <xdr:spPr>
        <a:xfrm>
          <a:off x="22212300" y="63156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132987</xdr:rowOff>
    </xdr:from>
    <xdr:to>
      <xdr:col>112</xdr:col>
      <xdr:colOff>38100</xdr:colOff>
      <xdr:row>38</xdr:row>
      <xdr:rowOff>63137</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1272500" y="6476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54264</xdr:rowOff>
    </xdr:from>
    <xdr:ext cx="378565"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134017" y="6569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29138</xdr:rowOff>
    </xdr:from>
    <xdr:to>
      <xdr:col>107</xdr:col>
      <xdr:colOff>101600</xdr:colOff>
      <xdr:row>38</xdr:row>
      <xdr:rowOff>130738</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0383500" y="6544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121865</xdr:rowOff>
    </xdr:from>
    <xdr:ext cx="378565"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0245017" y="6636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16401</xdr:rowOff>
    </xdr:from>
    <xdr:to>
      <xdr:col>102</xdr:col>
      <xdr:colOff>165100</xdr:colOff>
      <xdr:row>38</xdr:row>
      <xdr:rowOff>118001</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9494500" y="6531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109128</xdr:rowOff>
    </xdr:from>
    <xdr:ext cx="378565"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356017" y="66242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151602</xdr:rowOff>
    </xdr:from>
    <xdr:to>
      <xdr:col>98</xdr:col>
      <xdr:colOff>38100</xdr:colOff>
      <xdr:row>38</xdr:row>
      <xdr:rowOff>81752</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8605500" y="649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72879</xdr:rowOff>
    </xdr:from>
    <xdr:ext cx="378565"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467017" y="65879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15821</xdr:rowOff>
    </xdr:from>
    <xdr:to>
      <xdr:col>116</xdr:col>
      <xdr:colOff>62864</xdr:colOff>
      <xdr:row>59</xdr:row>
      <xdr:rowOff>98878</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759771"/>
          <a:ext cx="1269" cy="1454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133948</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534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15821</xdr:rowOff>
    </xdr:from>
    <xdr:to>
      <xdr:col>116</xdr:col>
      <xdr:colOff>152400</xdr:colOff>
      <xdr:row>51</xdr:row>
      <xdr:rowOff>15821</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759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30407</xdr:rowOff>
    </xdr:from>
    <xdr:to>
      <xdr:col>116</xdr:col>
      <xdr:colOff>63500</xdr:colOff>
      <xdr:row>58</xdr:row>
      <xdr:rowOff>36612</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9974507"/>
          <a:ext cx="838200" cy="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147446</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9200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169019</xdr:rowOff>
    </xdr:from>
    <xdr:to>
      <xdr:col>116</xdr:col>
      <xdr:colOff>114300</xdr:colOff>
      <xdr:row>58</xdr:row>
      <xdr:rowOff>99169</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4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150912</xdr:rowOff>
    </xdr:from>
    <xdr:to>
      <xdr:col>111</xdr:col>
      <xdr:colOff>177800</xdr:colOff>
      <xdr:row>58</xdr:row>
      <xdr:rowOff>30407</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434300" y="9923562"/>
          <a:ext cx="889000" cy="50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170216</xdr:rowOff>
    </xdr:from>
    <xdr:to>
      <xdr:col>112</xdr:col>
      <xdr:colOff>38100</xdr:colOff>
      <xdr:row>58</xdr:row>
      <xdr:rowOff>100366</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4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91493</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10035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58275</xdr:rowOff>
    </xdr:from>
    <xdr:to>
      <xdr:col>107</xdr:col>
      <xdr:colOff>50800</xdr:colOff>
      <xdr:row>57</xdr:row>
      <xdr:rowOff>150912</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9830925"/>
          <a:ext cx="889000" cy="92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147356</xdr:rowOff>
    </xdr:from>
    <xdr:to>
      <xdr:col>107</xdr:col>
      <xdr:colOff>101600</xdr:colOff>
      <xdr:row>58</xdr:row>
      <xdr:rowOff>77506</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2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68633</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10012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58275</xdr:rowOff>
    </xdr:from>
    <xdr:to>
      <xdr:col>102</xdr:col>
      <xdr:colOff>114300</xdr:colOff>
      <xdr:row>57</xdr:row>
      <xdr:rowOff>123807</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18656300" y="9830925"/>
          <a:ext cx="889000" cy="65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125258</xdr:rowOff>
    </xdr:from>
    <xdr:to>
      <xdr:col>102</xdr:col>
      <xdr:colOff>165100</xdr:colOff>
      <xdr:row>58</xdr:row>
      <xdr:rowOff>55408</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897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46535</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99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115897</xdr:rowOff>
    </xdr:from>
    <xdr:to>
      <xdr:col>98</xdr:col>
      <xdr:colOff>38100</xdr:colOff>
      <xdr:row>58</xdr:row>
      <xdr:rowOff>46047</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888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37174</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981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157262</xdr:rowOff>
    </xdr:from>
    <xdr:to>
      <xdr:col>116</xdr:col>
      <xdr:colOff>114300</xdr:colOff>
      <xdr:row>58</xdr:row>
      <xdr:rowOff>87412</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992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8689</xdr:rowOff>
    </xdr:from>
    <xdr:ext cx="469744"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781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151057</xdr:rowOff>
    </xdr:from>
    <xdr:to>
      <xdr:col>112</xdr:col>
      <xdr:colOff>38100</xdr:colOff>
      <xdr:row>58</xdr:row>
      <xdr:rowOff>81207</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9923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97734</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88428" y="9698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100112</xdr:rowOff>
    </xdr:from>
    <xdr:to>
      <xdr:col>107</xdr:col>
      <xdr:colOff>101600</xdr:colOff>
      <xdr:row>58</xdr:row>
      <xdr:rowOff>30262</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987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46789</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99428" y="9647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7475</xdr:rowOff>
    </xdr:from>
    <xdr:to>
      <xdr:col>102</xdr:col>
      <xdr:colOff>165100</xdr:colOff>
      <xdr:row>57</xdr:row>
      <xdr:rowOff>109075</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978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125602</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10428" y="9555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73007</xdr:rowOff>
    </xdr:from>
    <xdr:to>
      <xdr:col>98</xdr:col>
      <xdr:colOff>38100</xdr:colOff>
      <xdr:row>58</xdr:row>
      <xdr:rowOff>3157</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9845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19684</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21428" y="9620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a:extLst>
            <a:ext uri="{FF2B5EF4-FFF2-40B4-BE49-F238E27FC236}">
              <a16:creationId xmlns:a16="http://schemas.microsoft.com/office/drawing/2014/main" id="{00000000-0008-0000-0600-00005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20005</xdr:rowOff>
    </xdr:from>
    <xdr:to>
      <xdr:col>116</xdr:col>
      <xdr:colOff>62864</xdr:colOff>
      <xdr:row>77</xdr:row>
      <xdr:rowOff>62616</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2159595" y="12192955"/>
          <a:ext cx="1269" cy="1071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66443</xdr:rowOff>
    </xdr:from>
    <xdr:ext cx="534377" cy="259045"/>
    <xdr:sp macro="" textlink="">
      <xdr:nvSpPr>
        <xdr:cNvPr id="853" name="繰出金最小値テキスト">
          <a:extLst>
            <a:ext uri="{FF2B5EF4-FFF2-40B4-BE49-F238E27FC236}">
              <a16:creationId xmlns:a16="http://schemas.microsoft.com/office/drawing/2014/main" id="{00000000-0008-0000-0600-000055030000}"/>
            </a:ext>
          </a:extLst>
        </xdr:cNvPr>
        <xdr:cNvSpPr txBox="1"/>
      </xdr:nvSpPr>
      <xdr:spPr>
        <a:xfrm>
          <a:off x="22212300" y="13268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62616</xdr:rowOff>
    </xdr:from>
    <xdr:to>
      <xdr:col>116</xdr:col>
      <xdr:colOff>152400</xdr:colOff>
      <xdr:row>77</xdr:row>
      <xdr:rowOff>62616</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3264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138132</xdr:rowOff>
    </xdr:from>
    <xdr:ext cx="534377" cy="259045"/>
    <xdr:sp macro="" textlink="">
      <xdr:nvSpPr>
        <xdr:cNvPr id="855" name="繰出金最大値テキスト">
          <a:extLst>
            <a:ext uri="{FF2B5EF4-FFF2-40B4-BE49-F238E27FC236}">
              <a16:creationId xmlns:a16="http://schemas.microsoft.com/office/drawing/2014/main" id="{00000000-0008-0000-0600-000057030000}"/>
            </a:ext>
          </a:extLst>
        </xdr:cNvPr>
        <xdr:cNvSpPr txBox="1"/>
      </xdr:nvSpPr>
      <xdr:spPr>
        <a:xfrm>
          <a:off x="22212300" y="11968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20005</xdr:rowOff>
    </xdr:from>
    <xdr:to>
      <xdr:col>116</xdr:col>
      <xdr:colOff>152400</xdr:colOff>
      <xdr:row>71</xdr:row>
      <xdr:rowOff>20005</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219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94026</xdr:rowOff>
    </xdr:from>
    <xdr:to>
      <xdr:col>116</xdr:col>
      <xdr:colOff>63500</xdr:colOff>
      <xdr:row>76</xdr:row>
      <xdr:rowOff>8758</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1323300" y="12952776"/>
          <a:ext cx="838200" cy="86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21114</xdr:rowOff>
    </xdr:from>
    <xdr:ext cx="534377" cy="259045"/>
    <xdr:sp macro="" textlink="">
      <xdr:nvSpPr>
        <xdr:cNvPr id="858" name="繰出金平均値テキスト">
          <a:extLst>
            <a:ext uri="{FF2B5EF4-FFF2-40B4-BE49-F238E27FC236}">
              <a16:creationId xmlns:a16="http://schemas.microsoft.com/office/drawing/2014/main" id="{00000000-0008-0000-0600-00005A030000}"/>
            </a:ext>
          </a:extLst>
        </xdr:cNvPr>
        <xdr:cNvSpPr txBox="1"/>
      </xdr:nvSpPr>
      <xdr:spPr>
        <a:xfrm>
          <a:off x="22212300" y="125369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169687</xdr:rowOff>
    </xdr:from>
    <xdr:to>
      <xdr:col>116</xdr:col>
      <xdr:colOff>114300</xdr:colOff>
      <xdr:row>74</xdr:row>
      <xdr:rowOff>99837</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2110700" y="12685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8758</xdr:rowOff>
    </xdr:from>
    <xdr:to>
      <xdr:col>111</xdr:col>
      <xdr:colOff>177800</xdr:colOff>
      <xdr:row>76</xdr:row>
      <xdr:rowOff>60559</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0434300" y="13038958"/>
          <a:ext cx="889000" cy="51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103210</xdr:rowOff>
    </xdr:from>
    <xdr:to>
      <xdr:col>112</xdr:col>
      <xdr:colOff>38100</xdr:colOff>
      <xdr:row>75</xdr:row>
      <xdr:rowOff>33360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1272500" y="1279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49887</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256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59187</xdr:rowOff>
    </xdr:from>
    <xdr:to>
      <xdr:col>107</xdr:col>
      <xdr:colOff>50800</xdr:colOff>
      <xdr:row>76</xdr:row>
      <xdr:rowOff>60559</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19545300" y="13089387"/>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171287</xdr:rowOff>
    </xdr:from>
    <xdr:to>
      <xdr:col>107</xdr:col>
      <xdr:colOff>101600</xdr:colOff>
      <xdr:row>75</xdr:row>
      <xdr:rowOff>101437</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0383500" y="1285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117964</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2633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59187</xdr:rowOff>
    </xdr:from>
    <xdr:to>
      <xdr:col>102</xdr:col>
      <xdr:colOff>114300</xdr:colOff>
      <xdr:row>76</xdr:row>
      <xdr:rowOff>122692</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18656300" y="13089387"/>
          <a:ext cx="889000" cy="6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8021</xdr:rowOff>
    </xdr:from>
    <xdr:to>
      <xdr:col>102</xdr:col>
      <xdr:colOff>165100</xdr:colOff>
      <xdr:row>75</xdr:row>
      <xdr:rowOff>109621</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9494500" y="1286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126148</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2641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148976</xdr:rowOff>
    </xdr:from>
    <xdr:to>
      <xdr:col>98</xdr:col>
      <xdr:colOff>38100</xdr:colOff>
      <xdr:row>75</xdr:row>
      <xdr:rowOff>79126</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8605500" y="1283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95653</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261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43226</xdr:rowOff>
    </xdr:from>
    <xdr:to>
      <xdr:col>116</xdr:col>
      <xdr:colOff>114300</xdr:colOff>
      <xdr:row>75</xdr:row>
      <xdr:rowOff>144826</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2110700" y="12901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21653</xdr:rowOff>
    </xdr:from>
    <xdr:ext cx="534377" cy="259045"/>
    <xdr:sp macro="" textlink="">
      <xdr:nvSpPr>
        <xdr:cNvPr id="877" name="繰出金該当値テキスト">
          <a:extLst>
            <a:ext uri="{FF2B5EF4-FFF2-40B4-BE49-F238E27FC236}">
              <a16:creationId xmlns:a16="http://schemas.microsoft.com/office/drawing/2014/main" id="{00000000-0008-0000-0600-00006D030000}"/>
            </a:ext>
          </a:extLst>
        </xdr:cNvPr>
        <xdr:cNvSpPr txBox="1"/>
      </xdr:nvSpPr>
      <xdr:spPr>
        <a:xfrm>
          <a:off x="22212300" y="12880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129408</xdr:rowOff>
    </xdr:from>
    <xdr:to>
      <xdr:col>112</xdr:col>
      <xdr:colOff>38100</xdr:colOff>
      <xdr:row>76</xdr:row>
      <xdr:rowOff>59558</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1272500" y="12988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50685</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056111" y="13080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9759</xdr:rowOff>
    </xdr:from>
    <xdr:to>
      <xdr:col>107</xdr:col>
      <xdr:colOff>101600</xdr:colOff>
      <xdr:row>76</xdr:row>
      <xdr:rowOff>111359</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0383500" y="13039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102486</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0167111" y="1313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8387</xdr:rowOff>
    </xdr:from>
    <xdr:to>
      <xdr:col>102</xdr:col>
      <xdr:colOff>165100</xdr:colOff>
      <xdr:row>76</xdr:row>
      <xdr:rowOff>109987</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9494500" y="13038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101114</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278111" y="13131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71892</xdr:rowOff>
    </xdr:from>
    <xdr:to>
      <xdr:col>98</xdr:col>
      <xdr:colOff>38100</xdr:colOff>
      <xdr:row>77</xdr:row>
      <xdr:rowOff>2042</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8605500" y="13102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164619</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389111" y="13194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a:extLst>
            <a:ext uri="{FF2B5EF4-FFF2-40B4-BE49-F238E27FC236}">
              <a16:creationId xmlns:a16="http://schemas.microsoft.com/office/drawing/2014/main" id="{00000000-0008-0000-0600-00008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a:extLst>
            <a:ext uri="{FF2B5EF4-FFF2-40B4-BE49-F238E27FC236}">
              <a16:creationId xmlns:a16="http://schemas.microsoft.com/office/drawing/2014/main" id="{00000000-0008-0000-0600-00008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a:extLst>
            <a:ext uri="{FF2B5EF4-FFF2-40B4-BE49-F238E27FC236}">
              <a16:creationId xmlns:a16="http://schemas.microsoft.com/office/drawing/2014/main" id="{00000000-0008-0000-0600-00008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a:extLst>
            <a:ext uri="{FF2B5EF4-FFF2-40B4-BE49-F238E27FC236}">
              <a16:creationId xmlns:a16="http://schemas.microsoft.com/office/drawing/2014/main" id="{00000000-0008-0000-0600-00009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年度の歳出決算総額は、住民一人当たり</a:t>
          </a:r>
          <a:r>
            <a:rPr kumimoji="1" lang="en-US" altLang="ja-JP" sz="1100">
              <a:solidFill>
                <a:schemeClr val="dk1"/>
              </a:solidFill>
              <a:effectLst/>
              <a:latin typeface="+mn-lt"/>
              <a:ea typeface="+mn-ea"/>
              <a:cs typeface="+mn-cs"/>
            </a:rPr>
            <a:t>388,266</a:t>
          </a:r>
          <a:r>
            <a:rPr kumimoji="1" lang="ja-JP" altLang="ja-JP" sz="1100">
              <a:solidFill>
                <a:schemeClr val="dk1"/>
              </a:solidFill>
              <a:effectLst/>
              <a:latin typeface="+mn-lt"/>
              <a:ea typeface="+mn-ea"/>
              <a:cs typeface="+mn-cs"/>
            </a:rPr>
            <a:t>円となっている。前年度と比較して維持補修費、扶助費、普通建設事業費（うち新規整備）、投資及び出資金、繰出金が増加し、人件費、物件費、補助費等、普通建設事業費</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普通建設事業費（うち更新整備）、公債費、積立金、貸付金が減少している。</a:t>
          </a:r>
          <a:endParaRPr lang="ja-JP" altLang="ja-JP">
            <a:effectLst/>
          </a:endParaRPr>
        </a:p>
        <a:p>
          <a:r>
            <a:rPr kumimoji="1" lang="ja-JP" altLang="ja-JP" sz="1100">
              <a:solidFill>
                <a:schemeClr val="dk1"/>
              </a:solidFill>
              <a:effectLst/>
              <a:latin typeface="+mn-lt"/>
              <a:ea typeface="+mn-ea"/>
              <a:cs typeface="+mn-cs"/>
            </a:rPr>
            <a:t>　物件費については、</a:t>
          </a:r>
          <a:r>
            <a:rPr kumimoji="1" lang="ja-JP" altLang="ja-JP" sz="1100">
              <a:solidFill>
                <a:sysClr val="windowText" lastClr="000000"/>
              </a:solidFill>
              <a:effectLst/>
              <a:latin typeface="+mn-lt"/>
              <a:ea typeface="+mn-ea"/>
              <a:cs typeface="+mn-cs"/>
            </a:rPr>
            <a:t>感染症</a:t>
          </a:r>
          <a:r>
            <a:rPr kumimoji="1" lang="ja-JP" altLang="en-US" sz="1100">
              <a:solidFill>
                <a:sysClr val="windowText" lastClr="000000"/>
              </a:solidFill>
              <a:effectLst/>
              <a:latin typeface="+mn-lt"/>
              <a:ea typeface="+mn-ea"/>
              <a:cs typeface="+mn-cs"/>
            </a:rPr>
            <a:t>対策事業費</a:t>
          </a:r>
          <a:r>
            <a:rPr kumimoji="1" lang="ja-JP" altLang="ja-JP" sz="1100">
              <a:solidFill>
                <a:sysClr val="windowText" lastClr="000000"/>
              </a:solidFill>
              <a:effectLst/>
              <a:latin typeface="+mn-lt"/>
              <a:ea typeface="+mn-ea"/>
              <a:cs typeface="+mn-cs"/>
            </a:rPr>
            <a:t>が</a:t>
          </a:r>
          <a:r>
            <a:rPr kumimoji="1" lang="ja-JP" altLang="en-US" sz="1100">
              <a:solidFill>
                <a:sysClr val="windowText" lastClr="000000"/>
              </a:solidFill>
              <a:effectLst/>
              <a:latin typeface="+mn-lt"/>
              <a:ea typeface="+mn-ea"/>
              <a:cs typeface="+mn-cs"/>
            </a:rPr>
            <a:t>減</a:t>
          </a:r>
          <a:r>
            <a:rPr kumimoji="1" lang="ja-JP" altLang="ja-JP" sz="1100">
              <a:solidFill>
                <a:sysClr val="windowText" lastClr="000000"/>
              </a:solidFill>
              <a:effectLst/>
              <a:latin typeface="+mn-lt"/>
              <a:ea typeface="+mn-ea"/>
              <a:cs typeface="+mn-cs"/>
            </a:rPr>
            <a:t>となっており、住民</a:t>
          </a:r>
          <a:r>
            <a:rPr kumimoji="1" lang="ja-JP" altLang="ja-JP" sz="1100">
              <a:solidFill>
                <a:schemeClr val="dk1"/>
              </a:solidFill>
              <a:effectLst/>
              <a:latin typeface="+mn-lt"/>
              <a:ea typeface="+mn-ea"/>
              <a:cs typeface="+mn-cs"/>
            </a:rPr>
            <a:t>一人当たり</a:t>
          </a:r>
          <a:r>
            <a:rPr kumimoji="1" lang="en-US" altLang="ja-JP" sz="1100">
              <a:solidFill>
                <a:schemeClr val="dk1"/>
              </a:solidFill>
              <a:effectLst/>
              <a:latin typeface="+mn-lt"/>
              <a:ea typeface="+mn-ea"/>
              <a:cs typeface="+mn-cs"/>
            </a:rPr>
            <a:t>65,724</a:t>
          </a:r>
          <a:r>
            <a:rPr kumimoji="1" lang="ja-JP" altLang="ja-JP" sz="1100">
              <a:solidFill>
                <a:schemeClr val="dk1"/>
              </a:solidFill>
              <a:effectLst/>
              <a:latin typeface="+mn-lt"/>
              <a:ea typeface="+mn-ea"/>
              <a:cs typeface="+mn-cs"/>
            </a:rPr>
            <a:t>円となっており、前年度から約</a:t>
          </a:r>
          <a:r>
            <a:rPr kumimoji="1" lang="en-US" altLang="ja-JP" sz="1100">
              <a:solidFill>
                <a:schemeClr val="dk1"/>
              </a:solidFill>
              <a:effectLst/>
              <a:latin typeface="+mn-lt"/>
              <a:ea typeface="+mn-ea"/>
              <a:cs typeface="+mn-cs"/>
            </a:rPr>
            <a:t>7.5</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　扶助費については、</a:t>
          </a:r>
          <a:r>
            <a:rPr kumimoji="1" lang="ja-JP" altLang="en-US" sz="1100">
              <a:solidFill>
                <a:sysClr val="windowText" lastClr="000000"/>
              </a:solidFill>
              <a:effectLst/>
              <a:latin typeface="+mn-lt"/>
              <a:ea typeface="+mn-ea"/>
              <a:cs typeface="+mn-cs"/>
            </a:rPr>
            <a:t>低所得世帯支援給付金事業費</a:t>
          </a:r>
          <a:r>
            <a:rPr kumimoji="1" lang="ja-JP" altLang="ja-JP" sz="1100">
              <a:solidFill>
                <a:sysClr val="windowText" lastClr="000000"/>
              </a:solidFill>
              <a:effectLst/>
              <a:latin typeface="+mn-lt"/>
              <a:ea typeface="+mn-ea"/>
              <a:cs typeface="+mn-cs"/>
            </a:rPr>
            <a:t>及び</a:t>
          </a:r>
          <a:r>
            <a:rPr kumimoji="1" lang="ja-JP" altLang="en-US" sz="1100">
              <a:solidFill>
                <a:sysClr val="windowText" lastClr="000000"/>
              </a:solidFill>
              <a:effectLst/>
              <a:latin typeface="+mn-lt"/>
              <a:ea typeface="+mn-ea"/>
              <a:cs typeface="+mn-cs"/>
            </a:rPr>
            <a:t>障がい者介護給付費等事業費</a:t>
          </a:r>
          <a:r>
            <a:rPr kumimoji="1" lang="ja-JP" altLang="ja-JP" sz="1100">
              <a:solidFill>
                <a:sysClr val="windowText" lastClr="000000"/>
              </a:solidFill>
              <a:effectLst/>
              <a:latin typeface="+mn-lt"/>
              <a:ea typeface="+mn-ea"/>
              <a:cs typeface="+mn-cs"/>
            </a:rPr>
            <a:t>が</a:t>
          </a:r>
          <a:r>
            <a:rPr kumimoji="1" lang="ja-JP" altLang="en-US" sz="1100">
              <a:solidFill>
                <a:sysClr val="windowText" lastClr="000000"/>
              </a:solidFill>
              <a:effectLst/>
              <a:latin typeface="+mn-lt"/>
              <a:ea typeface="+mn-ea"/>
              <a:cs typeface="+mn-cs"/>
            </a:rPr>
            <a:t>増</a:t>
          </a:r>
          <a:r>
            <a:rPr kumimoji="1" lang="ja-JP" altLang="ja-JP" sz="1100">
              <a:solidFill>
                <a:sysClr val="windowText" lastClr="000000"/>
              </a:solidFill>
              <a:effectLst/>
              <a:latin typeface="+mn-lt"/>
              <a:ea typeface="+mn-ea"/>
              <a:cs typeface="+mn-cs"/>
            </a:rPr>
            <a:t>となり、住民一人当たり</a:t>
          </a:r>
          <a:r>
            <a:rPr kumimoji="1" lang="en-US" altLang="ja-JP" sz="1100">
              <a:solidFill>
                <a:schemeClr val="dk1"/>
              </a:solidFill>
              <a:effectLst/>
              <a:latin typeface="+mn-lt"/>
              <a:ea typeface="+mn-ea"/>
              <a:cs typeface="+mn-cs"/>
            </a:rPr>
            <a:t>121,601</a:t>
          </a:r>
          <a:r>
            <a:rPr kumimoji="1" lang="ja-JP" altLang="ja-JP" sz="1100">
              <a:solidFill>
                <a:schemeClr val="dk1"/>
              </a:solidFill>
              <a:effectLst/>
              <a:latin typeface="+mn-lt"/>
              <a:ea typeface="+mn-ea"/>
              <a:cs typeface="+mn-cs"/>
            </a:rPr>
            <a:t>円で、前年度から約</a:t>
          </a:r>
          <a:r>
            <a:rPr kumimoji="1" lang="en-US" altLang="ja-JP" sz="1100">
              <a:solidFill>
                <a:schemeClr val="dk1"/>
              </a:solidFill>
              <a:effectLst/>
              <a:latin typeface="+mn-lt"/>
              <a:ea typeface="+mn-ea"/>
              <a:cs typeface="+mn-cs"/>
            </a:rPr>
            <a:t>7.7</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　魅力・活力あるまちづくりに向け、「藤沢市行財政改革</a:t>
          </a:r>
          <a:r>
            <a:rPr kumimoji="1" lang="en-US" altLang="ja-JP" sz="1100">
              <a:solidFill>
                <a:schemeClr val="dk1"/>
              </a:solidFill>
              <a:effectLst/>
              <a:latin typeface="+mn-lt"/>
              <a:ea typeface="+mn-ea"/>
              <a:cs typeface="+mn-cs"/>
            </a:rPr>
            <a:t>2024</a:t>
          </a:r>
          <a:r>
            <a:rPr kumimoji="1" lang="ja-JP" altLang="ja-JP" sz="1100">
              <a:solidFill>
                <a:schemeClr val="dk1"/>
              </a:solidFill>
              <a:effectLst/>
              <a:latin typeface="+mn-lt"/>
              <a:ea typeface="+mn-ea"/>
              <a:cs typeface="+mn-cs"/>
            </a:rPr>
            <a:t>基本方針」などの方針に基づき、引き続き健全財政に向けた取組に努める。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神奈川県藤沢市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445,172
437,138
69.56
175,344,387
169,283,856
5,732,795
92,308,993
78,803,398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45.2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102210</xdr:rowOff>
    </xdr:from>
    <xdr:to>
      <xdr:col>24</xdr:col>
      <xdr:colOff>62865</xdr:colOff>
      <xdr:row>39</xdr:row>
      <xdr:rowOff>33172</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45710"/>
          <a:ext cx="1270" cy="1474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36999</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2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33172</xdr:rowOff>
    </xdr:from>
    <xdr:to>
      <xdr:col>24</xdr:col>
      <xdr:colOff>152400</xdr:colOff>
      <xdr:row>39</xdr:row>
      <xdr:rowOff>33172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719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48887</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020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3,041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102210</xdr:rowOff>
    </xdr:from>
    <xdr:to>
      <xdr:col>24</xdr:col>
      <xdr:colOff>152400</xdr:colOff>
      <xdr:row>30</xdr:row>
      <xdr:rowOff>102210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45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131470</xdr:rowOff>
    </xdr:from>
    <xdr:to>
      <xdr:col>24</xdr:col>
      <xdr:colOff>63500</xdr:colOff>
      <xdr:row>39</xdr:row>
      <xdr:rowOff>33172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646570"/>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136008</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653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113131</xdr:rowOff>
    </xdr:from>
    <xdr:to>
      <xdr:col>24</xdr:col>
      <xdr:colOff>114300</xdr:colOff>
      <xdr:row>36</xdr:row>
      <xdr:rowOff>43281</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11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131470</xdr:rowOff>
    </xdr:from>
    <xdr:to>
      <xdr:col>19</xdr:col>
      <xdr:colOff>177800</xdr:colOff>
      <xdr:row>38</xdr:row>
      <xdr:rowOff>159817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6646570"/>
          <a:ext cx="889000" cy="28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123190</xdr:rowOff>
    </xdr:from>
    <xdr:to>
      <xdr:col>20</xdr:col>
      <xdr:colOff>38100</xdr:colOff>
      <xdr:row>36</xdr:row>
      <xdr:rowOff>53340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69867</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89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159817</xdr:rowOff>
    </xdr:from>
    <xdr:to>
      <xdr:col>15</xdr:col>
      <xdr:colOff>50800</xdr:colOff>
      <xdr:row>39</xdr:row>
      <xdr:rowOff>10313</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6674917"/>
          <a:ext cx="889000" cy="2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133248</xdr:rowOff>
    </xdr:from>
    <xdr:to>
      <xdr:col>15</xdr:col>
      <xdr:colOff>101600</xdr:colOff>
      <xdr:row>36</xdr:row>
      <xdr:rowOff>63398</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13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79925</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909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10313</xdr:rowOff>
    </xdr:from>
    <xdr:to>
      <xdr:col>10</xdr:col>
      <xdr:colOff>114300</xdr:colOff>
      <xdr:row>39</xdr:row>
      <xdr:rowOff>25857</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6696863"/>
          <a:ext cx="889000" cy="15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135077</xdr:rowOff>
    </xdr:from>
    <xdr:to>
      <xdr:col>10</xdr:col>
      <xdr:colOff>165100</xdr:colOff>
      <xdr:row>36</xdr:row>
      <xdr:rowOff>65227</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13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81754</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911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125933</xdr:rowOff>
    </xdr:from>
    <xdr:to>
      <xdr:col>6</xdr:col>
      <xdr:colOff>38100</xdr:colOff>
      <xdr:row>36</xdr:row>
      <xdr:rowOff>56083</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126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72610</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901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153822</xdr:rowOff>
    </xdr:from>
    <xdr:to>
      <xdr:col>24</xdr:col>
      <xdr:colOff>114300</xdr:colOff>
      <xdr:row>39</xdr:row>
      <xdr:rowOff>83972</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668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68749</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583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80670</xdr:rowOff>
    </xdr:from>
    <xdr:to>
      <xdr:col>20</xdr:col>
      <xdr:colOff>38100</xdr:colOff>
      <xdr:row>39</xdr:row>
      <xdr:rowOff>10820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59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39</xdr:row>
      <xdr:rowOff>1947</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68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109017</xdr:rowOff>
    </xdr:from>
    <xdr:to>
      <xdr:col>15</xdr:col>
      <xdr:colOff>101600</xdr:colOff>
      <xdr:row>39</xdr:row>
      <xdr:rowOff>39167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624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39</xdr:row>
      <xdr:rowOff>30294</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716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130963</xdr:rowOff>
    </xdr:from>
    <xdr:to>
      <xdr:col>10</xdr:col>
      <xdr:colOff>165100</xdr:colOff>
      <xdr:row>39</xdr:row>
      <xdr:rowOff>61113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646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39</xdr:row>
      <xdr:rowOff>52240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738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146507</xdr:rowOff>
    </xdr:from>
    <xdr:to>
      <xdr:col>6</xdr:col>
      <xdr:colOff>38100</xdr:colOff>
      <xdr:row>39</xdr:row>
      <xdr:rowOff>76657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661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39</xdr:row>
      <xdr:rowOff>67784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754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100468</xdr:rowOff>
    </xdr:from>
    <xdr:to>
      <xdr:col>24</xdr:col>
      <xdr:colOff>62865</xdr:colOff>
      <xdr:row>58</xdr:row>
      <xdr:rowOff>26739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9358768"/>
          <a:ext cx="1270" cy="612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30566</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7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26739</xdr:rowOff>
    </xdr:from>
    <xdr:to>
      <xdr:col>24</xdr:col>
      <xdr:colOff>152400</xdr:colOff>
      <xdr:row>58</xdr:row>
      <xdr:rowOff>26739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70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47145</xdr:rowOff>
    </xdr:from>
    <xdr:ext cx="534377"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913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78,604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54</xdr:row>
      <xdr:rowOff>100468</xdr:rowOff>
    </xdr:from>
    <xdr:to>
      <xdr:col>24</xdr:col>
      <xdr:colOff>152400</xdr:colOff>
      <xdr:row>54</xdr:row>
      <xdr:rowOff>100468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358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114151</xdr:rowOff>
    </xdr:from>
    <xdr:to>
      <xdr:col>24</xdr:col>
      <xdr:colOff>63500</xdr:colOff>
      <xdr:row>56</xdr:row>
      <xdr:rowOff>131405</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715351"/>
          <a:ext cx="838200" cy="17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66826</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668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88399</xdr:rowOff>
    </xdr:from>
    <xdr:to>
      <xdr:col>24</xdr:col>
      <xdr:colOff>114300</xdr:colOff>
      <xdr:row>57</xdr:row>
      <xdr:rowOff>18549</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689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114151</xdr:rowOff>
    </xdr:from>
    <xdr:to>
      <xdr:col>19</xdr:col>
      <xdr:colOff>177800</xdr:colOff>
      <xdr:row>56</xdr:row>
      <xdr:rowOff>115523</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715351"/>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64484</xdr:rowOff>
    </xdr:from>
    <xdr:to>
      <xdr:col>20</xdr:col>
      <xdr:colOff>38100</xdr:colOff>
      <xdr:row>56</xdr:row>
      <xdr:rowOff>166084</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66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157211</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758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77858</xdr:rowOff>
    </xdr:from>
    <xdr:to>
      <xdr:col>15</xdr:col>
      <xdr:colOff>50800</xdr:colOff>
      <xdr:row>56</xdr:row>
      <xdr:rowOff>115523</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8650358"/>
          <a:ext cx="889000" cy="1066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46783</xdr:rowOff>
    </xdr:from>
    <xdr:to>
      <xdr:col>15</xdr:col>
      <xdr:colOff>101600</xdr:colOff>
      <xdr:row>56</xdr:row>
      <xdr:rowOff>148383</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647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164910</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423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77858</xdr:rowOff>
    </xdr:from>
    <xdr:to>
      <xdr:col>10</xdr:col>
      <xdr:colOff>114300</xdr:colOff>
      <xdr:row>56</xdr:row>
      <xdr:rowOff>72209</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8650358"/>
          <a:ext cx="889000" cy="1023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50</xdr:row>
      <xdr:rowOff>58954</xdr:rowOff>
    </xdr:from>
    <xdr:to>
      <xdr:col>10</xdr:col>
      <xdr:colOff>165100</xdr:colOff>
      <xdr:row>50</xdr:row>
      <xdr:rowOff>160554</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863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50</xdr:row>
      <xdr:rowOff>151681</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8724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137407</xdr:rowOff>
    </xdr:from>
    <xdr:to>
      <xdr:col>6</xdr:col>
      <xdr:colOff>38100</xdr:colOff>
      <xdr:row>57</xdr:row>
      <xdr:rowOff>67557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738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58684</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831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80605</xdr:rowOff>
    </xdr:from>
    <xdr:to>
      <xdr:col>24</xdr:col>
      <xdr:colOff>114300</xdr:colOff>
      <xdr:row>57</xdr:row>
      <xdr:rowOff>10755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68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103482</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53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63351</xdr:rowOff>
    </xdr:from>
    <xdr:to>
      <xdr:col>20</xdr:col>
      <xdr:colOff>38100</xdr:colOff>
      <xdr:row>56</xdr:row>
      <xdr:rowOff>164951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664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10028</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439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64723</xdr:rowOff>
    </xdr:from>
    <xdr:to>
      <xdr:col>15</xdr:col>
      <xdr:colOff>101600</xdr:colOff>
      <xdr:row>56</xdr:row>
      <xdr:rowOff>166323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665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157450</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9758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50</xdr:row>
      <xdr:rowOff>27058</xdr:rowOff>
    </xdr:from>
    <xdr:to>
      <xdr:col>10</xdr:col>
      <xdr:colOff>165100</xdr:colOff>
      <xdr:row>50</xdr:row>
      <xdr:rowOff>128658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859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48</xdr:row>
      <xdr:rowOff>145185</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8374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21409</xdr:rowOff>
    </xdr:from>
    <xdr:to>
      <xdr:col>6</xdr:col>
      <xdr:colOff>38100</xdr:colOff>
      <xdr:row>56</xdr:row>
      <xdr:rowOff>123009</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62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139536</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397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148984</xdr:rowOff>
    </xdr:from>
    <xdr:to>
      <xdr:col>24</xdr:col>
      <xdr:colOff>62865</xdr:colOff>
      <xdr:row>79</xdr:row>
      <xdr:rowOff>9564</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1979034"/>
          <a:ext cx="1270" cy="1575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13391</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557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9564</xdr:rowOff>
    </xdr:from>
    <xdr:to>
      <xdr:col>24</xdr:col>
      <xdr:colOff>152400</xdr:colOff>
      <xdr:row>79</xdr:row>
      <xdr:rowOff>9564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55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95661</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754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276,769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148984</xdr:rowOff>
    </xdr:from>
    <xdr:to>
      <xdr:col>24</xdr:col>
      <xdr:colOff>152400</xdr:colOff>
      <xdr:row>69</xdr:row>
      <xdr:rowOff>148984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1979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53263</xdr:rowOff>
    </xdr:from>
    <xdr:to>
      <xdr:col>24</xdr:col>
      <xdr:colOff>63500</xdr:colOff>
      <xdr:row>78</xdr:row>
      <xdr:rowOff>24282</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254913"/>
          <a:ext cx="838200" cy="14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99141</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7864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76264</xdr:rowOff>
    </xdr:from>
    <xdr:to>
      <xdr:col>24</xdr:col>
      <xdr:colOff>114300</xdr:colOff>
      <xdr:row>76</xdr:row>
      <xdr:rowOff>6414</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72250</xdr:rowOff>
    </xdr:from>
    <xdr:to>
      <xdr:col>19</xdr:col>
      <xdr:colOff>177800</xdr:colOff>
      <xdr:row>78</xdr:row>
      <xdr:rowOff>24282</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3273900"/>
          <a:ext cx="889000" cy="123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34810</xdr:rowOff>
    </xdr:from>
    <xdr:to>
      <xdr:col>20</xdr:col>
      <xdr:colOff>38100</xdr:colOff>
      <xdr:row>76</xdr:row>
      <xdr:rowOff>136410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65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152938</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840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72250</xdr:rowOff>
    </xdr:from>
    <xdr:to>
      <xdr:col>15</xdr:col>
      <xdr:colOff>50800</xdr:colOff>
      <xdr:row>79</xdr:row>
      <xdr:rowOff>16700</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273900"/>
          <a:ext cx="889000" cy="287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133032</xdr:rowOff>
    </xdr:from>
    <xdr:to>
      <xdr:col>15</xdr:col>
      <xdr:colOff>101600</xdr:colOff>
      <xdr:row>76</xdr:row>
      <xdr:rowOff>63182</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299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79709</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767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16700</xdr:rowOff>
    </xdr:from>
    <xdr:to>
      <xdr:col>10</xdr:col>
      <xdr:colOff>114300</xdr:colOff>
      <xdr:row>79</xdr:row>
      <xdr:rowOff>129426</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561250"/>
          <a:ext cx="889000" cy="112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112992</xdr:rowOff>
    </xdr:from>
    <xdr:to>
      <xdr:col>10</xdr:col>
      <xdr:colOff>165100</xdr:colOff>
      <xdr:row>78</xdr:row>
      <xdr:rowOff>43142</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314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59669</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089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45935</xdr:rowOff>
    </xdr:from>
    <xdr:to>
      <xdr:col>6</xdr:col>
      <xdr:colOff>38100</xdr:colOff>
      <xdr:row>78</xdr:row>
      <xdr:rowOff>147535</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41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164062</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194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2463</xdr:rowOff>
    </xdr:from>
    <xdr:to>
      <xdr:col>24</xdr:col>
      <xdr:colOff>114300</xdr:colOff>
      <xdr:row>77</xdr:row>
      <xdr:rowOff>104063</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204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152340</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182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144932</xdr:rowOff>
    </xdr:from>
    <xdr:to>
      <xdr:col>20</xdr:col>
      <xdr:colOff>38100</xdr:colOff>
      <xdr:row>78</xdr:row>
      <xdr:rowOff>75082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346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66209</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439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21450</xdr:rowOff>
    </xdr:from>
    <xdr:to>
      <xdr:col>15</xdr:col>
      <xdr:colOff>101600</xdr:colOff>
      <xdr:row>77</xdr:row>
      <xdr:rowOff>123050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22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114177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315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137350</xdr:rowOff>
    </xdr:from>
    <xdr:to>
      <xdr:col>10</xdr:col>
      <xdr:colOff>165100</xdr:colOff>
      <xdr:row>79</xdr:row>
      <xdr:rowOff>67500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51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58627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603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78626</xdr:rowOff>
    </xdr:from>
    <xdr:to>
      <xdr:col>6</xdr:col>
      <xdr:colOff>38100</xdr:colOff>
      <xdr:row>80</xdr:row>
      <xdr:rowOff>8776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62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171353</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715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171084</xdr:rowOff>
    </xdr:from>
    <xdr:to>
      <xdr:col>24</xdr:col>
      <xdr:colOff>62865</xdr:colOff>
      <xdr:row>98</xdr:row>
      <xdr:rowOff>96887</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601584"/>
          <a:ext cx="1270" cy="1297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100714</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02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96887</xdr:rowOff>
    </xdr:from>
    <xdr:to>
      <xdr:col>24</xdr:col>
      <xdr:colOff>152400</xdr:colOff>
      <xdr:row>98</xdr:row>
      <xdr:rowOff>96887</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898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117761</xdr:rowOff>
    </xdr:from>
    <xdr:ext cx="534377"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76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65,039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171084</xdr:rowOff>
    </xdr:from>
    <xdr:to>
      <xdr:col>24</xdr:col>
      <xdr:colOff>152400</xdr:colOff>
      <xdr:row>90</xdr:row>
      <xdr:rowOff>171084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601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80428</xdr:rowOff>
    </xdr:from>
    <xdr:to>
      <xdr:col>24</xdr:col>
      <xdr:colOff>63500</xdr:colOff>
      <xdr:row>95</xdr:row>
      <xdr:rowOff>135781</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97300" y="15853828"/>
          <a:ext cx="838200" cy="569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126861</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414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148434</xdr:rowOff>
    </xdr:from>
    <xdr:to>
      <xdr:col>24</xdr:col>
      <xdr:colOff>114300</xdr:colOff>
      <xdr:row>96</xdr:row>
      <xdr:rowOff>78584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436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30886</xdr:rowOff>
    </xdr:from>
    <xdr:to>
      <xdr:col>19</xdr:col>
      <xdr:colOff>177800</xdr:colOff>
      <xdr:row>92</xdr:row>
      <xdr:rowOff>80428</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908300" y="15804286"/>
          <a:ext cx="889000" cy="49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156141</xdr:rowOff>
    </xdr:from>
    <xdr:to>
      <xdr:col>20</xdr:col>
      <xdr:colOff>38100</xdr:colOff>
      <xdr:row>95</xdr:row>
      <xdr:rowOff>86291</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272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77418</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36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30886</xdr:rowOff>
    </xdr:from>
    <xdr:to>
      <xdr:col>15</xdr:col>
      <xdr:colOff>50800</xdr:colOff>
      <xdr:row>96</xdr:row>
      <xdr:rowOff>28567</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5804286"/>
          <a:ext cx="889000" cy="683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170511</xdr:rowOff>
    </xdr:from>
    <xdr:to>
      <xdr:col>15</xdr:col>
      <xdr:colOff>101600</xdr:colOff>
      <xdr:row>95</xdr:row>
      <xdr:rowOff>100661</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28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91788</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379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28567</xdr:rowOff>
    </xdr:from>
    <xdr:to>
      <xdr:col>10</xdr:col>
      <xdr:colOff>114300</xdr:colOff>
      <xdr:row>96</xdr:row>
      <xdr:rowOff>48423</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487767"/>
          <a:ext cx="889000" cy="19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1378</xdr:rowOff>
    </xdr:from>
    <xdr:to>
      <xdr:col>10</xdr:col>
      <xdr:colOff>165100</xdr:colOff>
      <xdr:row>97</xdr:row>
      <xdr:rowOff>102978</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632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94105</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72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39164</xdr:rowOff>
    </xdr:from>
    <xdr:to>
      <xdr:col>6</xdr:col>
      <xdr:colOff>38100</xdr:colOff>
      <xdr:row>97</xdr:row>
      <xdr:rowOff>140764</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66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131891</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762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84981</xdr:rowOff>
    </xdr:from>
    <xdr:to>
      <xdr:col>24</xdr:col>
      <xdr:colOff>114300</xdr:colOff>
      <xdr:row>96</xdr:row>
      <xdr:rowOff>15131</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37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107858</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224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29628</xdr:rowOff>
    </xdr:from>
    <xdr:to>
      <xdr:col>20</xdr:col>
      <xdr:colOff>38100</xdr:colOff>
      <xdr:row>92</xdr:row>
      <xdr:rowOff>131228</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580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90</xdr:row>
      <xdr:rowOff>147755</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5578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151536</xdr:rowOff>
    </xdr:from>
    <xdr:to>
      <xdr:col>15</xdr:col>
      <xdr:colOff>101600</xdr:colOff>
      <xdr:row>92</xdr:row>
      <xdr:rowOff>81686</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5753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90</xdr:row>
      <xdr:rowOff>98213</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552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149217</xdr:rowOff>
    </xdr:from>
    <xdr:to>
      <xdr:col>10</xdr:col>
      <xdr:colOff>165100</xdr:colOff>
      <xdr:row>96</xdr:row>
      <xdr:rowOff>79367</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436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95894</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212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169073</xdr:rowOff>
    </xdr:from>
    <xdr:to>
      <xdr:col>6</xdr:col>
      <xdr:colOff>38100</xdr:colOff>
      <xdr:row>96</xdr:row>
      <xdr:rowOff>99223</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456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115750</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232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88646</xdr:rowOff>
    </xdr:from>
    <xdr:to>
      <xdr:col>54</xdr:col>
      <xdr:colOff>189865</xdr:colOff>
      <xdr:row>39</xdr:row>
      <xdr:rowOff>43688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403596"/>
          <a:ext cx="1270" cy="1326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47515</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340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43688</xdr:rowOff>
    </xdr:from>
    <xdr:to>
      <xdr:col>55</xdr:col>
      <xdr:colOff>88900</xdr:colOff>
      <xdr:row>39</xdr:row>
      <xdr:rowOff>43688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30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35323</xdr:rowOff>
    </xdr:from>
    <xdr:ext cx="469744"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178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88646</xdr:rowOff>
    </xdr:from>
    <xdr:to>
      <xdr:col>55</xdr:col>
      <xdr:colOff>88900</xdr:colOff>
      <xdr:row>31</xdr:row>
      <xdr:rowOff>88646</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403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39497</xdr:rowOff>
    </xdr:from>
    <xdr:to>
      <xdr:col>55</xdr:col>
      <xdr:colOff>0</xdr:colOff>
      <xdr:row>37</xdr:row>
      <xdr:rowOff>45593</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9639300" y="6383147"/>
          <a:ext cx="8382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3700</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34735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25273</xdr:rowOff>
    </xdr:from>
    <xdr:to>
      <xdr:col>55</xdr:col>
      <xdr:colOff>50800</xdr:colOff>
      <xdr:row>37</xdr:row>
      <xdr:rowOff>126873</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368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21209</xdr:rowOff>
    </xdr:from>
    <xdr:to>
      <xdr:col>50</xdr:col>
      <xdr:colOff>114300</xdr:colOff>
      <xdr:row>37</xdr:row>
      <xdr:rowOff>39497</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8750300" y="6364859"/>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26416</xdr:rowOff>
    </xdr:from>
    <xdr:to>
      <xdr:col>50</xdr:col>
      <xdr:colOff>165100</xdr:colOff>
      <xdr:row>37</xdr:row>
      <xdr:rowOff>128016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370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119143</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462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21209</xdr:rowOff>
    </xdr:from>
    <xdr:to>
      <xdr:col>45</xdr:col>
      <xdr:colOff>177800</xdr:colOff>
      <xdr:row>37</xdr:row>
      <xdr:rowOff>22733</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7861300" y="6364859"/>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20320</xdr:rowOff>
    </xdr:from>
    <xdr:to>
      <xdr:col>46</xdr:col>
      <xdr:colOff>38100</xdr:colOff>
      <xdr:row>37</xdr:row>
      <xdr:rowOff>121920</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113047</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4566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22733</xdr:rowOff>
    </xdr:from>
    <xdr:to>
      <xdr:col>41</xdr:col>
      <xdr:colOff>50800</xdr:colOff>
      <xdr:row>37</xdr:row>
      <xdr:rowOff>36449</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flipV="1">
          <a:off x="6972300" y="6366383"/>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27178</xdr:rowOff>
    </xdr:from>
    <xdr:to>
      <xdr:col>41</xdr:col>
      <xdr:colOff>101600</xdr:colOff>
      <xdr:row>37</xdr:row>
      <xdr:rowOff>128778</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37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119905</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4635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159766</xdr:rowOff>
    </xdr:from>
    <xdr:to>
      <xdr:col>36</xdr:col>
      <xdr:colOff>165100</xdr:colOff>
      <xdr:row>37</xdr:row>
      <xdr:rowOff>89916</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331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81043</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6424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166243</xdr:rowOff>
    </xdr:from>
    <xdr:to>
      <xdr:col>55</xdr:col>
      <xdr:colOff>50800</xdr:colOff>
      <xdr:row>37</xdr:row>
      <xdr:rowOff>96393</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33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17670</xdr:rowOff>
    </xdr:from>
    <xdr:ext cx="378565"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1898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160147</xdr:rowOff>
    </xdr:from>
    <xdr:to>
      <xdr:col>50</xdr:col>
      <xdr:colOff>165100</xdr:colOff>
      <xdr:row>37</xdr:row>
      <xdr:rowOff>90297</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332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106824</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50017" y="61075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141859</xdr:rowOff>
    </xdr:from>
    <xdr:to>
      <xdr:col>46</xdr:col>
      <xdr:colOff>38100</xdr:colOff>
      <xdr:row>37</xdr:row>
      <xdr:rowOff>72009</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314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88536</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61017" y="60892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143383</xdr:rowOff>
    </xdr:from>
    <xdr:to>
      <xdr:col>41</xdr:col>
      <xdr:colOff>101600</xdr:colOff>
      <xdr:row>37</xdr:row>
      <xdr:rowOff>73533</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315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90060</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672017" y="60908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157099</xdr:rowOff>
    </xdr:from>
    <xdr:to>
      <xdr:col>36</xdr:col>
      <xdr:colOff>165100</xdr:colOff>
      <xdr:row>37</xdr:row>
      <xdr:rowOff>87249</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329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103776</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783017" y="61045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a:extLst>
            <a:ext uri="{FF2B5EF4-FFF2-40B4-BE49-F238E27FC236}">
              <a16:creationId xmlns:a16="http://schemas.microsoft.com/office/drawing/2014/main" id="{00000000-0008-0000-07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124689</xdr:rowOff>
    </xdr:from>
    <xdr:to>
      <xdr:col>54</xdr:col>
      <xdr:colOff>189865</xdr:colOff>
      <xdr:row>59</xdr:row>
      <xdr:rowOff>41402</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10475595" y="8697189"/>
          <a:ext cx="1270" cy="1459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45229</xdr:rowOff>
    </xdr:from>
    <xdr:ext cx="313932" cy="259045"/>
    <xdr:sp macro="" textlink="">
      <xdr:nvSpPr>
        <xdr:cNvPr id="346" name="農林水産業費最小値テキスト">
          <a:extLst>
            <a:ext uri="{FF2B5EF4-FFF2-40B4-BE49-F238E27FC236}">
              <a16:creationId xmlns:a16="http://schemas.microsoft.com/office/drawing/2014/main" id="{00000000-0008-0000-0700-00005A010000}"/>
            </a:ext>
          </a:extLst>
        </xdr:cNvPr>
        <xdr:cNvSpPr txBox="1"/>
      </xdr:nvSpPr>
      <xdr:spPr>
        <a:xfrm>
          <a:off x="10528300" y="101607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41402</xdr:rowOff>
    </xdr:from>
    <xdr:to>
      <xdr:col>55</xdr:col>
      <xdr:colOff>88900</xdr:colOff>
      <xdr:row>59</xdr:row>
      <xdr:rowOff>41402</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10156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71366</xdr:rowOff>
    </xdr:from>
    <xdr:ext cx="534377" cy="259045"/>
    <xdr:sp macro="" textlink="">
      <xdr:nvSpPr>
        <xdr:cNvPr id="348" name="農林水産業費最大値テキスト">
          <a:extLst>
            <a:ext uri="{FF2B5EF4-FFF2-40B4-BE49-F238E27FC236}">
              <a16:creationId xmlns:a16="http://schemas.microsoft.com/office/drawing/2014/main" id="{00000000-0008-0000-0700-00005C010000}"/>
            </a:ext>
          </a:extLst>
        </xdr:cNvPr>
        <xdr:cNvSpPr txBox="1"/>
      </xdr:nvSpPr>
      <xdr:spPr>
        <a:xfrm>
          <a:off x="10528300" y="8472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124689</xdr:rowOff>
    </xdr:from>
    <xdr:to>
      <xdr:col>55</xdr:col>
      <xdr:colOff>88900</xdr:colOff>
      <xdr:row>50</xdr:row>
      <xdr:rowOff>124689</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8697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113640</xdr:rowOff>
    </xdr:from>
    <xdr:to>
      <xdr:col>55</xdr:col>
      <xdr:colOff>0</xdr:colOff>
      <xdr:row>58</xdr:row>
      <xdr:rowOff>118973</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9639300" y="10057740"/>
          <a:ext cx="838200" cy="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159402</xdr:rowOff>
    </xdr:from>
    <xdr:ext cx="469744" cy="259045"/>
    <xdr:sp macro="" textlink="">
      <xdr:nvSpPr>
        <xdr:cNvPr id="351" name="農林水産業費平均値テキスト">
          <a:extLst>
            <a:ext uri="{FF2B5EF4-FFF2-40B4-BE49-F238E27FC236}">
              <a16:creationId xmlns:a16="http://schemas.microsoft.com/office/drawing/2014/main" id="{00000000-0008-0000-0700-00005F010000}"/>
            </a:ext>
          </a:extLst>
        </xdr:cNvPr>
        <xdr:cNvSpPr txBox="1"/>
      </xdr:nvSpPr>
      <xdr:spPr>
        <a:xfrm>
          <a:off x="10528300" y="97606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136525</xdr:rowOff>
    </xdr:from>
    <xdr:to>
      <xdr:col>55</xdr:col>
      <xdr:colOff>50800</xdr:colOff>
      <xdr:row>58</xdr:row>
      <xdr:rowOff>66675</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10426700" y="990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118973</xdr:rowOff>
    </xdr:from>
    <xdr:to>
      <xdr:col>50</xdr:col>
      <xdr:colOff>114300</xdr:colOff>
      <xdr:row>58</xdr:row>
      <xdr:rowOff>119888</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8750300" y="10063073"/>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133553</xdr:rowOff>
    </xdr:from>
    <xdr:to>
      <xdr:col>50</xdr:col>
      <xdr:colOff>165100</xdr:colOff>
      <xdr:row>58</xdr:row>
      <xdr:rowOff>63703</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9588500" y="9906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80230</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404428" y="9681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117983</xdr:rowOff>
    </xdr:from>
    <xdr:to>
      <xdr:col>45</xdr:col>
      <xdr:colOff>177800</xdr:colOff>
      <xdr:row>58</xdr:row>
      <xdr:rowOff>119888</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7861300" y="10062083"/>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140412</xdr:rowOff>
    </xdr:from>
    <xdr:to>
      <xdr:col>46</xdr:col>
      <xdr:colOff>38100</xdr:colOff>
      <xdr:row>58</xdr:row>
      <xdr:rowOff>70562</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8699500" y="9913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87089</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515428" y="9688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117983</xdr:rowOff>
    </xdr:from>
    <xdr:to>
      <xdr:col>41</xdr:col>
      <xdr:colOff>50800</xdr:colOff>
      <xdr:row>58</xdr:row>
      <xdr:rowOff>133604</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6972300" y="10062083"/>
          <a:ext cx="889000" cy="1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129362</xdr:rowOff>
    </xdr:from>
    <xdr:to>
      <xdr:col>41</xdr:col>
      <xdr:colOff>101600</xdr:colOff>
      <xdr:row>58</xdr:row>
      <xdr:rowOff>59512</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7810500" y="9902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76039</xdr:rowOff>
    </xdr:from>
    <xdr:ext cx="469744"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26428" y="9677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135687</xdr:rowOff>
    </xdr:from>
    <xdr:to>
      <xdr:col>36</xdr:col>
      <xdr:colOff>165100</xdr:colOff>
      <xdr:row>58</xdr:row>
      <xdr:rowOff>65837</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6921500" y="990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82364</xdr:rowOff>
    </xdr:from>
    <xdr:ext cx="469744"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37428" y="9683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62840</xdr:rowOff>
    </xdr:from>
    <xdr:to>
      <xdr:col>55</xdr:col>
      <xdr:colOff>50800</xdr:colOff>
      <xdr:row>58</xdr:row>
      <xdr:rowOff>164440</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10426700" y="100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149217</xdr:rowOff>
    </xdr:from>
    <xdr:ext cx="469744" cy="259045"/>
    <xdr:sp macro="" textlink="">
      <xdr:nvSpPr>
        <xdr:cNvPr id="370" name="農林水産業費該当値テキスト">
          <a:extLst>
            <a:ext uri="{FF2B5EF4-FFF2-40B4-BE49-F238E27FC236}">
              <a16:creationId xmlns:a16="http://schemas.microsoft.com/office/drawing/2014/main" id="{00000000-0008-0000-0700-000072010000}"/>
            </a:ext>
          </a:extLst>
        </xdr:cNvPr>
        <xdr:cNvSpPr txBox="1"/>
      </xdr:nvSpPr>
      <xdr:spPr>
        <a:xfrm>
          <a:off x="10528300" y="992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68173</xdr:rowOff>
    </xdr:from>
    <xdr:to>
      <xdr:col>50</xdr:col>
      <xdr:colOff>165100</xdr:colOff>
      <xdr:row>58</xdr:row>
      <xdr:rowOff>169773</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9588500" y="10012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160900</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404428" y="10105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69088</xdr:rowOff>
    </xdr:from>
    <xdr:to>
      <xdr:col>46</xdr:col>
      <xdr:colOff>38100</xdr:colOff>
      <xdr:row>58</xdr:row>
      <xdr:rowOff>170688</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8699500" y="1001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161815</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8515428" y="10105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67183</xdr:rowOff>
    </xdr:from>
    <xdr:to>
      <xdr:col>41</xdr:col>
      <xdr:colOff>101600</xdr:colOff>
      <xdr:row>58</xdr:row>
      <xdr:rowOff>168783</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7810500" y="10011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159910</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626428" y="10104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82804</xdr:rowOff>
    </xdr:from>
    <xdr:to>
      <xdr:col>36</xdr:col>
      <xdr:colOff>165100</xdr:colOff>
      <xdr:row>59</xdr:row>
      <xdr:rowOff>12954</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6921500" y="10026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4081</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737428" y="10119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15753</xdr:rowOff>
    </xdr:from>
    <xdr:to>
      <xdr:col>54</xdr:col>
      <xdr:colOff>189865</xdr:colOff>
      <xdr:row>78</xdr:row>
      <xdr:rowOff>81910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360153"/>
          <a:ext cx="1270" cy="1094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85737</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458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81910</xdr:rowOff>
    </xdr:from>
    <xdr:to>
      <xdr:col>55</xdr:col>
      <xdr:colOff>88900</xdr:colOff>
      <xdr:row>78</xdr:row>
      <xdr:rowOff>81910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455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133880</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2135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25,211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15753</xdr:rowOff>
    </xdr:from>
    <xdr:to>
      <xdr:col>55</xdr:col>
      <xdr:colOff>88900</xdr:colOff>
      <xdr:row>72</xdr:row>
      <xdr:rowOff>15753</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36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35275</xdr:rowOff>
    </xdr:from>
    <xdr:to>
      <xdr:col>55</xdr:col>
      <xdr:colOff>0</xdr:colOff>
      <xdr:row>77</xdr:row>
      <xdr:rowOff>88951</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9639300" y="13236925"/>
          <a:ext cx="838200" cy="53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3008</xdr:rowOff>
    </xdr:from>
    <xdr:ext cx="469744"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0332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151581</xdr:rowOff>
    </xdr:from>
    <xdr:to>
      <xdr:col>55</xdr:col>
      <xdr:colOff>50800</xdr:colOff>
      <xdr:row>77</xdr:row>
      <xdr:rowOff>81731</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181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23479</xdr:rowOff>
    </xdr:from>
    <xdr:to>
      <xdr:col>50</xdr:col>
      <xdr:colOff>114300</xdr:colOff>
      <xdr:row>77</xdr:row>
      <xdr:rowOff>35275</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8750300" y="13225129"/>
          <a:ext cx="889000" cy="1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107279</xdr:rowOff>
    </xdr:from>
    <xdr:to>
      <xdr:col>50</xdr:col>
      <xdr:colOff>165100</xdr:colOff>
      <xdr:row>77</xdr:row>
      <xdr:rowOff>37429</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13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53956</xdr:rowOff>
    </xdr:from>
    <xdr:ext cx="469744"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404428" y="12912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80584</xdr:rowOff>
    </xdr:from>
    <xdr:to>
      <xdr:col>45</xdr:col>
      <xdr:colOff>177800</xdr:colOff>
      <xdr:row>77</xdr:row>
      <xdr:rowOff>23479</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7861300" y="13110784"/>
          <a:ext cx="889000" cy="114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110389</xdr:rowOff>
    </xdr:from>
    <xdr:to>
      <xdr:col>46</xdr:col>
      <xdr:colOff>38100</xdr:colOff>
      <xdr:row>77</xdr:row>
      <xdr:rowOff>40539</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14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57066</xdr:rowOff>
    </xdr:from>
    <xdr:ext cx="469744"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515428" y="12915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80584</xdr:rowOff>
    </xdr:from>
    <xdr:to>
      <xdr:col>41</xdr:col>
      <xdr:colOff>50800</xdr:colOff>
      <xdr:row>77</xdr:row>
      <xdr:rowOff>66914</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110784"/>
          <a:ext cx="889000" cy="15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30790</xdr:rowOff>
    </xdr:from>
    <xdr:to>
      <xdr:col>41</xdr:col>
      <xdr:colOff>101600</xdr:colOff>
      <xdr:row>76</xdr:row>
      <xdr:rowOff>132390</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06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123517</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626428" y="1315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6787</xdr:rowOff>
    </xdr:from>
    <xdr:to>
      <xdr:col>36</xdr:col>
      <xdr:colOff>165100</xdr:colOff>
      <xdr:row>77</xdr:row>
      <xdr:rowOff>108387</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20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124914</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37428" y="12983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38151</xdr:rowOff>
    </xdr:from>
    <xdr:to>
      <xdr:col>55</xdr:col>
      <xdr:colOff>50800</xdr:colOff>
      <xdr:row>77</xdr:row>
      <xdr:rowOff>139751</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23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16578</xdr:rowOff>
    </xdr:from>
    <xdr:ext cx="469744"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218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155925</xdr:rowOff>
    </xdr:from>
    <xdr:to>
      <xdr:col>50</xdr:col>
      <xdr:colOff>165100</xdr:colOff>
      <xdr:row>77</xdr:row>
      <xdr:rowOff>86075</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18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77202</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04428" y="13278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144129</xdr:rowOff>
    </xdr:from>
    <xdr:to>
      <xdr:col>46</xdr:col>
      <xdr:colOff>38100</xdr:colOff>
      <xdr:row>77</xdr:row>
      <xdr:rowOff>74279</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17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65406</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15428" y="13267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29784</xdr:rowOff>
    </xdr:from>
    <xdr:to>
      <xdr:col>41</xdr:col>
      <xdr:colOff>101600</xdr:colOff>
      <xdr:row>76</xdr:row>
      <xdr:rowOff>131384</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05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74</xdr:row>
      <xdr:rowOff>147911</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26428" y="12835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16114</xdr:rowOff>
    </xdr:from>
    <xdr:to>
      <xdr:col>36</xdr:col>
      <xdr:colOff>165100</xdr:colOff>
      <xdr:row>77</xdr:row>
      <xdr:rowOff>117714</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217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108841</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37428" y="13310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123208</xdr:rowOff>
    </xdr:from>
    <xdr:to>
      <xdr:col>54</xdr:col>
      <xdr:colOff>189865</xdr:colOff>
      <xdr:row>99</xdr:row>
      <xdr:rowOff>105116</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553708"/>
          <a:ext cx="1270" cy="15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108943</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7082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105116</xdr:rowOff>
    </xdr:from>
    <xdr:to>
      <xdr:col>55</xdr:col>
      <xdr:colOff>88900</xdr:colOff>
      <xdr:row>99</xdr:row>
      <xdr:rowOff>105116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7078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69885</xdr:rowOff>
    </xdr:from>
    <xdr:ext cx="534377"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328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66,505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123208</xdr:rowOff>
    </xdr:from>
    <xdr:to>
      <xdr:col>55</xdr:col>
      <xdr:colOff>88900</xdr:colOff>
      <xdr:row>90</xdr:row>
      <xdr:rowOff>123208</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553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115305</xdr:rowOff>
    </xdr:from>
    <xdr:to>
      <xdr:col>55</xdr:col>
      <xdr:colOff>0</xdr:colOff>
      <xdr:row>95</xdr:row>
      <xdr:rowOff>135389</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9639300" y="16403055"/>
          <a:ext cx="838200" cy="20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37609</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496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59182</xdr:rowOff>
    </xdr:from>
    <xdr:to>
      <xdr:col>55</xdr:col>
      <xdr:colOff>50800</xdr:colOff>
      <xdr:row>96</xdr:row>
      <xdr:rowOff>160782</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518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135389</xdr:rowOff>
    </xdr:from>
    <xdr:to>
      <xdr:col>50</xdr:col>
      <xdr:colOff>114300</xdr:colOff>
      <xdr:row>96</xdr:row>
      <xdr:rowOff>15994</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8750300" y="16423139"/>
          <a:ext cx="889000" cy="52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98991</xdr:rowOff>
    </xdr:from>
    <xdr:to>
      <xdr:col>50</xdr:col>
      <xdr:colOff>165100</xdr:colOff>
      <xdr:row>97</xdr:row>
      <xdr:rowOff>29141</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55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20268</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650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92478</xdr:rowOff>
    </xdr:from>
    <xdr:to>
      <xdr:col>45</xdr:col>
      <xdr:colOff>177800</xdr:colOff>
      <xdr:row>96</xdr:row>
      <xdr:rowOff>15994</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7861300" y="16380228"/>
          <a:ext cx="889000" cy="94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150785</xdr:rowOff>
    </xdr:from>
    <xdr:to>
      <xdr:col>46</xdr:col>
      <xdr:colOff>38100</xdr:colOff>
      <xdr:row>97</xdr:row>
      <xdr:rowOff>80935</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60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72062</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702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25335</xdr:rowOff>
    </xdr:from>
    <xdr:to>
      <xdr:col>41</xdr:col>
      <xdr:colOff>50800</xdr:colOff>
      <xdr:row>95</xdr:row>
      <xdr:rowOff>92478</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a:off x="6972300" y="16313085"/>
          <a:ext cx="889000" cy="67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84361</xdr:rowOff>
    </xdr:from>
    <xdr:to>
      <xdr:col>41</xdr:col>
      <xdr:colOff>101600</xdr:colOff>
      <xdr:row>97</xdr:row>
      <xdr:rowOff>14511</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5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5638</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636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139356</xdr:rowOff>
    </xdr:from>
    <xdr:to>
      <xdr:col>36</xdr:col>
      <xdr:colOff>165100</xdr:colOff>
      <xdr:row>97</xdr:row>
      <xdr:rowOff>69506</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59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60633</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69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64505</xdr:rowOff>
    </xdr:from>
    <xdr:to>
      <xdr:col>55</xdr:col>
      <xdr:colOff>50800</xdr:colOff>
      <xdr:row>95</xdr:row>
      <xdr:rowOff>166105</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35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87382</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203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84589</xdr:rowOff>
    </xdr:from>
    <xdr:to>
      <xdr:col>50</xdr:col>
      <xdr:colOff>165100</xdr:colOff>
      <xdr:row>96</xdr:row>
      <xdr:rowOff>14739</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372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31266</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14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136644</xdr:rowOff>
    </xdr:from>
    <xdr:to>
      <xdr:col>46</xdr:col>
      <xdr:colOff>38100</xdr:colOff>
      <xdr:row>96</xdr:row>
      <xdr:rowOff>66794</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42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83321</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199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41678</xdr:rowOff>
    </xdr:from>
    <xdr:to>
      <xdr:col>41</xdr:col>
      <xdr:colOff>101600</xdr:colOff>
      <xdr:row>95</xdr:row>
      <xdr:rowOff>143278</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32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159805</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104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145985</xdr:rowOff>
    </xdr:from>
    <xdr:to>
      <xdr:col>36</xdr:col>
      <xdr:colOff>165100</xdr:colOff>
      <xdr:row>95</xdr:row>
      <xdr:rowOff>76135</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26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92662</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037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12781</xdr:rowOff>
    </xdr:from>
    <xdr:to>
      <xdr:col>85</xdr:col>
      <xdr:colOff>126364</xdr:colOff>
      <xdr:row>39</xdr:row>
      <xdr:rowOff>49449</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156281"/>
          <a:ext cx="1269" cy="1579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53276</xdr:rowOff>
    </xdr:from>
    <xdr:ext cx="469744"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739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49449</xdr:rowOff>
    </xdr:from>
    <xdr:to>
      <xdr:col>86</xdr:col>
      <xdr:colOff>25400</xdr:colOff>
      <xdr:row>39</xdr:row>
      <xdr:rowOff>49449</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73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130908</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4931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12781</xdr:rowOff>
    </xdr:from>
    <xdr:to>
      <xdr:col>86</xdr:col>
      <xdr:colOff>25400</xdr:colOff>
      <xdr:row>30</xdr:row>
      <xdr:rowOff>12781</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156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74595</xdr:rowOff>
    </xdr:from>
    <xdr:to>
      <xdr:col>85</xdr:col>
      <xdr:colOff>127000</xdr:colOff>
      <xdr:row>37</xdr:row>
      <xdr:rowOff>70663</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5481300" y="6246795"/>
          <a:ext cx="838200" cy="167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154205</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1549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131328</xdr:rowOff>
    </xdr:from>
    <xdr:to>
      <xdr:col>85</xdr:col>
      <xdr:colOff>177800</xdr:colOff>
      <xdr:row>37</xdr:row>
      <xdr:rowOff>61478</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30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74595</xdr:rowOff>
    </xdr:from>
    <xdr:to>
      <xdr:col>81</xdr:col>
      <xdr:colOff>50800</xdr:colOff>
      <xdr:row>37</xdr:row>
      <xdr:rowOff>40487</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4592300" y="6246795"/>
          <a:ext cx="889000" cy="137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2124</xdr:rowOff>
    </xdr:from>
    <xdr:to>
      <xdr:col>81</xdr:col>
      <xdr:colOff>101600</xdr:colOff>
      <xdr:row>37</xdr:row>
      <xdr:rowOff>103724</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34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94851</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438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135402</xdr:rowOff>
    </xdr:from>
    <xdr:to>
      <xdr:col>76</xdr:col>
      <xdr:colOff>114300</xdr:colOff>
      <xdr:row>37</xdr:row>
      <xdr:rowOff>40487</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3703300" y="6307602"/>
          <a:ext cx="889000" cy="76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2124</xdr:rowOff>
    </xdr:from>
    <xdr:to>
      <xdr:col>76</xdr:col>
      <xdr:colOff>165100</xdr:colOff>
      <xdr:row>37</xdr:row>
      <xdr:rowOff>103724</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34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94851</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438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35275</xdr:rowOff>
    </xdr:from>
    <xdr:to>
      <xdr:col>71</xdr:col>
      <xdr:colOff>177800</xdr:colOff>
      <xdr:row>36</xdr:row>
      <xdr:rowOff>135402</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2814300" y="6207475"/>
          <a:ext cx="889000" cy="100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126024</xdr:rowOff>
    </xdr:from>
    <xdr:to>
      <xdr:col>72</xdr:col>
      <xdr:colOff>38100</xdr:colOff>
      <xdr:row>37</xdr:row>
      <xdr:rowOff>56174</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29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47301</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390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128676</xdr:rowOff>
    </xdr:from>
    <xdr:to>
      <xdr:col>67</xdr:col>
      <xdr:colOff>101600</xdr:colOff>
      <xdr:row>37</xdr:row>
      <xdr:rowOff>58826</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30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49953</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393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19863</xdr:rowOff>
    </xdr:from>
    <xdr:to>
      <xdr:col>85</xdr:col>
      <xdr:colOff>177800</xdr:colOff>
      <xdr:row>37</xdr:row>
      <xdr:rowOff>121463</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36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169740</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341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23795</xdr:rowOff>
    </xdr:from>
    <xdr:to>
      <xdr:col>81</xdr:col>
      <xdr:colOff>101600</xdr:colOff>
      <xdr:row>36</xdr:row>
      <xdr:rowOff>125395</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19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141922</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5971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161137</xdr:rowOff>
    </xdr:from>
    <xdr:to>
      <xdr:col>76</xdr:col>
      <xdr:colOff>165100</xdr:colOff>
      <xdr:row>37</xdr:row>
      <xdr:rowOff>91287</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33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107814</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6108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84602</xdr:rowOff>
    </xdr:from>
    <xdr:to>
      <xdr:col>72</xdr:col>
      <xdr:colOff>38100</xdr:colOff>
      <xdr:row>37</xdr:row>
      <xdr:rowOff>14752</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256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31279</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6032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155925</xdr:rowOff>
    </xdr:from>
    <xdr:to>
      <xdr:col>67</xdr:col>
      <xdr:colOff>101600</xdr:colOff>
      <xdr:row>36</xdr:row>
      <xdr:rowOff>86075</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15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102602</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593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63653</xdr:rowOff>
    </xdr:from>
    <xdr:to>
      <xdr:col>85</xdr:col>
      <xdr:colOff>126364</xdr:colOff>
      <xdr:row>58</xdr:row>
      <xdr:rowOff>73196</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636153"/>
          <a:ext cx="1269" cy="1381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77023</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021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73196</xdr:rowOff>
    </xdr:from>
    <xdr:to>
      <xdr:col>86</xdr:col>
      <xdr:colOff>25400</xdr:colOff>
      <xdr:row>58</xdr:row>
      <xdr:rowOff>73196</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01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10330</xdr:rowOff>
    </xdr:from>
    <xdr:ext cx="534377"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411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99,992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63653</xdr:rowOff>
    </xdr:from>
    <xdr:to>
      <xdr:col>86</xdr:col>
      <xdr:colOff>25400</xdr:colOff>
      <xdr:row>50</xdr:row>
      <xdr:rowOff>63653</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636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33439</xdr:rowOff>
    </xdr:from>
    <xdr:to>
      <xdr:col>85</xdr:col>
      <xdr:colOff>127000</xdr:colOff>
      <xdr:row>57</xdr:row>
      <xdr:rowOff>73120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5481300" y="9806089"/>
          <a:ext cx="838200" cy="39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168565</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4268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145688</xdr:rowOff>
    </xdr:from>
    <xdr:to>
      <xdr:col>85</xdr:col>
      <xdr:colOff>177800</xdr:colOff>
      <xdr:row>56</xdr:row>
      <xdr:rowOff>75838</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57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33439</xdr:rowOff>
    </xdr:from>
    <xdr:to>
      <xdr:col>81</xdr:col>
      <xdr:colOff>50800</xdr:colOff>
      <xdr:row>57</xdr:row>
      <xdr:rowOff>47307</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4592300" y="9806089"/>
          <a:ext cx="889000" cy="13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16377</xdr:rowOff>
    </xdr:from>
    <xdr:to>
      <xdr:col>81</xdr:col>
      <xdr:colOff>101600</xdr:colOff>
      <xdr:row>56</xdr:row>
      <xdr:rowOff>117977</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61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134504</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392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47307</xdr:rowOff>
    </xdr:from>
    <xdr:to>
      <xdr:col>76</xdr:col>
      <xdr:colOff>114300</xdr:colOff>
      <xdr:row>57</xdr:row>
      <xdr:rowOff>105201</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3703300" y="9819957"/>
          <a:ext cx="889000" cy="57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146221</xdr:rowOff>
    </xdr:from>
    <xdr:to>
      <xdr:col>76</xdr:col>
      <xdr:colOff>165100</xdr:colOff>
      <xdr:row>56</xdr:row>
      <xdr:rowOff>76371</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57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92898</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35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105201</xdr:rowOff>
    </xdr:from>
    <xdr:to>
      <xdr:col>71</xdr:col>
      <xdr:colOff>177800</xdr:colOff>
      <xdr:row>58</xdr:row>
      <xdr:rowOff>6617</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9877851"/>
          <a:ext cx="889000" cy="7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153842</xdr:rowOff>
    </xdr:from>
    <xdr:to>
      <xdr:col>72</xdr:col>
      <xdr:colOff>38100</xdr:colOff>
      <xdr:row>56</xdr:row>
      <xdr:rowOff>83992</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583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100519</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358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119952</xdr:rowOff>
    </xdr:from>
    <xdr:to>
      <xdr:col>67</xdr:col>
      <xdr:colOff>101600</xdr:colOff>
      <xdr:row>57</xdr:row>
      <xdr:rowOff>50102</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72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66629</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496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22320</xdr:rowOff>
    </xdr:from>
    <xdr:to>
      <xdr:col>85</xdr:col>
      <xdr:colOff>177800</xdr:colOff>
      <xdr:row>57</xdr:row>
      <xdr:rowOff>123920</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7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747</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77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154089</xdr:rowOff>
    </xdr:from>
    <xdr:to>
      <xdr:col>81</xdr:col>
      <xdr:colOff>101600</xdr:colOff>
      <xdr:row>57</xdr:row>
      <xdr:rowOff>84239</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75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75366</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848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167957</xdr:rowOff>
    </xdr:from>
    <xdr:to>
      <xdr:col>76</xdr:col>
      <xdr:colOff>165100</xdr:colOff>
      <xdr:row>57</xdr:row>
      <xdr:rowOff>98107</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76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89234</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861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54401</xdr:rowOff>
    </xdr:from>
    <xdr:to>
      <xdr:col>72</xdr:col>
      <xdr:colOff>38100</xdr:colOff>
      <xdr:row>57</xdr:row>
      <xdr:rowOff>156001</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82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147128</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919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127267</xdr:rowOff>
    </xdr:from>
    <xdr:to>
      <xdr:col>67</xdr:col>
      <xdr:colOff>101600</xdr:colOff>
      <xdr:row>58</xdr:row>
      <xdr:rowOff>57417</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899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48544</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99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72</xdr:row>
      <xdr:rowOff>111777</xdr:rowOff>
    </xdr:from>
    <xdr:ext cx="46717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168927</xdr:rowOff>
    </xdr:from>
    <xdr:ext cx="46717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69291</xdr:rowOff>
    </xdr:from>
    <xdr:to>
      <xdr:col>85</xdr:col>
      <xdr:colOff>126364</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242241"/>
          <a:ext cx="1269" cy="1270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15968</xdr:rowOff>
    </xdr:from>
    <xdr:ext cx="469744"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2017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69291</xdr:rowOff>
    </xdr:from>
    <xdr:to>
      <xdr:col>86</xdr:col>
      <xdr:colOff>25400</xdr:colOff>
      <xdr:row>71</xdr:row>
      <xdr:rowOff>69291</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242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31996</xdr:rowOff>
    </xdr:from>
    <xdr:ext cx="378565"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23364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9119</xdr:rowOff>
    </xdr:from>
    <xdr:to>
      <xdr:col>85</xdr:col>
      <xdr:colOff>177800</xdr:colOff>
      <xdr:row>78</xdr:row>
      <xdr:rowOff>110719</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382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52552</xdr:rowOff>
    </xdr:from>
    <xdr:to>
      <xdr:col>81</xdr:col>
      <xdr:colOff>101600</xdr:colOff>
      <xdr:row>78</xdr:row>
      <xdr:rowOff>154152</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42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76</xdr:row>
      <xdr:rowOff>170679</xdr:rowOff>
    </xdr:from>
    <xdr:ext cx="378565"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2017" y="132008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104953</xdr:rowOff>
    </xdr:from>
    <xdr:to>
      <xdr:col>76</xdr:col>
      <xdr:colOff>114300</xdr:colOff>
      <xdr:row>78</xdr:row>
      <xdr:rowOff>139700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3703300" y="13478053"/>
          <a:ext cx="889000" cy="3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60097</xdr:rowOff>
    </xdr:from>
    <xdr:to>
      <xdr:col>76</xdr:col>
      <xdr:colOff>165100</xdr:colOff>
      <xdr:row>78</xdr:row>
      <xdr:rowOff>161697</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43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6774</xdr:rowOff>
    </xdr:from>
    <xdr:ext cx="378565"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3017" y="13208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104953</xdr:rowOff>
    </xdr:from>
    <xdr:to>
      <xdr:col>71</xdr:col>
      <xdr:colOff>177800</xdr:colOff>
      <xdr:row>78</xdr:row>
      <xdr:rowOff>130784</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2814300" y="13478053"/>
          <a:ext cx="889000" cy="25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5004</xdr:rowOff>
    </xdr:from>
    <xdr:to>
      <xdr:col>72</xdr:col>
      <xdr:colOff>38100</xdr:colOff>
      <xdr:row>78</xdr:row>
      <xdr:rowOff>106604</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378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123131</xdr:rowOff>
    </xdr:from>
    <xdr:ext cx="378565"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514017" y="131533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27863</xdr:rowOff>
    </xdr:from>
    <xdr:to>
      <xdr:col>67</xdr:col>
      <xdr:colOff>101600</xdr:colOff>
      <xdr:row>78</xdr:row>
      <xdr:rowOff>129463</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400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145990</xdr:rowOff>
    </xdr:from>
    <xdr:ext cx="378565"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5017" y="131761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54153</xdr:rowOff>
    </xdr:from>
    <xdr:to>
      <xdr:col>72</xdr:col>
      <xdr:colOff>38100</xdr:colOff>
      <xdr:row>78</xdr:row>
      <xdr:rowOff>155753</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42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146880</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14017" y="135199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79984</xdr:rowOff>
    </xdr:from>
    <xdr:to>
      <xdr:col>67</xdr:col>
      <xdr:colOff>101600</xdr:colOff>
      <xdr:row>79</xdr:row>
      <xdr:rowOff>10134</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453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1261</xdr:rowOff>
    </xdr:from>
    <xdr:ext cx="313932"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57333" y="135458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a:extLst>
            <a:ext uri="{FF2B5EF4-FFF2-40B4-BE49-F238E27FC236}">
              <a16:creationId xmlns:a16="http://schemas.microsoft.com/office/drawing/2014/main" id="{00000000-0008-0000-07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146310</xdr:rowOff>
    </xdr:from>
    <xdr:to>
      <xdr:col>85</xdr:col>
      <xdr:colOff>126364</xdr:colOff>
      <xdr:row>98</xdr:row>
      <xdr:rowOff>38906</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6317595" y="15576810"/>
          <a:ext cx="1269" cy="1264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42733</xdr:rowOff>
    </xdr:from>
    <xdr:ext cx="469744" cy="259045"/>
    <xdr:sp macro="" textlink="">
      <xdr:nvSpPr>
        <xdr:cNvPr id="687" name="公債費最小値テキスト">
          <a:extLst>
            <a:ext uri="{FF2B5EF4-FFF2-40B4-BE49-F238E27FC236}">
              <a16:creationId xmlns:a16="http://schemas.microsoft.com/office/drawing/2014/main" id="{00000000-0008-0000-0700-0000AF020000}"/>
            </a:ext>
          </a:extLst>
        </xdr:cNvPr>
        <xdr:cNvSpPr txBox="1"/>
      </xdr:nvSpPr>
      <xdr:spPr>
        <a:xfrm>
          <a:off x="16370300" y="16844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38906</xdr:rowOff>
    </xdr:from>
    <xdr:to>
      <xdr:col>86</xdr:col>
      <xdr:colOff>25400</xdr:colOff>
      <xdr:row>98</xdr:row>
      <xdr:rowOff>38906</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6841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92987</xdr:rowOff>
    </xdr:from>
    <xdr:ext cx="534377" cy="259045"/>
    <xdr:sp macro="" textlink="">
      <xdr:nvSpPr>
        <xdr:cNvPr id="689" name="公債費最大値テキスト">
          <a:extLst>
            <a:ext uri="{FF2B5EF4-FFF2-40B4-BE49-F238E27FC236}">
              <a16:creationId xmlns:a16="http://schemas.microsoft.com/office/drawing/2014/main" id="{00000000-0008-0000-0700-0000B1020000}"/>
            </a:ext>
          </a:extLst>
        </xdr:cNvPr>
        <xdr:cNvSpPr txBox="1"/>
      </xdr:nvSpPr>
      <xdr:spPr>
        <a:xfrm>
          <a:off x="16370300" y="15352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75,653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146310</xdr:rowOff>
    </xdr:from>
    <xdr:to>
      <xdr:col>86</xdr:col>
      <xdr:colOff>25400</xdr:colOff>
      <xdr:row>90</xdr:row>
      <xdr:rowOff>146310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5576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144101</xdr:rowOff>
    </xdr:from>
    <xdr:to>
      <xdr:col>85</xdr:col>
      <xdr:colOff>127000</xdr:colOff>
      <xdr:row>96</xdr:row>
      <xdr:rowOff>145853</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5481300" y="16603301"/>
          <a:ext cx="838200" cy="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14927</xdr:rowOff>
    </xdr:from>
    <xdr:ext cx="534377" cy="259045"/>
    <xdr:sp macro="" textlink="">
      <xdr:nvSpPr>
        <xdr:cNvPr id="692" name="公債費平均値テキスト">
          <a:extLst>
            <a:ext uri="{FF2B5EF4-FFF2-40B4-BE49-F238E27FC236}">
              <a16:creationId xmlns:a16="http://schemas.microsoft.com/office/drawing/2014/main" id="{00000000-0008-0000-0700-0000B4020000}"/>
            </a:ext>
          </a:extLst>
        </xdr:cNvPr>
        <xdr:cNvSpPr txBox="1"/>
      </xdr:nvSpPr>
      <xdr:spPr>
        <a:xfrm>
          <a:off x="16370300" y="163026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163500</xdr:rowOff>
    </xdr:from>
    <xdr:to>
      <xdr:col>85</xdr:col>
      <xdr:colOff>177800</xdr:colOff>
      <xdr:row>96</xdr:row>
      <xdr:rowOff>93650</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6268700" y="1645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144101</xdr:rowOff>
    </xdr:from>
    <xdr:to>
      <xdr:col>81</xdr:col>
      <xdr:colOff>50800</xdr:colOff>
      <xdr:row>96</xdr:row>
      <xdr:rowOff>151854</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4592300" y="16603301"/>
          <a:ext cx="889000" cy="7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2890</xdr:rowOff>
    </xdr:from>
    <xdr:to>
      <xdr:col>81</xdr:col>
      <xdr:colOff>101600</xdr:colOff>
      <xdr:row>96</xdr:row>
      <xdr:rowOff>104490</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5430500" y="16462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121017</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14111" y="1623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151854</xdr:rowOff>
    </xdr:from>
    <xdr:to>
      <xdr:col>76</xdr:col>
      <xdr:colOff>114300</xdr:colOff>
      <xdr:row>96</xdr:row>
      <xdr:rowOff>166979</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3703300" y="16611054"/>
          <a:ext cx="889000" cy="15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165443</xdr:rowOff>
    </xdr:from>
    <xdr:to>
      <xdr:col>76</xdr:col>
      <xdr:colOff>165100</xdr:colOff>
      <xdr:row>96</xdr:row>
      <xdr:rowOff>95593</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4541500" y="1645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112120</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5111" y="1622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166979</xdr:rowOff>
    </xdr:from>
    <xdr:to>
      <xdr:col>71</xdr:col>
      <xdr:colOff>177800</xdr:colOff>
      <xdr:row>97</xdr:row>
      <xdr:rowOff>2445</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2814300" y="16626179"/>
          <a:ext cx="889000" cy="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1194</xdr:rowOff>
    </xdr:from>
    <xdr:to>
      <xdr:col>72</xdr:col>
      <xdr:colOff>38100</xdr:colOff>
      <xdr:row>96</xdr:row>
      <xdr:rowOff>102794</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3652500" y="1646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119321</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623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159804</xdr:rowOff>
    </xdr:from>
    <xdr:to>
      <xdr:col>67</xdr:col>
      <xdr:colOff>101600</xdr:colOff>
      <xdr:row>96</xdr:row>
      <xdr:rowOff>89954</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2763500" y="1644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106481</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6222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95053</xdr:rowOff>
    </xdr:from>
    <xdr:to>
      <xdr:col>85</xdr:col>
      <xdr:colOff>177800</xdr:colOff>
      <xdr:row>97</xdr:row>
      <xdr:rowOff>25203</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6268700" y="16554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73480</xdr:rowOff>
    </xdr:from>
    <xdr:ext cx="534377" cy="259045"/>
    <xdr:sp macro="" textlink="">
      <xdr:nvSpPr>
        <xdr:cNvPr id="711" name="公債費該当値テキスト">
          <a:extLst>
            <a:ext uri="{FF2B5EF4-FFF2-40B4-BE49-F238E27FC236}">
              <a16:creationId xmlns:a16="http://schemas.microsoft.com/office/drawing/2014/main" id="{00000000-0008-0000-0700-0000C7020000}"/>
            </a:ext>
          </a:extLst>
        </xdr:cNvPr>
        <xdr:cNvSpPr txBox="1"/>
      </xdr:nvSpPr>
      <xdr:spPr>
        <a:xfrm>
          <a:off x="16370300" y="16532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93301</xdr:rowOff>
    </xdr:from>
    <xdr:to>
      <xdr:col>81</xdr:col>
      <xdr:colOff>101600</xdr:colOff>
      <xdr:row>97</xdr:row>
      <xdr:rowOff>23451</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5430500" y="16552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14578</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14111" y="16645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101054</xdr:rowOff>
    </xdr:from>
    <xdr:to>
      <xdr:col>76</xdr:col>
      <xdr:colOff>165100</xdr:colOff>
      <xdr:row>97</xdr:row>
      <xdr:rowOff>31204</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4541500" y="1656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22331</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325111" y="16652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116179</xdr:rowOff>
    </xdr:from>
    <xdr:to>
      <xdr:col>72</xdr:col>
      <xdr:colOff>38100</xdr:colOff>
      <xdr:row>97</xdr:row>
      <xdr:rowOff>46329</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3652500" y="1657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37456</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6111" y="16668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123095</xdr:rowOff>
    </xdr:from>
    <xdr:to>
      <xdr:col>67</xdr:col>
      <xdr:colOff>101600</xdr:colOff>
      <xdr:row>97</xdr:row>
      <xdr:rowOff>53245</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2763500" y="1658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44372</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7111" y="16675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100076</xdr:rowOff>
    </xdr:from>
    <xdr:to>
      <xdr:col>116</xdr:col>
      <xdr:colOff>62864</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415026"/>
          <a:ext cx="1269" cy="1315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46753</xdr:rowOff>
    </xdr:from>
    <xdr:ext cx="469744"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190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100076</xdr:rowOff>
    </xdr:from>
    <xdr:to>
      <xdr:col>116</xdr:col>
      <xdr:colOff>152400</xdr:colOff>
      <xdr:row>31</xdr:row>
      <xdr:rowOff>100076</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41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104157</xdr:rowOff>
    </xdr:from>
    <xdr:ext cx="378565"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4478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81280</xdr:rowOff>
    </xdr:from>
    <xdr:to>
      <xdr:col>116</xdr:col>
      <xdr:colOff>114300</xdr:colOff>
      <xdr:row>39</xdr:row>
      <xdr:rowOff>11430</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77470</xdr:rowOff>
    </xdr:from>
    <xdr:to>
      <xdr:col>112</xdr:col>
      <xdr:colOff>38100</xdr:colOff>
      <xdr:row>39</xdr:row>
      <xdr:rowOff>7620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59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24147</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17" y="6367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59182</xdr:rowOff>
    </xdr:from>
    <xdr:to>
      <xdr:col>107</xdr:col>
      <xdr:colOff>101600</xdr:colOff>
      <xdr:row>38</xdr:row>
      <xdr:rowOff>160782</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57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5859</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5017" y="63495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146812</xdr:rowOff>
    </xdr:from>
    <xdr:to>
      <xdr:col>102</xdr:col>
      <xdr:colOff>165100</xdr:colOff>
      <xdr:row>38</xdr:row>
      <xdr:rowOff>76962</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49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93489</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2656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44704</xdr:rowOff>
    </xdr:from>
    <xdr:to>
      <xdr:col>98</xdr:col>
      <xdr:colOff>38100</xdr:colOff>
      <xdr:row>38</xdr:row>
      <xdr:rowOff>146304</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559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162831</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7017" y="63350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solidFill>
                <a:schemeClr val="dk1"/>
              </a:solidFill>
              <a:effectLst/>
              <a:latin typeface="+mn-lt"/>
              <a:ea typeface="+mn-ea"/>
              <a:cs typeface="+mn-cs"/>
            </a:rPr>
            <a:t>　</a:t>
          </a:r>
          <a:r>
            <a:rPr kumimoji="1" lang="ja-JP" altLang="ja-JP" sz="900">
              <a:solidFill>
                <a:schemeClr val="dk1"/>
              </a:solidFill>
              <a:effectLst/>
              <a:latin typeface="+mn-lt"/>
              <a:ea typeface="+mn-ea"/>
              <a:cs typeface="+mn-cs"/>
            </a:rPr>
            <a:t>令和</a:t>
          </a:r>
          <a:r>
            <a:rPr kumimoji="1" lang="ja-JP" altLang="en-US" sz="900">
              <a:solidFill>
                <a:schemeClr val="dk1"/>
              </a:solidFill>
              <a:effectLst/>
              <a:latin typeface="+mn-lt"/>
              <a:ea typeface="+mn-ea"/>
              <a:cs typeface="+mn-cs"/>
            </a:rPr>
            <a:t>５</a:t>
          </a:r>
          <a:r>
            <a:rPr kumimoji="1" lang="ja-JP" altLang="ja-JP" sz="900">
              <a:solidFill>
                <a:schemeClr val="dk1"/>
              </a:solidFill>
              <a:effectLst/>
              <a:latin typeface="+mn-lt"/>
              <a:ea typeface="+mn-ea"/>
              <a:cs typeface="+mn-cs"/>
            </a:rPr>
            <a:t>年度の財政規模は、普通会計では対前年度比</a:t>
          </a:r>
          <a:r>
            <a:rPr kumimoji="1" lang="en-US" altLang="ja-JP" sz="900">
              <a:solidFill>
                <a:schemeClr val="dk1"/>
              </a:solidFill>
              <a:effectLst/>
              <a:latin typeface="+mn-lt"/>
              <a:ea typeface="+mn-ea"/>
              <a:cs typeface="+mn-cs"/>
            </a:rPr>
            <a:t>3.2</a:t>
          </a:r>
          <a:r>
            <a:rPr kumimoji="1" lang="ja-JP" altLang="ja-JP" sz="900">
              <a:solidFill>
                <a:schemeClr val="dk1"/>
              </a:solidFill>
              <a:effectLst/>
              <a:latin typeface="+mn-lt"/>
              <a:ea typeface="+mn-ea"/>
              <a:cs typeface="+mn-cs"/>
            </a:rPr>
            <a:t>％の減となったが、これは</a:t>
          </a:r>
          <a:r>
            <a:rPr kumimoji="1" lang="ja-JP" altLang="en-US" sz="900">
              <a:solidFill>
                <a:schemeClr val="dk1"/>
              </a:solidFill>
              <a:effectLst/>
              <a:latin typeface="+mn-lt"/>
              <a:ea typeface="+mn-ea"/>
              <a:cs typeface="+mn-cs"/>
            </a:rPr>
            <a:t>主に</a:t>
          </a:r>
          <a:r>
            <a:rPr kumimoji="1" lang="ja-JP" altLang="ja-JP" sz="900">
              <a:solidFill>
                <a:schemeClr val="dk1"/>
              </a:solidFill>
              <a:effectLst/>
              <a:latin typeface="+mn-lt"/>
              <a:ea typeface="+mn-ea"/>
              <a:cs typeface="+mn-cs"/>
            </a:rPr>
            <a:t>前年度に実施した</a:t>
          </a:r>
          <a:r>
            <a:rPr kumimoji="1" lang="ja-JP" altLang="en-US" sz="900">
              <a:solidFill>
                <a:schemeClr val="dk1"/>
              </a:solidFill>
              <a:effectLst/>
              <a:latin typeface="+mn-lt"/>
              <a:ea typeface="+mn-ea"/>
              <a:cs typeface="+mn-cs"/>
            </a:rPr>
            <a:t>子育て世代等臨時特別支援事業費金や</a:t>
          </a:r>
          <a:r>
            <a:rPr kumimoji="1" lang="ja-JP" altLang="ja-JP" sz="900">
              <a:solidFill>
                <a:schemeClr val="dk1"/>
              </a:solidFill>
              <a:effectLst/>
              <a:latin typeface="+mn-lt"/>
              <a:ea typeface="+mn-ea"/>
              <a:cs typeface="+mn-cs"/>
            </a:rPr>
            <a:t>新型コロナウイルス感染症</a:t>
          </a:r>
          <a:r>
            <a:rPr kumimoji="1" lang="ja-JP" altLang="en-US" sz="900">
              <a:solidFill>
                <a:schemeClr val="dk1"/>
              </a:solidFill>
              <a:effectLst/>
              <a:latin typeface="+mn-lt"/>
              <a:ea typeface="+mn-ea"/>
              <a:cs typeface="+mn-cs"/>
            </a:rPr>
            <a:t>関係</a:t>
          </a:r>
          <a:r>
            <a:rPr kumimoji="1" lang="ja-JP" altLang="ja-JP" sz="900">
              <a:solidFill>
                <a:schemeClr val="dk1"/>
              </a:solidFill>
              <a:effectLst/>
              <a:latin typeface="+mn-lt"/>
              <a:ea typeface="+mn-ea"/>
              <a:cs typeface="+mn-cs"/>
            </a:rPr>
            <a:t>事業の減によるものである。令和</a:t>
          </a:r>
          <a:r>
            <a:rPr kumimoji="1" lang="ja-JP" altLang="en-US" sz="900">
              <a:solidFill>
                <a:schemeClr val="dk1"/>
              </a:solidFill>
              <a:effectLst/>
              <a:latin typeface="+mn-lt"/>
              <a:ea typeface="+mn-ea"/>
              <a:cs typeface="+mn-cs"/>
            </a:rPr>
            <a:t>５</a:t>
          </a:r>
          <a:r>
            <a:rPr kumimoji="1" lang="ja-JP" altLang="ja-JP" sz="900">
              <a:solidFill>
                <a:schemeClr val="dk1"/>
              </a:solidFill>
              <a:effectLst/>
              <a:latin typeface="+mn-lt"/>
              <a:ea typeface="+mn-ea"/>
              <a:cs typeface="+mn-cs"/>
            </a:rPr>
            <a:t>年度は衛生費のほか、労働費、商工費</a:t>
          </a:r>
          <a:r>
            <a:rPr kumimoji="1" lang="ja-JP" altLang="en-US"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消防費</a:t>
          </a:r>
          <a:r>
            <a:rPr kumimoji="1" lang="ja-JP" altLang="en-US"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教育費が減となっており、</a:t>
          </a:r>
          <a:r>
            <a:rPr kumimoji="1" lang="ja-JP" altLang="en-US" sz="900">
              <a:solidFill>
                <a:schemeClr val="dk1"/>
              </a:solidFill>
              <a:effectLst/>
              <a:latin typeface="+mn-lt"/>
              <a:ea typeface="+mn-ea"/>
              <a:cs typeface="+mn-cs"/>
            </a:rPr>
            <a:t>農林水産業費、</a:t>
          </a:r>
          <a:r>
            <a:rPr kumimoji="1" lang="ja-JP" altLang="ja-JP" sz="900">
              <a:solidFill>
                <a:schemeClr val="dk1"/>
              </a:solidFill>
              <a:effectLst/>
              <a:latin typeface="+mn-lt"/>
              <a:ea typeface="+mn-ea"/>
              <a:cs typeface="+mn-cs"/>
            </a:rPr>
            <a:t>民生費</a:t>
          </a:r>
          <a:r>
            <a:rPr kumimoji="1" lang="ja-JP" altLang="en-US"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土木費などが増となっている。</a:t>
          </a:r>
          <a:endParaRPr lang="ja-JP" altLang="ja-JP" sz="900">
            <a:effectLst/>
          </a:endParaRPr>
        </a:p>
        <a:p>
          <a:r>
            <a:rPr kumimoji="1" lang="ja-JP" altLang="ja-JP" sz="900">
              <a:solidFill>
                <a:schemeClr val="dk1"/>
              </a:solidFill>
              <a:effectLst/>
              <a:latin typeface="+mn-lt"/>
              <a:ea typeface="+mn-ea"/>
              <a:cs typeface="+mn-cs"/>
            </a:rPr>
            <a:t>　主な増加した事業費の要因については、</a:t>
          </a:r>
          <a:r>
            <a:rPr kumimoji="1" lang="ja-JP" altLang="en-US" sz="900">
              <a:solidFill>
                <a:schemeClr val="dk1"/>
              </a:solidFill>
              <a:effectLst/>
              <a:latin typeface="+mn-lt"/>
              <a:ea typeface="+mn-ea"/>
              <a:cs typeface="+mn-cs"/>
            </a:rPr>
            <a:t>民生費については、低所得者世帯支援給付金事業などにより増となり、住民一人当たり</a:t>
          </a:r>
          <a:r>
            <a:rPr kumimoji="1" lang="en-US" altLang="ja-JP" sz="900">
              <a:solidFill>
                <a:schemeClr val="dk1"/>
              </a:solidFill>
              <a:effectLst/>
              <a:latin typeface="+mn-lt"/>
              <a:ea typeface="+mn-ea"/>
              <a:cs typeface="+mn-cs"/>
            </a:rPr>
            <a:t>176,306</a:t>
          </a:r>
          <a:r>
            <a:rPr kumimoji="1" lang="ja-JP" altLang="en-US" sz="900">
              <a:solidFill>
                <a:schemeClr val="dk1"/>
              </a:solidFill>
              <a:effectLst/>
              <a:latin typeface="+mn-lt"/>
              <a:ea typeface="+mn-ea"/>
              <a:cs typeface="+mn-cs"/>
            </a:rPr>
            <a:t>円となっている。土木費については、藤沢駅周辺地区再整備事業費、村岡地区都市拠点総合整備事業費</a:t>
          </a:r>
          <a:r>
            <a:rPr kumimoji="1" lang="ja-JP" altLang="ja-JP" sz="900">
              <a:solidFill>
                <a:schemeClr val="dk1"/>
              </a:solidFill>
              <a:effectLst/>
              <a:latin typeface="+mn-lt"/>
              <a:ea typeface="+mn-ea"/>
              <a:cs typeface="+mn-cs"/>
            </a:rPr>
            <a:t>や北部第二（三地区）土地区画整理事業費特別会計への繰出金などにより増となり、住民一人当たり</a:t>
          </a:r>
          <a:r>
            <a:rPr kumimoji="1" lang="en-US" altLang="ja-JP" sz="900">
              <a:solidFill>
                <a:schemeClr val="dk1"/>
              </a:solidFill>
              <a:effectLst/>
              <a:latin typeface="+mn-lt"/>
              <a:ea typeface="+mn-ea"/>
              <a:cs typeface="+mn-cs"/>
            </a:rPr>
            <a:t>40,497</a:t>
          </a:r>
          <a:r>
            <a:rPr kumimoji="1" lang="ja-JP" altLang="ja-JP" sz="900">
              <a:solidFill>
                <a:schemeClr val="dk1"/>
              </a:solidFill>
              <a:effectLst/>
              <a:latin typeface="+mn-lt"/>
              <a:ea typeface="+mn-ea"/>
              <a:cs typeface="+mn-cs"/>
            </a:rPr>
            <a:t>円となっている。</a:t>
          </a:r>
          <a:r>
            <a:rPr kumimoji="1" lang="ja-JP" altLang="en-US" sz="900">
              <a:solidFill>
                <a:schemeClr val="dk1"/>
              </a:solidFill>
              <a:effectLst/>
              <a:latin typeface="+mn-lt"/>
              <a:ea typeface="+mn-ea"/>
              <a:cs typeface="+mn-cs"/>
            </a:rPr>
            <a:t>一方、減少した事業費の要因については、衛生費は一般廃棄物中間処理施設整備事業費や環境事業センター整備費の減により、前年度と比較して約</a:t>
          </a:r>
          <a:r>
            <a:rPr kumimoji="1" lang="en-US" altLang="ja-JP" sz="900">
              <a:solidFill>
                <a:schemeClr val="dk1"/>
              </a:solidFill>
              <a:effectLst/>
              <a:latin typeface="+mn-lt"/>
              <a:ea typeface="+mn-ea"/>
              <a:cs typeface="+mn-cs"/>
            </a:rPr>
            <a:t>30.4</a:t>
          </a:r>
          <a:r>
            <a:rPr kumimoji="1" lang="ja-JP" altLang="en-US" sz="900">
              <a:solidFill>
                <a:schemeClr val="dk1"/>
              </a:solidFill>
              <a:effectLst/>
              <a:latin typeface="+mn-lt"/>
              <a:ea typeface="+mn-ea"/>
              <a:cs typeface="+mn-cs"/>
            </a:rPr>
            <a:t>％減の住民一人当たり</a:t>
          </a:r>
          <a:r>
            <a:rPr kumimoji="1" lang="en-US" altLang="ja-JP" sz="900">
              <a:solidFill>
                <a:schemeClr val="dk1"/>
              </a:solidFill>
              <a:effectLst/>
              <a:latin typeface="+mn-lt"/>
              <a:ea typeface="+mn-ea"/>
              <a:cs typeface="+mn-cs"/>
            </a:rPr>
            <a:t>39,870</a:t>
          </a:r>
          <a:r>
            <a:rPr kumimoji="1" lang="ja-JP" altLang="en-US" sz="900">
              <a:solidFill>
                <a:schemeClr val="dk1"/>
              </a:solidFill>
              <a:effectLst/>
              <a:latin typeface="+mn-lt"/>
              <a:ea typeface="+mn-ea"/>
              <a:cs typeface="+mn-cs"/>
            </a:rPr>
            <a:t>円となっている。</a:t>
          </a:r>
        </a:p>
        <a:p>
          <a:r>
            <a:rPr kumimoji="1" lang="ja-JP" altLang="en-US" sz="900">
              <a:solidFill>
                <a:schemeClr val="dk1"/>
              </a:solidFill>
              <a:effectLst/>
              <a:latin typeface="+mn-lt"/>
              <a:ea typeface="+mn-ea"/>
              <a:cs typeface="+mn-cs"/>
            </a:rPr>
            <a:t>消防費については、消防指令システム等更新事業費等の減となり、住民一人当たり</a:t>
          </a:r>
          <a:r>
            <a:rPr kumimoji="1" lang="en-US" altLang="ja-JP" sz="900">
              <a:solidFill>
                <a:schemeClr val="dk1"/>
              </a:solidFill>
              <a:effectLst/>
              <a:latin typeface="+mn-lt"/>
              <a:ea typeface="+mn-ea"/>
              <a:cs typeface="+mn-cs"/>
            </a:rPr>
            <a:t>12,630</a:t>
          </a:r>
          <a:r>
            <a:rPr kumimoji="1" lang="ja-JP" altLang="en-US" sz="900">
              <a:solidFill>
                <a:schemeClr val="dk1"/>
              </a:solidFill>
              <a:effectLst/>
              <a:latin typeface="+mn-lt"/>
              <a:ea typeface="+mn-ea"/>
              <a:cs typeface="+mn-cs"/>
            </a:rPr>
            <a:t>円となっている。</a:t>
          </a:r>
        </a:p>
        <a:p>
          <a:r>
            <a:rPr kumimoji="1" lang="ja-JP" altLang="en-US" sz="900">
              <a:solidFill>
                <a:schemeClr val="dk1"/>
              </a:solidFill>
              <a:effectLst/>
              <a:latin typeface="+mn-lt"/>
              <a:ea typeface="+mn-ea"/>
              <a:cs typeface="+mn-cs"/>
            </a:rPr>
            <a:t>　本市の中長期的な財政見通しとしては、市税収入は人口の増加に伴う納税義務者数の増加などにより、令和６年度からの５年間に各年度</a:t>
          </a:r>
          <a:r>
            <a:rPr kumimoji="1" lang="en-US" altLang="ja-JP" sz="900">
              <a:solidFill>
                <a:schemeClr val="dk1"/>
              </a:solidFill>
              <a:effectLst/>
              <a:latin typeface="+mn-lt"/>
              <a:ea typeface="+mn-ea"/>
              <a:cs typeface="+mn-cs"/>
            </a:rPr>
            <a:t>850</a:t>
          </a:r>
          <a:r>
            <a:rPr kumimoji="1" lang="ja-JP" altLang="en-US" sz="900">
              <a:solidFill>
                <a:schemeClr val="dk1"/>
              </a:solidFill>
              <a:effectLst/>
              <a:latin typeface="+mn-lt"/>
              <a:ea typeface="+mn-ea"/>
              <a:cs typeface="+mn-cs"/>
            </a:rPr>
            <a:t>億円を上回る収入で増加を見込んでいる。また、歳出については、社会保障関係費の増に伴い扶助費の増加が見込まれるとともに、公共施設再整備や新たな都市基盤整備などによる土木費及び公債費の増加が見込まれる。中長期的な視点による計画的な財政運営を行うことが必要であり、優先順位を踏まえた計画的な事業実施による財政負担の平準化や、事業見直し等により、引き続き健全財政に努める。</a:t>
          </a:r>
        </a:p>
        <a:p>
          <a:endParaRPr kumimoji="1" lang="ja-JP" altLang="en-US" sz="1100">
            <a:solidFill>
              <a:schemeClr val="dk1"/>
            </a:solidFill>
            <a:effectLst/>
            <a:latin typeface="+mn-lt"/>
            <a:ea typeface="+mn-ea"/>
            <a:cs typeface="+mn-cs"/>
          </a:endParaRPr>
        </a:p>
        <a:p>
          <a:endParaRPr kumimoji="1" lang="ja-JP" altLang="en-US" sz="1100">
            <a:solidFill>
              <a:schemeClr val="dk1"/>
            </a:solidFill>
            <a:effectLst/>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神奈川県藤沢市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令和５年度末の財政調整基金残高は、</a:t>
          </a:r>
          <a:r>
            <a:rPr kumimoji="1" lang="en-US" altLang="ja-JP" sz="1400">
              <a:solidFill>
                <a:sysClr val="windowText" lastClr="000000"/>
              </a:solidFill>
              <a:latin typeface="ＭＳ ゴシック" pitchFamily="49" charset="-128"/>
              <a:ea typeface="ＭＳ ゴシック" pitchFamily="49" charset="-128"/>
            </a:rPr>
            <a:t>4,611</a:t>
          </a:r>
          <a:r>
            <a:rPr kumimoji="1" lang="ja-JP" altLang="en-US" sz="1400">
              <a:solidFill>
                <a:sysClr val="windowText" lastClr="000000"/>
              </a:solidFill>
              <a:latin typeface="ＭＳ ゴシック" pitchFamily="49" charset="-128"/>
              <a:ea typeface="ＭＳ ゴシック" pitchFamily="49" charset="-128"/>
            </a:rPr>
            <a:t>百万円の積み立てと</a:t>
          </a:r>
          <a:r>
            <a:rPr kumimoji="1" lang="en-US" altLang="ja-JP" sz="1400">
              <a:solidFill>
                <a:sysClr val="windowText" lastClr="000000"/>
              </a:solidFill>
              <a:latin typeface="ＭＳ ゴシック" pitchFamily="49" charset="-128"/>
              <a:ea typeface="ＭＳ ゴシック" pitchFamily="49" charset="-128"/>
            </a:rPr>
            <a:t>4,050</a:t>
          </a:r>
          <a:r>
            <a:rPr kumimoji="1" lang="ja-JP" altLang="en-US" sz="1400">
              <a:solidFill>
                <a:sysClr val="windowText" lastClr="000000"/>
              </a:solidFill>
              <a:latin typeface="ＭＳ ゴシック" pitchFamily="49" charset="-128"/>
              <a:ea typeface="ＭＳ ゴシック" pitchFamily="49" charset="-128"/>
            </a:rPr>
            <a:t>万円の取り崩しを行った結果、</a:t>
          </a:r>
          <a:r>
            <a:rPr kumimoji="1" lang="en-US" altLang="ja-JP" sz="1400">
              <a:solidFill>
                <a:sysClr val="windowText" lastClr="000000"/>
              </a:solidFill>
              <a:latin typeface="ＭＳ ゴシック" pitchFamily="49" charset="-128"/>
              <a:ea typeface="ＭＳ ゴシック" pitchFamily="49" charset="-128"/>
            </a:rPr>
            <a:t>13,398</a:t>
          </a:r>
          <a:r>
            <a:rPr kumimoji="1" lang="ja-JP" altLang="en-US" sz="1400">
              <a:solidFill>
                <a:sysClr val="windowText" lastClr="000000"/>
              </a:solidFill>
              <a:latin typeface="ＭＳ ゴシック" pitchFamily="49" charset="-128"/>
              <a:ea typeface="ＭＳ ゴシック" pitchFamily="49" charset="-128"/>
            </a:rPr>
            <a:t>百万円となっている。</a:t>
          </a:r>
        </a:p>
        <a:p>
          <a:r>
            <a:rPr kumimoji="1" lang="ja-JP" altLang="en-US" sz="1400">
              <a:solidFill>
                <a:sysClr val="windowText" lastClr="000000"/>
              </a:solidFill>
              <a:latin typeface="ＭＳ ゴシック" pitchFamily="49" charset="-128"/>
              <a:ea typeface="ＭＳ ゴシック" pitchFamily="49" charset="-128"/>
            </a:rPr>
            <a:t>　実質収支に関しては、歳入増が歳出増を上回ったために、前年度と比較して約</a:t>
          </a:r>
          <a:r>
            <a:rPr kumimoji="1" lang="en-US" altLang="ja-JP" sz="1400">
              <a:solidFill>
                <a:sysClr val="windowText" lastClr="000000"/>
              </a:solidFill>
              <a:latin typeface="ＭＳ ゴシック" pitchFamily="49" charset="-128"/>
              <a:ea typeface="ＭＳ ゴシック" pitchFamily="49" charset="-128"/>
            </a:rPr>
            <a:t>422</a:t>
          </a:r>
          <a:r>
            <a:rPr kumimoji="1" lang="ja-JP" altLang="en-US" sz="1400">
              <a:solidFill>
                <a:sysClr val="windowText" lastClr="000000"/>
              </a:solidFill>
              <a:latin typeface="ＭＳ ゴシック" pitchFamily="49" charset="-128"/>
              <a:ea typeface="ＭＳ ゴシック" pitchFamily="49" charset="-128"/>
            </a:rPr>
            <a:t>百万円増加している。</a:t>
          </a:r>
          <a:endParaRPr kumimoji="1" lang="en-US" altLang="ja-JP" sz="1400">
            <a:solidFill>
              <a:sysClr val="windowText" lastClr="000000"/>
            </a:solidFill>
            <a:latin typeface="ＭＳ ゴシック" pitchFamily="49" charset="-128"/>
            <a:ea typeface="ＭＳ ゴシック"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実質収支</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黒字であり、財政調整基金の積み立てなどより実質単年度収支も黒字となっている。</a:t>
          </a:r>
          <a:endParaRPr kumimoji="1" lang="ja-JP" altLang="en-US" sz="1400">
            <a:solidFill>
              <a:srgbClr val="FF0000"/>
            </a:solidFill>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神奈川県藤沢市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北部第二（三地区）土地区画整理事業は、今後も市財政に多大な負担をかけることが予測されるため、事業の推進に当たっては、事業収支の均衡に留意しつつ施行期間内の完了に向け努める。</a:t>
          </a:r>
        </a:p>
        <a:p>
          <a:r>
            <a:rPr kumimoji="1" lang="ja-JP" altLang="en-US" sz="1400">
              <a:latin typeface="ＭＳ ゴシック" pitchFamily="49" charset="-128"/>
              <a:ea typeface="ＭＳ ゴシック" pitchFamily="49" charset="-128"/>
            </a:rPr>
            <a:t>　国民健康保険事業及び介護保険事業は、医療費、保険給付費の増加傾向や保険料収入の伸び悩みなど厳しい状況が続くことから、適正な執行管理による財政の健全化を維持し、一層の業務の効率化に努める。</a:t>
          </a:r>
        </a:p>
        <a:p>
          <a:r>
            <a:rPr kumimoji="1" lang="ja-JP" altLang="en-US" sz="1400">
              <a:latin typeface="ＭＳ ゴシック" pitchFamily="49" charset="-128"/>
              <a:ea typeface="ＭＳ ゴシック" pitchFamily="49" charset="-128"/>
            </a:rPr>
            <a:t>　市民病院事業は、前年度比、総収益は</a:t>
          </a:r>
          <a:r>
            <a:rPr kumimoji="1" lang="en-US" altLang="ja-JP" sz="1400">
              <a:latin typeface="ＭＳ ゴシック" pitchFamily="49" charset="-128"/>
              <a:ea typeface="ＭＳ ゴシック" pitchFamily="49" charset="-128"/>
            </a:rPr>
            <a:t>976</a:t>
          </a:r>
          <a:r>
            <a:rPr kumimoji="1" lang="ja-JP" altLang="en-US" sz="1400">
              <a:latin typeface="ＭＳ ゴシック" pitchFamily="49" charset="-128"/>
              <a:ea typeface="ＭＳ ゴシック" pitchFamily="49" charset="-128"/>
            </a:rPr>
            <a:t>百万円（</a:t>
          </a:r>
          <a:r>
            <a:rPr kumimoji="1" lang="en-US" altLang="ja-JP" sz="1400">
              <a:latin typeface="ＭＳ ゴシック" pitchFamily="49" charset="-128"/>
              <a:ea typeface="ＭＳ ゴシック" pitchFamily="49" charset="-128"/>
            </a:rPr>
            <a:t>4.3</a:t>
          </a:r>
          <a:r>
            <a:rPr kumimoji="1" lang="ja-JP" altLang="en-US" sz="1400">
              <a:latin typeface="ＭＳ ゴシック" pitchFamily="49" charset="-128"/>
              <a:ea typeface="ＭＳ ゴシック" pitchFamily="49" charset="-128"/>
            </a:rPr>
            <a:t>％）の減少、総費用は</a:t>
          </a:r>
          <a:r>
            <a:rPr kumimoji="1" lang="en-US" altLang="ja-JP" sz="1400">
              <a:latin typeface="ＭＳ ゴシック" pitchFamily="49" charset="-128"/>
              <a:ea typeface="ＭＳ ゴシック" pitchFamily="49" charset="-128"/>
            </a:rPr>
            <a:t>591</a:t>
          </a:r>
          <a:r>
            <a:rPr kumimoji="1" lang="ja-JP" altLang="en-US" sz="1400">
              <a:latin typeface="ＭＳ ゴシック" pitchFamily="49" charset="-128"/>
              <a:ea typeface="ＭＳ ゴシック" pitchFamily="49" charset="-128"/>
            </a:rPr>
            <a:t>百万円（</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％）の増加、収支差引額</a:t>
          </a:r>
          <a:r>
            <a:rPr kumimoji="1" lang="en-US" altLang="ja-JP" sz="1400">
              <a:latin typeface="ＭＳ ゴシック" pitchFamily="49" charset="-128"/>
              <a:ea typeface="ＭＳ ゴシック" pitchFamily="49" charset="-128"/>
            </a:rPr>
            <a:t>1,567</a:t>
          </a:r>
          <a:r>
            <a:rPr kumimoji="1" lang="ja-JP" altLang="en-US" sz="1400">
              <a:latin typeface="ＭＳ ゴシック" pitchFamily="49" charset="-128"/>
              <a:ea typeface="ＭＳ ゴシック" pitchFamily="49" charset="-128"/>
            </a:rPr>
            <a:t>百万円の純損失を生じており、令和５年度は</a:t>
          </a:r>
          <a:r>
            <a:rPr kumimoji="1" lang="en-US" altLang="ja-JP" sz="1400">
              <a:latin typeface="ＭＳ ゴシック" pitchFamily="49" charset="-128"/>
              <a:ea typeface="ＭＳ ゴシック" pitchFamily="49" charset="-128"/>
            </a:rPr>
            <a:t>617</a:t>
          </a:r>
          <a:r>
            <a:rPr kumimoji="1" lang="ja-JP" altLang="en-US" sz="1400">
              <a:latin typeface="ＭＳ ゴシック" pitchFamily="49" charset="-128"/>
              <a:ea typeface="ＭＳ ゴシック" pitchFamily="49" charset="-128"/>
            </a:rPr>
            <a:t>百万円の純損失となっている。健全経営の観点から収益の増加及び費用の縮減に努める。</a:t>
          </a:r>
        </a:p>
        <a:p>
          <a:r>
            <a:rPr kumimoji="1" lang="ja-JP" altLang="en-US" sz="1400">
              <a:latin typeface="ＭＳ ゴシック" pitchFamily="49" charset="-128"/>
              <a:ea typeface="ＭＳ ゴシック" pitchFamily="49" charset="-128"/>
            </a:rPr>
            <a:t>　下水道事業費は、前年度比、総収益は</a:t>
          </a:r>
          <a:r>
            <a:rPr kumimoji="1" lang="en-US" altLang="ja-JP" sz="1400">
              <a:latin typeface="ＭＳ ゴシック" pitchFamily="49" charset="-128"/>
              <a:ea typeface="ＭＳ ゴシック" pitchFamily="49" charset="-128"/>
            </a:rPr>
            <a:t>179</a:t>
          </a:r>
          <a:r>
            <a:rPr kumimoji="1" lang="ja-JP" altLang="en-US" sz="1400">
              <a:latin typeface="ＭＳ ゴシック" pitchFamily="49" charset="-128"/>
              <a:ea typeface="ＭＳ ゴシック" pitchFamily="49" charset="-128"/>
            </a:rPr>
            <a:t>百万円（</a:t>
          </a:r>
          <a:r>
            <a:rPr kumimoji="1" lang="en-US" altLang="ja-JP" sz="1400">
              <a:latin typeface="ＭＳ ゴシック" pitchFamily="49" charset="-128"/>
              <a:ea typeface="ＭＳ ゴシック" pitchFamily="49" charset="-128"/>
            </a:rPr>
            <a:t>1.5</a:t>
          </a:r>
          <a:r>
            <a:rPr kumimoji="1" lang="ja-JP" altLang="en-US" sz="1400">
              <a:latin typeface="ＭＳ ゴシック" pitchFamily="49" charset="-128"/>
              <a:ea typeface="ＭＳ ゴシック" pitchFamily="49" charset="-128"/>
            </a:rPr>
            <a:t>％）増加し、総費用が</a:t>
          </a:r>
          <a:r>
            <a:rPr kumimoji="1" lang="en-US" altLang="ja-JP" sz="1400">
              <a:latin typeface="ＭＳ ゴシック" pitchFamily="49" charset="-128"/>
              <a:ea typeface="ＭＳ ゴシック" pitchFamily="49" charset="-128"/>
            </a:rPr>
            <a:t>103</a:t>
          </a:r>
          <a:r>
            <a:rPr kumimoji="1" lang="ja-JP" altLang="en-US" sz="1400">
              <a:latin typeface="ＭＳ ゴシック" pitchFamily="49" charset="-128"/>
              <a:ea typeface="ＭＳ ゴシック" pitchFamily="49" charset="-128"/>
            </a:rPr>
            <a:t>百万円（</a:t>
          </a:r>
          <a:r>
            <a:rPr kumimoji="1" lang="en-US" altLang="ja-JP" sz="1400">
              <a:latin typeface="ＭＳ ゴシック" pitchFamily="49" charset="-128"/>
              <a:ea typeface="ＭＳ ゴシック" pitchFamily="49" charset="-128"/>
            </a:rPr>
            <a:t>0.9</a:t>
          </a:r>
          <a:r>
            <a:rPr kumimoji="1" lang="ja-JP" altLang="en-US" sz="1400">
              <a:latin typeface="ＭＳ ゴシック" pitchFamily="49" charset="-128"/>
              <a:ea typeface="ＭＳ ゴシック" pitchFamily="49" charset="-128"/>
            </a:rPr>
            <a:t>％）減少した結果、収支差引額</a:t>
          </a:r>
          <a:r>
            <a:rPr kumimoji="1" lang="en-US" altLang="ja-JP" sz="1400">
              <a:latin typeface="ＭＳ ゴシック" pitchFamily="49" charset="-128"/>
              <a:ea typeface="ＭＳ ゴシック" pitchFamily="49" charset="-128"/>
            </a:rPr>
            <a:t>282</a:t>
          </a:r>
          <a:r>
            <a:rPr kumimoji="1" lang="ja-JP" altLang="en-US" sz="1400">
              <a:latin typeface="ＭＳ ゴシック" pitchFamily="49" charset="-128"/>
              <a:ea typeface="ＭＳ ゴシック" pitchFamily="49" charset="-128"/>
            </a:rPr>
            <a:t>百万円の純利益を生じている。本市下水道政策の中長期的課題に対応した経営方針に基づき、事業効果、コスト、リスクのバランスを考慮した健全経営に努める。</a:t>
          </a:r>
        </a:p>
        <a:p>
          <a:endParaRPr kumimoji="1" lang="ja-JP" altLang="en-US"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神奈川県藤沢市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近年の実質公債費比率の分子は増加傾向にあったが、令和５年度においては減少に転じた。その主な要因は老朽化に伴う庁舎整備事業等により毎年増加していた元利償還金に歯止めがかかったこと、債務負担行為に基づく支出額が減少したことである。</a:t>
          </a:r>
          <a:endParaRPr lang="ja-JP" altLang="ja-JP" sz="1400">
            <a:effectLst/>
          </a:endParaRPr>
        </a:p>
        <a:p>
          <a:r>
            <a:rPr kumimoji="1" lang="ja-JP" altLang="ja-JP" sz="1100">
              <a:solidFill>
                <a:schemeClr val="dk1"/>
              </a:solidFill>
              <a:effectLst/>
              <a:latin typeface="+mn-lt"/>
              <a:ea typeface="+mn-ea"/>
              <a:cs typeface="+mn-cs"/>
            </a:rPr>
            <a:t>　引き続き、計画的な借入等による健全財政に努める。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神奈川県藤沢市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　この５年において、将来負担額は横ばいからやや減少傾向にあり、充当可能財源等は微減を続けている。これにより、将来負担比率の分子については微増傾向となっている。</a:t>
          </a:r>
          <a:endParaRPr lang="ja-JP" altLang="ja-JP" sz="1400">
            <a:effectLst/>
          </a:endParaRPr>
        </a:p>
        <a:p>
          <a:r>
            <a:rPr lang="ja-JP" altLang="ja-JP" sz="1100">
              <a:solidFill>
                <a:schemeClr val="dk1"/>
              </a:solidFill>
              <a:effectLst/>
              <a:latin typeface="+mn-lt"/>
              <a:ea typeface="+mn-ea"/>
              <a:cs typeface="+mn-cs"/>
            </a:rPr>
            <a:t>　近年の状況では、老朽化に伴う庁舎整備事業を行っており、平成２９年度から令和元年度にかけては本庁舎、令和３年度は分庁舎、令和４年度は環境事業所の建設事業に伴う借入などにより、一般会計等に係る地方債の現在高が増加していたが、令和５年度において償還額が借入額を上回ったため減少に転じた。</a:t>
          </a:r>
          <a:endParaRPr lang="ja-JP" altLang="ja-JP" sz="1400">
            <a:effectLst/>
          </a:endParaRPr>
        </a:p>
        <a:p>
          <a:r>
            <a:rPr lang="ja-JP" altLang="ja-JP" sz="1100">
              <a:solidFill>
                <a:schemeClr val="dk1"/>
              </a:solidFill>
              <a:effectLst/>
              <a:latin typeface="+mn-lt"/>
              <a:ea typeface="+mn-ea"/>
              <a:cs typeface="+mn-cs"/>
            </a:rPr>
            <a:t>　債務負担行為に基づく支出予定については、依頼土地の買い戻しや公共施設整備事業費が減少する一方で新たに道路、学校及び公園に係る債務負担行為を設定したことで増加した。</a:t>
          </a:r>
          <a:endParaRPr lang="ja-JP" altLang="ja-JP" sz="1400">
            <a:effectLst/>
          </a:endParaRPr>
        </a:p>
        <a:p>
          <a:r>
            <a:rPr lang="ja-JP" altLang="ja-JP" sz="1100">
              <a:solidFill>
                <a:schemeClr val="dk1"/>
              </a:solidFill>
              <a:effectLst/>
              <a:latin typeface="+mn-lt"/>
              <a:ea typeface="+mn-ea"/>
              <a:cs typeface="+mn-cs"/>
            </a:rPr>
            <a:t>　また、公営企業債等繰入見込額については、下水道事業費特別会計の元金が毎年減少傾向に、市民病院事業会計の元金が毎年増加傾向にあるなか、令和５年度は増加が上回った。</a:t>
          </a:r>
          <a:endParaRPr lang="ja-JP" altLang="ja-JP" sz="1400">
            <a:effectLst/>
          </a:endParaRPr>
        </a:p>
        <a:p>
          <a:r>
            <a:rPr lang="ja-JP" altLang="ja-JP" sz="1100">
              <a:solidFill>
                <a:schemeClr val="dk1"/>
              </a:solidFill>
              <a:effectLst/>
              <a:latin typeface="+mn-lt"/>
              <a:ea typeface="+mn-ea"/>
              <a:cs typeface="+mn-cs"/>
            </a:rPr>
            <a:t>　引き続き、適正な地方債発行水準の見極めに努める。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神奈川県藤沢市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鵠南小学校改築事業等への公共施設整備基金の充当を行うものの、財政調整基金への積み立て等により、基金全体額として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1,508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百万円の増加となった。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計画的な公共施設再整備に向けて、公共施設整備基金への一定期間における確実な積み立てを行うとともに、緊急的な行政需要に対応し得るよう、決算剰余金の残余については、できる限り財政調整基金への積み立てを行う。</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また、特定目的基金については、ふるさと納税制度における寄附の獲得に努めるとともに、市民からの寄附風土の醸成を図るよう取り組む。</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・公共施設整備基金：庁舎、教育施設その他公用又は公共用に供する施設の整備を図る。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・大庭台墓園基金：大庭台墓園の整備及び管理並びに大庭台墓園の運営に特に関連があると認められる施設の整備を推進する。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・みどり基金：緑地を市民共有の財産として保全するとともに、緑化の推進を図る。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・愛の輪福祉基金：社会福祉に関するボランティア活動の振興等により社会福祉の増進を図る。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・災害復興基金：大規模かつ重大な災害が発生した場合における市民生活の復興を迅速かつ円滑に進める。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・公共施設整備基金</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：施設整備事業等への充当額を上回る積み立て</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により、</a:t>
          </a:r>
          <a:r>
            <a:rPr kumimoji="1" lang="en-US"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837</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百万円の増。</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大庭台墓園基金：一般財源となる永代使用料等からの積み立てにより、</a:t>
          </a:r>
          <a:r>
            <a:rPr kumimoji="1" lang="en-US"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52</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百万円の増。</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・みどり基金：</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緑地新設の事業</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等</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への充当により、</a:t>
          </a:r>
          <a:r>
            <a:rPr kumimoji="1" lang="en-US"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73</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百万円の</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減</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・愛の輪福祉基金：</a:t>
          </a:r>
          <a:r>
            <a:rPr kumimoji="1" lang="ja-JP" altLang="en-US" sz="1300" b="0" i="0" u="none" baseline="0">
              <a:solidFill>
                <a:sysClr val="windowText" lastClr="000000"/>
              </a:solidFill>
              <a:effectLst/>
              <a:latin typeface="ＭＳ ゴシック" panose="020B0609070205080204" pitchFamily="49" charset="-128"/>
              <a:ea typeface="ＭＳ ゴシック" panose="020B0609070205080204" pitchFamily="49" charset="-128"/>
              <a:cs typeface="+mn-cs"/>
            </a:rPr>
            <a:t>地域の縁側等地域づくり活動支援事業等への充当により、</a:t>
          </a:r>
          <a:r>
            <a:rPr kumimoji="1" lang="en-US" altLang="ja-JP" sz="1300" b="0" i="0" u="none" baseline="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ja-JP" sz="1300" b="0" i="0" u="none" baseline="0">
              <a:solidFill>
                <a:sysClr val="windowText" lastClr="000000"/>
              </a:solidFill>
              <a:effectLst/>
              <a:latin typeface="ＭＳ ゴシック" panose="020B0609070205080204" pitchFamily="49" charset="-128"/>
              <a:ea typeface="ＭＳ ゴシック" panose="020B0609070205080204" pitchFamily="49" charset="-128"/>
              <a:cs typeface="+mn-cs"/>
            </a:rPr>
            <a:t>百万円の</a:t>
          </a:r>
          <a:r>
            <a:rPr kumimoji="1" lang="ja-JP" altLang="en-US" sz="1300" b="0" i="0" u="none" baseline="0">
              <a:solidFill>
                <a:sysClr val="windowText" lastClr="000000"/>
              </a:solidFill>
              <a:effectLst/>
              <a:latin typeface="ＭＳ ゴシック" panose="020B0609070205080204" pitchFamily="49" charset="-128"/>
              <a:ea typeface="ＭＳ ゴシック" panose="020B0609070205080204" pitchFamily="49" charset="-128"/>
              <a:cs typeface="+mn-cs"/>
            </a:rPr>
            <a:t>減</a:t>
          </a:r>
          <a:r>
            <a:rPr kumimoji="1" lang="ja-JP" altLang="ja-JP" sz="1300" b="0" i="0" u="none"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u="none">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・災害復興基金：</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寄付金の積み立てにより、</a:t>
          </a:r>
          <a:r>
            <a:rPr kumimoji="1" lang="en-US"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11</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百</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万円の増。</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各基金の有する目的を達成するため，ふるさと納税における寄付の拡大に向けた取組を充実し、基金残高の確保に努めていく。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令和</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５</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年度は、行政需要の増加に伴い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4,050</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百万円を取り崩し、令和</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４</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年度の決算剰余金等により、</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4,611</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百万円を積み立てたものである。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近年の</a:t>
          </a:r>
          <a:r>
            <a:rPr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物価高騰や労務費の上昇及び扶助費の増加</a:t>
          </a:r>
          <a:r>
            <a:rPr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急増する行政需要に対応できるよう、年度間の財源調整機能を活用しながら、決算剰余金については可能な限り積み立てるよう努める。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 zeroHeight="1" x14ac:dyDescent="0.2"/>
  <cols>
    <col min="1" max="11" width="2.08984375" style="176" customWidth="1"/>
    <col min="12" max="12" width="2.26953125" style="176" customWidth="1"/>
    <col min="13" max="17" width="2.36328125" style="176" customWidth="1"/>
    <col min="18" max="119" width="2.08984375" style="176" customWidth="1"/>
    <col min="120" max="16384" width="0" style="176" hidden="1"/>
  </cols>
  <sheetData>
    <row r="1" spans="1:119" ht="33" customHeight="1" x14ac:dyDescent="0.2">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77"/>
      <c r="DK1" s="177"/>
      <c r="DL1" s="177"/>
      <c r="DM1" s="177"/>
      <c r="DN1" s="177"/>
      <c r="DO1" s="177"/>
    </row>
    <row r="2" spans="1:119" ht="24" thickBot="1" x14ac:dyDescent="0.25">
      <c r="B2" s="178" t="s">
        <v>77</v>
      </c>
      <c r="C2" s="178"/>
      <c r="D2" s="179"/>
    </row>
    <row r="3" spans="1:119" ht="18.75" customHeight="1" thickBot="1" x14ac:dyDescent="0.25">
      <c r="A3" s="177"/>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2">
      <c r="A4" s="177"/>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175344387</v>
      </c>
      <c r="BO4" s="449"/>
      <c r="BP4" s="449"/>
      <c r="BQ4" s="449"/>
      <c r="BR4" s="449"/>
      <c r="BS4" s="449"/>
      <c r="BT4" s="449"/>
      <c r="BU4" s="450"/>
      <c r="BV4" s="448">
        <v>180540590</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6.2</v>
      </c>
      <c r="CU4" s="589"/>
      <c r="CV4" s="589"/>
      <c r="CW4" s="589"/>
      <c r="CX4" s="589"/>
      <c r="CY4" s="589"/>
      <c r="CZ4" s="589"/>
      <c r="DA4" s="590"/>
      <c r="DB4" s="588">
        <v>6</v>
      </c>
      <c r="DC4" s="589"/>
      <c r="DD4" s="589"/>
      <c r="DE4" s="589"/>
      <c r="DF4" s="589"/>
      <c r="DG4" s="589"/>
      <c r="DH4" s="589"/>
      <c r="DI4" s="590"/>
    </row>
    <row r="5" spans="1:119" ht="18.75" customHeight="1" x14ac:dyDescent="0.2">
      <c r="A5" s="177"/>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169283856</v>
      </c>
      <c r="BO5" s="420"/>
      <c r="BP5" s="420"/>
      <c r="BQ5" s="420"/>
      <c r="BR5" s="420"/>
      <c r="BS5" s="420"/>
      <c r="BT5" s="420"/>
      <c r="BU5" s="421"/>
      <c r="BV5" s="419">
        <v>174807470</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92.3</v>
      </c>
      <c r="CU5" s="417"/>
      <c r="CV5" s="417"/>
      <c r="CW5" s="417"/>
      <c r="CX5" s="417"/>
      <c r="CY5" s="417"/>
      <c r="CZ5" s="417"/>
      <c r="DA5" s="418"/>
      <c r="DB5" s="416">
        <v>92.6</v>
      </c>
      <c r="DC5" s="417"/>
      <c r="DD5" s="417"/>
      <c r="DE5" s="417"/>
      <c r="DF5" s="417"/>
      <c r="DG5" s="417"/>
      <c r="DH5" s="417"/>
      <c r="DI5" s="418"/>
    </row>
    <row r="6" spans="1:119" ht="18.75" customHeight="1" x14ac:dyDescent="0.2">
      <c r="A6" s="177"/>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101</v>
      </c>
      <c r="AV6" s="478"/>
      <c r="AW6" s="478"/>
      <c r="AX6" s="478"/>
      <c r="AY6" s="433" t="s">
        <v>98</v>
      </c>
      <c r="AZ6" s="434"/>
      <c r="BA6" s="434"/>
      <c r="BB6" s="434"/>
      <c r="BC6" s="434"/>
      <c r="BD6" s="434"/>
      <c r="BE6" s="434"/>
      <c r="BF6" s="434"/>
      <c r="BG6" s="434"/>
      <c r="BH6" s="434"/>
      <c r="BI6" s="434"/>
      <c r="BJ6" s="434"/>
      <c r="BK6" s="434"/>
      <c r="BL6" s="434"/>
      <c r="BM6" s="435"/>
      <c r="BN6" s="419">
        <v>6060531</v>
      </c>
      <c r="BO6" s="420"/>
      <c r="BP6" s="420"/>
      <c r="BQ6" s="420"/>
      <c r="BR6" s="420"/>
      <c r="BS6" s="420"/>
      <c r="BT6" s="420"/>
      <c r="BU6" s="421"/>
      <c r="BV6" s="419">
        <v>5733120</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92.3</v>
      </c>
      <c r="CU6" s="563"/>
      <c r="CV6" s="563"/>
      <c r="CW6" s="563"/>
      <c r="CX6" s="563"/>
      <c r="CY6" s="563"/>
      <c r="CZ6" s="563"/>
      <c r="DA6" s="564"/>
      <c r="DB6" s="562">
        <v>92.6</v>
      </c>
      <c r="DC6" s="563"/>
      <c r="DD6" s="563"/>
      <c r="DE6" s="563"/>
      <c r="DF6" s="563"/>
      <c r="DG6" s="563"/>
      <c r="DH6" s="563"/>
      <c r="DI6" s="564"/>
    </row>
    <row r="7" spans="1:119" ht="18.75" customHeight="1" x14ac:dyDescent="0.2">
      <c r="A7" s="177"/>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101</v>
      </c>
      <c r="AV7" s="478"/>
      <c r="AW7" s="478"/>
      <c r="AX7" s="478"/>
      <c r="AY7" s="433" t="s">
        <v>102</v>
      </c>
      <c r="AZ7" s="434"/>
      <c r="BA7" s="434"/>
      <c r="BB7" s="434"/>
      <c r="BC7" s="434"/>
      <c r="BD7" s="434"/>
      <c r="BE7" s="434"/>
      <c r="BF7" s="434"/>
      <c r="BG7" s="434"/>
      <c r="BH7" s="434"/>
      <c r="BI7" s="434"/>
      <c r="BJ7" s="434"/>
      <c r="BK7" s="434"/>
      <c r="BL7" s="434"/>
      <c r="BM7" s="435"/>
      <c r="BN7" s="419">
        <v>327736</v>
      </c>
      <c r="BO7" s="420"/>
      <c r="BP7" s="420"/>
      <c r="BQ7" s="420"/>
      <c r="BR7" s="420"/>
      <c r="BS7" s="420"/>
      <c r="BT7" s="420"/>
      <c r="BU7" s="421"/>
      <c r="BV7" s="419">
        <v>422729</v>
      </c>
      <c r="BW7" s="420"/>
      <c r="BX7" s="420"/>
      <c r="BY7" s="420"/>
      <c r="BZ7" s="420"/>
      <c r="CA7" s="420"/>
      <c r="CB7" s="420"/>
      <c r="CC7" s="421"/>
      <c r="CD7" s="459" t="s">
        <v>103</v>
      </c>
      <c r="CE7" s="379"/>
      <c r="CF7" s="379"/>
      <c r="CG7" s="379"/>
      <c r="CH7" s="379"/>
      <c r="CI7" s="379"/>
      <c r="CJ7" s="379"/>
      <c r="CK7" s="379"/>
      <c r="CL7" s="379"/>
      <c r="CM7" s="379"/>
      <c r="CN7" s="379"/>
      <c r="CO7" s="379"/>
      <c r="CP7" s="379"/>
      <c r="CQ7" s="379"/>
      <c r="CR7" s="379"/>
      <c r="CS7" s="460"/>
      <c r="CT7" s="419">
        <v>92308993</v>
      </c>
      <c r="CU7" s="420"/>
      <c r="CV7" s="420"/>
      <c r="CW7" s="420"/>
      <c r="CX7" s="420"/>
      <c r="CY7" s="420"/>
      <c r="CZ7" s="420"/>
      <c r="DA7" s="421"/>
      <c r="DB7" s="419">
        <v>89177585</v>
      </c>
      <c r="DC7" s="420"/>
      <c r="DD7" s="420"/>
      <c r="DE7" s="420"/>
      <c r="DF7" s="420"/>
      <c r="DG7" s="420"/>
      <c r="DH7" s="420"/>
      <c r="DI7" s="421"/>
    </row>
    <row r="8" spans="1:119" ht="18.75" customHeight="1" thickBot="1" x14ac:dyDescent="0.25">
      <c r="A8" s="177"/>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104</v>
      </c>
      <c r="AN8" s="376"/>
      <c r="AO8" s="376"/>
      <c r="AP8" s="376"/>
      <c r="AQ8" s="376"/>
      <c r="AR8" s="376"/>
      <c r="AS8" s="376"/>
      <c r="AT8" s="377"/>
      <c r="AU8" s="477" t="s">
        <v>90</v>
      </c>
      <c r="AV8" s="478"/>
      <c r="AW8" s="478"/>
      <c r="AX8" s="478"/>
      <c r="AY8" s="433" t="s">
        <v>105</v>
      </c>
      <c r="AZ8" s="434"/>
      <c r="BA8" s="434"/>
      <c r="BB8" s="434"/>
      <c r="BC8" s="434"/>
      <c r="BD8" s="434"/>
      <c r="BE8" s="434"/>
      <c r="BF8" s="434"/>
      <c r="BG8" s="434"/>
      <c r="BH8" s="434"/>
      <c r="BI8" s="434"/>
      <c r="BJ8" s="434"/>
      <c r="BK8" s="434"/>
      <c r="BL8" s="434"/>
      <c r="BM8" s="435"/>
      <c r="BN8" s="419">
        <v>5732795</v>
      </c>
      <c r="BO8" s="420"/>
      <c r="BP8" s="420"/>
      <c r="BQ8" s="420"/>
      <c r="BR8" s="420"/>
      <c r="BS8" s="420"/>
      <c r="BT8" s="420"/>
      <c r="BU8" s="421"/>
      <c r="BV8" s="419">
        <v>5310391</v>
      </c>
      <c r="BW8" s="420"/>
      <c r="BX8" s="420"/>
      <c r="BY8" s="420"/>
      <c r="BZ8" s="420"/>
      <c r="CA8" s="420"/>
      <c r="CB8" s="420"/>
      <c r="CC8" s="421"/>
      <c r="CD8" s="459" t="s">
        <v>106</v>
      </c>
      <c r="CE8" s="379"/>
      <c r="CF8" s="379"/>
      <c r="CG8" s="379"/>
      <c r="CH8" s="379"/>
      <c r="CI8" s="379"/>
      <c r="CJ8" s="379"/>
      <c r="CK8" s="379"/>
      <c r="CL8" s="379"/>
      <c r="CM8" s="379"/>
      <c r="CN8" s="379"/>
      <c r="CO8" s="379"/>
      <c r="CP8" s="379"/>
      <c r="CQ8" s="379"/>
      <c r="CR8" s="379"/>
      <c r="CS8" s="460"/>
      <c r="CT8" s="522">
        <v>1.05</v>
      </c>
      <c r="CU8" s="523"/>
      <c r="CV8" s="523"/>
      <c r="CW8" s="523"/>
      <c r="CX8" s="523"/>
      <c r="CY8" s="523"/>
      <c r="CZ8" s="523"/>
      <c r="DA8" s="524"/>
      <c r="DB8" s="522">
        <v>1.05</v>
      </c>
      <c r="DC8" s="523"/>
      <c r="DD8" s="523"/>
      <c r="DE8" s="523"/>
      <c r="DF8" s="523"/>
      <c r="DG8" s="523"/>
      <c r="DH8" s="523"/>
      <c r="DI8" s="524"/>
    </row>
    <row r="9" spans="1:119" ht="18.75" customHeight="1" thickBot="1" x14ac:dyDescent="0.25">
      <c r="A9" s="177"/>
      <c r="B9" s="551" t="s">
        <v>107</v>
      </c>
      <c r="C9" s="552"/>
      <c r="D9" s="552"/>
      <c r="E9" s="552"/>
      <c r="F9" s="552"/>
      <c r="G9" s="552"/>
      <c r="H9" s="552"/>
      <c r="I9" s="552"/>
      <c r="J9" s="552"/>
      <c r="K9" s="470"/>
      <c r="L9" s="553" t="s">
        <v>108</v>
      </c>
      <c r="M9" s="554"/>
      <c r="N9" s="554"/>
      <c r="O9" s="554"/>
      <c r="P9" s="554"/>
      <c r="Q9" s="555"/>
      <c r="R9" s="556">
        <v>436905</v>
      </c>
      <c r="S9" s="557"/>
      <c r="T9" s="557"/>
      <c r="U9" s="557"/>
      <c r="V9" s="558"/>
      <c r="W9" s="488" t="s">
        <v>109</v>
      </c>
      <c r="X9" s="489"/>
      <c r="Y9" s="489"/>
      <c r="Z9" s="489"/>
      <c r="AA9" s="489"/>
      <c r="AB9" s="489"/>
      <c r="AC9" s="489"/>
      <c r="AD9" s="489"/>
      <c r="AE9" s="489"/>
      <c r="AF9" s="489"/>
      <c r="AG9" s="489"/>
      <c r="AH9" s="489"/>
      <c r="AI9" s="489"/>
      <c r="AJ9" s="489"/>
      <c r="AK9" s="489"/>
      <c r="AL9" s="559"/>
      <c r="AM9" s="476" t="s">
        <v>110</v>
      </c>
      <c r="AN9" s="376"/>
      <c r="AO9" s="376"/>
      <c r="AP9" s="376"/>
      <c r="AQ9" s="376"/>
      <c r="AR9" s="376"/>
      <c r="AS9" s="376"/>
      <c r="AT9" s="377"/>
      <c r="AU9" s="477" t="s">
        <v>90</v>
      </c>
      <c r="AV9" s="478"/>
      <c r="AW9" s="478"/>
      <c r="AX9" s="478"/>
      <c r="AY9" s="433" t="s">
        <v>111</v>
      </c>
      <c r="AZ9" s="434"/>
      <c r="BA9" s="434"/>
      <c r="BB9" s="434"/>
      <c r="BC9" s="434"/>
      <c r="BD9" s="434"/>
      <c r="BE9" s="434"/>
      <c r="BF9" s="434"/>
      <c r="BG9" s="434"/>
      <c r="BH9" s="434"/>
      <c r="BI9" s="434"/>
      <c r="BJ9" s="434"/>
      <c r="BK9" s="434"/>
      <c r="BL9" s="434"/>
      <c r="BM9" s="435"/>
      <c r="BN9" s="419">
        <v>422404</v>
      </c>
      <c r="BO9" s="420"/>
      <c r="BP9" s="420"/>
      <c r="BQ9" s="420"/>
      <c r="BR9" s="420"/>
      <c r="BS9" s="420"/>
      <c r="BT9" s="420"/>
      <c r="BU9" s="421"/>
      <c r="BV9" s="419">
        <v>-1443998</v>
      </c>
      <c r="BW9" s="420"/>
      <c r="BX9" s="420"/>
      <c r="BY9" s="420"/>
      <c r="BZ9" s="420"/>
      <c r="CA9" s="420"/>
      <c r="CB9" s="420"/>
      <c r="CC9" s="421"/>
      <c r="CD9" s="459" t="s">
        <v>112</v>
      </c>
      <c r="CE9" s="379"/>
      <c r="CF9" s="379"/>
      <c r="CG9" s="379"/>
      <c r="CH9" s="379"/>
      <c r="CI9" s="379"/>
      <c r="CJ9" s="379"/>
      <c r="CK9" s="379"/>
      <c r="CL9" s="379"/>
      <c r="CM9" s="379"/>
      <c r="CN9" s="379"/>
      <c r="CO9" s="379"/>
      <c r="CP9" s="379"/>
      <c r="CQ9" s="379"/>
      <c r="CR9" s="379"/>
      <c r="CS9" s="460"/>
      <c r="CT9" s="416">
        <v>8.1999999999999993</v>
      </c>
      <c r="CU9" s="417"/>
      <c r="CV9" s="417"/>
      <c r="CW9" s="417"/>
      <c r="CX9" s="417"/>
      <c r="CY9" s="417"/>
      <c r="CZ9" s="417"/>
      <c r="DA9" s="418"/>
      <c r="DB9" s="416">
        <v>8.5</v>
      </c>
      <c r="DC9" s="417"/>
      <c r="DD9" s="417"/>
      <c r="DE9" s="417"/>
      <c r="DF9" s="417"/>
      <c r="DG9" s="417"/>
      <c r="DH9" s="417"/>
      <c r="DI9" s="418"/>
    </row>
    <row r="10" spans="1:119" ht="18.75" customHeight="1" thickBot="1" x14ac:dyDescent="0.25">
      <c r="A10" s="177"/>
      <c r="B10" s="551"/>
      <c r="C10" s="552"/>
      <c r="D10" s="552"/>
      <c r="E10" s="552"/>
      <c r="F10" s="552"/>
      <c r="G10" s="552"/>
      <c r="H10" s="552"/>
      <c r="I10" s="552"/>
      <c r="J10" s="552"/>
      <c r="K10" s="470"/>
      <c r="L10" s="375" t="s">
        <v>113</v>
      </c>
      <c r="M10" s="376"/>
      <c r="N10" s="376"/>
      <c r="O10" s="376"/>
      <c r="P10" s="376"/>
      <c r="Q10" s="377"/>
      <c r="R10" s="372">
        <v>423894</v>
      </c>
      <c r="S10" s="373"/>
      <c r="T10" s="373"/>
      <c r="U10" s="373"/>
      <c r="V10" s="432"/>
      <c r="W10" s="560"/>
      <c r="X10" s="370"/>
      <c r="Y10" s="370"/>
      <c r="Z10" s="370"/>
      <c r="AA10" s="370"/>
      <c r="AB10" s="370"/>
      <c r="AC10" s="370"/>
      <c r="AD10" s="370"/>
      <c r="AE10" s="370"/>
      <c r="AF10" s="370"/>
      <c r="AG10" s="370"/>
      <c r="AH10" s="370"/>
      <c r="AI10" s="370"/>
      <c r="AJ10" s="370"/>
      <c r="AK10" s="370"/>
      <c r="AL10" s="561"/>
      <c r="AM10" s="476" t="s">
        <v>114</v>
      </c>
      <c r="AN10" s="376"/>
      <c r="AO10" s="376"/>
      <c r="AP10" s="376"/>
      <c r="AQ10" s="376"/>
      <c r="AR10" s="376"/>
      <c r="AS10" s="376"/>
      <c r="AT10" s="377"/>
      <c r="AU10" s="477" t="s">
        <v>90</v>
      </c>
      <c r="AV10" s="478"/>
      <c r="AW10" s="478"/>
      <c r="AX10" s="478"/>
      <c r="AY10" s="433" t="s">
        <v>115</v>
      </c>
      <c r="AZ10" s="434"/>
      <c r="BA10" s="434"/>
      <c r="BB10" s="434"/>
      <c r="BC10" s="434"/>
      <c r="BD10" s="434"/>
      <c r="BE10" s="434"/>
      <c r="BF10" s="434"/>
      <c r="BG10" s="434"/>
      <c r="BH10" s="434"/>
      <c r="BI10" s="434"/>
      <c r="BJ10" s="434"/>
      <c r="BK10" s="434"/>
      <c r="BL10" s="434"/>
      <c r="BM10" s="435"/>
      <c r="BN10" s="419">
        <v>4610610</v>
      </c>
      <c r="BO10" s="420"/>
      <c r="BP10" s="420"/>
      <c r="BQ10" s="420"/>
      <c r="BR10" s="420"/>
      <c r="BS10" s="420"/>
      <c r="BT10" s="420"/>
      <c r="BU10" s="421"/>
      <c r="BV10" s="419">
        <v>3477211</v>
      </c>
      <c r="BW10" s="420"/>
      <c r="BX10" s="420"/>
      <c r="BY10" s="420"/>
      <c r="BZ10" s="420"/>
      <c r="CA10" s="420"/>
      <c r="CB10" s="420"/>
      <c r="CC10" s="421"/>
      <c r="CD10" s="180" t="s">
        <v>116</v>
      </c>
      <c r="CE10" s="181"/>
      <c r="CF10" s="181"/>
      <c r="CG10" s="181"/>
      <c r="CH10" s="181"/>
      <c r="CI10" s="181"/>
      <c r="CJ10" s="181"/>
      <c r="CK10" s="181"/>
      <c r="CL10" s="181"/>
      <c r="CM10" s="181"/>
      <c r="CN10" s="181"/>
      <c r="CO10" s="181"/>
      <c r="CP10" s="181"/>
      <c r="CQ10" s="181"/>
      <c r="CR10" s="181"/>
      <c r="CS10" s="182"/>
      <c r="CT10" s="183"/>
      <c r="CU10" s="184"/>
      <c r="CV10" s="184"/>
      <c r="CW10" s="184"/>
      <c r="CX10" s="184"/>
      <c r="CY10" s="184"/>
      <c r="CZ10" s="184"/>
      <c r="DA10" s="185"/>
      <c r="DB10" s="183"/>
      <c r="DC10" s="184"/>
      <c r="DD10" s="184"/>
      <c r="DE10" s="184"/>
      <c r="DF10" s="184"/>
      <c r="DG10" s="184"/>
      <c r="DH10" s="184"/>
      <c r="DI10" s="185"/>
    </row>
    <row r="11" spans="1:119" ht="18.75" customHeight="1" thickBot="1" x14ac:dyDescent="0.25">
      <c r="A11" s="177"/>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90</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2">
      <c r="A12" s="177"/>
      <c r="B12" s="525" t="s">
        <v>123</v>
      </c>
      <c r="C12" s="526"/>
      <c r="D12" s="526"/>
      <c r="E12" s="526"/>
      <c r="F12" s="526"/>
      <c r="G12" s="526"/>
      <c r="H12" s="526"/>
      <c r="I12" s="526"/>
      <c r="J12" s="526"/>
      <c r="K12" s="527"/>
      <c r="L12" s="534" t="s">
        <v>124</v>
      </c>
      <c r="M12" s="535"/>
      <c r="N12" s="535"/>
      <c r="O12" s="535"/>
      <c r="P12" s="535"/>
      <c r="Q12" s="536"/>
      <c r="R12" s="537">
        <v>445172</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4050000</v>
      </c>
      <c r="BO12" s="420"/>
      <c r="BP12" s="420"/>
      <c r="BQ12" s="420"/>
      <c r="BR12" s="420"/>
      <c r="BS12" s="420"/>
      <c r="BT12" s="420"/>
      <c r="BU12" s="421"/>
      <c r="BV12" s="419">
        <v>3000000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2">
      <c r="A13" s="177"/>
      <c r="B13" s="528"/>
      <c r="C13" s="529"/>
      <c r="D13" s="529"/>
      <c r="E13" s="529"/>
      <c r="F13" s="529"/>
      <c r="G13" s="529"/>
      <c r="H13" s="529"/>
      <c r="I13" s="529"/>
      <c r="J13" s="529"/>
      <c r="K13" s="530"/>
      <c r="L13" s="186"/>
      <c r="M13" s="503" t="s">
        <v>130</v>
      </c>
      <c r="N13" s="504"/>
      <c r="O13" s="504"/>
      <c r="P13" s="504"/>
      <c r="Q13" s="505"/>
      <c r="R13" s="506">
        <v>437138</v>
      </c>
      <c r="S13" s="507"/>
      <c r="T13" s="507"/>
      <c r="U13" s="507"/>
      <c r="V13" s="508"/>
      <c r="W13" s="509" t="s">
        <v>131</v>
      </c>
      <c r="X13" s="405"/>
      <c r="Y13" s="405"/>
      <c r="Z13" s="405"/>
      <c r="AA13" s="405"/>
      <c r="AB13" s="406"/>
      <c r="AC13" s="372">
        <v>1999</v>
      </c>
      <c r="AD13" s="373"/>
      <c r="AE13" s="373"/>
      <c r="AF13" s="373"/>
      <c r="AG13" s="374"/>
      <c r="AH13" s="372">
        <v>2059</v>
      </c>
      <c r="AI13" s="373"/>
      <c r="AJ13" s="373"/>
      <c r="AK13" s="373"/>
      <c r="AL13" s="432"/>
      <c r="AM13" s="476" t="s">
        <v>132</v>
      </c>
      <c r="AN13" s="376"/>
      <c r="AO13" s="376"/>
      <c r="AP13" s="376"/>
      <c r="AQ13" s="376"/>
      <c r="AR13" s="376"/>
      <c r="AS13" s="376"/>
      <c r="AT13" s="377"/>
      <c r="AU13" s="477" t="s">
        <v>101</v>
      </c>
      <c r="AV13" s="478"/>
      <c r="AW13" s="478"/>
      <c r="AX13" s="478"/>
      <c r="AY13" s="433" t="s">
        <v>133</v>
      </c>
      <c r="AZ13" s="434"/>
      <c r="BA13" s="434"/>
      <c r="BB13" s="434"/>
      <c r="BC13" s="434"/>
      <c r="BD13" s="434"/>
      <c r="BE13" s="434"/>
      <c r="BF13" s="434"/>
      <c r="BG13" s="434"/>
      <c r="BH13" s="434"/>
      <c r="BI13" s="434"/>
      <c r="BJ13" s="434"/>
      <c r="BK13" s="434"/>
      <c r="BL13" s="434"/>
      <c r="BM13" s="435"/>
      <c r="BN13" s="419">
        <v>983014</v>
      </c>
      <c r="BO13" s="420"/>
      <c r="BP13" s="420"/>
      <c r="BQ13" s="420"/>
      <c r="BR13" s="420"/>
      <c r="BS13" s="420"/>
      <c r="BT13" s="420"/>
      <c r="BU13" s="421"/>
      <c r="BV13" s="419">
        <v>-966787</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5.2</v>
      </c>
      <c r="CU13" s="417"/>
      <c r="CV13" s="417"/>
      <c r="CW13" s="417"/>
      <c r="CX13" s="417"/>
      <c r="CY13" s="417"/>
      <c r="CZ13" s="417"/>
      <c r="DA13" s="418"/>
      <c r="DB13" s="416">
        <v>4.8</v>
      </c>
      <c r="DC13" s="417"/>
      <c r="DD13" s="417"/>
      <c r="DE13" s="417"/>
      <c r="DF13" s="417"/>
      <c r="DG13" s="417"/>
      <c r="DH13" s="417"/>
      <c r="DI13" s="418"/>
    </row>
    <row r="14" spans="1:119" ht="18.75" customHeight="1" thickBot="1" x14ac:dyDescent="0.25">
      <c r="A14" s="177"/>
      <c r="B14" s="528"/>
      <c r="C14" s="529"/>
      <c r="D14" s="529"/>
      <c r="E14" s="529"/>
      <c r="F14" s="529"/>
      <c r="G14" s="529"/>
      <c r="H14" s="529"/>
      <c r="I14" s="529"/>
      <c r="J14" s="529"/>
      <c r="K14" s="530"/>
      <c r="L14" s="493" t="s">
        <v>135</v>
      </c>
      <c r="M14" s="546"/>
      <c r="N14" s="546"/>
      <c r="O14" s="546"/>
      <c r="P14" s="546"/>
      <c r="Q14" s="547"/>
      <c r="R14" s="506">
        <v>445177</v>
      </c>
      <c r="S14" s="507"/>
      <c r="T14" s="507"/>
      <c r="U14" s="507"/>
      <c r="V14" s="508"/>
      <c r="W14" s="510"/>
      <c r="X14" s="408"/>
      <c r="Y14" s="408"/>
      <c r="Z14" s="408"/>
      <c r="AA14" s="408"/>
      <c r="AB14" s="409"/>
      <c r="AC14" s="499">
        <v>1</v>
      </c>
      <c r="AD14" s="500"/>
      <c r="AE14" s="500"/>
      <c r="AF14" s="500"/>
      <c r="AG14" s="501"/>
      <c r="AH14" s="499">
        <v>1.1000000000000001</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v>45.2</v>
      </c>
      <c r="CU14" s="517"/>
      <c r="CV14" s="517"/>
      <c r="CW14" s="517"/>
      <c r="CX14" s="517"/>
      <c r="CY14" s="517"/>
      <c r="CZ14" s="517"/>
      <c r="DA14" s="518"/>
      <c r="DB14" s="516">
        <v>46.4</v>
      </c>
      <c r="DC14" s="517"/>
      <c r="DD14" s="517"/>
      <c r="DE14" s="517"/>
      <c r="DF14" s="517"/>
      <c r="DG14" s="517"/>
      <c r="DH14" s="517"/>
      <c r="DI14" s="518"/>
    </row>
    <row r="15" spans="1:119" ht="18.75" customHeight="1" x14ac:dyDescent="0.2">
      <c r="A15" s="177"/>
      <c r="B15" s="528"/>
      <c r="C15" s="529"/>
      <c r="D15" s="529"/>
      <c r="E15" s="529"/>
      <c r="F15" s="529"/>
      <c r="G15" s="529"/>
      <c r="H15" s="529"/>
      <c r="I15" s="529"/>
      <c r="J15" s="529"/>
      <c r="K15" s="530"/>
      <c r="L15" s="186"/>
      <c r="M15" s="503" t="s">
        <v>130</v>
      </c>
      <c r="N15" s="504"/>
      <c r="O15" s="504"/>
      <c r="P15" s="504"/>
      <c r="Q15" s="505"/>
      <c r="R15" s="506">
        <v>437828</v>
      </c>
      <c r="S15" s="507"/>
      <c r="T15" s="507"/>
      <c r="U15" s="507"/>
      <c r="V15" s="508"/>
      <c r="W15" s="509" t="s">
        <v>137</v>
      </c>
      <c r="X15" s="405"/>
      <c r="Y15" s="405"/>
      <c r="Z15" s="405"/>
      <c r="AA15" s="405"/>
      <c r="AB15" s="406"/>
      <c r="AC15" s="372">
        <v>41742</v>
      </c>
      <c r="AD15" s="373"/>
      <c r="AE15" s="373"/>
      <c r="AF15" s="373"/>
      <c r="AG15" s="374"/>
      <c r="AH15" s="372">
        <v>43451</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71408640</v>
      </c>
      <c r="BO15" s="449"/>
      <c r="BP15" s="449"/>
      <c r="BQ15" s="449"/>
      <c r="BR15" s="449"/>
      <c r="BS15" s="449"/>
      <c r="BT15" s="449"/>
      <c r="BU15" s="450"/>
      <c r="BV15" s="448">
        <v>68947581</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87"/>
      <c r="CU15" s="188"/>
      <c r="CV15" s="188"/>
      <c r="CW15" s="188"/>
      <c r="CX15" s="188"/>
      <c r="CY15" s="188"/>
      <c r="CZ15" s="188"/>
      <c r="DA15" s="189"/>
      <c r="DB15" s="187"/>
      <c r="DC15" s="188"/>
      <c r="DD15" s="188"/>
      <c r="DE15" s="188"/>
      <c r="DF15" s="188"/>
      <c r="DG15" s="188"/>
      <c r="DH15" s="188"/>
      <c r="DI15" s="189"/>
    </row>
    <row r="16" spans="1:119" ht="18.75" customHeight="1" x14ac:dyDescent="0.2">
      <c r="A16" s="177"/>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21.8</v>
      </c>
      <c r="AD16" s="500"/>
      <c r="AE16" s="500"/>
      <c r="AF16" s="500"/>
      <c r="AG16" s="501"/>
      <c r="AH16" s="499">
        <v>23.8</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65875896</v>
      </c>
      <c r="BO16" s="420"/>
      <c r="BP16" s="420"/>
      <c r="BQ16" s="420"/>
      <c r="BR16" s="420"/>
      <c r="BS16" s="420"/>
      <c r="BT16" s="420"/>
      <c r="BU16" s="421"/>
      <c r="BV16" s="419">
        <v>64899886</v>
      </c>
      <c r="BW16" s="420"/>
      <c r="BX16" s="420"/>
      <c r="BY16" s="420"/>
      <c r="BZ16" s="420"/>
      <c r="CA16" s="420"/>
      <c r="CB16" s="420"/>
      <c r="CC16" s="421"/>
      <c r="CD16" s="190"/>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5">
      <c r="A17" s="177"/>
      <c r="B17" s="531"/>
      <c r="C17" s="532"/>
      <c r="D17" s="532"/>
      <c r="E17" s="532"/>
      <c r="F17" s="532"/>
      <c r="G17" s="532"/>
      <c r="H17" s="532"/>
      <c r="I17" s="532"/>
      <c r="J17" s="532"/>
      <c r="K17" s="533"/>
      <c r="L17" s="191"/>
      <c r="M17" s="512" t="s">
        <v>143</v>
      </c>
      <c r="N17" s="513"/>
      <c r="O17" s="513"/>
      <c r="P17" s="513"/>
      <c r="Q17" s="514"/>
      <c r="R17" s="496" t="s">
        <v>144</v>
      </c>
      <c r="S17" s="497"/>
      <c r="T17" s="497"/>
      <c r="U17" s="497"/>
      <c r="V17" s="498"/>
      <c r="W17" s="509" t="s">
        <v>145</v>
      </c>
      <c r="X17" s="405"/>
      <c r="Y17" s="405"/>
      <c r="Z17" s="405"/>
      <c r="AA17" s="405"/>
      <c r="AB17" s="406"/>
      <c r="AC17" s="372">
        <v>147873</v>
      </c>
      <c r="AD17" s="373"/>
      <c r="AE17" s="373"/>
      <c r="AF17" s="373"/>
      <c r="AG17" s="374"/>
      <c r="AH17" s="372">
        <v>137037</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92308993</v>
      </c>
      <c r="BO17" s="420"/>
      <c r="BP17" s="420"/>
      <c r="BQ17" s="420"/>
      <c r="BR17" s="420"/>
      <c r="BS17" s="420"/>
      <c r="BT17" s="420"/>
      <c r="BU17" s="421"/>
      <c r="BV17" s="419">
        <v>89177585</v>
      </c>
      <c r="BW17" s="420"/>
      <c r="BX17" s="420"/>
      <c r="BY17" s="420"/>
      <c r="BZ17" s="420"/>
      <c r="CA17" s="420"/>
      <c r="CB17" s="420"/>
      <c r="CC17" s="421"/>
      <c r="CD17" s="190"/>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5">
      <c r="A18" s="177"/>
      <c r="B18" s="469" t="s">
        <v>147</v>
      </c>
      <c r="C18" s="470"/>
      <c r="D18" s="470"/>
      <c r="E18" s="471"/>
      <c r="F18" s="471"/>
      <c r="G18" s="471"/>
      <c r="H18" s="471"/>
      <c r="I18" s="471"/>
      <c r="J18" s="471"/>
      <c r="K18" s="471"/>
      <c r="L18" s="472">
        <v>69.56</v>
      </c>
      <c r="M18" s="472"/>
      <c r="N18" s="472"/>
      <c r="O18" s="472"/>
      <c r="P18" s="472"/>
      <c r="Q18" s="472"/>
      <c r="R18" s="473"/>
      <c r="S18" s="473"/>
      <c r="T18" s="473"/>
      <c r="U18" s="473"/>
      <c r="V18" s="474"/>
      <c r="W18" s="490"/>
      <c r="X18" s="491"/>
      <c r="Y18" s="491"/>
      <c r="Z18" s="491"/>
      <c r="AA18" s="491"/>
      <c r="AB18" s="515"/>
      <c r="AC18" s="389">
        <v>77.2</v>
      </c>
      <c r="AD18" s="390"/>
      <c r="AE18" s="390"/>
      <c r="AF18" s="390"/>
      <c r="AG18" s="475"/>
      <c r="AH18" s="389">
        <v>75.099999999999994</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87489441</v>
      </c>
      <c r="BO18" s="420"/>
      <c r="BP18" s="420"/>
      <c r="BQ18" s="420"/>
      <c r="BR18" s="420"/>
      <c r="BS18" s="420"/>
      <c r="BT18" s="420"/>
      <c r="BU18" s="421"/>
      <c r="BV18" s="419">
        <v>85741042</v>
      </c>
      <c r="BW18" s="420"/>
      <c r="BX18" s="420"/>
      <c r="BY18" s="420"/>
      <c r="BZ18" s="420"/>
      <c r="CA18" s="420"/>
      <c r="CB18" s="420"/>
      <c r="CC18" s="421"/>
      <c r="CD18" s="190"/>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5">
      <c r="A19" s="177"/>
      <c r="B19" s="469" t="s">
        <v>149</v>
      </c>
      <c r="C19" s="470"/>
      <c r="D19" s="470"/>
      <c r="E19" s="471"/>
      <c r="F19" s="471"/>
      <c r="G19" s="471"/>
      <c r="H19" s="471"/>
      <c r="I19" s="471"/>
      <c r="J19" s="471"/>
      <c r="K19" s="471"/>
      <c r="L19" s="479">
        <v>6281</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117722549</v>
      </c>
      <c r="BO19" s="420"/>
      <c r="BP19" s="420"/>
      <c r="BQ19" s="420"/>
      <c r="BR19" s="420"/>
      <c r="BS19" s="420"/>
      <c r="BT19" s="420"/>
      <c r="BU19" s="421"/>
      <c r="BV19" s="419">
        <v>113447998</v>
      </c>
      <c r="BW19" s="420"/>
      <c r="BX19" s="420"/>
      <c r="BY19" s="420"/>
      <c r="BZ19" s="420"/>
      <c r="CA19" s="420"/>
      <c r="CB19" s="420"/>
      <c r="CC19" s="421"/>
      <c r="CD19" s="190"/>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5">
      <c r="A20" s="177"/>
      <c r="B20" s="469" t="s">
        <v>151</v>
      </c>
      <c r="C20" s="470"/>
      <c r="D20" s="470"/>
      <c r="E20" s="471"/>
      <c r="F20" s="471"/>
      <c r="G20" s="471"/>
      <c r="H20" s="471"/>
      <c r="I20" s="471"/>
      <c r="J20" s="471"/>
      <c r="K20" s="471"/>
      <c r="L20" s="479">
        <v>193204</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0"/>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5">
      <c r="A21" s="177"/>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0"/>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2">
      <c r="A22" s="177"/>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78803398</v>
      </c>
      <c r="BO22" s="449"/>
      <c r="BP22" s="449"/>
      <c r="BQ22" s="449"/>
      <c r="BR22" s="449"/>
      <c r="BS22" s="449"/>
      <c r="BT22" s="449"/>
      <c r="BU22" s="450"/>
      <c r="BV22" s="448">
        <v>82181116</v>
      </c>
      <c r="BW22" s="449"/>
      <c r="BX22" s="449"/>
      <c r="BY22" s="449"/>
      <c r="BZ22" s="449"/>
      <c r="CA22" s="449"/>
      <c r="CB22" s="449"/>
      <c r="CC22" s="450"/>
      <c r="CD22" s="190"/>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2">
      <c r="A23" s="177"/>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32082561</v>
      </c>
      <c r="BO23" s="420"/>
      <c r="BP23" s="420"/>
      <c r="BQ23" s="420"/>
      <c r="BR23" s="420"/>
      <c r="BS23" s="420"/>
      <c r="BT23" s="420"/>
      <c r="BU23" s="421"/>
      <c r="BV23" s="419">
        <v>34793488</v>
      </c>
      <c r="BW23" s="420"/>
      <c r="BX23" s="420"/>
      <c r="BY23" s="420"/>
      <c r="BZ23" s="420"/>
      <c r="CA23" s="420"/>
      <c r="CB23" s="420"/>
      <c r="CC23" s="421"/>
      <c r="CD23" s="190"/>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5">
      <c r="A24" s="177"/>
      <c r="B24" s="398"/>
      <c r="C24" s="399"/>
      <c r="D24" s="400"/>
      <c r="E24" s="375" t="s">
        <v>161</v>
      </c>
      <c r="F24" s="376"/>
      <c r="G24" s="376"/>
      <c r="H24" s="376"/>
      <c r="I24" s="376"/>
      <c r="J24" s="376"/>
      <c r="K24" s="377"/>
      <c r="L24" s="372">
        <v>1</v>
      </c>
      <c r="M24" s="373"/>
      <c r="N24" s="373"/>
      <c r="O24" s="373"/>
      <c r="P24" s="374"/>
      <c r="Q24" s="372">
        <v>10640</v>
      </c>
      <c r="R24" s="373"/>
      <c r="S24" s="373"/>
      <c r="T24" s="373"/>
      <c r="U24" s="373"/>
      <c r="V24" s="374"/>
      <c r="W24" s="462"/>
      <c r="X24" s="399"/>
      <c r="Y24" s="400"/>
      <c r="Z24" s="375" t="s">
        <v>162</v>
      </c>
      <c r="AA24" s="376"/>
      <c r="AB24" s="376"/>
      <c r="AC24" s="376"/>
      <c r="AD24" s="376"/>
      <c r="AE24" s="376"/>
      <c r="AF24" s="376"/>
      <c r="AG24" s="377"/>
      <c r="AH24" s="372">
        <v>2714</v>
      </c>
      <c r="AI24" s="373"/>
      <c r="AJ24" s="373"/>
      <c r="AK24" s="373"/>
      <c r="AL24" s="374"/>
      <c r="AM24" s="372">
        <v>8481250</v>
      </c>
      <c r="AN24" s="373"/>
      <c r="AO24" s="373"/>
      <c r="AP24" s="373"/>
      <c r="AQ24" s="373"/>
      <c r="AR24" s="374"/>
      <c r="AS24" s="372">
        <v>3125</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71331194</v>
      </c>
      <c r="BO24" s="420"/>
      <c r="BP24" s="420"/>
      <c r="BQ24" s="420"/>
      <c r="BR24" s="420"/>
      <c r="BS24" s="420"/>
      <c r="BT24" s="420"/>
      <c r="BU24" s="421"/>
      <c r="BV24" s="419">
        <v>72976230</v>
      </c>
      <c r="BW24" s="420"/>
      <c r="BX24" s="420"/>
      <c r="BY24" s="420"/>
      <c r="BZ24" s="420"/>
      <c r="CA24" s="420"/>
      <c r="CB24" s="420"/>
      <c r="CC24" s="421"/>
      <c r="CD24" s="190"/>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2">
      <c r="A25" s="177"/>
      <c r="B25" s="398"/>
      <c r="C25" s="399"/>
      <c r="D25" s="400"/>
      <c r="E25" s="375" t="s">
        <v>164</v>
      </c>
      <c r="F25" s="376"/>
      <c r="G25" s="376"/>
      <c r="H25" s="376"/>
      <c r="I25" s="376"/>
      <c r="J25" s="376"/>
      <c r="K25" s="377"/>
      <c r="L25" s="372">
        <v>2</v>
      </c>
      <c r="M25" s="373"/>
      <c r="N25" s="373"/>
      <c r="O25" s="373"/>
      <c r="P25" s="374"/>
      <c r="Q25" s="372">
        <v>8930</v>
      </c>
      <c r="R25" s="373"/>
      <c r="S25" s="373"/>
      <c r="T25" s="373"/>
      <c r="U25" s="373"/>
      <c r="V25" s="374"/>
      <c r="W25" s="462"/>
      <c r="X25" s="399"/>
      <c r="Y25" s="400"/>
      <c r="Z25" s="375" t="s">
        <v>165</v>
      </c>
      <c r="AA25" s="376"/>
      <c r="AB25" s="376"/>
      <c r="AC25" s="376"/>
      <c r="AD25" s="376"/>
      <c r="AE25" s="376"/>
      <c r="AF25" s="376"/>
      <c r="AG25" s="377"/>
      <c r="AH25" s="372">
        <v>470</v>
      </c>
      <c r="AI25" s="373"/>
      <c r="AJ25" s="373"/>
      <c r="AK25" s="373"/>
      <c r="AL25" s="374"/>
      <c r="AM25" s="372">
        <v>1453240</v>
      </c>
      <c r="AN25" s="373"/>
      <c r="AO25" s="373"/>
      <c r="AP25" s="373"/>
      <c r="AQ25" s="373"/>
      <c r="AR25" s="374"/>
      <c r="AS25" s="372">
        <v>3092</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24986659</v>
      </c>
      <c r="BO25" s="449"/>
      <c r="BP25" s="449"/>
      <c r="BQ25" s="449"/>
      <c r="BR25" s="449"/>
      <c r="BS25" s="449"/>
      <c r="BT25" s="449"/>
      <c r="BU25" s="450"/>
      <c r="BV25" s="448">
        <v>24192450</v>
      </c>
      <c r="BW25" s="449"/>
      <c r="BX25" s="449"/>
      <c r="BY25" s="449"/>
      <c r="BZ25" s="449"/>
      <c r="CA25" s="449"/>
      <c r="CB25" s="449"/>
      <c r="CC25" s="450"/>
      <c r="CD25" s="190"/>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2">
      <c r="A26" s="177"/>
      <c r="B26" s="398"/>
      <c r="C26" s="399"/>
      <c r="D26" s="400"/>
      <c r="E26" s="375" t="s">
        <v>167</v>
      </c>
      <c r="F26" s="376"/>
      <c r="G26" s="376"/>
      <c r="H26" s="376"/>
      <c r="I26" s="376"/>
      <c r="J26" s="376"/>
      <c r="K26" s="377"/>
      <c r="L26" s="372">
        <v>1</v>
      </c>
      <c r="M26" s="373"/>
      <c r="N26" s="373"/>
      <c r="O26" s="373"/>
      <c r="P26" s="374"/>
      <c r="Q26" s="372">
        <v>7660</v>
      </c>
      <c r="R26" s="373"/>
      <c r="S26" s="373"/>
      <c r="T26" s="373"/>
      <c r="U26" s="373"/>
      <c r="V26" s="374"/>
      <c r="W26" s="462"/>
      <c r="X26" s="399"/>
      <c r="Y26" s="400"/>
      <c r="Z26" s="375" t="s">
        <v>168</v>
      </c>
      <c r="AA26" s="430"/>
      <c r="AB26" s="430"/>
      <c r="AC26" s="430"/>
      <c r="AD26" s="430"/>
      <c r="AE26" s="430"/>
      <c r="AF26" s="430"/>
      <c r="AG26" s="431"/>
      <c r="AH26" s="372">
        <v>378</v>
      </c>
      <c r="AI26" s="373"/>
      <c r="AJ26" s="373"/>
      <c r="AK26" s="373"/>
      <c r="AL26" s="374"/>
      <c r="AM26" s="372">
        <v>1228878</v>
      </c>
      <c r="AN26" s="373"/>
      <c r="AO26" s="373"/>
      <c r="AP26" s="373"/>
      <c r="AQ26" s="373"/>
      <c r="AR26" s="374"/>
      <c r="AS26" s="372">
        <v>3251</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0"/>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5">
      <c r="A27" s="177"/>
      <c r="B27" s="398"/>
      <c r="C27" s="399"/>
      <c r="D27" s="400"/>
      <c r="E27" s="375" t="s">
        <v>170</v>
      </c>
      <c r="F27" s="376"/>
      <c r="G27" s="376"/>
      <c r="H27" s="376"/>
      <c r="I27" s="376"/>
      <c r="J27" s="376"/>
      <c r="K27" s="377"/>
      <c r="L27" s="372">
        <v>1</v>
      </c>
      <c r="M27" s="373"/>
      <c r="N27" s="373"/>
      <c r="O27" s="373"/>
      <c r="P27" s="374"/>
      <c r="Q27" s="372">
        <v>6900</v>
      </c>
      <c r="R27" s="373"/>
      <c r="S27" s="373"/>
      <c r="T27" s="373"/>
      <c r="U27" s="373"/>
      <c r="V27" s="374"/>
      <c r="W27" s="462"/>
      <c r="X27" s="399"/>
      <c r="Y27" s="400"/>
      <c r="Z27" s="375" t="s">
        <v>171</v>
      </c>
      <c r="AA27" s="376"/>
      <c r="AB27" s="376"/>
      <c r="AC27" s="376"/>
      <c r="AD27" s="376"/>
      <c r="AE27" s="376"/>
      <c r="AF27" s="376"/>
      <c r="AG27" s="377"/>
      <c r="AH27" s="372">
        <v>26</v>
      </c>
      <c r="AI27" s="373"/>
      <c r="AJ27" s="373"/>
      <c r="AK27" s="373"/>
      <c r="AL27" s="374"/>
      <c r="AM27" s="372">
        <v>103480</v>
      </c>
      <c r="AN27" s="373"/>
      <c r="AO27" s="373"/>
      <c r="AP27" s="373"/>
      <c r="AQ27" s="373"/>
      <c r="AR27" s="374"/>
      <c r="AS27" s="372">
        <v>3980</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t="s">
        <v>122</v>
      </c>
      <c r="BO27" s="454"/>
      <c r="BP27" s="454"/>
      <c r="BQ27" s="454"/>
      <c r="BR27" s="454"/>
      <c r="BS27" s="454"/>
      <c r="BT27" s="454"/>
      <c r="BU27" s="455"/>
      <c r="BV27" s="453" t="s">
        <v>122</v>
      </c>
      <c r="BW27" s="454"/>
      <c r="BX27" s="454"/>
      <c r="BY27" s="454"/>
      <c r="BZ27" s="454"/>
      <c r="CA27" s="454"/>
      <c r="CB27" s="454"/>
      <c r="CC27" s="455"/>
      <c r="CD27" s="192"/>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2">
      <c r="A28" s="177"/>
      <c r="B28" s="398"/>
      <c r="C28" s="399"/>
      <c r="D28" s="400"/>
      <c r="E28" s="375" t="s">
        <v>173</v>
      </c>
      <c r="F28" s="376"/>
      <c r="G28" s="376"/>
      <c r="H28" s="376"/>
      <c r="I28" s="376"/>
      <c r="J28" s="376"/>
      <c r="K28" s="377"/>
      <c r="L28" s="372">
        <v>1</v>
      </c>
      <c r="M28" s="373"/>
      <c r="N28" s="373"/>
      <c r="O28" s="373"/>
      <c r="P28" s="374"/>
      <c r="Q28" s="372">
        <v>6100</v>
      </c>
      <c r="R28" s="373"/>
      <c r="S28" s="373"/>
      <c r="T28" s="373"/>
      <c r="U28" s="373"/>
      <c r="V28" s="374"/>
      <c r="W28" s="462"/>
      <c r="X28" s="399"/>
      <c r="Y28" s="400"/>
      <c r="Z28" s="375" t="s">
        <v>174</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13398107</v>
      </c>
      <c r="BO28" s="449"/>
      <c r="BP28" s="449"/>
      <c r="BQ28" s="449"/>
      <c r="BR28" s="449"/>
      <c r="BS28" s="449"/>
      <c r="BT28" s="449"/>
      <c r="BU28" s="450"/>
      <c r="BV28" s="448">
        <v>12837497</v>
      </c>
      <c r="BW28" s="449"/>
      <c r="BX28" s="449"/>
      <c r="BY28" s="449"/>
      <c r="BZ28" s="449"/>
      <c r="CA28" s="449"/>
      <c r="CB28" s="449"/>
      <c r="CC28" s="450"/>
      <c r="CD28" s="190"/>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2">
      <c r="A29" s="177"/>
      <c r="B29" s="398"/>
      <c r="C29" s="399"/>
      <c r="D29" s="400"/>
      <c r="E29" s="375" t="s">
        <v>176</v>
      </c>
      <c r="F29" s="376"/>
      <c r="G29" s="376"/>
      <c r="H29" s="376"/>
      <c r="I29" s="376"/>
      <c r="J29" s="376"/>
      <c r="K29" s="377"/>
      <c r="L29" s="372">
        <v>34</v>
      </c>
      <c r="M29" s="373"/>
      <c r="N29" s="373"/>
      <c r="O29" s="373"/>
      <c r="P29" s="374"/>
      <c r="Q29" s="372">
        <v>5650</v>
      </c>
      <c r="R29" s="373"/>
      <c r="S29" s="373"/>
      <c r="T29" s="373"/>
      <c r="U29" s="373"/>
      <c r="V29" s="374"/>
      <c r="W29" s="463"/>
      <c r="X29" s="464"/>
      <c r="Y29" s="465"/>
      <c r="Z29" s="375" t="s">
        <v>177</v>
      </c>
      <c r="AA29" s="376"/>
      <c r="AB29" s="376"/>
      <c r="AC29" s="376"/>
      <c r="AD29" s="376"/>
      <c r="AE29" s="376"/>
      <c r="AF29" s="376"/>
      <c r="AG29" s="377"/>
      <c r="AH29" s="372">
        <v>2740</v>
      </c>
      <c r="AI29" s="373"/>
      <c r="AJ29" s="373"/>
      <c r="AK29" s="373"/>
      <c r="AL29" s="374"/>
      <c r="AM29" s="372">
        <v>8584730</v>
      </c>
      <c r="AN29" s="373"/>
      <c r="AO29" s="373"/>
      <c r="AP29" s="373"/>
      <c r="AQ29" s="373"/>
      <c r="AR29" s="374"/>
      <c r="AS29" s="372">
        <v>3133</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t="s">
        <v>122</v>
      </c>
      <c r="BO29" s="420"/>
      <c r="BP29" s="420"/>
      <c r="BQ29" s="420"/>
      <c r="BR29" s="420"/>
      <c r="BS29" s="420"/>
      <c r="BT29" s="420"/>
      <c r="BU29" s="421"/>
      <c r="BV29" s="419" t="s">
        <v>122</v>
      </c>
      <c r="BW29" s="420"/>
      <c r="BX29" s="420"/>
      <c r="BY29" s="420"/>
      <c r="BZ29" s="420"/>
      <c r="CA29" s="420"/>
      <c r="CB29" s="420"/>
      <c r="CC29" s="421"/>
      <c r="CD29" s="192"/>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5">
      <c r="A30" s="177"/>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101.1</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10366766</v>
      </c>
      <c r="BO30" s="454"/>
      <c r="BP30" s="454"/>
      <c r="BQ30" s="454"/>
      <c r="BR30" s="454"/>
      <c r="BS30" s="454"/>
      <c r="BT30" s="454"/>
      <c r="BU30" s="455"/>
      <c r="BV30" s="453">
        <v>9419798</v>
      </c>
      <c r="BW30" s="454"/>
      <c r="BX30" s="454"/>
      <c r="BY30" s="454"/>
      <c r="BZ30" s="454"/>
      <c r="CA30" s="454"/>
      <c r="CB30" s="454"/>
      <c r="CC30" s="455"/>
      <c r="CD30" s="193"/>
      <c r="CE30" s="194"/>
      <c r="CF30" s="194"/>
      <c r="CG30" s="194"/>
      <c r="CH30" s="194"/>
      <c r="CI30" s="194"/>
      <c r="CJ30" s="194"/>
      <c r="CK30" s="194"/>
      <c r="CL30" s="194"/>
      <c r="CM30" s="194"/>
      <c r="CN30" s="194"/>
      <c r="CO30" s="194"/>
      <c r="CP30" s="194"/>
      <c r="CQ30" s="194"/>
      <c r="CR30" s="194"/>
      <c r="CS30" s="195"/>
      <c r="CT30" s="196"/>
      <c r="CU30" s="197"/>
      <c r="CV30" s="197"/>
      <c r="CW30" s="197"/>
      <c r="CX30" s="197"/>
      <c r="CY30" s="197"/>
      <c r="CZ30" s="197"/>
      <c r="DA30" s="198"/>
      <c r="DB30" s="196"/>
      <c r="DC30" s="197"/>
      <c r="DD30" s="197"/>
      <c r="DE30" s="197"/>
      <c r="DF30" s="197"/>
      <c r="DG30" s="197"/>
      <c r="DH30" s="197"/>
      <c r="DI30" s="198"/>
    </row>
    <row r="31" spans="1:113" ht="13.5" customHeight="1" x14ac:dyDescent="0.2">
      <c r="A31" s="177"/>
      <c r="B31" s="199"/>
      <c r="DI31" s="200"/>
    </row>
    <row r="32" spans="1:113" ht="13.5" customHeight="1" x14ac:dyDescent="0.2">
      <c r="A32" s="177"/>
      <c r="B32" s="201"/>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0"/>
    </row>
    <row r="33" spans="1:113" ht="13.5" customHeight="1" x14ac:dyDescent="0.2">
      <c r="A33" s="177"/>
      <c r="B33" s="201"/>
      <c r="C33" s="371" t="s">
        <v>186</v>
      </c>
      <c r="D33" s="371"/>
      <c r="E33" s="370" t="s">
        <v>187</v>
      </c>
      <c r="F33" s="370"/>
      <c r="G33" s="370"/>
      <c r="H33" s="370"/>
      <c r="I33" s="370"/>
      <c r="J33" s="370"/>
      <c r="K33" s="370"/>
      <c r="L33" s="370"/>
      <c r="M33" s="370"/>
      <c r="N33" s="370"/>
      <c r="O33" s="370"/>
      <c r="P33" s="370"/>
      <c r="Q33" s="370"/>
      <c r="R33" s="370"/>
      <c r="S33" s="370"/>
      <c r="T33" s="202"/>
      <c r="U33" s="371" t="s">
        <v>186</v>
      </c>
      <c r="V33" s="371"/>
      <c r="W33" s="370" t="s">
        <v>187</v>
      </c>
      <c r="X33" s="370"/>
      <c r="Y33" s="370"/>
      <c r="Z33" s="370"/>
      <c r="AA33" s="370"/>
      <c r="AB33" s="370"/>
      <c r="AC33" s="370"/>
      <c r="AD33" s="370"/>
      <c r="AE33" s="370"/>
      <c r="AF33" s="370"/>
      <c r="AG33" s="370"/>
      <c r="AH33" s="370"/>
      <c r="AI33" s="370"/>
      <c r="AJ33" s="370"/>
      <c r="AK33" s="370"/>
      <c r="AL33" s="202"/>
      <c r="AM33" s="371" t="s">
        <v>186</v>
      </c>
      <c r="AN33" s="371"/>
      <c r="AO33" s="370" t="s">
        <v>187</v>
      </c>
      <c r="AP33" s="370"/>
      <c r="AQ33" s="370"/>
      <c r="AR33" s="370"/>
      <c r="AS33" s="370"/>
      <c r="AT33" s="370"/>
      <c r="AU33" s="370"/>
      <c r="AV33" s="370"/>
      <c r="AW33" s="370"/>
      <c r="AX33" s="370"/>
      <c r="AY33" s="370"/>
      <c r="AZ33" s="370"/>
      <c r="BA33" s="370"/>
      <c r="BB33" s="370"/>
      <c r="BC33" s="370"/>
      <c r="BD33" s="203"/>
      <c r="BE33" s="370" t="s">
        <v>188</v>
      </c>
      <c r="BF33" s="370"/>
      <c r="BG33" s="370" t="s">
        <v>189</v>
      </c>
      <c r="BH33" s="370"/>
      <c r="BI33" s="370"/>
      <c r="BJ33" s="370"/>
      <c r="BK33" s="370"/>
      <c r="BL33" s="370"/>
      <c r="BM33" s="370"/>
      <c r="BN33" s="370"/>
      <c r="BO33" s="370"/>
      <c r="BP33" s="370"/>
      <c r="BQ33" s="370"/>
      <c r="BR33" s="370"/>
      <c r="BS33" s="370"/>
      <c r="BT33" s="370"/>
      <c r="BU33" s="370"/>
      <c r="BV33" s="203"/>
      <c r="BW33" s="371" t="s">
        <v>188</v>
      </c>
      <c r="BX33" s="371"/>
      <c r="BY33" s="370" t="s">
        <v>190</v>
      </c>
      <c r="BZ33" s="370"/>
      <c r="CA33" s="370"/>
      <c r="CB33" s="370"/>
      <c r="CC33" s="370"/>
      <c r="CD33" s="370"/>
      <c r="CE33" s="370"/>
      <c r="CF33" s="370"/>
      <c r="CG33" s="370"/>
      <c r="CH33" s="370"/>
      <c r="CI33" s="370"/>
      <c r="CJ33" s="370"/>
      <c r="CK33" s="370"/>
      <c r="CL33" s="370"/>
      <c r="CM33" s="370"/>
      <c r="CN33" s="202"/>
      <c r="CO33" s="371" t="s">
        <v>186</v>
      </c>
      <c r="CP33" s="371"/>
      <c r="CQ33" s="370" t="s">
        <v>191</v>
      </c>
      <c r="CR33" s="370"/>
      <c r="CS33" s="370"/>
      <c r="CT33" s="370"/>
      <c r="CU33" s="370"/>
      <c r="CV33" s="370"/>
      <c r="CW33" s="370"/>
      <c r="CX33" s="370"/>
      <c r="CY33" s="370"/>
      <c r="CZ33" s="370"/>
      <c r="DA33" s="370"/>
      <c r="DB33" s="370"/>
      <c r="DC33" s="370"/>
      <c r="DD33" s="370"/>
      <c r="DE33" s="370"/>
      <c r="DF33" s="202"/>
      <c r="DG33" s="369" t="s">
        <v>192</v>
      </c>
      <c r="DH33" s="369"/>
      <c r="DI33" s="204"/>
    </row>
    <row r="34" spans="1:113" ht="32.25" customHeight="1" x14ac:dyDescent="0.2">
      <c r="A34" s="177"/>
      <c r="B34" s="201"/>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77"/>
      <c r="U34" s="367">
        <f>IF(W34="","",MAX(C34:D43)+1)</f>
        <v>4</v>
      </c>
      <c r="V34" s="367"/>
      <c r="W34" s="368" t="str">
        <f>IF('各会計、関係団体の財政状況及び健全化判断比率'!B28="","",'各会計、関係団体の財政状況及び健全化判断比率'!B28)</f>
        <v>国民健康保険事業費特別会計</v>
      </c>
      <c r="X34" s="368"/>
      <c r="Y34" s="368"/>
      <c r="Z34" s="368"/>
      <c r="AA34" s="368"/>
      <c r="AB34" s="368"/>
      <c r="AC34" s="368"/>
      <c r="AD34" s="368"/>
      <c r="AE34" s="368"/>
      <c r="AF34" s="368"/>
      <c r="AG34" s="368"/>
      <c r="AH34" s="368"/>
      <c r="AI34" s="368"/>
      <c r="AJ34" s="368"/>
      <c r="AK34" s="368"/>
      <c r="AL34" s="177"/>
      <c r="AM34" s="367">
        <f>IF(AO34="","",MAX(C34:D43,U34:V43)+1)</f>
        <v>7</v>
      </c>
      <c r="AN34" s="367"/>
      <c r="AO34" s="368" t="str">
        <f>IF('各会計、関係団体の財政状況及び健全化判断比率'!B31="","",'各会計、関係団体の財政状況及び健全化判断比率'!B31)</f>
        <v>下水道事業費特別会計</v>
      </c>
      <c r="AP34" s="368"/>
      <c r="AQ34" s="368"/>
      <c r="AR34" s="368"/>
      <c r="AS34" s="368"/>
      <c r="AT34" s="368"/>
      <c r="AU34" s="368"/>
      <c r="AV34" s="368"/>
      <c r="AW34" s="368"/>
      <c r="AX34" s="368"/>
      <c r="AY34" s="368"/>
      <c r="AZ34" s="368"/>
      <c r="BA34" s="368"/>
      <c r="BB34" s="368"/>
      <c r="BC34" s="368"/>
      <c r="BD34" s="177"/>
      <c r="BE34" s="367" t="str">
        <f>IF(BG34="","",MAX(C34:D43,U34:V43,AM34:AN43)+1)</f>
        <v/>
      </c>
      <c r="BF34" s="367"/>
      <c r="BG34" s="368"/>
      <c r="BH34" s="368"/>
      <c r="BI34" s="368"/>
      <c r="BJ34" s="368"/>
      <c r="BK34" s="368"/>
      <c r="BL34" s="368"/>
      <c r="BM34" s="368"/>
      <c r="BN34" s="368"/>
      <c r="BO34" s="368"/>
      <c r="BP34" s="368"/>
      <c r="BQ34" s="368"/>
      <c r="BR34" s="368"/>
      <c r="BS34" s="368"/>
      <c r="BT34" s="368"/>
      <c r="BU34" s="368"/>
      <c r="BV34" s="177"/>
      <c r="BW34" s="367">
        <f>IF(BY34="","",MAX(C34:D43,U34:V43,AM34:AN43,BE34:BF43)+1)</f>
        <v>9</v>
      </c>
      <c r="BX34" s="367"/>
      <c r="BY34" s="368" t="str">
        <f>IF('各会計、関係団体の財政状況及び健全化判断比率'!B68="","",'各会計、関係団体の財政状況及び健全化判断比率'!B68)</f>
        <v>神奈川県後期高齢者医療広域連合（一般会計）</v>
      </c>
      <c r="BZ34" s="368"/>
      <c r="CA34" s="368"/>
      <c r="CB34" s="368"/>
      <c r="CC34" s="368"/>
      <c r="CD34" s="368"/>
      <c r="CE34" s="368"/>
      <c r="CF34" s="368"/>
      <c r="CG34" s="368"/>
      <c r="CH34" s="368"/>
      <c r="CI34" s="368"/>
      <c r="CJ34" s="368"/>
      <c r="CK34" s="368"/>
      <c r="CL34" s="368"/>
      <c r="CM34" s="368"/>
      <c r="CN34" s="177"/>
      <c r="CO34" s="367">
        <f>IF(CQ34="","",MAX(C34:D43,U34:V43,AM34:AN43,BE34:BF43,BW34:BX43)+1)</f>
        <v>11</v>
      </c>
      <c r="CP34" s="367"/>
      <c r="CQ34" s="368" t="str">
        <f>IF('各会計、関係団体の財政状況及び健全化判断比率'!BS7="","",'各会計、関係団体の財政状況及び健全化判断比率'!BS7)</f>
        <v>（公益財団法人）かながわ海岸美化財団</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4"/>
    </row>
    <row r="35" spans="1:113" ht="32.25" customHeight="1" x14ac:dyDescent="0.2">
      <c r="A35" s="177"/>
      <c r="B35" s="201"/>
      <c r="C35" s="367">
        <f>IF(E35="","",C34+1)</f>
        <v>2</v>
      </c>
      <c r="D35" s="367"/>
      <c r="E35" s="368" t="str">
        <f>IF('各会計、関係団体の財政状況及び健全化判断比率'!B8="","",'各会計、関係団体の財政状況及び健全化判断比率'!B8)</f>
        <v>北部第二（三地区）土地区画整理事業費特別会計</v>
      </c>
      <c r="F35" s="368"/>
      <c r="G35" s="368"/>
      <c r="H35" s="368"/>
      <c r="I35" s="368"/>
      <c r="J35" s="368"/>
      <c r="K35" s="368"/>
      <c r="L35" s="368"/>
      <c r="M35" s="368"/>
      <c r="N35" s="368"/>
      <c r="O35" s="368"/>
      <c r="P35" s="368"/>
      <c r="Q35" s="368"/>
      <c r="R35" s="368"/>
      <c r="S35" s="368"/>
      <c r="T35" s="177"/>
      <c r="U35" s="367">
        <f>IF(W35="","",U34+1)</f>
        <v>5</v>
      </c>
      <c r="V35" s="367"/>
      <c r="W35" s="368" t="str">
        <f>IF('各会計、関係団体の財政状況及び健全化判断比率'!B29="","",'各会計、関係団体の財政状況及び健全化判断比率'!B29)</f>
        <v>介護保険事業費特別会計</v>
      </c>
      <c r="X35" s="368"/>
      <c r="Y35" s="368"/>
      <c r="Z35" s="368"/>
      <c r="AA35" s="368"/>
      <c r="AB35" s="368"/>
      <c r="AC35" s="368"/>
      <c r="AD35" s="368"/>
      <c r="AE35" s="368"/>
      <c r="AF35" s="368"/>
      <c r="AG35" s="368"/>
      <c r="AH35" s="368"/>
      <c r="AI35" s="368"/>
      <c r="AJ35" s="368"/>
      <c r="AK35" s="368"/>
      <c r="AL35" s="177"/>
      <c r="AM35" s="367">
        <f t="shared" ref="AM35:AM43" si="0">IF(AO35="","",AM34+1)</f>
        <v>8</v>
      </c>
      <c r="AN35" s="367"/>
      <c r="AO35" s="368" t="str">
        <f>IF('各会計、関係団体の財政状況及び健全化判断比率'!B32="","",'各会計、関係団体の財政状況及び健全化判断比率'!B32)</f>
        <v>市民病院事業会計</v>
      </c>
      <c r="AP35" s="368"/>
      <c r="AQ35" s="368"/>
      <c r="AR35" s="368"/>
      <c r="AS35" s="368"/>
      <c r="AT35" s="368"/>
      <c r="AU35" s="368"/>
      <c r="AV35" s="368"/>
      <c r="AW35" s="368"/>
      <c r="AX35" s="368"/>
      <c r="AY35" s="368"/>
      <c r="AZ35" s="368"/>
      <c r="BA35" s="368"/>
      <c r="BB35" s="368"/>
      <c r="BC35" s="368"/>
      <c r="BD35" s="177"/>
      <c r="BE35" s="367" t="str">
        <f t="shared" ref="BE35:BE43" si="1">IF(BG35="","",BE34+1)</f>
        <v/>
      </c>
      <c r="BF35" s="367"/>
      <c r="BG35" s="368"/>
      <c r="BH35" s="368"/>
      <c r="BI35" s="368"/>
      <c r="BJ35" s="368"/>
      <c r="BK35" s="368"/>
      <c r="BL35" s="368"/>
      <c r="BM35" s="368"/>
      <c r="BN35" s="368"/>
      <c r="BO35" s="368"/>
      <c r="BP35" s="368"/>
      <c r="BQ35" s="368"/>
      <c r="BR35" s="368"/>
      <c r="BS35" s="368"/>
      <c r="BT35" s="368"/>
      <c r="BU35" s="368"/>
      <c r="BV35" s="177"/>
      <c r="BW35" s="367">
        <f t="shared" ref="BW35:BW43" si="2">IF(BY35="","",BW34+1)</f>
        <v>10</v>
      </c>
      <c r="BX35" s="367"/>
      <c r="BY35" s="368" t="str">
        <f>IF('各会計、関係団体の財政状況及び健全化判断比率'!B69="","",'各会計、関係団体の財政状況及び健全化判断比率'!B69)</f>
        <v>神奈川県後期高齢者医療広域連合（特別会計）</v>
      </c>
      <c r="BZ35" s="368"/>
      <c r="CA35" s="368"/>
      <c r="CB35" s="368"/>
      <c r="CC35" s="368"/>
      <c r="CD35" s="368"/>
      <c r="CE35" s="368"/>
      <c r="CF35" s="368"/>
      <c r="CG35" s="368"/>
      <c r="CH35" s="368"/>
      <c r="CI35" s="368"/>
      <c r="CJ35" s="368"/>
      <c r="CK35" s="368"/>
      <c r="CL35" s="368"/>
      <c r="CM35" s="368"/>
      <c r="CN35" s="177"/>
      <c r="CO35" s="367">
        <f t="shared" ref="CO35:CO43" si="3">IF(CQ35="","",CO34+1)</f>
        <v>12</v>
      </c>
      <c r="CP35" s="367"/>
      <c r="CQ35" s="368" t="str">
        <f>IF('各会計、関係団体の財政状況及び健全化判断比率'!BS8="","",'各会計、関係団体の財政状況及び健全化判断比率'!BS8)</f>
        <v>藤沢市土地開発公社</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〇</v>
      </c>
      <c r="DH35" s="365"/>
      <c r="DI35" s="204"/>
    </row>
    <row r="36" spans="1:113" ht="32.25" customHeight="1" x14ac:dyDescent="0.2">
      <c r="A36" s="177"/>
      <c r="B36" s="201"/>
      <c r="C36" s="367">
        <f>IF(E36="","",C35+1)</f>
        <v>3</v>
      </c>
      <c r="D36" s="367"/>
      <c r="E36" s="368" t="str">
        <f>IF('各会計、関係団体の財政状況及び健全化判断比率'!B9="","",'各会計、関係団体の財政状況及び健全化判断比率'!B9)</f>
        <v>墓園事業費特別会計</v>
      </c>
      <c r="F36" s="368"/>
      <c r="G36" s="368"/>
      <c r="H36" s="368"/>
      <c r="I36" s="368"/>
      <c r="J36" s="368"/>
      <c r="K36" s="368"/>
      <c r="L36" s="368"/>
      <c r="M36" s="368"/>
      <c r="N36" s="368"/>
      <c r="O36" s="368"/>
      <c r="P36" s="368"/>
      <c r="Q36" s="368"/>
      <c r="R36" s="368"/>
      <c r="S36" s="368"/>
      <c r="T36" s="177"/>
      <c r="U36" s="367">
        <f t="shared" ref="U36:U43" si="4">IF(W36="","",U35+1)</f>
        <v>6</v>
      </c>
      <c r="V36" s="367"/>
      <c r="W36" s="368" t="str">
        <f>IF('各会計、関係団体の財政状況及び健全化判断比率'!B30="","",'各会計、関係団体の財政状況及び健全化判断比率'!B30)</f>
        <v>後期高齢者医療事業費特別会計</v>
      </c>
      <c r="X36" s="368"/>
      <c r="Y36" s="368"/>
      <c r="Z36" s="368"/>
      <c r="AA36" s="368"/>
      <c r="AB36" s="368"/>
      <c r="AC36" s="368"/>
      <c r="AD36" s="368"/>
      <c r="AE36" s="368"/>
      <c r="AF36" s="368"/>
      <c r="AG36" s="368"/>
      <c r="AH36" s="368"/>
      <c r="AI36" s="368"/>
      <c r="AJ36" s="368"/>
      <c r="AK36" s="368"/>
      <c r="AL36" s="177"/>
      <c r="AM36" s="367" t="str">
        <f t="shared" si="0"/>
        <v/>
      </c>
      <c r="AN36" s="367"/>
      <c r="AO36" s="368"/>
      <c r="AP36" s="368"/>
      <c r="AQ36" s="368"/>
      <c r="AR36" s="368"/>
      <c r="AS36" s="368"/>
      <c r="AT36" s="368"/>
      <c r="AU36" s="368"/>
      <c r="AV36" s="368"/>
      <c r="AW36" s="368"/>
      <c r="AX36" s="368"/>
      <c r="AY36" s="368"/>
      <c r="AZ36" s="368"/>
      <c r="BA36" s="368"/>
      <c r="BB36" s="368"/>
      <c r="BC36" s="368"/>
      <c r="BD36" s="177"/>
      <c r="BE36" s="367" t="str">
        <f t="shared" si="1"/>
        <v/>
      </c>
      <c r="BF36" s="367"/>
      <c r="BG36" s="368"/>
      <c r="BH36" s="368"/>
      <c r="BI36" s="368"/>
      <c r="BJ36" s="368"/>
      <c r="BK36" s="368"/>
      <c r="BL36" s="368"/>
      <c r="BM36" s="368"/>
      <c r="BN36" s="368"/>
      <c r="BO36" s="368"/>
      <c r="BP36" s="368"/>
      <c r="BQ36" s="368"/>
      <c r="BR36" s="368"/>
      <c r="BS36" s="368"/>
      <c r="BT36" s="368"/>
      <c r="BU36" s="368"/>
      <c r="BV36" s="177"/>
      <c r="BW36" s="367" t="str">
        <f t="shared" si="2"/>
        <v/>
      </c>
      <c r="BX36" s="367"/>
      <c r="BY36" s="368" t="str">
        <f>IF('各会計、関係団体の財政状況及び健全化判断比率'!B70="","",'各会計、関係団体の財政状況及び健全化判断比率'!B70)</f>
        <v/>
      </c>
      <c r="BZ36" s="368"/>
      <c r="CA36" s="368"/>
      <c r="CB36" s="368"/>
      <c r="CC36" s="368"/>
      <c r="CD36" s="368"/>
      <c r="CE36" s="368"/>
      <c r="CF36" s="368"/>
      <c r="CG36" s="368"/>
      <c r="CH36" s="368"/>
      <c r="CI36" s="368"/>
      <c r="CJ36" s="368"/>
      <c r="CK36" s="368"/>
      <c r="CL36" s="368"/>
      <c r="CM36" s="368"/>
      <c r="CN36" s="177"/>
      <c r="CO36" s="367">
        <f t="shared" si="3"/>
        <v>13</v>
      </c>
      <c r="CP36" s="367"/>
      <c r="CQ36" s="368" t="str">
        <f>IF('各会計、関係団体の財政状況及び健全化判断比率'!BS9="","",'各会計、関係団体の財政状況及び健全化判断比率'!BS9)</f>
        <v>（公益財団法人）湘南産業振興財団</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4"/>
    </row>
    <row r="37" spans="1:113" ht="32.25" customHeight="1" x14ac:dyDescent="0.2">
      <c r="A37" s="177"/>
      <c r="B37" s="201"/>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77"/>
      <c r="U37" s="367" t="str">
        <f t="shared" si="4"/>
        <v/>
      </c>
      <c r="V37" s="367"/>
      <c r="W37" s="368"/>
      <c r="X37" s="368"/>
      <c r="Y37" s="368"/>
      <c r="Z37" s="368"/>
      <c r="AA37" s="368"/>
      <c r="AB37" s="368"/>
      <c r="AC37" s="368"/>
      <c r="AD37" s="368"/>
      <c r="AE37" s="368"/>
      <c r="AF37" s="368"/>
      <c r="AG37" s="368"/>
      <c r="AH37" s="368"/>
      <c r="AI37" s="368"/>
      <c r="AJ37" s="368"/>
      <c r="AK37" s="368"/>
      <c r="AL37" s="177"/>
      <c r="AM37" s="367" t="str">
        <f t="shared" si="0"/>
        <v/>
      </c>
      <c r="AN37" s="367"/>
      <c r="AO37" s="368"/>
      <c r="AP37" s="368"/>
      <c r="AQ37" s="368"/>
      <c r="AR37" s="368"/>
      <c r="AS37" s="368"/>
      <c r="AT37" s="368"/>
      <c r="AU37" s="368"/>
      <c r="AV37" s="368"/>
      <c r="AW37" s="368"/>
      <c r="AX37" s="368"/>
      <c r="AY37" s="368"/>
      <c r="AZ37" s="368"/>
      <c r="BA37" s="368"/>
      <c r="BB37" s="368"/>
      <c r="BC37" s="368"/>
      <c r="BD37" s="177"/>
      <c r="BE37" s="367" t="str">
        <f t="shared" si="1"/>
        <v/>
      </c>
      <c r="BF37" s="367"/>
      <c r="BG37" s="368"/>
      <c r="BH37" s="368"/>
      <c r="BI37" s="368"/>
      <c r="BJ37" s="368"/>
      <c r="BK37" s="368"/>
      <c r="BL37" s="368"/>
      <c r="BM37" s="368"/>
      <c r="BN37" s="368"/>
      <c r="BO37" s="368"/>
      <c r="BP37" s="368"/>
      <c r="BQ37" s="368"/>
      <c r="BR37" s="368"/>
      <c r="BS37" s="368"/>
      <c r="BT37" s="368"/>
      <c r="BU37" s="368"/>
      <c r="BV37" s="177"/>
      <c r="BW37" s="367" t="str">
        <f t="shared" si="2"/>
        <v/>
      </c>
      <c r="BX37" s="367"/>
      <c r="BY37" s="368" t="str">
        <f>IF('各会計、関係団体の財政状況及び健全化判断比率'!B71="","",'各会計、関係団体の財政状況及び健全化判断比率'!B71)</f>
        <v/>
      </c>
      <c r="BZ37" s="368"/>
      <c r="CA37" s="368"/>
      <c r="CB37" s="368"/>
      <c r="CC37" s="368"/>
      <c r="CD37" s="368"/>
      <c r="CE37" s="368"/>
      <c r="CF37" s="368"/>
      <c r="CG37" s="368"/>
      <c r="CH37" s="368"/>
      <c r="CI37" s="368"/>
      <c r="CJ37" s="368"/>
      <c r="CK37" s="368"/>
      <c r="CL37" s="368"/>
      <c r="CM37" s="368"/>
      <c r="CN37" s="177"/>
      <c r="CO37" s="367">
        <f t="shared" si="3"/>
        <v>14</v>
      </c>
      <c r="CP37" s="367"/>
      <c r="CQ37" s="368" t="str">
        <f>IF('各会計、関係団体の財政状況及び健全化判断比率'!BS10="","",'各会計、関係団体の財政状況及び健全化判断比率'!BS10)</f>
        <v>（公益財団法人）藤沢市保健医療財団</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4"/>
    </row>
    <row r="38" spans="1:113" ht="32.25" customHeight="1" x14ac:dyDescent="0.2">
      <c r="A38" s="177"/>
      <c r="B38" s="201"/>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77"/>
      <c r="U38" s="367" t="str">
        <f t="shared" si="4"/>
        <v/>
      </c>
      <c r="V38" s="367"/>
      <c r="W38" s="368"/>
      <c r="X38" s="368"/>
      <c r="Y38" s="368"/>
      <c r="Z38" s="368"/>
      <c r="AA38" s="368"/>
      <c r="AB38" s="368"/>
      <c r="AC38" s="368"/>
      <c r="AD38" s="368"/>
      <c r="AE38" s="368"/>
      <c r="AF38" s="368"/>
      <c r="AG38" s="368"/>
      <c r="AH38" s="368"/>
      <c r="AI38" s="368"/>
      <c r="AJ38" s="368"/>
      <c r="AK38" s="368"/>
      <c r="AL38" s="177"/>
      <c r="AM38" s="367" t="str">
        <f t="shared" si="0"/>
        <v/>
      </c>
      <c r="AN38" s="367"/>
      <c r="AO38" s="368"/>
      <c r="AP38" s="368"/>
      <c r="AQ38" s="368"/>
      <c r="AR38" s="368"/>
      <c r="AS38" s="368"/>
      <c r="AT38" s="368"/>
      <c r="AU38" s="368"/>
      <c r="AV38" s="368"/>
      <c r="AW38" s="368"/>
      <c r="AX38" s="368"/>
      <c r="AY38" s="368"/>
      <c r="AZ38" s="368"/>
      <c r="BA38" s="368"/>
      <c r="BB38" s="368"/>
      <c r="BC38" s="368"/>
      <c r="BD38" s="177"/>
      <c r="BE38" s="367" t="str">
        <f t="shared" si="1"/>
        <v/>
      </c>
      <c r="BF38" s="367"/>
      <c r="BG38" s="368"/>
      <c r="BH38" s="368"/>
      <c r="BI38" s="368"/>
      <c r="BJ38" s="368"/>
      <c r="BK38" s="368"/>
      <c r="BL38" s="368"/>
      <c r="BM38" s="368"/>
      <c r="BN38" s="368"/>
      <c r="BO38" s="368"/>
      <c r="BP38" s="368"/>
      <c r="BQ38" s="368"/>
      <c r="BR38" s="368"/>
      <c r="BS38" s="368"/>
      <c r="BT38" s="368"/>
      <c r="BU38" s="368"/>
      <c r="BV38" s="177"/>
      <c r="BW38" s="367" t="str">
        <f t="shared" si="2"/>
        <v/>
      </c>
      <c r="BX38" s="367"/>
      <c r="BY38" s="368" t="str">
        <f>IF('各会計、関係団体の財政状況及び健全化判断比率'!B72="","",'各会計、関係団体の財政状況及び健全化判断比率'!B72)</f>
        <v/>
      </c>
      <c r="BZ38" s="368"/>
      <c r="CA38" s="368"/>
      <c r="CB38" s="368"/>
      <c r="CC38" s="368"/>
      <c r="CD38" s="368"/>
      <c r="CE38" s="368"/>
      <c r="CF38" s="368"/>
      <c r="CG38" s="368"/>
      <c r="CH38" s="368"/>
      <c r="CI38" s="368"/>
      <c r="CJ38" s="368"/>
      <c r="CK38" s="368"/>
      <c r="CL38" s="368"/>
      <c r="CM38" s="368"/>
      <c r="CN38" s="177"/>
      <c r="CO38" s="367">
        <f t="shared" si="3"/>
        <v>15</v>
      </c>
      <c r="CP38" s="367"/>
      <c r="CQ38" s="368" t="str">
        <f>IF('各会計、関係団体の財政状況及び健全化判断比率'!BS11="","",'各会計、関係団体の財政状況及び健全化判断比率'!BS11)</f>
        <v>（公益財団法人）藤沢市まちづくり協会</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〇</v>
      </c>
      <c r="DH38" s="365"/>
      <c r="DI38" s="204"/>
    </row>
    <row r="39" spans="1:113" ht="32.25" customHeight="1" x14ac:dyDescent="0.2">
      <c r="A39" s="177"/>
      <c r="B39" s="201"/>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77"/>
      <c r="U39" s="367" t="str">
        <f t="shared" si="4"/>
        <v/>
      </c>
      <c r="V39" s="367"/>
      <c r="W39" s="368"/>
      <c r="X39" s="368"/>
      <c r="Y39" s="368"/>
      <c r="Z39" s="368"/>
      <c r="AA39" s="368"/>
      <c r="AB39" s="368"/>
      <c r="AC39" s="368"/>
      <c r="AD39" s="368"/>
      <c r="AE39" s="368"/>
      <c r="AF39" s="368"/>
      <c r="AG39" s="368"/>
      <c r="AH39" s="368"/>
      <c r="AI39" s="368"/>
      <c r="AJ39" s="368"/>
      <c r="AK39" s="368"/>
      <c r="AL39" s="177"/>
      <c r="AM39" s="367" t="str">
        <f t="shared" si="0"/>
        <v/>
      </c>
      <c r="AN39" s="367"/>
      <c r="AO39" s="368"/>
      <c r="AP39" s="368"/>
      <c r="AQ39" s="368"/>
      <c r="AR39" s="368"/>
      <c r="AS39" s="368"/>
      <c r="AT39" s="368"/>
      <c r="AU39" s="368"/>
      <c r="AV39" s="368"/>
      <c r="AW39" s="368"/>
      <c r="AX39" s="368"/>
      <c r="AY39" s="368"/>
      <c r="AZ39" s="368"/>
      <c r="BA39" s="368"/>
      <c r="BB39" s="368"/>
      <c r="BC39" s="368"/>
      <c r="BD39" s="177"/>
      <c r="BE39" s="367" t="str">
        <f t="shared" si="1"/>
        <v/>
      </c>
      <c r="BF39" s="367"/>
      <c r="BG39" s="368"/>
      <c r="BH39" s="368"/>
      <c r="BI39" s="368"/>
      <c r="BJ39" s="368"/>
      <c r="BK39" s="368"/>
      <c r="BL39" s="368"/>
      <c r="BM39" s="368"/>
      <c r="BN39" s="368"/>
      <c r="BO39" s="368"/>
      <c r="BP39" s="368"/>
      <c r="BQ39" s="368"/>
      <c r="BR39" s="368"/>
      <c r="BS39" s="368"/>
      <c r="BT39" s="368"/>
      <c r="BU39" s="368"/>
      <c r="BV39" s="177"/>
      <c r="BW39" s="367" t="str">
        <f t="shared" si="2"/>
        <v/>
      </c>
      <c r="BX39" s="367"/>
      <c r="BY39" s="368" t="str">
        <f>IF('各会計、関係団体の財政状況及び健全化判断比率'!B73="","",'各会計、関係団体の財政状況及び健全化判断比率'!B73)</f>
        <v/>
      </c>
      <c r="BZ39" s="368"/>
      <c r="CA39" s="368"/>
      <c r="CB39" s="368"/>
      <c r="CC39" s="368"/>
      <c r="CD39" s="368"/>
      <c r="CE39" s="368"/>
      <c r="CF39" s="368"/>
      <c r="CG39" s="368"/>
      <c r="CH39" s="368"/>
      <c r="CI39" s="368"/>
      <c r="CJ39" s="368"/>
      <c r="CK39" s="368"/>
      <c r="CL39" s="368"/>
      <c r="CM39" s="368"/>
      <c r="CN39" s="177"/>
      <c r="CO39" s="367">
        <f t="shared" si="3"/>
        <v>16</v>
      </c>
      <c r="CP39" s="367"/>
      <c r="CQ39" s="368" t="str">
        <f>IF('各会計、関係団体の財政状況及び健全化判断比率'!BS12="","",'各会計、関係団体の財政状況及び健全化判断比率'!BS12)</f>
        <v>（公益財団法人）藤沢市みらい創造財団</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4"/>
    </row>
    <row r="40" spans="1:113" ht="32.25" customHeight="1" x14ac:dyDescent="0.2">
      <c r="A40" s="177"/>
      <c r="B40" s="201"/>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77"/>
      <c r="U40" s="367" t="str">
        <f t="shared" si="4"/>
        <v/>
      </c>
      <c r="V40" s="367"/>
      <c r="W40" s="368"/>
      <c r="X40" s="368"/>
      <c r="Y40" s="368"/>
      <c r="Z40" s="368"/>
      <c r="AA40" s="368"/>
      <c r="AB40" s="368"/>
      <c r="AC40" s="368"/>
      <c r="AD40" s="368"/>
      <c r="AE40" s="368"/>
      <c r="AF40" s="368"/>
      <c r="AG40" s="368"/>
      <c r="AH40" s="368"/>
      <c r="AI40" s="368"/>
      <c r="AJ40" s="368"/>
      <c r="AK40" s="368"/>
      <c r="AL40" s="177"/>
      <c r="AM40" s="367" t="str">
        <f t="shared" si="0"/>
        <v/>
      </c>
      <c r="AN40" s="367"/>
      <c r="AO40" s="368"/>
      <c r="AP40" s="368"/>
      <c r="AQ40" s="368"/>
      <c r="AR40" s="368"/>
      <c r="AS40" s="368"/>
      <c r="AT40" s="368"/>
      <c r="AU40" s="368"/>
      <c r="AV40" s="368"/>
      <c r="AW40" s="368"/>
      <c r="AX40" s="368"/>
      <c r="AY40" s="368"/>
      <c r="AZ40" s="368"/>
      <c r="BA40" s="368"/>
      <c r="BB40" s="368"/>
      <c r="BC40" s="368"/>
      <c r="BD40" s="177"/>
      <c r="BE40" s="367" t="str">
        <f t="shared" si="1"/>
        <v/>
      </c>
      <c r="BF40" s="367"/>
      <c r="BG40" s="368"/>
      <c r="BH40" s="368"/>
      <c r="BI40" s="368"/>
      <c r="BJ40" s="368"/>
      <c r="BK40" s="368"/>
      <c r="BL40" s="368"/>
      <c r="BM40" s="368"/>
      <c r="BN40" s="368"/>
      <c r="BO40" s="368"/>
      <c r="BP40" s="368"/>
      <c r="BQ40" s="368"/>
      <c r="BR40" s="368"/>
      <c r="BS40" s="368"/>
      <c r="BT40" s="368"/>
      <c r="BU40" s="368"/>
      <c r="BV40" s="177"/>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77"/>
      <c r="CO40" s="367">
        <f t="shared" si="3"/>
        <v>17</v>
      </c>
      <c r="CP40" s="367"/>
      <c r="CQ40" s="368" t="str">
        <f>IF('各会計、関係団体の財政状況及び健全化判断比率'!BS13="","",'各会計、関係団体の財政状況及び健全化判断比率'!BS13)</f>
        <v>（一般財団法人）藤沢市開発経営公社</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4"/>
    </row>
    <row r="41" spans="1:113" ht="32.25" customHeight="1" x14ac:dyDescent="0.2">
      <c r="A41" s="177"/>
      <c r="B41" s="201"/>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77"/>
      <c r="U41" s="367" t="str">
        <f t="shared" si="4"/>
        <v/>
      </c>
      <c r="V41" s="367"/>
      <c r="W41" s="368"/>
      <c r="X41" s="368"/>
      <c r="Y41" s="368"/>
      <c r="Z41" s="368"/>
      <c r="AA41" s="368"/>
      <c r="AB41" s="368"/>
      <c r="AC41" s="368"/>
      <c r="AD41" s="368"/>
      <c r="AE41" s="368"/>
      <c r="AF41" s="368"/>
      <c r="AG41" s="368"/>
      <c r="AH41" s="368"/>
      <c r="AI41" s="368"/>
      <c r="AJ41" s="368"/>
      <c r="AK41" s="368"/>
      <c r="AL41" s="177"/>
      <c r="AM41" s="367" t="str">
        <f t="shared" si="0"/>
        <v/>
      </c>
      <c r="AN41" s="367"/>
      <c r="AO41" s="368"/>
      <c r="AP41" s="368"/>
      <c r="AQ41" s="368"/>
      <c r="AR41" s="368"/>
      <c r="AS41" s="368"/>
      <c r="AT41" s="368"/>
      <c r="AU41" s="368"/>
      <c r="AV41" s="368"/>
      <c r="AW41" s="368"/>
      <c r="AX41" s="368"/>
      <c r="AY41" s="368"/>
      <c r="AZ41" s="368"/>
      <c r="BA41" s="368"/>
      <c r="BB41" s="368"/>
      <c r="BC41" s="368"/>
      <c r="BD41" s="177"/>
      <c r="BE41" s="367" t="str">
        <f t="shared" si="1"/>
        <v/>
      </c>
      <c r="BF41" s="367"/>
      <c r="BG41" s="368"/>
      <c r="BH41" s="368"/>
      <c r="BI41" s="368"/>
      <c r="BJ41" s="368"/>
      <c r="BK41" s="368"/>
      <c r="BL41" s="368"/>
      <c r="BM41" s="368"/>
      <c r="BN41" s="368"/>
      <c r="BO41" s="368"/>
      <c r="BP41" s="368"/>
      <c r="BQ41" s="368"/>
      <c r="BR41" s="368"/>
      <c r="BS41" s="368"/>
      <c r="BT41" s="368"/>
      <c r="BU41" s="368"/>
      <c r="BV41" s="177"/>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77"/>
      <c r="CO41" s="367">
        <f t="shared" si="3"/>
        <v>18</v>
      </c>
      <c r="CP41" s="367"/>
      <c r="CQ41" s="368" t="str">
        <f>IF('各会計、関係団体の財政状況及び健全化判断比率'!BS14="","",'各会計、関係団体の財政状況及び健全化判断比率'!BS14)</f>
        <v>（株）藤沢市興業公社</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4"/>
    </row>
    <row r="42" spans="1:113" ht="32.25" customHeight="1" x14ac:dyDescent="0.2">
      <c r="B42" s="201"/>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77"/>
      <c r="U42" s="367" t="str">
        <f t="shared" si="4"/>
        <v/>
      </c>
      <c r="V42" s="367"/>
      <c r="W42" s="368"/>
      <c r="X42" s="368"/>
      <c r="Y42" s="368"/>
      <c r="Z42" s="368"/>
      <c r="AA42" s="368"/>
      <c r="AB42" s="368"/>
      <c r="AC42" s="368"/>
      <c r="AD42" s="368"/>
      <c r="AE42" s="368"/>
      <c r="AF42" s="368"/>
      <c r="AG42" s="368"/>
      <c r="AH42" s="368"/>
      <c r="AI42" s="368"/>
      <c r="AJ42" s="368"/>
      <c r="AK42" s="368"/>
      <c r="AL42" s="177"/>
      <c r="AM42" s="367" t="str">
        <f t="shared" si="0"/>
        <v/>
      </c>
      <c r="AN42" s="367"/>
      <c r="AO42" s="368"/>
      <c r="AP42" s="368"/>
      <c r="AQ42" s="368"/>
      <c r="AR42" s="368"/>
      <c r="AS42" s="368"/>
      <c r="AT42" s="368"/>
      <c r="AU42" s="368"/>
      <c r="AV42" s="368"/>
      <c r="AW42" s="368"/>
      <c r="AX42" s="368"/>
      <c r="AY42" s="368"/>
      <c r="AZ42" s="368"/>
      <c r="BA42" s="368"/>
      <c r="BB42" s="368"/>
      <c r="BC42" s="368"/>
      <c r="BD42" s="177"/>
      <c r="BE42" s="367" t="str">
        <f t="shared" si="1"/>
        <v/>
      </c>
      <c r="BF42" s="367"/>
      <c r="BG42" s="368"/>
      <c r="BH42" s="368"/>
      <c r="BI42" s="368"/>
      <c r="BJ42" s="368"/>
      <c r="BK42" s="368"/>
      <c r="BL42" s="368"/>
      <c r="BM42" s="368"/>
      <c r="BN42" s="368"/>
      <c r="BO42" s="368"/>
      <c r="BP42" s="368"/>
      <c r="BQ42" s="368"/>
      <c r="BR42" s="368"/>
      <c r="BS42" s="368"/>
      <c r="BT42" s="368"/>
      <c r="BU42" s="368"/>
      <c r="BV42" s="177"/>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77"/>
      <c r="CO42" s="367">
        <f t="shared" si="3"/>
        <v>19</v>
      </c>
      <c r="CP42" s="367"/>
      <c r="CQ42" s="368" t="str">
        <f>IF('各会計、関係団体の財政状況及び健全化判断比率'!BS15="","",'各会計、関係団体の財政状況及び健全化判断比率'!BS15)</f>
        <v>藤沢市民会館サービス・センター（株）</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4"/>
    </row>
    <row r="43" spans="1:113" ht="32.25" customHeight="1" x14ac:dyDescent="0.2">
      <c r="B43" s="201"/>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77"/>
      <c r="U43" s="367" t="str">
        <f t="shared" si="4"/>
        <v/>
      </c>
      <c r="V43" s="367"/>
      <c r="W43" s="368"/>
      <c r="X43" s="368"/>
      <c r="Y43" s="368"/>
      <c r="Z43" s="368"/>
      <c r="AA43" s="368"/>
      <c r="AB43" s="368"/>
      <c r="AC43" s="368"/>
      <c r="AD43" s="368"/>
      <c r="AE43" s="368"/>
      <c r="AF43" s="368"/>
      <c r="AG43" s="368"/>
      <c r="AH43" s="368"/>
      <c r="AI43" s="368"/>
      <c r="AJ43" s="368"/>
      <c r="AK43" s="368"/>
      <c r="AL43" s="177"/>
      <c r="AM43" s="367" t="str">
        <f t="shared" si="0"/>
        <v/>
      </c>
      <c r="AN43" s="367"/>
      <c r="AO43" s="368"/>
      <c r="AP43" s="368"/>
      <c r="AQ43" s="368"/>
      <c r="AR43" s="368"/>
      <c r="AS43" s="368"/>
      <c r="AT43" s="368"/>
      <c r="AU43" s="368"/>
      <c r="AV43" s="368"/>
      <c r="AW43" s="368"/>
      <c r="AX43" s="368"/>
      <c r="AY43" s="368"/>
      <c r="AZ43" s="368"/>
      <c r="BA43" s="368"/>
      <c r="BB43" s="368"/>
      <c r="BC43" s="368"/>
      <c r="BD43" s="177"/>
      <c r="BE43" s="367" t="str">
        <f t="shared" si="1"/>
        <v/>
      </c>
      <c r="BF43" s="367"/>
      <c r="BG43" s="368"/>
      <c r="BH43" s="368"/>
      <c r="BI43" s="368"/>
      <c r="BJ43" s="368"/>
      <c r="BK43" s="368"/>
      <c r="BL43" s="368"/>
      <c r="BM43" s="368"/>
      <c r="BN43" s="368"/>
      <c r="BO43" s="368"/>
      <c r="BP43" s="368"/>
      <c r="BQ43" s="368"/>
      <c r="BR43" s="368"/>
      <c r="BS43" s="368"/>
      <c r="BT43" s="368"/>
      <c r="BU43" s="368"/>
      <c r="BV43" s="177"/>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77"/>
      <c r="CO43" s="367">
        <f t="shared" si="3"/>
        <v>20</v>
      </c>
      <c r="CP43" s="367"/>
      <c r="CQ43" s="368" t="str">
        <f>IF('各会計、関係団体の財政状況及び健全化判断比率'!BS16="","",'各会計、関係団体の財政状況及び健全化判断比率'!BS16)</f>
        <v>（公益財団法人）かながわ健康財団</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4"/>
    </row>
    <row r="44" spans="1:113" ht="13.5" customHeight="1" thickBot="1" x14ac:dyDescent="0.25">
      <c r="B44" s="205"/>
      <c r="C44" s="206"/>
      <c r="D44" s="206"/>
      <c r="E44" s="206"/>
      <c r="F44" s="206"/>
      <c r="G44" s="206"/>
      <c r="H44" s="206"/>
      <c r="I44" s="206"/>
      <c r="J44" s="206"/>
      <c r="K44" s="206"/>
      <c r="L44" s="206"/>
      <c r="M44" s="206"/>
      <c r="N44" s="206"/>
      <c r="O44" s="206"/>
      <c r="P44" s="206"/>
      <c r="Q44" s="206"/>
      <c r="R44" s="206"/>
      <c r="S44" s="206"/>
      <c r="T44" s="206"/>
      <c r="U44" s="206"/>
      <c r="V44" s="206"/>
      <c r="W44" s="206"/>
      <c r="X44" s="206"/>
      <c r="Y44" s="206"/>
      <c r="Z44" s="206"/>
      <c r="AA44" s="206"/>
      <c r="AB44" s="206"/>
      <c r="AC44" s="206"/>
      <c r="AD44" s="206"/>
      <c r="AE44" s="206"/>
      <c r="AF44" s="206"/>
      <c r="AG44" s="206"/>
      <c r="AH44" s="206"/>
      <c r="AI44" s="206"/>
      <c r="AJ44" s="206"/>
      <c r="AK44" s="206"/>
      <c r="AL44" s="206"/>
      <c r="AM44" s="206"/>
      <c r="AN44" s="206"/>
      <c r="AO44" s="206"/>
      <c r="AP44" s="206"/>
      <c r="AQ44" s="206"/>
      <c r="AR44" s="206"/>
      <c r="AS44" s="206"/>
      <c r="AT44" s="206"/>
      <c r="AU44" s="206"/>
      <c r="AV44" s="206"/>
      <c r="AW44" s="206"/>
      <c r="AX44" s="206"/>
      <c r="AY44" s="206"/>
      <c r="AZ44" s="206"/>
      <c r="BA44" s="206"/>
      <c r="BB44" s="206"/>
      <c r="BC44" s="206"/>
      <c r="BD44" s="206"/>
      <c r="BE44" s="206"/>
      <c r="BF44" s="206"/>
      <c r="BG44" s="206"/>
      <c r="BH44" s="206"/>
      <c r="BI44" s="206"/>
      <c r="BJ44" s="206"/>
      <c r="BK44" s="206"/>
      <c r="BL44" s="206"/>
      <c r="BM44" s="206"/>
      <c r="BN44" s="206"/>
      <c r="BO44" s="206"/>
      <c r="BP44" s="206"/>
      <c r="BQ44" s="206"/>
      <c r="BR44" s="206"/>
      <c r="BS44" s="206"/>
      <c r="BT44" s="206"/>
      <c r="BU44" s="206"/>
      <c r="BV44" s="206"/>
      <c r="BW44" s="206"/>
      <c r="BX44" s="206"/>
      <c r="BY44" s="206"/>
      <c r="BZ44" s="206"/>
      <c r="CA44" s="206"/>
      <c r="CB44" s="206"/>
      <c r="CC44" s="206"/>
      <c r="CD44" s="206"/>
      <c r="CE44" s="206"/>
      <c r="CF44" s="206"/>
      <c r="CG44" s="206"/>
      <c r="CH44" s="206"/>
      <c r="CI44" s="206"/>
      <c r="CJ44" s="206"/>
      <c r="CK44" s="206"/>
      <c r="CL44" s="206"/>
      <c r="CM44" s="206"/>
      <c r="CN44" s="206"/>
      <c r="CO44" s="206"/>
      <c r="CP44" s="206"/>
      <c r="CQ44" s="206"/>
      <c r="CR44" s="206"/>
      <c r="CS44" s="206"/>
      <c r="CT44" s="206"/>
      <c r="CU44" s="206"/>
      <c r="CV44" s="206"/>
      <c r="CW44" s="206"/>
      <c r="CX44" s="206"/>
      <c r="CY44" s="206"/>
      <c r="CZ44" s="206"/>
      <c r="DA44" s="206"/>
      <c r="DB44" s="206"/>
      <c r="DC44" s="206"/>
      <c r="DD44" s="206"/>
      <c r="DE44" s="206"/>
      <c r="DF44" s="206"/>
      <c r="DG44" s="206"/>
      <c r="DH44" s="206"/>
      <c r="DI44" s="207"/>
    </row>
    <row r="45" spans="1:113" x14ac:dyDescent="0.2"/>
    <row r="46" spans="1:113" x14ac:dyDescent="0.2">
      <c r="B46" s="176"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qeEIFtzKS9gKSKhrBT07dUpbopt0aD8pAfF0qNYRMeudSVR+9G0eQSs24NdvQb+mcTqFegHP5ZMxDE1yN6YMnw==" saltValue="85tOjYkai5nlz3jD0Ux4t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8" scale="80"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2"/>
  <cols>
    <col min="1" max="1" width="1.6328125" style="210" customWidth="1"/>
    <col min="2" max="2" width="2.36328125" style="210" customWidth="1"/>
    <col min="3" max="16" width="2.6328125" style="210" customWidth="1"/>
    <col min="17" max="17" width="2.36328125" style="210" customWidth="1"/>
    <col min="18" max="95" width="1.6328125" style="210" customWidth="1"/>
    <col min="96" max="133" width="1.6328125" style="222" customWidth="1"/>
    <col min="134" max="143" width="1.6328125" style="210" customWidth="1"/>
    <col min="144" max="16384" width="0" style="210" hidden="1"/>
  </cols>
  <sheetData>
    <row r="1" spans="2:143" ht="22.5" customHeight="1" thickBot="1" x14ac:dyDescent="0.25">
      <c r="B1" s="208"/>
      <c r="C1" s="209"/>
      <c r="D1" s="209"/>
      <c r="E1" s="209"/>
      <c r="F1" s="209"/>
      <c r="G1" s="209"/>
      <c r="H1" s="209"/>
      <c r="I1" s="209"/>
      <c r="J1" s="209"/>
      <c r="K1" s="209"/>
      <c r="L1" s="209"/>
      <c r="M1" s="209"/>
      <c r="N1" s="209"/>
      <c r="O1" s="209"/>
      <c r="P1" s="209"/>
      <c r="Q1" s="209"/>
      <c r="R1" s="209"/>
      <c r="S1" s="209"/>
      <c r="T1" s="209"/>
      <c r="U1" s="209"/>
      <c r="V1" s="209"/>
      <c r="W1" s="209"/>
      <c r="X1" s="209"/>
      <c r="Y1" s="209"/>
      <c r="Z1" s="209"/>
      <c r="AA1" s="209"/>
      <c r="AB1" s="209"/>
      <c r="AC1" s="209"/>
      <c r="AD1" s="209"/>
      <c r="AE1" s="209"/>
      <c r="AF1" s="209"/>
      <c r="AG1" s="209"/>
      <c r="AH1" s="209"/>
      <c r="AI1" s="209"/>
      <c r="AJ1" s="209"/>
      <c r="AK1" s="209"/>
      <c r="AL1" s="209"/>
      <c r="AM1" s="209"/>
      <c r="AN1" s="209"/>
      <c r="AO1" s="209"/>
      <c r="AP1" s="209"/>
      <c r="AQ1" s="209"/>
      <c r="AR1" s="209"/>
      <c r="AS1" s="209"/>
      <c r="AT1" s="209"/>
      <c r="AU1" s="209"/>
      <c r="AV1" s="209"/>
      <c r="AW1" s="209"/>
      <c r="AX1" s="209"/>
      <c r="AY1" s="209"/>
      <c r="AZ1" s="209"/>
      <c r="BA1" s="209"/>
      <c r="BB1" s="209"/>
      <c r="BC1" s="209"/>
      <c r="BD1" s="209"/>
      <c r="BE1" s="209"/>
      <c r="BF1" s="209"/>
      <c r="BG1" s="209"/>
      <c r="BH1" s="209"/>
      <c r="BI1" s="209"/>
      <c r="BJ1" s="209"/>
      <c r="BK1" s="209"/>
      <c r="BL1" s="209"/>
      <c r="BM1" s="209"/>
      <c r="BN1" s="209"/>
      <c r="BO1" s="209"/>
      <c r="BP1" s="209"/>
      <c r="BQ1" s="209"/>
      <c r="BR1" s="209"/>
      <c r="BS1" s="209"/>
      <c r="BT1" s="209"/>
      <c r="BU1" s="209"/>
      <c r="BV1" s="209"/>
      <c r="BW1" s="209"/>
      <c r="BX1" s="209"/>
      <c r="BY1" s="209"/>
      <c r="BZ1" s="209"/>
      <c r="CA1" s="209"/>
      <c r="CB1" s="209"/>
      <c r="CC1" s="209"/>
      <c r="CD1" s="209"/>
      <c r="CE1" s="209"/>
      <c r="CF1" s="209"/>
      <c r="CG1" s="209"/>
      <c r="CH1" s="209"/>
      <c r="CI1" s="209"/>
      <c r="CJ1" s="209"/>
      <c r="CK1" s="209"/>
      <c r="CL1" s="209"/>
      <c r="CM1" s="209"/>
      <c r="CN1" s="209"/>
      <c r="CO1" s="209"/>
      <c r="CP1" s="209"/>
      <c r="CQ1" s="209"/>
      <c r="CR1" s="209"/>
      <c r="CS1" s="209"/>
      <c r="CT1" s="209"/>
      <c r="CU1" s="209"/>
      <c r="CV1" s="209"/>
      <c r="CW1" s="209"/>
      <c r="CX1" s="209"/>
      <c r="CY1" s="209"/>
      <c r="CZ1" s="209"/>
      <c r="DA1" s="209"/>
      <c r="DB1" s="209"/>
      <c r="DC1" s="209"/>
      <c r="DD1" s="209"/>
      <c r="DE1" s="209"/>
      <c r="DF1" s="209"/>
      <c r="DG1" s="209"/>
      <c r="DH1" s="717" t="s">
        <v>202</v>
      </c>
      <c r="DI1" s="718"/>
      <c r="DJ1" s="718"/>
      <c r="DK1" s="718"/>
      <c r="DL1" s="718"/>
      <c r="DM1" s="718"/>
      <c r="DN1" s="719"/>
      <c r="DO1" s="210"/>
      <c r="DP1" s="717" t="s">
        <v>203</v>
      </c>
      <c r="DQ1" s="718"/>
      <c r="DR1" s="718"/>
      <c r="DS1" s="718"/>
      <c r="DT1" s="718"/>
      <c r="DU1" s="718"/>
      <c r="DV1" s="718"/>
      <c r="DW1" s="718"/>
      <c r="DX1" s="718"/>
      <c r="DY1" s="718"/>
      <c r="DZ1" s="718"/>
      <c r="EA1" s="718"/>
      <c r="EB1" s="718"/>
      <c r="EC1" s="719"/>
      <c r="ED1" s="209"/>
      <c r="EE1" s="209"/>
      <c r="EF1" s="209"/>
      <c r="EG1" s="209"/>
      <c r="EH1" s="209"/>
      <c r="EI1" s="209"/>
      <c r="EJ1" s="209"/>
      <c r="EK1" s="209"/>
      <c r="EL1" s="209"/>
      <c r="EM1" s="209"/>
    </row>
    <row r="2" spans="2:143" ht="22.5" customHeight="1" x14ac:dyDescent="0.2">
      <c r="B2" s="211" t="s">
        <v>204</v>
      </c>
      <c r="R2" s="212"/>
      <c r="S2" s="212"/>
      <c r="T2" s="212"/>
      <c r="U2" s="212"/>
      <c r="V2" s="212"/>
      <c r="W2" s="212"/>
      <c r="X2" s="212"/>
      <c r="Y2" s="212"/>
      <c r="Z2" s="212"/>
      <c r="AA2" s="212"/>
      <c r="AB2" s="212"/>
      <c r="AC2" s="212"/>
      <c r="AE2" s="213"/>
      <c r="AF2" s="213"/>
      <c r="AG2" s="213"/>
      <c r="AH2" s="213"/>
      <c r="AI2" s="213"/>
      <c r="AJ2" s="212"/>
      <c r="AK2" s="212"/>
      <c r="AL2" s="212"/>
      <c r="AM2" s="212"/>
      <c r="AN2" s="212"/>
      <c r="AO2" s="212"/>
      <c r="AP2" s="212"/>
      <c r="CD2" s="209"/>
      <c r="CE2" s="209"/>
      <c r="CF2" s="209"/>
      <c r="CG2" s="209"/>
      <c r="CH2" s="209"/>
      <c r="CI2" s="209"/>
      <c r="CJ2" s="209"/>
      <c r="CK2" s="209"/>
      <c r="CL2" s="209"/>
      <c r="CM2" s="209"/>
      <c r="CN2" s="209"/>
      <c r="CO2" s="209"/>
      <c r="CP2" s="209"/>
      <c r="CQ2" s="209"/>
      <c r="CR2" s="209"/>
      <c r="CS2" s="209"/>
      <c r="CT2" s="209"/>
      <c r="CU2" s="209"/>
      <c r="CV2" s="209"/>
      <c r="CW2" s="209"/>
      <c r="CX2" s="209"/>
      <c r="CY2" s="209"/>
      <c r="CZ2" s="209"/>
      <c r="DA2" s="209"/>
      <c r="DB2" s="209"/>
      <c r="DC2" s="209"/>
      <c r="DD2" s="209"/>
      <c r="DE2" s="209"/>
      <c r="DF2" s="209"/>
      <c r="DG2" s="209"/>
      <c r="DH2" s="209"/>
      <c r="DI2" s="209"/>
      <c r="DJ2" s="209"/>
      <c r="DK2" s="209"/>
      <c r="DL2" s="209"/>
      <c r="DM2" s="209"/>
      <c r="DN2" s="209"/>
      <c r="DO2" s="209"/>
      <c r="DP2" s="209"/>
      <c r="DQ2" s="209"/>
      <c r="DR2" s="209"/>
      <c r="DS2" s="209"/>
      <c r="DT2" s="209"/>
      <c r="DU2" s="209"/>
      <c r="DV2" s="209"/>
      <c r="DW2" s="209"/>
      <c r="DX2" s="209"/>
      <c r="DY2" s="209"/>
      <c r="DZ2" s="209"/>
      <c r="EA2" s="209"/>
      <c r="EB2" s="209"/>
      <c r="EC2" s="209"/>
    </row>
    <row r="3" spans="2:143" ht="11.25" customHeight="1" x14ac:dyDescent="0.2">
      <c r="B3" s="673" t="s">
        <v>205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207</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2">
      <c r="B4" s="673" t="s">
        <v>1</v>
      </c>
      <c r="C4" s="674"/>
      <c r="D4" s="674"/>
      <c r="E4" s="674"/>
      <c r="F4" s="674"/>
      <c r="G4" s="674"/>
      <c r="H4" s="674"/>
      <c r="I4" s="674"/>
      <c r="J4" s="674"/>
      <c r="K4" s="674"/>
      <c r="L4" s="674"/>
      <c r="M4" s="674"/>
      <c r="N4" s="674"/>
      <c r="O4" s="674"/>
      <c r="P4" s="674"/>
      <c r="Q4" s="675"/>
      <c r="R4" s="673" t="s">
        <v>208</v>
      </c>
      <c r="S4" s="674"/>
      <c r="T4" s="674"/>
      <c r="U4" s="674"/>
      <c r="V4" s="674"/>
      <c r="W4" s="674"/>
      <c r="X4" s="674"/>
      <c r="Y4" s="675"/>
      <c r="Z4" s="673" t="s">
        <v>209</v>
      </c>
      <c r="AA4" s="674"/>
      <c r="AB4" s="674"/>
      <c r="AC4" s="675"/>
      <c r="AD4" s="673" t="s">
        <v>210</v>
      </c>
      <c r="AE4" s="674"/>
      <c r="AF4" s="674"/>
      <c r="AG4" s="674"/>
      <c r="AH4" s="674"/>
      <c r="AI4" s="674"/>
      <c r="AJ4" s="674"/>
      <c r="AK4" s="675"/>
      <c r="AL4" s="673" t="s">
        <v>209</v>
      </c>
      <c r="AM4" s="674"/>
      <c r="AN4" s="674"/>
      <c r="AO4" s="675"/>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3" t="s">
        <v>214</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2">
      <c r="B5" s="679" t="s">
        <v>215</v>
      </c>
      <c r="C5" s="680"/>
      <c r="D5" s="680"/>
      <c r="E5" s="680"/>
      <c r="F5" s="680"/>
      <c r="G5" s="680"/>
      <c r="H5" s="680"/>
      <c r="I5" s="680"/>
      <c r="J5" s="680"/>
      <c r="K5" s="680"/>
      <c r="L5" s="680"/>
      <c r="M5" s="680"/>
      <c r="N5" s="680"/>
      <c r="O5" s="680"/>
      <c r="P5" s="680"/>
      <c r="Q5" s="681"/>
      <c r="R5" s="676">
        <v>86123254</v>
      </c>
      <c r="S5" s="677"/>
      <c r="T5" s="677"/>
      <c r="U5" s="677"/>
      <c r="V5" s="677"/>
      <c r="W5" s="677"/>
      <c r="X5" s="677"/>
      <c r="Y5" s="702"/>
      <c r="Z5" s="715">
        <v>49.1</v>
      </c>
      <c r="AA5" s="715"/>
      <c r="AB5" s="715"/>
      <c r="AC5" s="715"/>
      <c r="AD5" s="716">
        <v>79972367</v>
      </c>
      <c r="AE5" s="716"/>
      <c r="AF5" s="716"/>
      <c r="AG5" s="716"/>
      <c r="AH5" s="716"/>
      <c r="AI5" s="716"/>
      <c r="AJ5" s="716"/>
      <c r="AK5" s="716"/>
      <c r="AL5" s="703">
        <v>84.4</v>
      </c>
      <c r="AM5" s="685"/>
      <c r="AN5" s="685"/>
      <c r="AO5" s="704"/>
      <c r="AP5" s="679" t="s">
        <v>216</v>
      </c>
      <c r="AQ5" s="680"/>
      <c r="AR5" s="680"/>
      <c r="AS5" s="680"/>
      <c r="AT5" s="680"/>
      <c r="AU5" s="680"/>
      <c r="AV5" s="680"/>
      <c r="AW5" s="680"/>
      <c r="AX5" s="680"/>
      <c r="AY5" s="680"/>
      <c r="AZ5" s="680"/>
      <c r="BA5" s="680"/>
      <c r="BB5" s="680"/>
      <c r="BC5" s="680"/>
      <c r="BD5" s="680"/>
      <c r="BE5" s="680"/>
      <c r="BF5" s="681"/>
      <c r="BG5" s="621">
        <v>77448827</v>
      </c>
      <c r="BH5" s="622"/>
      <c r="BI5" s="622"/>
      <c r="BJ5" s="622"/>
      <c r="BK5" s="622"/>
      <c r="BL5" s="622"/>
      <c r="BM5" s="622"/>
      <c r="BN5" s="623"/>
      <c r="BO5" s="659">
        <v>89.9</v>
      </c>
      <c r="BP5" s="659"/>
      <c r="BQ5" s="659"/>
      <c r="BR5" s="659"/>
      <c r="BS5" s="660">
        <v>642555</v>
      </c>
      <c r="BT5" s="660"/>
      <c r="BU5" s="660"/>
      <c r="BV5" s="660"/>
      <c r="BW5" s="660"/>
      <c r="BX5" s="660"/>
      <c r="BY5" s="660"/>
      <c r="BZ5" s="660"/>
      <c r="CA5" s="660"/>
      <c r="CB5" s="700"/>
      <c r="CD5" s="673" t="s">
        <v>211</v>
      </c>
      <c r="CE5" s="674"/>
      <c r="CF5" s="674"/>
      <c r="CG5" s="674"/>
      <c r="CH5" s="674"/>
      <c r="CI5" s="674"/>
      <c r="CJ5" s="674"/>
      <c r="CK5" s="674"/>
      <c r="CL5" s="674"/>
      <c r="CM5" s="674"/>
      <c r="CN5" s="674"/>
      <c r="CO5" s="674"/>
      <c r="CP5" s="674"/>
      <c r="CQ5" s="675"/>
      <c r="CR5" s="673" t="s">
        <v>217</v>
      </c>
      <c r="CS5" s="674"/>
      <c r="CT5" s="674"/>
      <c r="CU5" s="674"/>
      <c r="CV5" s="674"/>
      <c r="CW5" s="674"/>
      <c r="CX5" s="674"/>
      <c r="CY5" s="675"/>
      <c r="CZ5" s="673" t="s">
        <v>209</v>
      </c>
      <c r="DA5" s="674"/>
      <c r="DB5" s="674"/>
      <c r="DC5" s="675"/>
      <c r="DD5" s="673" t="s">
        <v>218</v>
      </c>
      <c r="DE5" s="674"/>
      <c r="DF5" s="674"/>
      <c r="DG5" s="674"/>
      <c r="DH5" s="674"/>
      <c r="DI5" s="674"/>
      <c r="DJ5" s="674"/>
      <c r="DK5" s="674"/>
      <c r="DL5" s="674"/>
      <c r="DM5" s="674"/>
      <c r="DN5" s="674"/>
      <c r="DO5" s="674"/>
      <c r="DP5" s="675"/>
      <c r="DQ5" s="673" t="s">
        <v>219</v>
      </c>
      <c r="DR5" s="674"/>
      <c r="DS5" s="674"/>
      <c r="DT5" s="674"/>
      <c r="DU5" s="674"/>
      <c r="DV5" s="674"/>
      <c r="DW5" s="674"/>
      <c r="DX5" s="674"/>
      <c r="DY5" s="674"/>
      <c r="DZ5" s="674"/>
      <c r="EA5" s="674"/>
      <c r="EB5" s="674"/>
      <c r="EC5" s="675"/>
    </row>
    <row r="6" spans="2:143" ht="11.25" customHeight="1" x14ac:dyDescent="0.2">
      <c r="B6" s="618" t="s">
        <v>220</v>
      </c>
      <c r="C6" s="619"/>
      <c r="D6" s="619"/>
      <c r="E6" s="619"/>
      <c r="F6" s="619"/>
      <c r="G6" s="619"/>
      <c r="H6" s="619"/>
      <c r="I6" s="619"/>
      <c r="J6" s="619"/>
      <c r="K6" s="619"/>
      <c r="L6" s="619"/>
      <c r="M6" s="619"/>
      <c r="N6" s="619"/>
      <c r="O6" s="619"/>
      <c r="P6" s="619"/>
      <c r="Q6" s="620"/>
      <c r="R6" s="621">
        <v>843499</v>
      </c>
      <c r="S6" s="622"/>
      <c r="T6" s="622"/>
      <c r="U6" s="622"/>
      <c r="V6" s="622"/>
      <c r="W6" s="622"/>
      <c r="X6" s="622"/>
      <c r="Y6" s="623"/>
      <c r="Z6" s="659">
        <v>0.5</v>
      </c>
      <c r="AA6" s="659"/>
      <c r="AB6" s="659"/>
      <c r="AC6" s="659"/>
      <c r="AD6" s="660">
        <v>843499</v>
      </c>
      <c r="AE6" s="660"/>
      <c r="AF6" s="660"/>
      <c r="AG6" s="660"/>
      <c r="AH6" s="660"/>
      <c r="AI6" s="660"/>
      <c r="AJ6" s="660"/>
      <c r="AK6" s="660"/>
      <c r="AL6" s="624">
        <v>0.9</v>
      </c>
      <c r="AM6" s="625"/>
      <c r="AN6" s="625"/>
      <c r="AO6" s="661"/>
      <c r="AP6" s="618" t="s">
        <v>221</v>
      </c>
      <c r="AQ6" s="619"/>
      <c r="AR6" s="619"/>
      <c r="AS6" s="619"/>
      <c r="AT6" s="619"/>
      <c r="AU6" s="619"/>
      <c r="AV6" s="619"/>
      <c r="AW6" s="619"/>
      <c r="AX6" s="619"/>
      <c r="AY6" s="619"/>
      <c r="AZ6" s="619"/>
      <c r="BA6" s="619"/>
      <c r="BB6" s="619"/>
      <c r="BC6" s="619"/>
      <c r="BD6" s="619"/>
      <c r="BE6" s="619"/>
      <c r="BF6" s="620"/>
      <c r="BG6" s="621">
        <v>77448827</v>
      </c>
      <c r="BH6" s="622"/>
      <c r="BI6" s="622"/>
      <c r="BJ6" s="622"/>
      <c r="BK6" s="622"/>
      <c r="BL6" s="622"/>
      <c r="BM6" s="622"/>
      <c r="BN6" s="623"/>
      <c r="BO6" s="659">
        <v>89.9</v>
      </c>
      <c r="BP6" s="659"/>
      <c r="BQ6" s="659"/>
      <c r="BR6" s="659"/>
      <c r="BS6" s="660">
        <v>642555</v>
      </c>
      <c r="BT6" s="660"/>
      <c r="BU6" s="660"/>
      <c r="BV6" s="660"/>
      <c r="BW6" s="660"/>
      <c r="BX6" s="660"/>
      <c r="BY6" s="660"/>
      <c r="BZ6" s="660"/>
      <c r="CA6" s="660"/>
      <c r="CB6" s="700"/>
      <c r="CD6" s="679" t="s">
        <v>222</v>
      </c>
      <c r="CE6" s="680"/>
      <c r="CF6" s="680"/>
      <c r="CG6" s="680"/>
      <c r="CH6" s="680"/>
      <c r="CI6" s="680"/>
      <c r="CJ6" s="680"/>
      <c r="CK6" s="680"/>
      <c r="CL6" s="680"/>
      <c r="CM6" s="680"/>
      <c r="CN6" s="680"/>
      <c r="CO6" s="680"/>
      <c r="CP6" s="680"/>
      <c r="CQ6" s="681"/>
      <c r="CR6" s="621">
        <v>636007</v>
      </c>
      <c r="CS6" s="622"/>
      <c r="CT6" s="622"/>
      <c r="CU6" s="622"/>
      <c r="CV6" s="622"/>
      <c r="CW6" s="622"/>
      <c r="CX6" s="622"/>
      <c r="CY6" s="623"/>
      <c r="CZ6" s="703">
        <v>0.4</v>
      </c>
      <c r="DA6" s="685"/>
      <c r="DB6" s="685"/>
      <c r="DC6" s="705"/>
      <c r="DD6" s="627" t="s">
        <v>122</v>
      </c>
      <c r="DE6" s="622"/>
      <c r="DF6" s="622"/>
      <c r="DG6" s="622"/>
      <c r="DH6" s="622"/>
      <c r="DI6" s="622"/>
      <c r="DJ6" s="622"/>
      <c r="DK6" s="622"/>
      <c r="DL6" s="622"/>
      <c r="DM6" s="622"/>
      <c r="DN6" s="622"/>
      <c r="DO6" s="622"/>
      <c r="DP6" s="623"/>
      <c r="DQ6" s="627">
        <v>636007</v>
      </c>
      <c r="DR6" s="622"/>
      <c r="DS6" s="622"/>
      <c r="DT6" s="622"/>
      <c r="DU6" s="622"/>
      <c r="DV6" s="622"/>
      <c r="DW6" s="622"/>
      <c r="DX6" s="622"/>
      <c r="DY6" s="622"/>
      <c r="DZ6" s="622"/>
      <c r="EA6" s="622"/>
      <c r="EB6" s="622"/>
      <c r="EC6" s="658"/>
    </row>
    <row r="7" spans="2:143" ht="11.25" customHeight="1" x14ac:dyDescent="0.2">
      <c r="B7" s="618" t="s">
        <v>223</v>
      </c>
      <c r="C7" s="619"/>
      <c r="D7" s="619"/>
      <c r="E7" s="619"/>
      <c r="F7" s="619"/>
      <c r="G7" s="619"/>
      <c r="H7" s="619"/>
      <c r="I7" s="619"/>
      <c r="J7" s="619"/>
      <c r="K7" s="619"/>
      <c r="L7" s="619"/>
      <c r="M7" s="619"/>
      <c r="N7" s="619"/>
      <c r="O7" s="619"/>
      <c r="P7" s="619"/>
      <c r="Q7" s="620"/>
      <c r="R7" s="621">
        <v>27020</v>
      </c>
      <c r="S7" s="622"/>
      <c r="T7" s="622"/>
      <c r="U7" s="622"/>
      <c r="V7" s="622"/>
      <c r="W7" s="622"/>
      <c r="X7" s="622"/>
      <c r="Y7" s="623"/>
      <c r="Z7" s="659">
        <v>0</v>
      </c>
      <c r="AA7" s="659"/>
      <c r="AB7" s="659"/>
      <c r="AC7" s="659"/>
      <c r="AD7" s="660">
        <v>27020</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41040484</v>
      </c>
      <c r="BH7" s="622"/>
      <c r="BI7" s="622"/>
      <c r="BJ7" s="622"/>
      <c r="BK7" s="622"/>
      <c r="BL7" s="622"/>
      <c r="BM7" s="622"/>
      <c r="BN7" s="623"/>
      <c r="BO7" s="659">
        <v>47.7</v>
      </c>
      <c r="BP7" s="659"/>
      <c r="BQ7" s="659"/>
      <c r="BR7" s="659"/>
      <c r="BS7" s="660">
        <v>642555</v>
      </c>
      <c r="BT7" s="660"/>
      <c r="BU7" s="660"/>
      <c r="BV7" s="660"/>
      <c r="BW7" s="660"/>
      <c r="BX7" s="660"/>
      <c r="BY7" s="660"/>
      <c r="BZ7" s="660"/>
      <c r="CA7" s="660"/>
      <c r="CB7" s="700"/>
      <c r="CD7" s="618" t="s">
        <v>225</v>
      </c>
      <c r="CE7" s="619"/>
      <c r="CF7" s="619"/>
      <c r="CG7" s="619"/>
      <c r="CH7" s="619"/>
      <c r="CI7" s="619"/>
      <c r="CJ7" s="619"/>
      <c r="CK7" s="619"/>
      <c r="CL7" s="619"/>
      <c r="CM7" s="619"/>
      <c r="CN7" s="619"/>
      <c r="CO7" s="619"/>
      <c r="CP7" s="619"/>
      <c r="CQ7" s="620"/>
      <c r="CR7" s="621">
        <v>19704416</v>
      </c>
      <c r="CS7" s="622"/>
      <c r="CT7" s="622"/>
      <c r="CU7" s="622"/>
      <c r="CV7" s="622"/>
      <c r="CW7" s="622"/>
      <c r="CX7" s="622"/>
      <c r="CY7" s="623"/>
      <c r="CZ7" s="659">
        <v>11.6</v>
      </c>
      <c r="DA7" s="659"/>
      <c r="DB7" s="659"/>
      <c r="DC7" s="659"/>
      <c r="DD7" s="627">
        <v>189408</v>
      </c>
      <c r="DE7" s="622"/>
      <c r="DF7" s="622"/>
      <c r="DG7" s="622"/>
      <c r="DH7" s="622"/>
      <c r="DI7" s="622"/>
      <c r="DJ7" s="622"/>
      <c r="DK7" s="622"/>
      <c r="DL7" s="622"/>
      <c r="DM7" s="622"/>
      <c r="DN7" s="622"/>
      <c r="DO7" s="622"/>
      <c r="DP7" s="623"/>
      <c r="DQ7" s="627">
        <v>17684009</v>
      </c>
      <c r="DR7" s="622"/>
      <c r="DS7" s="622"/>
      <c r="DT7" s="622"/>
      <c r="DU7" s="622"/>
      <c r="DV7" s="622"/>
      <c r="DW7" s="622"/>
      <c r="DX7" s="622"/>
      <c r="DY7" s="622"/>
      <c r="DZ7" s="622"/>
      <c r="EA7" s="622"/>
      <c r="EB7" s="622"/>
      <c r="EC7" s="658"/>
    </row>
    <row r="8" spans="2:143" ht="11.25" customHeight="1" x14ac:dyDescent="0.2">
      <c r="B8" s="618" t="s">
        <v>226</v>
      </c>
      <c r="C8" s="619"/>
      <c r="D8" s="619"/>
      <c r="E8" s="619"/>
      <c r="F8" s="619"/>
      <c r="G8" s="619"/>
      <c r="H8" s="619"/>
      <c r="I8" s="619"/>
      <c r="J8" s="619"/>
      <c r="K8" s="619"/>
      <c r="L8" s="619"/>
      <c r="M8" s="619"/>
      <c r="N8" s="619"/>
      <c r="O8" s="619"/>
      <c r="P8" s="619"/>
      <c r="Q8" s="620"/>
      <c r="R8" s="621">
        <v>668065</v>
      </c>
      <c r="S8" s="622"/>
      <c r="T8" s="622"/>
      <c r="U8" s="622"/>
      <c r="V8" s="622"/>
      <c r="W8" s="622"/>
      <c r="X8" s="622"/>
      <c r="Y8" s="623"/>
      <c r="Z8" s="659">
        <v>0.4</v>
      </c>
      <c r="AA8" s="659"/>
      <c r="AB8" s="659"/>
      <c r="AC8" s="659"/>
      <c r="AD8" s="660">
        <v>668065</v>
      </c>
      <c r="AE8" s="660"/>
      <c r="AF8" s="660"/>
      <c r="AG8" s="660"/>
      <c r="AH8" s="660"/>
      <c r="AI8" s="660"/>
      <c r="AJ8" s="660"/>
      <c r="AK8" s="660"/>
      <c r="AL8" s="624">
        <v>0.7</v>
      </c>
      <c r="AM8" s="625"/>
      <c r="AN8" s="625"/>
      <c r="AO8" s="661"/>
      <c r="AP8" s="618" t="s">
        <v>227</v>
      </c>
      <c r="AQ8" s="619"/>
      <c r="AR8" s="619"/>
      <c r="AS8" s="619"/>
      <c r="AT8" s="619"/>
      <c r="AU8" s="619"/>
      <c r="AV8" s="619"/>
      <c r="AW8" s="619"/>
      <c r="AX8" s="619"/>
      <c r="AY8" s="619"/>
      <c r="AZ8" s="619"/>
      <c r="BA8" s="619"/>
      <c r="BB8" s="619"/>
      <c r="BC8" s="619"/>
      <c r="BD8" s="619"/>
      <c r="BE8" s="619"/>
      <c r="BF8" s="620"/>
      <c r="BG8" s="621">
        <v>818825</v>
      </c>
      <c r="BH8" s="622"/>
      <c r="BI8" s="622"/>
      <c r="BJ8" s="622"/>
      <c r="BK8" s="622"/>
      <c r="BL8" s="622"/>
      <c r="BM8" s="622"/>
      <c r="BN8" s="623"/>
      <c r="BO8" s="659">
        <v>1</v>
      </c>
      <c r="BP8" s="659"/>
      <c r="BQ8" s="659"/>
      <c r="BR8" s="659"/>
      <c r="BS8" s="660" t="s">
        <v>122</v>
      </c>
      <c r="BT8" s="660"/>
      <c r="BU8" s="660"/>
      <c r="BV8" s="660"/>
      <c r="BW8" s="660"/>
      <c r="BX8" s="660"/>
      <c r="BY8" s="660"/>
      <c r="BZ8" s="660"/>
      <c r="CA8" s="660"/>
      <c r="CB8" s="700"/>
      <c r="CD8" s="618" t="s">
        <v>228</v>
      </c>
      <c r="CE8" s="619"/>
      <c r="CF8" s="619"/>
      <c r="CG8" s="619"/>
      <c r="CH8" s="619"/>
      <c r="CI8" s="619"/>
      <c r="CJ8" s="619"/>
      <c r="CK8" s="619"/>
      <c r="CL8" s="619"/>
      <c r="CM8" s="619"/>
      <c r="CN8" s="619"/>
      <c r="CO8" s="619"/>
      <c r="CP8" s="619"/>
      <c r="CQ8" s="620"/>
      <c r="CR8" s="621">
        <v>78486495</v>
      </c>
      <c r="CS8" s="622"/>
      <c r="CT8" s="622"/>
      <c r="CU8" s="622"/>
      <c r="CV8" s="622"/>
      <c r="CW8" s="622"/>
      <c r="CX8" s="622"/>
      <c r="CY8" s="623"/>
      <c r="CZ8" s="659">
        <v>46.4</v>
      </c>
      <c r="DA8" s="659"/>
      <c r="DB8" s="659"/>
      <c r="DC8" s="659"/>
      <c r="DD8" s="627">
        <v>803550</v>
      </c>
      <c r="DE8" s="622"/>
      <c r="DF8" s="622"/>
      <c r="DG8" s="622"/>
      <c r="DH8" s="622"/>
      <c r="DI8" s="622"/>
      <c r="DJ8" s="622"/>
      <c r="DK8" s="622"/>
      <c r="DL8" s="622"/>
      <c r="DM8" s="622"/>
      <c r="DN8" s="622"/>
      <c r="DO8" s="622"/>
      <c r="DP8" s="623"/>
      <c r="DQ8" s="627">
        <v>40852913</v>
      </c>
      <c r="DR8" s="622"/>
      <c r="DS8" s="622"/>
      <c r="DT8" s="622"/>
      <c r="DU8" s="622"/>
      <c r="DV8" s="622"/>
      <c r="DW8" s="622"/>
      <c r="DX8" s="622"/>
      <c r="DY8" s="622"/>
      <c r="DZ8" s="622"/>
      <c r="EA8" s="622"/>
      <c r="EB8" s="622"/>
      <c r="EC8" s="658"/>
    </row>
    <row r="9" spans="2:143" ht="11.25" customHeight="1" x14ac:dyDescent="0.2">
      <c r="B9" s="618" t="s">
        <v>229</v>
      </c>
      <c r="C9" s="619"/>
      <c r="D9" s="619"/>
      <c r="E9" s="619"/>
      <c r="F9" s="619"/>
      <c r="G9" s="619"/>
      <c r="H9" s="619"/>
      <c r="I9" s="619"/>
      <c r="J9" s="619"/>
      <c r="K9" s="619"/>
      <c r="L9" s="619"/>
      <c r="M9" s="619"/>
      <c r="N9" s="619"/>
      <c r="O9" s="619"/>
      <c r="P9" s="619"/>
      <c r="Q9" s="620"/>
      <c r="R9" s="621">
        <v>741964</v>
      </c>
      <c r="S9" s="622"/>
      <c r="T9" s="622"/>
      <c r="U9" s="622"/>
      <c r="V9" s="622"/>
      <c r="W9" s="622"/>
      <c r="X9" s="622"/>
      <c r="Y9" s="623"/>
      <c r="Z9" s="659">
        <v>0.4</v>
      </c>
      <c r="AA9" s="659"/>
      <c r="AB9" s="659"/>
      <c r="AC9" s="659"/>
      <c r="AD9" s="660">
        <v>741964</v>
      </c>
      <c r="AE9" s="660"/>
      <c r="AF9" s="660"/>
      <c r="AG9" s="660"/>
      <c r="AH9" s="660"/>
      <c r="AI9" s="660"/>
      <c r="AJ9" s="660"/>
      <c r="AK9" s="660"/>
      <c r="AL9" s="624">
        <v>0.8</v>
      </c>
      <c r="AM9" s="625"/>
      <c r="AN9" s="625"/>
      <c r="AO9" s="661"/>
      <c r="AP9" s="618" t="s">
        <v>230</v>
      </c>
      <c r="AQ9" s="619"/>
      <c r="AR9" s="619"/>
      <c r="AS9" s="619"/>
      <c r="AT9" s="619"/>
      <c r="AU9" s="619"/>
      <c r="AV9" s="619"/>
      <c r="AW9" s="619"/>
      <c r="AX9" s="619"/>
      <c r="AY9" s="619"/>
      <c r="AZ9" s="619"/>
      <c r="BA9" s="619"/>
      <c r="BB9" s="619"/>
      <c r="BC9" s="619"/>
      <c r="BD9" s="619"/>
      <c r="BE9" s="619"/>
      <c r="BF9" s="620"/>
      <c r="BG9" s="621">
        <v>35660385</v>
      </c>
      <c r="BH9" s="622"/>
      <c r="BI9" s="622"/>
      <c r="BJ9" s="622"/>
      <c r="BK9" s="622"/>
      <c r="BL9" s="622"/>
      <c r="BM9" s="622"/>
      <c r="BN9" s="623"/>
      <c r="BO9" s="659">
        <v>41.4</v>
      </c>
      <c r="BP9" s="659"/>
      <c r="BQ9" s="659"/>
      <c r="BR9" s="659"/>
      <c r="BS9" s="660" t="s">
        <v>122</v>
      </c>
      <c r="BT9" s="660"/>
      <c r="BU9" s="660"/>
      <c r="BV9" s="660"/>
      <c r="BW9" s="660"/>
      <c r="BX9" s="660"/>
      <c r="BY9" s="660"/>
      <c r="BZ9" s="660"/>
      <c r="CA9" s="660"/>
      <c r="CB9" s="700"/>
      <c r="CD9" s="618" t="s">
        <v>231</v>
      </c>
      <c r="CE9" s="619"/>
      <c r="CF9" s="619"/>
      <c r="CG9" s="619"/>
      <c r="CH9" s="619"/>
      <c r="CI9" s="619"/>
      <c r="CJ9" s="619"/>
      <c r="CK9" s="619"/>
      <c r="CL9" s="619"/>
      <c r="CM9" s="619"/>
      <c r="CN9" s="619"/>
      <c r="CO9" s="619"/>
      <c r="CP9" s="619"/>
      <c r="CQ9" s="620"/>
      <c r="CR9" s="621">
        <v>17749079</v>
      </c>
      <c r="CS9" s="622"/>
      <c r="CT9" s="622"/>
      <c r="CU9" s="622"/>
      <c r="CV9" s="622"/>
      <c r="CW9" s="622"/>
      <c r="CX9" s="622"/>
      <c r="CY9" s="623"/>
      <c r="CZ9" s="659">
        <v>10.5</v>
      </c>
      <c r="DA9" s="659"/>
      <c r="DB9" s="659"/>
      <c r="DC9" s="659"/>
      <c r="DD9" s="627">
        <v>497059</v>
      </c>
      <c r="DE9" s="622"/>
      <c r="DF9" s="622"/>
      <c r="DG9" s="622"/>
      <c r="DH9" s="622"/>
      <c r="DI9" s="622"/>
      <c r="DJ9" s="622"/>
      <c r="DK9" s="622"/>
      <c r="DL9" s="622"/>
      <c r="DM9" s="622"/>
      <c r="DN9" s="622"/>
      <c r="DO9" s="622"/>
      <c r="DP9" s="623"/>
      <c r="DQ9" s="627">
        <v>12361820</v>
      </c>
      <c r="DR9" s="622"/>
      <c r="DS9" s="622"/>
      <c r="DT9" s="622"/>
      <c r="DU9" s="622"/>
      <c r="DV9" s="622"/>
      <c r="DW9" s="622"/>
      <c r="DX9" s="622"/>
      <c r="DY9" s="622"/>
      <c r="DZ9" s="622"/>
      <c r="EA9" s="622"/>
      <c r="EB9" s="622"/>
      <c r="EC9" s="658"/>
    </row>
    <row r="10" spans="2:143" ht="11.25" customHeight="1" x14ac:dyDescent="0.2">
      <c r="B10" s="618" t="s">
        <v>232</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1305893</v>
      </c>
      <c r="BH10" s="622"/>
      <c r="BI10" s="622"/>
      <c r="BJ10" s="622"/>
      <c r="BK10" s="622"/>
      <c r="BL10" s="622"/>
      <c r="BM10" s="622"/>
      <c r="BN10" s="623"/>
      <c r="BO10" s="659">
        <v>1.5</v>
      </c>
      <c r="BP10" s="659"/>
      <c r="BQ10" s="659"/>
      <c r="BR10" s="659"/>
      <c r="BS10" s="660" t="s">
        <v>122</v>
      </c>
      <c r="BT10" s="660"/>
      <c r="BU10" s="660"/>
      <c r="BV10" s="660"/>
      <c r="BW10" s="660"/>
      <c r="BX10" s="660"/>
      <c r="BY10" s="660"/>
      <c r="BZ10" s="660"/>
      <c r="CA10" s="660"/>
      <c r="CB10" s="700"/>
      <c r="CD10" s="618" t="s">
        <v>234</v>
      </c>
      <c r="CE10" s="619"/>
      <c r="CF10" s="619"/>
      <c r="CG10" s="619"/>
      <c r="CH10" s="619"/>
      <c r="CI10" s="619"/>
      <c r="CJ10" s="619"/>
      <c r="CK10" s="619"/>
      <c r="CL10" s="619"/>
      <c r="CM10" s="619"/>
      <c r="CN10" s="619"/>
      <c r="CO10" s="619"/>
      <c r="CP10" s="619"/>
      <c r="CQ10" s="620"/>
      <c r="CR10" s="621">
        <v>399536</v>
      </c>
      <c r="CS10" s="622"/>
      <c r="CT10" s="622"/>
      <c r="CU10" s="622"/>
      <c r="CV10" s="622"/>
      <c r="CW10" s="622"/>
      <c r="CX10" s="622"/>
      <c r="CY10" s="623"/>
      <c r="CZ10" s="659">
        <v>0.2</v>
      </c>
      <c r="DA10" s="659"/>
      <c r="DB10" s="659"/>
      <c r="DC10" s="659"/>
      <c r="DD10" s="627" t="s">
        <v>122</v>
      </c>
      <c r="DE10" s="622"/>
      <c r="DF10" s="622"/>
      <c r="DG10" s="622"/>
      <c r="DH10" s="622"/>
      <c r="DI10" s="622"/>
      <c r="DJ10" s="622"/>
      <c r="DK10" s="622"/>
      <c r="DL10" s="622"/>
      <c r="DM10" s="622"/>
      <c r="DN10" s="622"/>
      <c r="DO10" s="622"/>
      <c r="DP10" s="623"/>
      <c r="DQ10" s="627">
        <v>113914</v>
      </c>
      <c r="DR10" s="622"/>
      <c r="DS10" s="622"/>
      <c r="DT10" s="622"/>
      <c r="DU10" s="622"/>
      <c r="DV10" s="622"/>
      <c r="DW10" s="622"/>
      <c r="DX10" s="622"/>
      <c r="DY10" s="622"/>
      <c r="DZ10" s="622"/>
      <c r="EA10" s="622"/>
      <c r="EB10" s="622"/>
      <c r="EC10" s="658"/>
    </row>
    <row r="11" spans="2:143" ht="11.25" customHeight="1" x14ac:dyDescent="0.2">
      <c r="B11" s="618" t="s">
        <v>235</v>
      </c>
      <c r="C11" s="619"/>
      <c r="D11" s="619"/>
      <c r="E11" s="619"/>
      <c r="F11" s="619"/>
      <c r="G11" s="619"/>
      <c r="H11" s="619"/>
      <c r="I11" s="619"/>
      <c r="J11" s="619"/>
      <c r="K11" s="619"/>
      <c r="L11" s="619"/>
      <c r="M11" s="619"/>
      <c r="N11" s="619"/>
      <c r="O11" s="619"/>
      <c r="P11" s="619"/>
      <c r="Q11" s="620"/>
      <c r="R11" s="621">
        <v>10032684</v>
      </c>
      <c r="S11" s="622"/>
      <c r="T11" s="622"/>
      <c r="U11" s="622"/>
      <c r="V11" s="622"/>
      <c r="W11" s="622"/>
      <c r="X11" s="622"/>
      <c r="Y11" s="623"/>
      <c r="Z11" s="624">
        <v>5.7</v>
      </c>
      <c r="AA11" s="625"/>
      <c r="AB11" s="625"/>
      <c r="AC11" s="626"/>
      <c r="AD11" s="627">
        <v>10032684</v>
      </c>
      <c r="AE11" s="622"/>
      <c r="AF11" s="622"/>
      <c r="AG11" s="622"/>
      <c r="AH11" s="622"/>
      <c r="AI11" s="622"/>
      <c r="AJ11" s="622"/>
      <c r="AK11" s="623"/>
      <c r="AL11" s="624">
        <v>10.6</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3255381</v>
      </c>
      <c r="BH11" s="622"/>
      <c r="BI11" s="622"/>
      <c r="BJ11" s="622"/>
      <c r="BK11" s="622"/>
      <c r="BL11" s="622"/>
      <c r="BM11" s="622"/>
      <c r="BN11" s="623"/>
      <c r="BO11" s="659">
        <v>3.8</v>
      </c>
      <c r="BP11" s="659"/>
      <c r="BQ11" s="659"/>
      <c r="BR11" s="659"/>
      <c r="BS11" s="660">
        <v>642555</v>
      </c>
      <c r="BT11" s="660"/>
      <c r="BU11" s="660"/>
      <c r="BV11" s="660"/>
      <c r="BW11" s="660"/>
      <c r="BX11" s="660"/>
      <c r="BY11" s="660"/>
      <c r="BZ11" s="660"/>
      <c r="CA11" s="660"/>
      <c r="CB11" s="700"/>
      <c r="CD11" s="618" t="s">
        <v>237</v>
      </c>
      <c r="CE11" s="619"/>
      <c r="CF11" s="619"/>
      <c r="CG11" s="619"/>
      <c r="CH11" s="619"/>
      <c r="CI11" s="619"/>
      <c r="CJ11" s="619"/>
      <c r="CK11" s="619"/>
      <c r="CL11" s="619"/>
      <c r="CM11" s="619"/>
      <c r="CN11" s="619"/>
      <c r="CO11" s="619"/>
      <c r="CP11" s="619"/>
      <c r="CQ11" s="620"/>
      <c r="CR11" s="621">
        <v>597328</v>
      </c>
      <c r="CS11" s="622"/>
      <c r="CT11" s="622"/>
      <c r="CU11" s="622"/>
      <c r="CV11" s="622"/>
      <c r="CW11" s="622"/>
      <c r="CX11" s="622"/>
      <c r="CY11" s="623"/>
      <c r="CZ11" s="659">
        <v>0.4</v>
      </c>
      <c r="DA11" s="659"/>
      <c r="DB11" s="659"/>
      <c r="DC11" s="659"/>
      <c r="DD11" s="627">
        <v>64528</v>
      </c>
      <c r="DE11" s="622"/>
      <c r="DF11" s="622"/>
      <c r="DG11" s="622"/>
      <c r="DH11" s="622"/>
      <c r="DI11" s="622"/>
      <c r="DJ11" s="622"/>
      <c r="DK11" s="622"/>
      <c r="DL11" s="622"/>
      <c r="DM11" s="622"/>
      <c r="DN11" s="622"/>
      <c r="DO11" s="622"/>
      <c r="DP11" s="623"/>
      <c r="DQ11" s="627">
        <v>512445</v>
      </c>
      <c r="DR11" s="622"/>
      <c r="DS11" s="622"/>
      <c r="DT11" s="622"/>
      <c r="DU11" s="622"/>
      <c r="DV11" s="622"/>
      <c r="DW11" s="622"/>
      <c r="DX11" s="622"/>
      <c r="DY11" s="622"/>
      <c r="DZ11" s="622"/>
      <c r="EA11" s="622"/>
      <c r="EB11" s="622"/>
      <c r="EC11" s="658"/>
    </row>
    <row r="12" spans="2:143" ht="11.25" customHeight="1" x14ac:dyDescent="0.2">
      <c r="B12" s="618" t="s">
        <v>238</v>
      </c>
      <c r="C12" s="619"/>
      <c r="D12" s="619"/>
      <c r="E12" s="619"/>
      <c r="F12" s="619"/>
      <c r="G12" s="619"/>
      <c r="H12" s="619"/>
      <c r="I12" s="619"/>
      <c r="J12" s="619"/>
      <c r="K12" s="619"/>
      <c r="L12" s="619"/>
      <c r="M12" s="619"/>
      <c r="N12" s="619"/>
      <c r="O12" s="619"/>
      <c r="P12" s="619"/>
      <c r="Q12" s="620"/>
      <c r="R12" s="621">
        <v>18282</v>
      </c>
      <c r="S12" s="622"/>
      <c r="T12" s="622"/>
      <c r="U12" s="622"/>
      <c r="V12" s="622"/>
      <c r="W12" s="622"/>
      <c r="X12" s="622"/>
      <c r="Y12" s="623"/>
      <c r="Z12" s="659">
        <v>0</v>
      </c>
      <c r="AA12" s="659"/>
      <c r="AB12" s="659"/>
      <c r="AC12" s="659"/>
      <c r="AD12" s="660">
        <v>18282</v>
      </c>
      <c r="AE12" s="660"/>
      <c r="AF12" s="660"/>
      <c r="AG12" s="660"/>
      <c r="AH12" s="660"/>
      <c r="AI12" s="660"/>
      <c r="AJ12" s="660"/>
      <c r="AK12" s="660"/>
      <c r="AL12" s="624">
        <v>0</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33091074</v>
      </c>
      <c r="BH12" s="622"/>
      <c r="BI12" s="622"/>
      <c r="BJ12" s="622"/>
      <c r="BK12" s="622"/>
      <c r="BL12" s="622"/>
      <c r="BM12" s="622"/>
      <c r="BN12" s="623"/>
      <c r="BO12" s="659">
        <v>38.4</v>
      </c>
      <c r="BP12" s="659"/>
      <c r="BQ12" s="659"/>
      <c r="BR12" s="659"/>
      <c r="BS12" s="660" t="s">
        <v>122</v>
      </c>
      <c r="BT12" s="660"/>
      <c r="BU12" s="660"/>
      <c r="BV12" s="660"/>
      <c r="BW12" s="660"/>
      <c r="BX12" s="660"/>
      <c r="BY12" s="660"/>
      <c r="BZ12" s="660"/>
      <c r="CA12" s="660"/>
      <c r="CB12" s="700"/>
      <c r="CD12" s="618" t="s">
        <v>240</v>
      </c>
      <c r="CE12" s="619"/>
      <c r="CF12" s="619"/>
      <c r="CG12" s="619"/>
      <c r="CH12" s="619"/>
      <c r="CI12" s="619"/>
      <c r="CJ12" s="619"/>
      <c r="CK12" s="619"/>
      <c r="CL12" s="619"/>
      <c r="CM12" s="619"/>
      <c r="CN12" s="619"/>
      <c r="CO12" s="619"/>
      <c r="CP12" s="619"/>
      <c r="CQ12" s="620"/>
      <c r="CR12" s="621">
        <v>2163662</v>
      </c>
      <c r="CS12" s="622"/>
      <c r="CT12" s="622"/>
      <c r="CU12" s="622"/>
      <c r="CV12" s="622"/>
      <c r="CW12" s="622"/>
      <c r="CX12" s="622"/>
      <c r="CY12" s="623"/>
      <c r="CZ12" s="659">
        <v>1.3</v>
      </c>
      <c r="DA12" s="659"/>
      <c r="DB12" s="659"/>
      <c r="DC12" s="659"/>
      <c r="DD12" s="627">
        <v>11003</v>
      </c>
      <c r="DE12" s="622"/>
      <c r="DF12" s="622"/>
      <c r="DG12" s="622"/>
      <c r="DH12" s="622"/>
      <c r="DI12" s="622"/>
      <c r="DJ12" s="622"/>
      <c r="DK12" s="622"/>
      <c r="DL12" s="622"/>
      <c r="DM12" s="622"/>
      <c r="DN12" s="622"/>
      <c r="DO12" s="622"/>
      <c r="DP12" s="623"/>
      <c r="DQ12" s="627">
        <v>1299513</v>
      </c>
      <c r="DR12" s="622"/>
      <c r="DS12" s="622"/>
      <c r="DT12" s="622"/>
      <c r="DU12" s="622"/>
      <c r="DV12" s="622"/>
      <c r="DW12" s="622"/>
      <c r="DX12" s="622"/>
      <c r="DY12" s="622"/>
      <c r="DZ12" s="622"/>
      <c r="EA12" s="622"/>
      <c r="EB12" s="622"/>
      <c r="EC12" s="658"/>
    </row>
    <row r="13" spans="2:143" ht="11.25" customHeight="1" x14ac:dyDescent="0.2">
      <c r="B13" s="618" t="s">
        <v>241</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32977947</v>
      </c>
      <c r="BH13" s="622"/>
      <c r="BI13" s="622"/>
      <c r="BJ13" s="622"/>
      <c r="BK13" s="622"/>
      <c r="BL13" s="622"/>
      <c r="BM13" s="622"/>
      <c r="BN13" s="623"/>
      <c r="BO13" s="659">
        <v>38.299999999999997</v>
      </c>
      <c r="BP13" s="659"/>
      <c r="BQ13" s="659"/>
      <c r="BR13" s="659"/>
      <c r="BS13" s="660" t="s">
        <v>122</v>
      </c>
      <c r="BT13" s="660"/>
      <c r="BU13" s="660"/>
      <c r="BV13" s="660"/>
      <c r="BW13" s="660"/>
      <c r="BX13" s="660"/>
      <c r="BY13" s="660"/>
      <c r="BZ13" s="660"/>
      <c r="CA13" s="660"/>
      <c r="CB13" s="700"/>
      <c r="CD13" s="618" t="s">
        <v>243</v>
      </c>
      <c r="CE13" s="619"/>
      <c r="CF13" s="619"/>
      <c r="CG13" s="619"/>
      <c r="CH13" s="619"/>
      <c r="CI13" s="619"/>
      <c r="CJ13" s="619"/>
      <c r="CK13" s="619"/>
      <c r="CL13" s="619"/>
      <c r="CM13" s="619"/>
      <c r="CN13" s="619"/>
      <c r="CO13" s="619"/>
      <c r="CP13" s="619"/>
      <c r="CQ13" s="620"/>
      <c r="CR13" s="621">
        <v>18028298</v>
      </c>
      <c r="CS13" s="622"/>
      <c r="CT13" s="622"/>
      <c r="CU13" s="622"/>
      <c r="CV13" s="622"/>
      <c r="CW13" s="622"/>
      <c r="CX13" s="622"/>
      <c r="CY13" s="623"/>
      <c r="CZ13" s="659">
        <v>10.6</v>
      </c>
      <c r="DA13" s="659"/>
      <c r="DB13" s="659"/>
      <c r="DC13" s="659"/>
      <c r="DD13" s="627">
        <v>6435532</v>
      </c>
      <c r="DE13" s="622"/>
      <c r="DF13" s="622"/>
      <c r="DG13" s="622"/>
      <c r="DH13" s="622"/>
      <c r="DI13" s="622"/>
      <c r="DJ13" s="622"/>
      <c r="DK13" s="622"/>
      <c r="DL13" s="622"/>
      <c r="DM13" s="622"/>
      <c r="DN13" s="622"/>
      <c r="DO13" s="622"/>
      <c r="DP13" s="623"/>
      <c r="DQ13" s="627">
        <v>12320011</v>
      </c>
      <c r="DR13" s="622"/>
      <c r="DS13" s="622"/>
      <c r="DT13" s="622"/>
      <c r="DU13" s="622"/>
      <c r="DV13" s="622"/>
      <c r="DW13" s="622"/>
      <c r="DX13" s="622"/>
      <c r="DY13" s="622"/>
      <c r="DZ13" s="622"/>
      <c r="EA13" s="622"/>
      <c r="EB13" s="622"/>
      <c r="EC13" s="658"/>
    </row>
    <row r="14" spans="2:143" ht="11.25" customHeight="1" x14ac:dyDescent="0.2">
      <c r="B14" s="618" t="s">
        <v>244</v>
      </c>
      <c r="C14" s="619"/>
      <c r="D14" s="619"/>
      <c r="E14" s="619"/>
      <c r="F14" s="619"/>
      <c r="G14" s="619"/>
      <c r="H14" s="619"/>
      <c r="I14" s="619"/>
      <c r="J14" s="619"/>
      <c r="K14" s="619"/>
      <c r="L14" s="619"/>
      <c r="M14" s="619"/>
      <c r="N14" s="619"/>
      <c r="O14" s="619"/>
      <c r="P14" s="619"/>
      <c r="Q14" s="620"/>
      <c r="R14" s="621">
        <v>6748</v>
      </c>
      <c r="S14" s="622"/>
      <c r="T14" s="622"/>
      <c r="U14" s="622"/>
      <c r="V14" s="622"/>
      <c r="W14" s="622"/>
      <c r="X14" s="622"/>
      <c r="Y14" s="623"/>
      <c r="Z14" s="659">
        <v>0</v>
      </c>
      <c r="AA14" s="659"/>
      <c r="AB14" s="659"/>
      <c r="AC14" s="659"/>
      <c r="AD14" s="660">
        <v>6748</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603527</v>
      </c>
      <c r="BH14" s="622"/>
      <c r="BI14" s="622"/>
      <c r="BJ14" s="622"/>
      <c r="BK14" s="622"/>
      <c r="BL14" s="622"/>
      <c r="BM14" s="622"/>
      <c r="BN14" s="623"/>
      <c r="BO14" s="659">
        <v>0.7</v>
      </c>
      <c r="BP14" s="659"/>
      <c r="BQ14" s="659"/>
      <c r="BR14" s="659"/>
      <c r="BS14" s="660" t="s">
        <v>122</v>
      </c>
      <c r="BT14" s="660"/>
      <c r="BU14" s="660"/>
      <c r="BV14" s="660"/>
      <c r="BW14" s="660"/>
      <c r="BX14" s="660"/>
      <c r="BY14" s="660"/>
      <c r="BZ14" s="660"/>
      <c r="CA14" s="660"/>
      <c r="CB14" s="700"/>
      <c r="CD14" s="618" t="s">
        <v>246</v>
      </c>
      <c r="CE14" s="619"/>
      <c r="CF14" s="619"/>
      <c r="CG14" s="619"/>
      <c r="CH14" s="619"/>
      <c r="CI14" s="619"/>
      <c r="CJ14" s="619"/>
      <c r="CK14" s="619"/>
      <c r="CL14" s="619"/>
      <c r="CM14" s="619"/>
      <c r="CN14" s="619"/>
      <c r="CO14" s="619"/>
      <c r="CP14" s="619"/>
      <c r="CQ14" s="620"/>
      <c r="CR14" s="621">
        <v>5622363</v>
      </c>
      <c r="CS14" s="622"/>
      <c r="CT14" s="622"/>
      <c r="CU14" s="622"/>
      <c r="CV14" s="622"/>
      <c r="CW14" s="622"/>
      <c r="CX14" s="622"/>
      <c r="CY14" s="623"/>
      <c r="CZ14" s="659">
        <v>3.3</v>
      </c>
      <c r="DA14" s="659"/>
      <c r="DB14" s="659"/>
      <c r="DC14" s="659"/>
      <c r="DD14" s="627">
        <v>487198</v>
      </c>
      <c r="DE14" s="622"/>
      <c r="DF14" s="622"/>
      <c r="DG14" s="622"/>
      <c r="DH14" s="622"/>
      <c r="DI14" s="622"/>
      <c r="DJ14" s="622"/>
      <c r="DK14" s="622"/>
      <c r="DL14" s="622"/>
      <c r="DM14" s="622"/>
      <c r="DN14" s="622"/>
      <c r="DO14" s="622"/>
      <c r="DP14" s="623"/>
      <c r="DQ14" s="627">
        <v>5119351</v>
      </c>
      <c r="DR14" s="622"/>
      <c r="DS14" s="622"/>
      <c r="DT14" s="622"/>
      <c r="DU14" s="622"/>
      <c r="DV14" s="622"/>
      <c r="DW14" s="622"/>
      <c r="DX14" s="622"/>
      <c r="DY14" s="622"/>
      <c r="DZ14" s="622"/>
      <c r="EA14" s="622"/>
      <c r="EB14" s="622"/>
      <c r="EC14" s="658"/>
    </row>
    <row r="15" spans="2:143" ht="11.25" customHeight="1" x14ac:dyDescent="0.2">
      <c r="B15" s="618" t="s">
        <v>247</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2713176</v>
      </c>
      <c r="BH15" s="622"/>
      <c r="BI15" s="622"/>
      <c r="BJ15" s="622"/>
      <c r="BK15" s="622"/>
      <c r="BL15" s="622"/>
      <c r="BM15" s="622"/>
      <c r="BN15" s="623"/>
      <c r="BO15" s="659">
        <v>3.2</v>
      </c>
      <c r="BP15" s="659"/>
      <c r="BQ15" s="659"/>
      <c r="BR15" s="659"/>
      <c r="BS15" s="660" t="s">
        <v>122</v>
      </c>
      <c r="BT15" s="660"/>
      <c r="BU15" s="660"/>
      <c r="BV15" s="660"/>
      <c r="BW15" s="660"/>
      <c r="BX15" s="660"/>
      <c r="BY15" s="660"/>
      <c r="BZ15" s="660"/>
      <c r="CA15" s="660"/>
      <c r="CB15" s="700"/>
      <c r="CD15" s="618" t="s">
        <v>249</v>
      </c>
      <c r="CE15" s="619"/>
      <c r="CF15" s="619"/>
      <c r="CG15" s="619"/>
      <c r="CH15" s="619"/>
      <c r="CI15" s="619"/>
      <c r="CJ15" s="619"/>
      <c r="CK15" s="619"/>
      <c r="CL15" s="619"/>
      <c r="CM15" s="619"/>
      <c r="CN15" s="619"/>
      <c r="CO15" s="619"/>
      <c r="CP15" s="619"/>
      <c r="CQ15" s="620"/>
      <c r="CR15" s="621">
        <v>16246705</v>
      </c>
      <c r="CS15" s="622"/>
      <c r="CT15" s="622"/>
      <c r="CU15" s="622"/>
      <c r="CV15" s="622"/>
      <c r="CW15" s="622"/>
      <c r="CX15" s="622"/>
      <c r="CY15" s="623"/>
      <c r="CZ15" s="659">
        <v>9.6</v>
      </c>
      <c r="DA15" s="659"/>
      <c r="DB15" s="659"/>
      <c r="DC15" s="659"/>
      <c r="DD15" s="627">
        <v>3466169</v>
      </c>
      <c r="DE15" s="622"/>
      <c r="DF15" s="622"/>
      <c r="DG15" s="622"/>
      <c r="DH15" s="622"/>
      <c r="DI15" s="622"/>
      <c r="DJ15" s="622"/>
      <c r="DK15" s="622"/>
      <c r="DL15" s="622"/>
      <c r="DM15" s="622"/>
      <c r="DN15" s="622"/>
      <c r="DO15" s="622"/>
      <c r="DP15" s="623"/>
      <c r="DQ15" s="627">
        <v>11163834</v>
      </c>
      <c r="DR15" s="622"/>
      <c r="DS15" s="622"/>
      <c r="DT15" s="622"/>
      <c r="DU15" s="622"/>
      <c r="DV15" s="622"/>
      <c r="DW15" s="622"/>
      <c r="DX15" s="622"/>
      <c r="DY15" s="622"/>
      <c r="DZ15" s="622"/>
      <c r="EA15" s="622"/>
      <c r="EB15" s="622"/>
      <c r="EC15" s="658"/>
    </row>
    <row r="16" spans="2:143" ht="11.25" customHeight="1" x14ac:dyDescent="0.2">
      <c r="B16" s="618" t="s">
        <v>250</v>
      </c>
      <c r="C16" s="619"/>
      <c r="D16" s="619"/>
      <c r="E16" s="619"/>
      <c r="F16" s="619"/>
      <c r="G16" s="619"/>
      <c r="H16" s="619"/>
      <c r="I16" s="619"/>
      <c r="J16" s="619"/>
      <c r="K16" s="619"/>
      <c r="L16" s="619"/>
      <c r="M16" s="619"/>
      <c r="N16" s="619"/>
      <c r="O16" s="619"/>
      <c r="P16" s="619"/>
      <c r="Q16" s="620"/>
      <c r="R16" s="621">
        <v>209418</v>
      </c>
      <c r="S16" s="622"/>
      <c r="T16" s="622"/>
      <c r="U16" s="622"/>
      <c r="V16" s="622"/>
      <c r="W16" s="622"/>
      <c r="X16" s="622"/>
      <c r="Y16" s="623"/>
      <c r="Z16" s="659">
        <v>0.1</v>
      </c>
      <c r="AA16" s="659"/>
      <c r="AB16" s="659"/>
      <c r="AC16" s="659"/>
      <c r="AD16" s="660">
        <v>209418</v>
      </c>
      <c r="AE16" s="660"/>
      <c r="AF16" s="660"/>
      <c r="AG16" s="660"/>
      <c r="AH16" s="660"/>
      <c r="AI16" s="660"/>
      <c r="AJ16" s="660"/>
      <c r="AK16" s="660"/>
      <c r="AL16" s="624">
        <v>0.2</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700"/>
      <c r="CD16" s="618" t="s">
        <v>252</v>
      </c>
      <c r="CE16" s="619"/>
      <c r="CF16" s="619"/>
      <c r="CG16" s="619"/>
      <c r="CH16" s="619"/>
      <c r="CI16" s="619"/>
      <c r="CJ16" s="619"/>
      <c r="CK16" s="619"/>
      <c r="CL16" s="619"/>
      <c r="CM16" s="619"/>
      <c r="CN16" s="619"/>
      <c r="CO16" s="619"/>
      <c r="CP16" s="619"/>
      <c r="CQ16" s="620"/>
      <c r="CR16" s="621" t="s">
        <v>122</v>
      </c>
      <c r="CS16" s="622"/>
      <c r="CT16" s="622"/>
      <c r="CU16" s="622"/>
      <c r="CV16" s="622"/>
      <c r="CW16" s="622"/>
      <c r="CX16" s="622"/>
      <c r="CY16" s="623"/>
      <c r="CZ16" s="659" t="s">
        <v>122</v>
      </c>
      <c r="DA16" s="659"/>
      <c r="DB16" s="659"/>
      <c r="DC16" s="659"/>
      <c r="DD16" s="627" t="s">
        <v>122</v>
      </c>
      <c r="DE16" s="622"/>
      <c r="DF16" s="622"/>
      <c r="DG16" s="622"/>
      <c r="DH16" s="622"/>
      <c r="DI16" s="622"/>
      <c r="DJ16" s="622"/>
      <c r="DK16" s="622"/>
      <c r="DL16" s="622"/>
      <c r="DM16" s="622"/>
      <c r="DN16" s="622"/>
      <c r="DO16" s="622"/>
      <c r="DP16" s="623"/>
      <c r="DQ16" s="627" t="s">
        <v>122</v>
      </c>
      <c r="DR16" s="622"/>
      <c r="DS16" s="622"/>
      <c r="DT16" s="622"/>
      <c r="DU16" s="622"/>
      <c r="DV16" s="622"/>
      <c r="DW16" s="622"/>
      <c r="DX16" s="622"/>
      <c r="DY16" s="622"/>
      <c r="DZ16" s="622"/>
      <c r="EA16" s="622"/>
      <c r="EB16" s="622"/>
      <c r="EC16" s="658"/>
    </row>
    <row r="17" spans="2:133" ht="11.25" customHeight="1" x14ac:dyDescent="0.2">
      <c r="B17" s="618" t="s">
        <v>253</v>
      </c>
      <c r="C17" s="619"/>
      <c r="D17" s="619"/>
      <c r="E17" s="619"/>
      <c r="F17" s="619"/>
      <c r="G17" s="619"/>
      <c r="H17" s="619"/>
      <c r="I17" s="619"/>
      <c r="J17" s="619"/>
      <c r="K17" s="619"/>
      <c r="L17" s="619"/>
      <c r="M17" s="619"/>
      <c r="N17" s="619"/>
      <c r="O17" s="619"/>
      <c r="P17" s="619"/>
      <c r="Q17" s="620"/>
      <c r="R17" s="621">
        <v>1040677</v>
      </c>
      <c r="S17" s="622"/>
      <c r="T17" s="622"/>
      <c r="U17" s="622"/>
      <c r="V17" s="622"/>
      <c r="W17" s="622"/>
      <c r="X17" s="622"/>
      <c r="Y17" s="623"/>
      <c r="Z17" s="659">
        <v>0.6</v>
      </c>
      <c r="AA17" s="659"/>
      <c r="AB17" s="659"/>
      <c r="AC17" s="659"/>
      <c r="AD17" s="660">
        <v>1040677</v>
      </c>
      <c r="AE17" s="660"/>
      <c r="AF17" s="660"/>
      <c r="AG17" s="660"/>
      <c r="AH17" s="660"/>
      <c r="AI17" s="660"/>
      <c r="AJ17" s="660"/>
      <c r="AK17" s="660"/>
      <c r="AL17" s="624">
        <v>1.1000000000000001</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v>566</v>
      </c>
      <c r="BH17" s="622"/>
      <c r="BI17" s="622"/>
      <c r="BJ17" s="622"/>
      <c r="BK17" s="622"/>
      <c r="BL17" s="622"/>
      <c r="BM17" s="622"/>
      <c r="BN17" s="623"/>
      <c r="BO17" s="659">
        <v>0</v>
      </c>
      <c r="BP17" s="659"/>
      <c r="BQ17" s="659"/>
      <c r="BR17" s="659"/>
      <c r="BS17" s="660" t="s">
        <v>122</v>
      </c>
      <c r="BT17" s="660"/>
      <c r="BU17" s="660"/>
      <c r="BV17" s="660"/>
      <c r="BW17" s="660"/>
      <c r="BX17" s="660"/>
      <c r="BY17" s="660"/>
      <c r="BZ17" s="660"/>
      <c r="CA17" s="660"/>
      <c r="CB17" s="700"/>
      <c r="CD17" s="618" t="s">
        <v>255</v>
      </c>
      <c r="CE17" s="619"/>
      <c r="CF17" s="619"/>
      <c r="CG17" s="619"/>
      <c r="CH17" s="619"/>
      <c r="CI17" s="619"/>
      <c r="CJ17" s="619"/>
      <c r="CK17" s="619"/>
      <c r="CL17" s="619"/>
      <c r="CM17" s="619"/>
      <c r="CN17" s="619"/>
      <c r="CO17" s="619"/>
      <c r="CP17" s="619"/>
      <c r="CQ17" s="620"/>
      <c r="CR17" s="621">
        <v>9649967</v>
      </c>
      <c r="CS17" s="622"/>
      <c r="CT17" s="622"/>
      <c r="CU17" s="622"/>
      <c r="CV17" s="622"/>
      <c r="CW17" s="622"/>
      <c r="CX17" s="622"/>
      <c r="CY17" s="623"/>
      <c r="CZ17" s="659">
        <v>5.7</v>
      </c>
      <c r="DA17" s="659"/>
      <c r="DB17" s="659"/>
      <c r="DC17" s="659"/>
      <c r="DD17" s="627" t="s">
        <v>122</v>
      </c>
      <c r="DE17" s="622"/>
      <c r="DF17" s="622"/>
      <c r="DG17" s="622"/>
      <c r="DH17" s="622"/>
      <c r="DI17" s="622"/>
      <c r="DJ17" s="622"/>
      <c r="DK17" s="622"/>
      <c r="DL17" s="622"/>
      <c r="DM17" s="622"/>
      <c r="DN17" s="622"/>
      <c r="DO17" s="622"/>
      <c r="DP17" s="623"/>
      <c r="DQ17" s="627">
        <v>9649967</v>
      </c>
      <c r="DR17" s="622"/>
      <c r="DS17" s="622"/>
      <c r="DT17" s="622"/>
      <c r="DU17" s="622"/>
      <c r="DV17" s="622"/>
      <c r="DW17" s="622"/>
      <c r="DX17" s="622"/>
      <c r="DY17" s="622"/>
      <c r="DZ17" s="622"/>
      <c r="EA17" s="622"/>
      <c r="EB17" s="622"/>
      <c r="EC17" s="658"/>
    </row>
    <row r="18" spans="2:133" ht="11.25" customHeight="1" x14ac:dyDescent="0.2">
      <c r="B18" s="618" t="s">
        <v>256</v>
      </c>
      <c r="C18" s="619"/>
      <c r="D18" s="619"/>
      <c r="E18" s="619"/>
      <c r="F18" s="619"/>
      <c r="G18" s="619"/>
      <c r="H18" s="619"/>
      <c r="I18" s="619"/>
      <c r="J18" s="619"/>
      <c r="K18" s="619"/>
      <c r="L18" s="619"/>
      <c r="M18" s="619"/>
      <c r="N18" s="619"/>
      <c r="O18" s="619"/>
      <c r="P18" s="619"/>
      <c r="Q18" s="620"/>
      <c r="R18" s="621">
        <v>522986</v>
      </c>
      <c r="S18" s="622"/>
      <c r="T18" s="622"/>
      <c r="U18" s="622"/>
      <c r="V18" s="622"/>
      <c r="W18" s="622"/>
      <c r="X18" s="622"/>
      <c r="Y18" s="623"/>
      <c r="Z18" s="659">
        <v>0.3</v>
      </c>
      <c r="AA18" s="659"/>
      <c r="AB18" s="659"/>
      <c r="AC18" s="659"/>
      <c r="AD18" s="660">
        <v>522986</v>
      </c>
      <c r="AE18" s="660"/>
      <c r="AF18" s="660"/>
      <c r="AG18" s="660"/>
      <c r="AH18" s="660"/>
      <c r="AI18" s="660"/>
      <c r="AJ18" s="660"/>
      <c r="AK18" s="660"/>
      <c r="AL18" s="624">
        <v>0.6</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700"/>
      <c r="CD18" s="618" t="s">
        <v>258</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2">
      <c r="B19" s="618" t="s">
        <v>259</v>
      </c>
      <c r="C19" s="619"/>
      <c r="D19" s="619"/>
      <c r="E19" s="619"/>
      <c r="F19" s="619"/>
      <c r="G19" s="619"/>
      <c r="H19" s="619"/>
      <c r="I19" s="619"/>
      <c r="J19" s="619"/>
      <c r="K19" s="619"/>
      <c r="L19" s="619"/>
      <c r="M19" s="619"/>
      <c r="N19" s="619"/>
      <c r="O19" s="619"/>
      <c r="P19" s="619"/>
      <c r="Q19" s="620"/>
      <c r="R19" s="621">
        <v>511709</v>
      </c>
      <c r="S19" s="622"/>
      <c r="T19" s="622"/>
      <c r="U19" s="622"/>
      <c r="V19" s="622"/>
      <c r="W19" s="622"/>
      <c r="X19" s="622"/>
      <c r="Y19" s="623"/>
      <c r="Z19" s="659">
        <v>0.3</v>
      </c>
      <c r="AA19" s="659"/>
      <c r="AB19" s="659"/>
      <c r="AC19" s="659"/>
      <c r="AD19" s="660">
        <v>511709</v>
      </c>
      <c r="AE19" s="660"/>
      <c r="AF19" s="660"/>
      <c r="AG19" s="660"/>
      <c r="AH19" s="660"/>
      <c r="AI19" s="660"/>
      <c r="AJ19" s="660"/>
      <c r="AK19" s="660"/>
      <c r="AL19" s="624">
        <v>0.5</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v>8674427</v>
      </c>
      <c r="BH19" s="622"/>
      <c r="BI19" s="622"/>
      <c r="BJ19" s="622"/>
      <c r="BK19" s="622"/>
      <c r="BL19" s="622"/>
      <c r="BM19" s="622"/>
      <c r="BN19" s="623"/>
      <c r="BO19" s="659">
        <v>10.1</v>
      </c>
      <c r="BP19" s="659"/>
      <c r="BQ19" s="659"/>
      <c r="BR19" s="659"/>
      <c r="BS19" s="660" t="s">
        <v>122</v>
      </c>
      <c r="BT19" s="660"/>
      <c r="BU19" s="660"/>
      <c r="BV19" s="660"/>
      <c r="BW19" s="660"/>
      <c r="BX19" s="660"/>
      <c r="BY19" s="660"/>
      <c r="BZ19" s="660"/>
      <c r="CA19" s="660"/>
      <c r="CB19" s="700"/>
      <c r="CD19" s="618" t="s">
        <v>261</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2">
      <c r="B20" s="688" t="s">
        <v>262</v>
      </c>
      <c r="C20" s="689"/>
      <c r="D20" s="689"/>
      <c r="E20" s="689"/>
      <c r="F20" s="689"/>
      <c r="G20" s="689"/>
      <c r="H20" s="689"/>
      <c r="I20" s="689"/>
      <c r="J20" s="689"/>
      <c r="K20" s="689"/>
      <c r="L20" s="689"/>
      <c r="M20" s="689"/>
      <c r="N20" s="689"/>
      <c r="O20" s="689"/>
      <c r="P20" s="689"/>
      <c r="Q20" s="690"/>
      <c r="R20" s="621">
        <v>11277</v>
      </c>
      <c r="S20" s="622"/>
      <c r="T20" s="622"/>
      <c r="U20" s="622"/>
      <c r="V20" s="622"/>
      <c r="W20" s="622"/>
      <c r="X20" s="622"/>
      <c r="Y20" s="623"/>
      <c r="Z20" s="659">
        <v>0</v>
      </c>
      <c r="AA20" s="659"/>
      <c r="AB20" s="659"/>
      <c r="AC20" s="659"/>
      <c r="AD20" s="660">
        <v>11277</v>
      </c>
      <c r="AE20" s="660"/>
      <c r="AF20" s="660"/>
      <c r="AG20" s="660"/>
      <c r="AH20" s="660"/>
      <c r="AI20" s="660"/>
      <c r="AJ20" s="660"/>
      <c r="AK20" s="660"/>
      <c r="AL20" s="624">
        <v>0</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v>8674427</v>
      </c>
      <c r="BH20" s="622"/>
      <c r="BI20" s="622"/>
      <c r="BJ20" s="622"/>
      <c r="BK20" s="622"/>
      <c r="BL20" s="622"/>
      <c r="BM20" s="622"/>
      <c r="BN20" s="623"/>
      <c r="BO20" s="659">
        <v>10.1</v>
      </c>
      <c r="BP20" s="659"/>
      <c r="BQ20" s="659"/>
      <c r="BR20" s="659"/>
      <c r="BS20" s="660" t="s">
        <v>122</v>
      </c>
      <c r="BT20" s="660"/>
      <c r="BU20" s="660"/>
      <c r="BV20" s="660"/>
      <c r="BW20" s="660"/>
      <c r="BX20" s="660"/>
      <c r="BY20" s="660"/>
      <c r="BZ20" s="660"/>
      <c r="CA20" s="660"/>
      <c r="CB20" s="700"/>
      <c r="CD20" s="618" t="s">
        <v>264</v>
      </c>
      <c r="CE20" s="619"/>
      <c r="CF20" s="619"/>
      <c r="CG20" s="619"/>
      <c r="CH20" s="619"/>
      <c r="CI20" s="619"/>
      <c r="CJ20" s="619"/>
      <c r="CK20" s="619"/>
      <c r="CL20" s="619"/>
      <c r="CM20" s="619"/>
      <c r="CN20" s="619"/>
      <c r="CO20" s="619"/>
      <c r="CP20" s="619"/>
      <c r="CQ20" s="620"/>
      <c r="CR20" s="621">
        <v>169283856</v>
      </c>
      <c r="CS20" s="622"/>
      <c r="CT20" s="622"/>
      <c r="CU20" s="622"/>
      <c r="CV20" s="622"/>
      <c r="CW20" s="622"/>
      <c r="CX20" s="622"/>
      <c r="CY20" s="623"/>
      <c r="CZ20" s="659">
        <v>100</v>
      </c>
      <c r="DA20" s="659"/>
      <c r="DB20" s="659"/>
      <c r="DC20" s="659"/>
      <c r="DD20" s="627">
        <v>11954447</v>
      </c>
      <c r="DE20" s="622"/>
      <c r="DF20" s="622"/>
      <c r="DG20" s="622"/>
      <c r="DH20" s="622"/>
      <c r="DI20" s="622"/>
      <c r="DJ20" s="622"/>
      <c r="DK20" s="622"/>
      <c r="DL20" s="622"/>
      <c r="DM20" s="622"/>
      <c r="DN20" s="622"/>
      <c r="DO20" s="622"/>
      <c r="DP20" s="623"/>
      <c r="DQ20" s="627">
        <v>111713784</v>
      </c>
      <c r="DR20" s="622"/>
      <c r="DS20" s="622"/>
      <c r="DT20" s="622"/>
      <c r="DU20" s="622"/>
      <c r="DV20" s="622"/>
      <c r="DW20" s="622"/>
      <c r="DX20" s="622"/>
      <c r="DY20" s="622"/>
      <c r="DZ20" s="622"/>
      <c r="EA20" s="622"/>
      <c r="EB20" s="622"/>
      <c r="EC20" s="658"/>
    </row>
    <row r="21" spans="2:133" ht="11.25" customHeight="1" x14ac:dyDescent="0.2">
      <c r="B21" s="618" t="s">
        <v>265</v>
      </c>
      <c r="C21" s="619"/>
      <c r="D21" s="619"/>
      <c r="E21" s="619"/>
      <c r="F21" s="619"/>
      <c r="G21" s="619"/>
      <c r="H21" s="619"/>
      <c r="I21" s="619"/>
      <c r="J21" s="619"/>
      <c r="K21" s="619"/>
      <c r="L21" s="619"/>
      <c r="M21" s="619"/>
      <c r="N21" s="619"/>
      <c r="O21" s="619"/>
      <c r="P21" s="619"/>
      <c r="Q21" s="620"/>
      <c r="R21" s="621">
        <v>57770</v>
      </c>
      <c r="S21" s="622"/>
      <c r="T21" s="622"/>
      <c r="U21" s="622"/>
      <c r="V21" s="622"/>
      <c r="W21" s="622"/>
      <c r="X21" s="622"/>
      <c r="Y21" s="623"/>
      <c r="Z21" s="659">
        <v>0</v>
      </c>
      <c r="AA21" s="659"/>
      <c r="AB21" s="659"/>
      <c r="AC21" s="659"/>
      <c r="AD21" s="660" t="s">
        <v>122</v>
      </c>
      <c r="AE21" s="660"/>
      <c r="AF21" s="660"/>
      <c r="AG21" s="660"/>
      <c r="AH21" s="660"/>
      <c r="AI21" s="660"/>
      <c r="AJ21" s="660"/>
      <c r="AK21" s="660"/>
      <c r="AL21" s="624" t="s">
        <v>122</v>
      </c>
      <c r="AM21" s="625"/>
      <c r="AN21" s="625"/>
      <c r="AO21" s="661"/>
      <c r="AP21" s="618" t="s">
        <v>266</v>
      </c>
      <c r="AQ21" s="698"/>
      <c r="AR21" s="698"/>
      <c r="AS21" s="698"/>
      <c r="AT21" s="698"/>
      <c r="AU21" s="698"/>
      <c r="AV21" s="698"/>
      <c r="AW21" s="698"/>
      <c r="AX21" s="698"/>
      <c r="AY21" s="698"/>
      <c r="AZ21" s="698"/>
      <c r="BA21" s="698"/>
      <c r="BB21" s="698"/>
      <c r="BC21" s="698"/>
      <c r="BD21" s="698"/>
      <c r="BE21" s="698"/>
      <c r="BF21" s="699"/>
      <c r="BG21" s="621">
        <v>9387</v>
      </c>
      <c r="BH21" s="622"/>
      <c r="BI21" s="622"/>
      <c r="BJ21" s="622"/>
      <c r="BK21" s="622"/>
      <c r="BL21" s="622"/>
      <c r="BM21" s="622"/>
      <c r="BN21" s="623"/>
      <c r="BO21" s="659">
        <v>0</v>
      </c>
      <c r="BP21" s="659"/>
      <c r="BQ21" s="659"/>
      <c r="BR21" s="659"/>
      <c r="BS21" s="660" t="s">
        <v>122</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18" t="s">
        <v>267</v>
      </c>
      <c r="C22" s="619"/>
      <c r="D22" s="619"/>
      <c r="E22" s="619"/>
      <c r="F22" s="619"/>
      <c r="G22" s="619"/>
      <c r="H22" s="619"/>
      <c r="I22" s="619"/>
      <c r="J22" s="619"/>
      <c r="K22" s="619"/>
      <c r="L22" s="619"/>
      <c r="M22" s="619"/>
      <c r="N22" s="619"/>
      <c r="O22" s="619"/>
      <c r="P22" s="619"/>
      <c r="Q22" s="620"/>
      <c r="R22" s="621" t="s">
        <v>122</v>
      </c>
      <c r="S22" s="622"/>
      <c r="T22" s="622"/>
      <c r="U22" s="622"/>
      <c r="V22" s="622"/>
      <c r="W22" s="622"/>
      <c r="X22" s="622"/>
      <c r="Y22" s="623"/>
      <c r="Z22" s="659" t="s">
        <v>122</v>
      </c>
      <c r="AA22" s="659"/>
      <c r="AB22" s="659"/>
      <c r="AC22" s="659"/>
      <c r="AD22" s="660" t="s">
        <v>122</v>
      </c>
      <c r="AE22" s="660"/>
      <c r="AF22" s="660"/>
      <c r="AG22" s="660"/>
      <c r="AH22" s="660"/>
      <c r="AI22" s="660"/>
      <c r="AJ22" s="660"/>
      <c r="AK22" s="660"/>
      <c r="AL22" s="624" t="s">
        <v>122</v>
      </c>
      <c r="AM22" s="625"/>
      <c r="AN22" s="625"/>
      <c r="AO22" s="661"/>
      <c r="AP22" s="618" t="s">
        <v>268</v>
      </c>
      <c r="AQ22" s="698"/>
      <c r="AR22" s="698"/>
      <c r="AS22" s="698"/>
      <c r="AT22" s="698"/>
      <c r="AU22" s="698"/>
      <c r="AV22" s="698"/>
      <c r="AW22" s="698"/>
      <c r="AX22" s="698"/>
      <c r="AY22" s="698"/>
      <c r="AZ22" s="698"/>
      <c r="BA22" s="698"/>
      <c r="BB22" s="698"/>
      <c r="BC22" s="698"/>
      <c r="BD22" s="698"/>
      <c r="BE22" s="698"/>
      <c r="BF22" s="699"/>
      <c r="BG22" s="621">
        <v>2514153</v>
      </c>
      <c r="BH22" s="622"/>
      <c r="BI22" s="622"/>
      <c r="BJ22" s="622"/>
      <c r="BK22" s="622"/>
      <c r="BL22" s="622"/>
      <c r="BM22" s="622"/>
      <c r="BN22" s="623"/>
      <c r="BO22" s="659">
        <v>2.9</v>
      </c>
      <c r="BP22" s="659"/>
      <c r="BQ22" s="659"/>
      <c r="BR22" s="659"/>
      <c r="BS22" s="660" t="s">
        <v>122</v>
      </c>
      <c r="BT22" s="660"/>
      <c r="BU22" s="660"/>
      <c r="BV22" s="660"/>
      <c r="BW22" s="660"/>
      <c r="BX22" s="660"/>
      <c r="BY22" s="660"/>
      <c r="BZ22" s="660"/>
      <c r="CA22" s="660"/>
      <c r="CB22" s="700"/>
      <c r="CD22" s="673" t="s">
        <v>269</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2">
      <c r="B23" s="618" t="s">
        <v>270</v>
      </c>
      <c r="C23" s="619"/>
      <c r="D23" s="619"/>
      <c r="E23" s="619"/>
      <c r="F23" s="619"/>
      <c r="G23" s="619"/>
      <c r="H23" s="619"/>
      <c r="I23" s="619"/>
      <c r="J23" s="619"/>
      <c r="K23" s="619"/>
      <c r="L23" s="619"/>
      <c r="M23" s="619"/>
      <c r="N23" s="619"/>
      <c r="O23" s="619"/>
      <c r="P23" s="619"/>
      <c r="Q23" s="620"/>
      <c r="R23" s="621">
        <v>57770</v>
      </c>
      <c r="S23" s="622"/>
      <c r="T23" s="622"/>
      <c r="U23" s="622"/>
      <c r="V23" s="622"/>
      <c r="W23" s="622"/>
      <c r="X23" s="622"/>
      <c r="Y23" s="623"/>
      <c r="Z23" s="659">
        <v>0</v>
      </c>
      <c r="AA23" s="659"/>
      <c r="AB23" s="659"/>
      <c r="AC23" s="659"/>
      <c r="AD23" s="660" t="s">
        <v>122</v>
      </c>
      <c r="AE23" s="660"/>
      <c r="AF23" s="660"/>
      <c r="AG23" s="660"/>
      <c r="AH23" s="660"/>
      <c r="AI23" s="660"/>
      <c r="AJ23" s="660"/>
      <c r="AK23" s="660"/>
      <c r="AL23" s="624" t="s">
        <v>122</v>
      </c>
      <c r="AM23" s="625"/>
      <c r="AN23" s="625"/>
      <c r="AO23" s="661"/>
      <c r="AP23" s="618" t="s">
        <v>271</v>
      </c>
      <c r="AQ23" s="698"/>
      <c r="AR23" s="698"/>
      <c r="AS23" s="698"/>
      <c r="AT23" s="698"/>
      <c r="AU23" s="698"/>
      <c r="AV23" s="698"/>
      <c r="AW23" s="698"/>
      <c r="AX23" s="698"/>
      <c r="AY23" s="698"/>
      <c r="AZ23" s="698"/>
      <c r="BA23" s="698"/>
      <c r="BB23" s="698"/>
      <c r="BC23" s="698"/>
      <c r="BD23" s="698"/>
      <c r="BE23" s="698"/>
      <c r="BF23" s="699"/>
      <c r="BG23" s="621">
        <v>6150887</v>
      </c>
      <c r="BH23" s="622"/>
      <c r="BI23" s="622"/>
      <c r="BJ23" s="622"/>
      <c r="BK23" s="622"/>
      <c r="BL23" s="622"/>
      <c r="BM23" s="622"/>
      <c r="BN23" s="623"/>
      <c r="BO23" s="659">
        <v>7.1</v>
      </c>
      <c r="BP23" s="659"/>
      <c r="BQ23" s="659"/>
      <c r="BR23" s="659"/>
      <c r="BS23" s="660" t="s">
        <v>122</v>
      </c>
      <c r="BT23" s="660"/>
      <c r="BU23" s="660"/>
      <c r="BV23" s="660"/>
      <c r="BW23" s="660"/>
      <c r="BX23" s="660"/>
      <c r="BY23" s="660"/>
      <c r="BZ23" s="660"/>
      <c r="CA23" s="660"/>
      <c r="CB23" s="700"/>
      <c r="CD23" s="673" t="s">
        <v>211</v>
      </c>
      <c r="CE23" s="674"/>
      <c r="CF23" s="674"/>
      <c r="CG23" s="674"/>
      <c r="CH23" s="674"/>
      <c r="CI23" s="674"/>
      <c r="CJ23" s="674"/>
      <c r="CK23" s="674"/>
      <c r="CL23" s="674"/>
      <c r="CM23" s="674"/>
      <c r="CN23" s="674"/>
      <c r="CO23" s="674"/>
      <c r="CP23" s="674"/>
      <c r="CQ23" s="675"/>
      <c r="CR23" s="673" t="s">
        <v>272</v>
      </c>
      <c r="CS23" s="674"/>
      <c r="CT23" s="674"/>
      <c r="CU23" s="674"/>
      <c r="CV23" s="674"/>
      <c r="CW23" s="674"/>
      <c r="CX23" s="674"/>
      <c r="CY23" s="675"/>
      <c r="CZ23" s="673" t="s">
        <v>273</v>
      </c>
      <c r="DA23" s="674"/>
      <c r="DB23" s="674"/>
      <c r="DC23" s="675"/>
      <c r="DD23" s="673" t="s">
        <v>274</v>
      </c>
      <c r="DE23" s="674"/>
      <c r="DF23" s="674"/>
      <c r="DG23" s="674"/>
      <c r="DH23" s="674"/>
      <c r="DI23" s="674"/>
      <c r="DJ23" s="674"/>
      <c r="DK23" s="675"/>
      <c r="DL23" s="711" t="s">
        <v>275</v>
      </c>
      <c r="DM23" s="712"/>
      <c r="DN23" s="712"/>
      <c r="DO23" s="712"/>
      <c r="DP23" s="712"/>
      <c r="DQ23" s="712"/>
      <c r="DR23" s="712"/>
      <c r="DS23" s="712"/>
      <c r="DT23" s="712"/>
      <c r="DU23" s="712"/>
      <c r="DV23" s="713"/>
      <c r="DW23" s="673" t="s">
        <v>276</v>
      </c>
      <c r="DX23" s="674"/>
      <c r="DY23" s="674"/>
      <c r="DZ23" s="674"/>
      <c r="EA23" s="674"/>
      <c r="EB23" s="674"/>
      <c r="EC23" s="675"/>
    </row>
    <row r="24" spans="2:133" ht="11.25" customHeight="1" x14ac:dyDescent="0.2">
      <c r="B24" s="618" t="s">
        <v>277</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278</v>
      </c>
      <c r="AQ24" s="698"/>
      <c r="AR24" s="698"/>
      <c r="AS24" s="698"/>
      <c r="AT24" s="698"/>
      <c r="AU24" s="698"/>
      <c r="AV24" s="698"/>
      <c r="AW24" s="698"/>
      <c r="AX24" s="698"/>
      <c r="AY24" s="698"/>
      <c r="AZ24" s="698"/>
      <c r="BA24" s="698"/>
      <c r="BB24" s="698"/>
      <c r="BC24" s="698"/>
      <c r="BD24" s="698"/>
      <c r="BE24" s="698"/>
      <c r="BF24" s="699"/>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700"/>
      <c r="CD24" s="679" t="s">
        <v>279</v>
      </c>
      <c r="CE24" s="680"/>
      <c r="CF24" s="680"/>
      <c r="CG24" s="680"/>
      <c r="CH24" s="680"/>
      <c r="CI24" s="680"/>
      <c r="CJ24" s="680"/>
      <c r="CK24" s="680"/>
      <c r="CL24" s="680"/>
      <c r="CM24" s="680"/>
      <c r="CN24" s="680"/>
      <c r="CO24" s="680"/>
      <c r="CP24" s="680"/>
      <c r="CQ24" s="681"/>
      <c r="CR24" s="676">
        <v>91791307</v>
      </c>
      <c r="CS24" s="677"/>
      <c r="CT24" s="677"/>
      <c r="CU24" s="677"/>
      <c r="CV24" s="677"/>
      <c r="CW24" s="677"/>
      <c r="CX24" s="677"/>
      <c r="CY24" s="702"/>
      <c r="CZ24" s="703">
        <v>54.2</v>
      </c>
      <c r="DA24" s="685"/>
      <c r="DB24" s="685"/>
      <c r="DC24" s="705"/>
      <c r="DD24" s="701">
        <v>57090147</v>
      </c>
      <c r="DE24" s="677"/>
      <c r="DF24" s="677"/>
      <c r="DG24" s="677"/>
      <c r="DH24" s="677"/>
      <c r="DI24" s="677"/>
      <c r="DJ24" s="677"/>
      <c r="DK24" s="702"/>
      <c r="DL24" s="701">
        <v>51706781</v>
      </c>
      <c r="DM24" s="677"/>
      <c r="DN24" s="677"/>
      <c r="DO24" s="677"/>
      <c r="DP24" s="677"/>
      <c r="DQ24" s="677"/>
      <c r="DR24" s="677"/>
      <c r="DS24" s="677"/>
      <c r="DT24" s="677"/>
      <c r="DU24" s="677"/>
      <c r="DV24" s="702"/>
      <c r="DW24" s="703">
        <v>54.6</v>
      </c>
      <c r="DX24" s="685"/>
      <c r="DY24" s="685"/>
      <c r="DZ24" s="685"/>
      <c r="EA24" s="685"/>
      <c r="EB24" s="685"/>
      <c r="EC24" s="704"/>
    </row>
    <row r="25" spans="2:133" ht="11.25" customHeight="1" x14ac:dyDescent="0.2">
      <c r="B25" s="618" t="s">
        <v>280</v>
      </c>
      <c r="C25" s="619"/>
      <c r="D25" s="619"/>
      <c r="E25" s="619"/>
      <c r="F25" s="619"/>
      <c r="G25" s="619"/>
      <c r="H25" s="619"/>
      <c r="I25" s="619"/>
      <c r="J25" s="619"/>
      <c r="K25" s="619"/>
      <c r="L25" s="619"/>
      <c r="M25" s="619"/>
      <c r="N25" s="619"/>
      <c r="O25" s="619"/>
      <c r="P25" s="619"/>
      <c r="Q25" s="620"/>
      <c r="R25" s="621">
        <v>100292367</v>
      </c>
      <c r="S25" s="622"/>
      <c r="T25" s="622"/>
      <c r="U25" s="622"/>
      <c r="V25" s="622"/>
      <c r="W25" s="622"/>
      <c r="X25" s="622"/>
      <c r="Y25" s="623"/>
      <c r="Z25" s="659">
        <v>57.2</v>
      </c>
      <c r="AA25" s="659"/>
      <c r="AB25" s="659"/>
      <c r="AC25" s="659"/>
      <c r="AD25" s="660">
        <v>94083710</v>
      </c>
      <c r="AE25" s="660"/>
      <c r="AF25" s="660"/>
      <c r="AG25" s="660"/>
      <c r="AH25" s="660"/>
      <c r="AI25" s="660"/>
      <c r="AJ25" s="660"/>
      <c r="AK25" s="660"/>
      <c r="AL25" s="624">
        <v>99.3</v>
      </c>
      <c r="AM25" s="625"/>
      <c r="AN25" s="625"/>
      <c r="AO25" s="661"/>
      <c r="AP25" s="618" t="s">
        <v>281</v>
      </c>
      <c r="AQ25" s="698"/>
      <c r="AR25" s="698"/>
      <c r="AS25" s="698"/>
      <c r="AT25" s="698"/>
      <c r="AU25" s="698"/>
      <c r="AV25" s="698"/>
      <c r="AW25" s="698"/>
      <c r="AX25" s="698"/>
      <c r="AY25" s="698"/>
      <c r="AZ25" s="698"/>
      <c r="BA25" s="698"/>
      <c r="BB25" s="698"/>
      <c r="BC25" s="698"/>
      <c r="BD25" s="698"/>
      <c r="BE25" s="698"/>
      <c r="BF25" s="699"/>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700"/>
      <c r="CD25" s="618" t="s">
        <v>282</v>
      </c>
      <c r="CE25" s="619"/>
      <c r="CF25" s="619"/>
      <c r="CG25" s="619"/>
      <c r="CH25" s="619"/>
      <c r="CI25" s="619"/>
      <c r="CJ25" s="619"/>
      <c r="CK25" s="619"/>
      <c r="CL25" s="619"/>
      <c r="CM25" s="619"/>
      <c r="CN25" s="619"/>
      <c r="CO25" s="619"/>
      <c r="CP25" s="619"/>
      <c r="CQ25" s="620"/>
      <c r="CR25" s="621">
        <v>28008682</v>
      </c>
      <c r="CS25" s="634"/>
      <c r="CT25" s="634"/>
      <c r="CU25" s="634"/>
      <c r="CV25" s="634"/>
      <c r="CW25" s="634"/>
      <c r="CX25" s="634"/>
      <c r="CY25" s="635"/>
      <c r="CZ25" s="624">
        <v>16.5</v>
      </c>
      <c r="DA25" s="636"/>
      <c r="DB25" s="636"/>
      <c r="DC25" s="637"/>
      <c r="DD25" s="627">
        <v>26575591</v>
      </c>
      <c r="DE25" s="634"/>
      <c r="DF25" s="634"/>
      <c r="DG25" s="634"/>
      <c r="DH25" s="634"/>
      <c r="DI25" s="634"/>
      <c r="DJ25" s="634"/>
      <c r="DK25" s="635"/>
      <c r="DL25" s="627">
        <v>25886546</v>
      </c>
      <c r="DM25" s="634"/>
      <c r="DN25" s="634"/>
      <c r="DO25" s="634"/>
      <c r="DP25" s="634"/>
      <c r="DQ25" s="634"/>
      <c r="DR25" s="634"/>
      <c r="DS25" s="634"/>
      <c r="DT25" s="634"/>
      <c r="DU25" s="634"/>
      <c r="DV25" s="635"/>
      <c r="DW25" s="624">
        <v>27.3</v>
      </c>
      <c r="DX25" s="636"/>
      <c r="DY25" s="636"/>
      <c r="DZ25" s="636"/>
      <c r="EA25" s="636"/>
      <c r="EB25" s="636"/>
      <c r="EC25" s="648"/>
    </row>
    <row r="26" spans="2:133" ht="11.25" customHeight="1" x14ac:dyDescent="0.2">
      <c r="B26" s="618" t="s">
        <v>283</v>
      </c>
      <c r="C26" s="619"/>
      <c r="D26" s="619"/>
      <c r="E26" s="619"/>
      <c r="F26" s="619"/>
      <c r="G26" s="619"/>
      <c r="H26" s="619"/>
      <c r="I26" s="619"/>
      <c r="J26" s="619"/>
      <c r="K26" s="619"/>
      <c r="L26" s="619"/>
      <c r="M26" s="619"/>
      <c r="N26" s="619"/>
      <c r="O26" s="619"/>
      <c r="P26" s="619"/>
      <c r="Q26" s="620"/>
      <c r="R26" s="621">
        <v>43707</v>
      </c>
      <c r="S26" s="622"/>
      <c r="T26" s="622"/>
      <c r="U26" s="622"/>
      <c r="V26" s="622"/>
      <c r="W26" s="622"/>
      <c r="X26" s="622"/>
      <c r="Y26" s="623"/>
      <c r="Z26" s="659">
        <v>0</v>
      </c>
      <c r="AA26" s="659"/>
      <c r="AB26" s="659"/>
      <c r="AC26" s="659"/>
      <c r="AD26" s="660">
        <v>43707</v>
      </c>
      <c r="AE26" s="660"/>
      <c r="AF26" s="660"/>
      <c r="AG26" s="660"/>
      <c r="AH26" s="660"/>
      <c r="AI26" s="660"/>
      <c r="AJ26" s="660"/>
      <c r="AK26" s="660"/>
      <c r="AL26" s="624">
        <v>0</v>
      </c>
      <c r="AM26" s="625"/>
      <c r="AN26" s="625"/>
      <c r="AO26" s="661"/>
      <c r="AP26" s="618" t="s">
        <v>284</v>
      </c>
      <c r="AQ26" s="698"/>
      <c r="AR26" s="698"/>
      <c r="AS26" s="698"/>
      <c r="AT26" s="698"/>
      <c r="AU26" s="698"/>
      <c r="AV26" s="698"/>
      <c r="AW26" s="698"/>
      <c r="AX26" s="698"/>
      <c r="AY26" s="698"/>
      <c r="AZ26" s="698"/>
      <c r="BA26" s="698"/>
      <c r="BB26" s="698"/>
      <c r="BC26" s="698"/>
      <c r="BD26" s="698"/>
      <c r="BE26" s="698"/>
      <c r="BF26" s="699"/>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700"/>
      <c r="CD26" s="618" t="s">
        <v>285</v>
      </c>
      <c r="CE26" s="619"/>
      <c r="CF26" s="619"/>
      <c r="CG26" s="619"/>
      <c r="CH26" s="619"/>
      <c r="CI26" s="619"/>
      <c r="CJ26" s="619"/>
      <c r="CK26" s="619"/>
      <c r="CL26" s="619"/>
      <c r="CM26" s="619"/>
      <c r="CN26" s="619"/>
      <c r="CO26" s="619"/>
      <c r="CP26" s="619"/>
      <c r="CQ26" s="620"/>
      <c r="CR26" s="621">
        <v>19038918</v>
      </c>
      <c r="CS26" s="622"/>
      <c r="CT26" s="622"/>
      <c r="CU26" s="622"/>
      <c r="CV26" s="622"/>
      <c r="CW26" s="622"/>
      <c r="CX26" s="622"/>
      <c r="CY26" s="623"/>
      <c r="CZ26" s="624">
        <v>11.2</v>
      </c>
      <c r="DA26" s="636"/>
      <c r="DB26" s="636"/>
      <c r="DC26" s="637"/>
      <c r="DD26" s="627">
        <v>18004876</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2">
      <c r="B27" s="618" t="s">
        <v>286</v>
      </c>
      <c r="C27" s="619"/>
      <c r="D27" s="619"/>
      <c r="E27" s="619"/>
      <c r="F27" s="619"/>
      <c r="G27" s="619"/>
      <c r="H27" s="619"/>
      <c r="I27" s="619"/>
      <c r="J27" s="619"/>
      <c r="K27" s="619"/>
      <c r="L27" s="619"/>
      <c r="M27" s="619"/>
      <c r="N27" s="619"/>
      <c r="O27" s="619"/>
      <c r="P27" s="619"/>
      <c r="Q27" s="620"/>
      <c r="R27" s="621">
        <v>1416107</v>
      </c>
      <c r="S27" s="622"/>
      <c r="T27" s="622"/>
      <c r="U27" s="622"/>
      <c r="V27" s="622"/>
      <c r="W27" s="622"/>
      <c r="X27" s="622"/>
      <c r="Y27" s="623"/>
      <c r="Z27" s="659">
        <v>0.8</v>
      </c>
      <c r="AA27" s="659"/>
      <c r="AB27" s="659"/>
      <c r="AC27" s="659"/>
      <c r="AD27" s="660" t="s">
        <v>122</v>
      </c>
      <c r="AE27" s="660"/>
      <c r="AF27" s="660"/>
      <c r="AG27" s="660"/>
      <c r="AH27" s="660"/>
      <c r="AI27" s="660"/>
      <c r="AJ27" s="660"/>
      <c r="AK27" s="660"/>
      <c r="AL27" s="624" t="s">
        <v>122</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86123254</v>
      </c>
      <c r="BH27" s="622"/>
      <c r="BI27" s="622"/>
      <c r="BJ27" s="622"/>
      <c r="BK27" s="622"/>
      <c r="BL27" s="622"/>
      <c r="BM27" s="622"/>
      <c r="BN27" s="623"/>
      <c r="BO27" s="659">
        <v>100</v>
      </c>
      <c r="BP27" s="659"/>
      <c r="BQ27" s="659"/>
      <c r="BR27" s="659"/>
      <c r="BS27" s="660">
        <v>642555</v>
      </c>
      <c r="BT27" s="660"/>
      <c r="BU27" s="660"/>
      <c r="BV27" s="660"/>
      <c r="BW27" s="660"/>
      <c r="BX27" s="660"/>
      <c r="BY27" s="660"/>
      <c r="BZ27" s="660"/>
      <c r="CA27" s="660"/>
      <c r="CB27" s="700"/>
      <c r="CD27" s="618" t="s">
        <v>288</v>
      </c>
      <c r="CE27" s="619"/>
      <c r="CF27" s="619"/>
      <c r="CG27" s="619"/>
      <c r="CH27" s="619"/>
      <c r="CI27" s="619"/>
      <c r="CJ27" s="619"/>
      <c r="CK27" s="619"/>
      <c r="CL27" s="619"/>
      <c r="CM27" s="619"/>
      <c r="CN27" s="619"/>
      <c r="CO27" s="619"/>
      <c r="CP27" s="619"/>
      <c r="CQ27" s="620"/>
      <c r="CR27" s="621">
        <v>54133216</v>
      </c>
      <c r="CS27" s="634"/>
      <c r="CT27" s="634"/>
      <c r="CU27" s="634"/>
      <c r="CV27" s="634"/>
      <c r="CW27" s="634"/>
      <c r="CX27" s="634"/>
      <c r="CY27" s="635"/>
      <c r="CZ27" s="624">
        <v>32</v>
      </c>
      <c r="DA27" s="636"/>
      <c r="DB27" s="636"/>
      <c r="DC27" s="637"/>
      <c r="DD27" s="627">
        <v>20865147</v>
      </c>
      <c r="DE27" s="634"/>
      <c r="DF27" s="634"/>
      <c r="DG27" s="634"/>
      <c r="DH27" s="634"/>
      <c r="DI27" s="634"/>
      <c r="DJ27" s="634"/>
      <c r="DK27" s="635"/>
      <c r="DL27" s="627">
        <v>16194156</v>
      </c>
      <c r="DM27" s="634"/>
      <c r="DN27" s="634"/>
      <c r="DO27" s="634"/>
      <c r="DP27" s="634"/>
      <c r="DQ27" s="634"/>
      <c r="DR27" s="634"/>
      <c r="DS27" s="634"/>
      <c r="DT27" s="634"/>
      <c r="DU27" s="634"/>
      <c r="DV27" s="635"/>
      <c r="DW27" s="624">
        <v>17.100000000000001</v>
      </c>
      <c r="DX27" s="636"/>
      <c r="DY27" s="636"/>
      <c r="DZ27" s="636"/>
      <c r="EA27" s="636"/>
      <c r="EB27" s="636"/>
      <c r="EC27" s="648"/>
    </row>
    <row r="28" spans="2:133" ht="11.25" customHeight="1" x14ac:dyDescent="0.2">
      <c r="B28" s="618" t="s">
        <v>289</v>
      </c>
      <c r="C28" s="619"/>
      <c r="D28" s="619"/>
      <c r="E28" s="619"/>
      <c r="F28" s="619"/>
      <c r="G28" s="619"/>
      <c r="H28" s="619"/>
      <c r="I28" s="619"/>
      <c r="J28" s="619"/>
      <c r="K28" s="619"/>
      <c r="L28" s="619"/>
      <c r="M28" s="619"/>
      <c r="N28" s="619"/>
      <c r="O28" s="619"/>
      <c r="P28" s="619"/>
      <c r="Q28" s="620"/>
      <c r="R28" s="621">
        <v>1647703</v>
      </c>
      <c r="S28" s="622"/>
      <c r="T28" s="622"/>
      <c r="U28" s="622"/>
      <c r="V28" s="622"/>
      <c r="W28" s="622"/>
      <c r="X28" s="622"/>
      <c r="Y28" s="623"/>
      <c r="Z28" s="659">
        <v>0.9</v>
      </c>
      <c r="AA28" s="659"/>
      <c r="AB28" s="659"/>
      <c r="AC28" s="659"/>
      <c r="AD28" s="660">
        <v>496981</v>
      </c>
      <c r="AE28" s="660"/>
      <c r="AF28" s="660"/>
      <c r="AG28" s="660"/>
      <c r="AH28" s="660"/>
      <c r="AI28" s="660"/>
      <c r="AJ28" s="660"/>
      <c r="AK28" s="660"/>
      <c r="AL28" s="624">
        <v>0.5</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9649409</v>
      </c>
      <c r="CS28" s="622"/>
      <c r="CT28" s="622"/>
      <c r="CU28" s="622"/>
      <c r="CV28" s="622"/>
      <c r="CW28" s="622"/>
      <c r="CX28" s="622"/>
      <c r="CY28" s="623"/>
      <c r="CZ28" s="624">
        <v>5.7</v>
      </c>
      <c r="DA28" s="636"/>
      <c r="DB28" s="636"/>
      <c r="DC28" s="637"/>
      <c r="DD28" s="627">
        <v>9649409</v>
      </c>
      <c r="DE28" s="622"/>
      <c r="DF28" s="622"/>
      <c r="DG28" s="622"/>
      <c r="DH28" s="622"/>
      <c r="DI28" s="622"/>
      <c r="DJ28" s="622"/>
      <c r="DK28" s="623"/>
      <c r="DL28" s="627">
        <v>9626079</v>
      </c>
      <c r="DM28" s="622"/>
      <c r="DN28" s="622"/>
      <c r="DO28" s="622"/>
      <c r="DP28" s="622"/>
      <c r="DQ28" s="622"/>
      <c r="DR28" s="622"/>
      <c r="DS28" s="622"/>
      <c r="DT28" s="622"/>
      <c r="DU28" s="622"/>
      <c r="DV28" s="623"/>
      <c r="DW28" s="624">
        <v>10.199999999999999</v>
      </c>
      <c r="DX28" s="636"/>
      <c r="DY28" s="636"/>
      <c r="DZ28" s="636"/>
      <c r="EA28" s="636"/>
      <c r="EB28" s="636"/>
      <c r="EC28" s="648"/>
    </row>
    <row r="29" spans="2:133" ht="11.25" customHeight="1" x14ac:dyDescent="0.2">
      <c r="B29" s="618" t="s">
        <v>291</v>
      </c>
      <c r="C29" s="619"/>
      <c r="D29" s="619"/>
      <c r="E29" s="619"/>
      <c r="F29" s="619"/>
      <c r="G29" s="619"/>
      <c r="H29" s="619"/>
      <c r="I29" s="619"/>
      <c r="J29" s="619"/>
      <c r="K29" s="619"/>
      <c r="L29" s="619"/>
      <c r="M29" s="619"/>
      <c r="N29" s="619"/>
      <c r="O29" s="619"/>
      <c r="P29" s="619"/>
      <c r="Q29" s="620"/>
      <c r="R29" s="621">
        <v>2083880</v>
      </c>
      <c r="S29" s="622"/>
      <c r="T29" s="622"/>
      <c r="U29" s="622"/>
      <c r="V29" s="622"/>
      <c r="W29" s="622"/>
      <c r="X29" s="622"/>
      <c r="Y29" s="623"/>
      <c r="Z29" s="659">
        <v>1.2</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292</v>
      </c>
      <c r="CE29" s="641"/>
      <c r="CF29" s="618" t="s">
        <v>66</v>
      </c>
      <c r="CG29" s="619"/>
      <c r="CH29" s="619"/>
      <c r="CI29" s="619"/>
      <c r="CJ29" s="619"/>
      <c r="CK29" s="619"/>
      <c r="CL29" s="619"/>
      <c r="CM29" s="619"/>
      <c r="CN29" s="619"/>
      <c r="CO29" s="619"/>
      <c r="CP29" s="619"/>
      <c r="CQ29" s="620"/>
      <c r="CR29" s="621">
        <v>9649409</v>
      </c>
      <c r="CS29" s="634"/>
      <c r="CT29" s="634"/>
      <c r="CU29" s="634"/>
      <c r="CV29" s="634"/>
      <c r="CW29" s="634"/>
      <c r="CX29" s="634"/>
      <c r="CY29" s="635"/>
      <c r="CZ29" s="624">
        <v>5.7</v>
      </c>
      <c r="DA29" s="636"/>
      <c r="DB29" s="636"/>
      <c r="DC29" s="637"/>
      <c r="DD29" s="627">
        <v>9649409</v>
      </c>
      <c r="DE29" s="634"/>
      <c r="DF29" s="634"/>
      <c r="DG29" s="634"/>
      <c r="DH29" s="634"/>
      <c r="DI29" s="634"/>
      <c r="DJ29" s="634"/>
      <c r="DK29" s="635"/>
      <c r="DL29" s="627">
        <v>9626079</v>
      </c>
      <c r="DM29" s="634"/>
      <c r="DN29" s="634"/>
      <c r="DO29" s="634"/>
      <c r="DP29" s="634"/>
      <c r="DQ29" s="634"/>
      <c r="DR29" s="634"/>
      <c r="DS29" s="634"/>
      <c r="DT29" s="634"/>
      <c r="DU29" s="634"/>
      <c r="DV29" s="635"/>
      <c r="DW29" s="624">
        <v>10.199999999999999</v>
      </c>
      <c r="DX29" s="636"/>
      <c r="DY29" s="636"/>
      <c r="DZ29" s="636"/>
      <c r="EA29" s="636"/>
      <c r="EB29" s="636"/>
      <c r="EC29" s="648"/>
    </row>
    <row r="30" spans="2:133" ht="11.25" customHeight="1" x14ac:dyDescent="0.2">
      <c r="B30" s="618" t="s">
        <v>293</v>
      </c>
      <c r="C30" s="619"/>
      <c r="D30" s="619"/>
      <c r="E30" s="619"/>
      <c r="F30" s="619"/>
      <c r="G30" s="619"/>
      <c r="H30" s="619"/>
      <c r="I30" s="619"/>
      <c r="J30" s="619"/>
      <c r="K30" s="619"/>
      <c r="L30" s="619"/>
      <c r="M30" s="619"/>
      <c r="N30" s="619"/>
      <c r="O30" s="619"/>
      <c r="P30" s="619"/>
      <c r="Q30" s="620"/>
      <c r="R30" s="621">
        <v>35839225</v>
      </c>
      <c r="S30" s="622"/>
      <c r="T30" s="622"/>
      <c r="U30" s="622"/>
      <c r="V30" s="622"/>
      <c r="W30" s="622"/>
      <c r="X30" s="622"/>
      <c r="Y30" s="623"/>
      <c r="Z30" s="659">
        <v>20.399999999999999</v>
      </c>
      <c r="AA30" s="659"/>
      <c r="AB30" s="659"/>
      <c r="AC30" s="659"/>
      <c r="AD30" s="660" t="s">
        <v>122</v>
      </c>
      <c r="AE30" s="660"/>
      <c r="AF30" s="660"/>
      <c r="AG30" s="660"/>
      <c r="AH30" s="660"/>
      <c r="AI30" s="660"/>
      <c r="AJ30" s="660"/>
      <c r="AK30" s="660"/>
      <c r="AL30" s="624" t="s">
        <v>122</v>
      </c>
      <c r="AM30" s="625"/>
      <c r="AN30" s="625"/>
      <c r="AO30" s="661"/>
      <c r="AP30" s="673" t="s">
        <v>211</v>
      </c>
      <c r="AQ30" s="674"/>
      <c r="AR30" s="674"/>
      <c r="AS30" s="674"/>
      <c r="AT30" s="674"/>
      <c r="AU30" s="674"/>
      <c r="AV30" s="674"/>
      <c r="AW30" s="674"/>
      <c r="AX30" s="674"/>
      <c r="AY30" s="674"/>
      <c r="AZ30" s="674"/>
      <c r="BA30" s="674"/>
      <c r="BB30" s="674"/>
      <c r="BC30" s="674"/>
      <c r="BD30" s="674"/>
      <c r="BE30" s="674"/>
      <c r="BF30" s="675"/>
      <c r="BG30" s="673" t="s">
        <v>294</v>
      </c>
      <c r="BH30" s="691"/>
      <c r="BI30" s="691"/>
      <c r="BJ30" s="691"/>
      <c r="BK30" s="691"/>
      <c r="BL30" s="691"/>
      <c r="BM30" s="691"/>
      <c r="BN30" s="691"/>
      <c r="BO30" s="691"/>
      <c r="BP30" s="691"/>
      <c r="BQ30" s="692"/>
      <c r="BR30" s="673" t="s">
        <v>295</v>
      </c>
      <c r="BS30" s="691"/>
      <c r="BT30" s="691"/>
      <c r="BU30" s="691"/>
      <c r="BV30" s="691"/>
      <c r="BW30" s="691"/>
      <c r="BX30" s="691"/>
      <c r="BY30" s="691"/>
      <c r="BZ30" s="691"/>
      <c r="CA30" s="691"/>
      <c r="CB30" s="692"/>
      <c r="CD30" s="642"/>
      <c r="CE30" s="643"/>
      <c r="CF30" s="618" t="s">
        <v>296</v>
      </c>
      <c r="CG30" s="619"/>
      <c r="CH30" s="619"/>
      <c r="CI30" s="619"/>
      <c r="CJ30" s="619"/>
      <c r="CK30" s="619"/>
      <c r="CL30" s="619"/>
      <c r="CM30" s="619"/>
      <c r="CN30" s="619"/>
      <c r="CO30" s="619"/>
      <c r="CP30" s="619"/>
      <c r="CQ30" s="620"/>
      <c r="CR30" s="621">
        <v>9376219</v>
      </c>
      <c r="CS30" s="622"/>
      <c r="CT30" s="622"/>
      <c r="CU30" s="622"/>
      <c r="CV30" s="622"/>
      <c r="CW30" s="622"/>
      <c r="CX30" s="622"/>
      <c r="CY30" s="623"/>
      <c r="CZ30" s="624">
        <v>5.5</v>
      </c>
      <c r="DA30" s="636"/>
      <c r="DB30" s="636"/>
      <c r="DC30" s="637"/>
      <c r="DD30" s="627">
        <v>9376219</v>
      </c>
      <c r="DE30" s="622"/>
      <c r="DF30" s="622"/>
      <c r="DG30" s="622"/>
      <c r="DH30" s="622"/>
      <c r="DI30" s="622"/>
      <c r="DJ30" s="622"/>
      <c r="DK30" s="623"/>
      <c r="DL30" s="627">
        <v>9352889</v>
      </c>
      <c r="DM30" s="622"/>
      <c r="DN30" s="622"/>
      <c r="DO30" s="622"/>
      <c r="DP30" s="622"/>
      <c r="DQ30" s="622"/>
      <c r="DR30" s="622"/>
      <c r="DS30" s="622"/>
      <c r="DT30" s="622"/>
      <c r="DU30" s="622"/>
      <c r="DV30" s="623"/>
      <c r="DW30" s="624">
        <v>9.9</v>
      </c>
      <c r="DX30" s="636"/>
      <c r="DY30" s="636"/>
      <c r="DZ30" s="636"/>
      <c r="EA30" s="636"/>
      <c r="EB30" s="636"/>
      <c r="EC30" s="648"/>
    </row>
    <row r="31" spans="2:133" ht="11.25" customHeight="1" x14ac:dyDescent="0.2">
      <c r="B31" s="688" t="s">
        <v>297</v>
      </c>
      <c r="C31" s="689"/>
      <c r="D31" s="689"/>
      <c r="E31" s="689"/>
      <c r="F31" s="689"/>
      <c r="G31" s="689"/>
      <c r="H31" s="689"/>
      <c r="I31" s="689"/>
      <c r="J31" s="689"/>
      <c r="K31" s="689"/>
      <c r="L31" s="689"/>
      <c r="M31" s="689"/>
      <c r="N31" s="689"/>
      <c r="O31" s="689"/>
      <c r="P31" s="689"/>
      <c r="Q31" s="690"/>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93" t="s">
        <v>298</v>
      </c>
      <c r="AQ31" s="694"/>
      <c r="AR31" s="694"/>
      <c r="AS31" s="694"/>
      <c r="AT31" s="695" t="s">
        <v>299</v>
      </c>
      <c r="AU31" s="214"/>
      <c r="AV31" s="214"/>
      <c r="AW31" s="214"/>
      <c r="AX31" s="679" t="s">
        <v>177</v>
      </c>
      <c r="AY31" s="680"/>
      <c r="AZ31" s="680"/>
      <c r="BA31" s="680"/>
      <c r="BB31" s="680"/>
      <c r="BC31" s="680"/>
      <c r="BD31" s="680"/>
      <c r="BE31" s="680"/>
      <c r="BF31" s="681"/>
      <c r="BG31" s="683">
        <v>99.3</v>
      </c>
      <c r="BH31" s="684"/>
      <c r="BI31" s="684"/>
      <c r="BJ31" s="684"/>
      <c r="BK31" s="684"/>
      <c r="BL31" s="684"/>
      <c r="BM31" s="685">
        <v>97.5</v>
      </c>
      <c r="BN31" s="684"/>
      <c r="BO31" s="684"/>
      <c r="BP31" s="684"/>
      <c r="BQ31" s="686"/>
      <c r="BR31" s="683">
        <v>99.3</v>
      </c>
      <c r="BS31" s="684"/>
      <c r="BT31" s="684"/>
      <c r="BU31" s="684"/>
      <c r="BV31" s="684"/>
      <c r="BW31" s="684"/>
      <c r="BX31" s="685">
        <v>97.4</v>
      </c>
      <c r="BY31" s="684"/>
      <c r="BZ31" s="684"/>
      <c r="CA31" s="684"/>
      <c r="CB31" s="686"/>
      <c r="CD31" s="642"/>
      <c r="CE31" s="643"/>
      <c r="CF31" s="618" t="s">
        <v>300</v>
      </c>
      <c r="CG31" s="619"/>
      <c r="CH31" s="619"/>
      <c r="CI31" s="619"/>
      <c r="CJ31" s="619"/>
      <c r="CK31" s="619"/>
      <c r="CL31" s="619"/>
      <c r="CM31" s="619"/>
      <c r="CN31" s="619"/>
      <c r="CO31" s="619"/>
      <c r="CP31" s="619"/>
      <c r="CQ31" s="620"/>
      <c r="CR31" s="621">
        <v>273190</v>
      </c>
      <c r="CS31" s="634"/>
      <c r="CT31" s="634"/>
      <c r="CU31" s="634"/>
      <c r="CV31" s="634"/>
      <c r="CW31" s="634"/>
      <c r="CX31" s="634"/>
      <c r="CY31" s="635"/>
      <c r="CZ31" s="624">
        <v>0.2</v>
      </c>
      <c r="DA31" s="636"/>
      <c r="DB31" s="636"/>
      <c r="DC31" s="637"/>
      <c r="DD31" s="627">
        <v>273190</v>
      </c>
      <c r="DE31" s="634"/>
      <c r="DF31" s="634"/>
      <c r="DG31" s="634"/>
      <c r="DH31" s="634"/>
      <c r="DI31" s="634"/>
      <c r="DJ31" s="634"/>
      <c r="DK31" s="635"/>
      <c r="DL31" s="627">
        <v>273190</v>
      </c>
      <c r="DM31" s="634"/>
      <c r="DN31" s="634"/>
      <c r="DO31" s="634"/>
      <c r="DP31" s="634"/>
      <c r="DQ31" s="634"/>
      <c r="DR31" s="634"/>
      <c r="DS31" s="634"/>
      <c r="DT31" s="634"/>
      <c r="DU31" s="634"/>
      <c r="DV31" s="635"/>
      <c r="DW31" s="624">
        <v>0.3</v>
      </c>
      <c r="DX31" s="636"/>
      <c r="DY31" s="636"/>
      <c r="DZ31" s="636"/>
      <c r="EA31" s="636"/>
      <c r="EB31" s="636"/>
      <c r="EC31" s="648"/>
    </row>
    <row r="32" spans="2:133" ht="11.25" customHeight="1" x14ac:dyDescent="0.2">
      <c r="B32" s="618" t="s">
        <v>301</v>
      </c>
      <c r="C32" s="619"/>
      <c r="D32" s="619"/>
      <c r="E32" s="619"/>
      <c r="F32" s="619"/>
      <c r="G32" s="619"/>
      <c r="H32" s="619"/>
      <c r="I32" s="619"/>
      <c r="J32" s="619"/>
      <c r="K32" s="619"/>
      <c r="L32" s="619"/>
      <c r="M32" s="619"/>
      <c r="N32" s="619"/>
      <c r="O32" s="619"/>
      <c r="P32" s="619"/>
      <c r="Q32" s="620"/>
      <c r="R32" s="621">
        <v>11335064</v>
      </c>
      <c r="S32" s="622"/>
      <c r="T32" s="622"/>
      <c r="U32" s="622"/>
      <c r="V32" s="622"/>
      <c r="W32" s="622"/>
      <c r="X32" s="622"/>
      <c r="Y32" s="623"/>
      <c r="Z32" s="659">
        <v>6.5</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6"/>
      <c r="AU32" s="210" t="s">
        <v>302</v>
      </c>
      <c r="AX32" s="618" t="s">
        <v>303</v>
      </c>
      <c r="AY32" s="619"/>
      <c r="AZ32" s="619"/>
      <c r="BA32" s="619"/>
      <c r="BB32" s="619"/>
      <c r="BC32" s="619"/>
      <c r="BD32" s="619"/>
      <c r="BE32" s="619"/>
      <c r="BF32" s="620"/>
      <c r="BG32" s="687">
        <v>99</v>
      </c>
      <c r="BH32" s="634"/>
      <c r="BI32" s="634"/>
      <c r="BJ32" s="634"/>
      <c r="BK32" s="634"/>
      <c r="BL32" s="634"/>
      <c r="BM32" s="625">
        <v>96.3</v>
      </c>
      <c r="BN32" s="634"/>
      <c r="BO32" s="634"/>
      <c r="BP32" s="634"/>
      <c r="BQ32" s="657"/>
      <c r="BR32" s="687">
        <v>99</v>
      </c>
      <c r="BS32" s="634"/>
      <c r="BT32" s="634"/>
      <c r="BU32" s="634"/>
      <c r="BV32" s="634"/>
      <c r="BW32" s="634"/>
      <c r="BX32" s="625">
        <v>96.1</v>
      </c>
      <c r="BY32" s="634"/>
      <c r="BZ32" s="634"/>
      <c r="CA32" s="634"/>
      <c r="CB32" s="657"/>
      <c r="CD32" s="644"/>
      <c r="CE32" s="645"/>
      <c r="CF32" s="618" t="s">
        <v>304</v>
      </c>
      <c r="CG32" s="619"/>
      <c r="CH32" s="619"/>
      <c r="CI32" s="619"/>
      <c r="CJ32" s="619"/>
      <c r="CK32" s="619"/>
      <c r="CL32" s="619"/>
      <c r="CM32" s="619"/>
      <c r="CN32" s="619"/>
      <c r="CO32" s="619"/>
      <c r="CP32" s="619"/>
      <c r="CQ32" s="620"/>
      <c r="CR32" s="621" t="s">
        <v>122</v>
      </c>
      <c r="CS32" s="622"/>
      <c r="CT32" s="622"/>
      <c r="CU32" s="622"/>
      <c r="CV32" s="622"/>
      <c r="CW32" s="622"/>
      <c r="CX32" s="622"/>
      <c r="CY32" s="623"/>
      <c r="CZ32" s="624" t="s">
        <v>122</v>
      </c>
      <c r="DA32" s="636"/>
      <c r="DB32" s="636"/>
      <c r="DC32" s="637"/>
      <c r="DD32" s="627" t="s">
        <v>122</v>
      </c>
      <c r="DE32" s="622"/>
      <c r="DF32" s="622"/>
      <c r="DG32" s="622"/>
      <c r="DH32" s="622"/>
      <c r="DI32" s="622"/>
      <c r="DJ32" s="622"/>
      <c r="DK32" s="623"/>
      <c r="DL32" s="627" t="s">
        <v>122</v>
      </c>
      <c r="DM32" s="622"/>
      <c r="DN32" s="622"/>
      <c r="DO32" s="622"/>
      <c r="DP32" s="622"/>
      <c r="DQ32" s="622"/>
      <c r="DR32" s="622"/>
      <c r="DS32" s="622"/>
      <c r="DT32" s="622"/>
      <c r="DU32" s="622"/>
      <c r="DV32" s="623"/>
      <c r="DW32" s="624" t="s">
        <v>122</v>
      </c>
      <c r="DX32" s="636"/>
      <c r="DY32" s="636"/>
      <c r="DZ32" s="636"/>
      <c r="EA32" s="636"/>
      <c r="EB32" s="636"/>
      <c r="EC32" s="648"/>
    </row>
    <row r="33" spans="2:133" ht="11.25" customHeight="1" x14ac:dyDescent="0.2">
      <c r="B33" s="618" t="s">
        <v>305</v>
      </c>
      <c r="C33" s="619"/>
      <c r="D33" s="619"/>
      <c r="E33" s="619"/>
      <c r="F33" s="619"/>
      <c r="G33" s="619"/>
      <c r="H33" s="619"/>
      <c r="I33" s="619"/>
      <c r="J33" s="619"/>
      <c r="K33" s="619"/>
      <c r="L33" s="619"/>
      <c r="M33" s="619"/>
      <c r="N33" s="619"/>
      <c r="O33" s="619"/>
      <c r="P33" s="619"/>
      <c r="Q33" s="620"/>
      <c r="R33" s="621">
        <v>802484</v>
      </c>
      <c r="S33" s="622"/>
      <c r="T33" s="622"/>
      <c r="U33" s="622"/>
      <c r="V33" s="622"/>
      <c r="W33" s="622"/>
      <c r="X33" s="622"/>
      <c r="Y33" s="623"/>
      <c r="Z33" s="659">
        <v>0.5</v>
      </c>
      <c r="AA33" s="659"/>
      <c r="AB33" s="659"/>
      <c r="AC33" s="659"/>
      <c r="AD33" s="660">
        <v>109122</v>
      </c>
      <c r="AE33" s="660"/>
      <c r="AF33" s="660"/>
      <c r="AG33" s="660"/>
      <c r="AH33" s="660"/>
      <c r="AI33" s="660"/>
      <c r="AJ33" s="660"/>
      <c r="AK33" s="660"/>
      <c r="AL33" s="624">
        <v>0.1</v>
      </c>
      <c r="AM33" s="625"/>
      <c r="AN33" s="625"/>
      <c r="AO33" s="661"/>
      <c r="AP33" s="664"/>
      <c r="AQ33" s="665"/>
      <c r="AR33" s="665"/>
      <c r="AS33" s="665"/>
      <c r="AT33" s="697"/>
      <c r="AU33" s="215"/>
      <c r="AV33" s="215"/>
      <c r="AW33" s="215"/>
      <c r="AX33" s="602" t="s">
        <v>306</v>
      </c>
      <c r="AY33" s="603"/>
      <c r="AZ33" s="603"/>
      <c r="BA33" s="603"/>
      <c r="BB33" s="603"/>
      <c r="BC33" s="603"/>
      <c r="BD33" s="603"/>
      <c r="BE33" s="603"/>
      <c r="BF33" s="604"/>
      <c r="BG33" s="682">
        <v>99.5</v>
      </c>
      <c r="BH33" s="606"/>
      <c r="BI33" s="606"/>
      <c r="BJ33" s="606"/>
      <c r="BK33" s="606"/>
      <c r="BL33" s="606"/>
      <c r="BM33" s="652">
        <v>98.6</v>
      </c>
      <c r="BN33" s="606"/>
      <c r="BO33" s="606"/>
      <c r="BP33" s="606"/>
      <c r="BQ33" s="669"/>
      <c r="BR33" s="682">
        <v>99.5</v>
      </c>
      <c r="BS33" s="606"/>
      <c r="BT33" s="606"/>
      <c r="BU33" s="606"/>
      <c r="BV33" s="606"/>
      <c r="BW33" s="606"/>
      <c r="BX33" s="652">
        <v>98.5</v>
      </c>
      <c r="BY33" s="606"/>
      <c r="BZ33" s="606"/>
      <c r="CA33" s="606"/>
      <c r="CB33" s="669"/>
      <c r="CD33" s="618" t="s">
        <v>307</v>
      </c>
      <c r="CE33" s="619"/>
      <c r="CF33" s="619"/>
      <c r="CG33" s="619"/>
      <c r="CH33" s="619"/>
      <c r="CI33" s="619"/>
      <c r="CJ33" s="619"/>
      <c r="CK33" s="619"/>
      <c r="CL33" s="619"/>
      <c r="CM33" s="619"/>
      <c r="CN33" s="619"/>
      <c r="CO33" s="619"/>
      <c r="CP33" s="619"/>
      <c r="CQ33" s="620"/>
      <c r="CR33" s="621">
        <v>65538102</v>
      </c>
      <c r="CS33" s="634"/>
      <c r="CT33" s="634"/>
      <c r="CU33" s="634"/>
      <c r="CV33" s="634"/>
      <c r="CW33" s="634"/>
      <c r="CX33" s="634"/>
      <c r="CY33" s="635"/>
      <c r="CZ33" s="624">
        <v>38.700000000000003</v>
      </c>
      <c r="DA33" s="636"/>
      <c r="DB33" s="636"/>
      <c r="DC33" s="637"/>
      <c r="DD33" s="627">
        <v>51870254</v>
      </c>
      <c r="DE33" s="634"/>
      <c r="DF33" s="634"/>
      <c r="DG33" s="634"/>
      <c r="DH33" s="634"/>
      <c r="DI33" s="634"/>
      <c r="DJ33" s="634"/>
      <c r="DK33" s="635"/>
      <c r="DL33" s="627">
        <v>35782660</v>
      </c>
      <c r="DM33" s="634"/>
      <c r="DN33" s="634"/>
      <c r="DO33" s="634"/>
      <c r="DP33" s="634"/>
      <c r="DQ33" s="634"/>
      <c r="DR33" s="634"/>
      <c r="DS33" s="634"/>
      <c r="DT33" s="634"/>
      <c r="DU33" s="634"/>
      <c r="DV33" s="635"/>
      <c r="DW33" s="624">
        <v>37.799999999999997</v>
      </c>
      <c r="DX33" s="636"/>
      <c r="DY33" s="636"/>
      <c r="DZ33" s="636"/>
      <c r="EA33" s="636"/>
      <c r="EB33" s="636"/>
      <c r="EC33" s="648"/>
    </row>
    <row r="34" spans="2:133" ht="11.25" customHeight="1" x14ac:dyDescent="0.2">
      <c r="B34" s="618" t="s">
        <v>308</v>
      </c>
      <c r="C34" s="619"/>
      <c r="D34" s="619"/>
      <c r="E34" s="619"/>
      <c r="F34" s="619"/>
      <c r="G34" s="619"/>
      <c r="H34" s="619"/>
      <c r="I34" s="619"/>
      <c r="J34" s="619"/>
      <c r="K34" s="619"/>
      <c r="L34" s="619"/>
      <c r="M34" s="619"/>
      <c r="N34" s="619"/>
      <c r="O34" s="619"/>
      <c r="P34" s="619"/>
      <c r="Q34" s="620"/>
      <c r="R34" s="621">
        <v>639832</v>
      </c>
      <c r="S34" s="622"/>
      <c r="T34" s="622"/>
      <c r="U34" s="622"/>
      <c r="V34" s="622"/>
      <c r="W34" s="622"/>
      <c r="X34" s="622"/>
      <c r="Y34" s="623"/>
      <c r="Z34" s="659">
        <v>0.4</v>
      </c>
      <c r="AA34" s="659"/>
      <c r="AB34" s="659"/>
      <c r="AC34" s="659"/>
      <c r="AD34" s="660" t="s">
        <v>122</v>
      </c>
      <c r="AE34" s="660"/>
      <c r="AF34" s="660"/>
      <c r="AG34" s="660"/>
      <c r="AH34" s="660"/>
      <c r="AI34" s="660"/>
      <c r="AJ34" s="660"/>
      <c r="AK34" s="660"/>
      <c r="AL34" s="624" t="s">
        <v>122</v>
      </c>
      <c r="AM34" s="625"/>
      <c r="AN34" s="625"/>
      <c r="AO34" s="661"/>
      <c r="AP34" s="216"/>
      <c r="AQ34" s="217"/>
      <c r="AS34" s="214"/>
      <c r="AT34" s="214"/>
      <c r="AU34" s="214"/>
      <c r="AV34" s="214"/>
      <c r="AW34" s="214"/>
      <c r="AX34" s="214"/>
      <c r="AY34" s="214"/>
      <c r="AZ34" s="214"/>
      <c r="BA34" s="214"/>
      <c r="BB34" s="214"/>
      <c r="BC34" s="214"/>
      <c r="BD34" s="214"/>
      <c r="BE34" s="214"/>
      <c r="BF34" s="214"/>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18" t="s">
        <v>309</v>
      </c>
      <c r="CE34" s="619"/>
      <c r="CF34" s="619"/>
      <c r="CG34" s="619"/>
      <c r="CH34" s="619"/>
      <c r="CI34" s="619"/>
      <c r="CJ34" s="619"/>
      <c r="CK34" s="619"/>
      <c r="CL34" s="619"/>
      <c r="CM34" s="619"/>
      <c r="CN34" s="619"/>
      <c r="CO34" s="619"/>
      <c r="CP34" s="619"/>
      <c r="CQ34" s="620"/>
      <c r="CR34" s="621">
        <v>29258544</v>
      </c>
      <c r="CS34" s="622"/>
      <c r="CT34" s="622"/>
      <c r="CU34" s="622"/>
      <c r="CV34" s="622"/>
      <c r="CW34" s="622"/>
      <c r="CX34" s="622"/>
      <c r="CY34" s="623"/>
      <c r="CZ34" s="624">
        <v>17.3</v>
      </c>
      <c r="DA34" s="636"/>
      <c r="DB34" s="636"/>
      <c r="DC34" s="637"/>
      <c r="DD34" s="627">
        <v>20840308</v>
      </c>
      <c r="DE34" s="622"/>
      <c r="DF34" s="622"/>
      <c r="DG34" s="622"/>
      <c r="DH34" s="622"/>
      <c r="DI34" s="622"/>
      <c r="DJ34" s="622"/>
      <c r="DK34" s="623"/>
      <c r="DL34" s="627">
        <v>16780339</v>
      </c>
      <c r="DM34" s="622"/>
      <c r="DN34" s="622"/>
      <c r="DO34" s="622"/>
      <c r="DP34" s="622"/>
      <c r="DQ34" s="622"/>
      <c r="DR34" s="622"/>
      <c r="DS34" s="622"/>
      <c r="DT34" s="622"/>
      <c r="DU34" s="622"/>
      <c r="DV34" s="623"/>
      <c r="DW34" s="624">
        <v>17.7</v>
      </c>
      <c r="DX34" s="636"/>
      <c r="DY34" s="636"/>
      <c r="DZ34" s="636"/>
      <c r="EA34" s="636"/>
      <c r="EB34" s="636"/>
      <c r="EC34" s="648"/>
    </row>
    <row r="35" spans="2:133" ht="11.25" customHeight="1" x14ac:dyDescent="0.2">
      <c r="B35" s="618" t="s">
        <v>310</v>
      </c>
      <c r="C35" s="619"/>
      <c r="D35" s="619"/>
      <c r="E35" s="619"/>
      <c r="F35" s="619"/>
      <c r="G35" s="619"/>
      <c r="H35" s="619"/>
      <c r="I35" s="619"/>
      <c r="J35" s="619"/>
      <c r="K35" s="619"/>
      <c r="L35" s="619"/>
      <c r="M35" s="619"/>
      <c r="N35" s="619"/>
      <c r="O35" s="619"/>
      <c r="P35" s="619"/>
      <c r="Q35" s="620"/>
      <c r="R35" s="621">
        <v>5724322</v>
      </c>
      <c r="S35" s="622"/>
      <c r="T35" s="622"/>
      <c r="U35" s="622"/>
      <c r="V35" s="622"/>
      <c r="W35" s="622"/>
      <c r="X35" s="622"/>
      <c r="Y35" s="623"/>
      <c r="Z35" s="659">
        <v>3.3</v>
      </c>
      <c r="AA35" s="659"/>
      <c r="AB35" s="659"/>
      <c r="AC35" s="659"/>
      <c r="AD35" s="660" t="s">
        <v>122</v>
      </c>
      <c r="AE35" s="660"/>
      <c r="AF35" s="660"/>
      <c r="AG35" s="660"/>
      <c r="AH35" s="660"/>
      <c r="AI35" s="660"/>
      <c r="AJ35" s="660"/>
      <c r="AK35" s="660"/>
      <c r="AL35" s="624" t="s">
        <v>122</v>
      </c>
      <c r="AM35" s="625"/>
      <c r="AN35" s="625"/>
      <c r="AO35" s="661"/>
      <c r="AP35" s="218"/>
      <c r="AQ35" s="673" t="s">
        <v>311</v>
      </c>
      <c r="AR35" s="674"/>
      <c r="AS35" s="674"/>
      <c r="AT35" s="674"/>
      <c r="AU35" s="674"/>
      <c r="AV35" s="674"/>
      <c r="AW35" s="674"/>
      <c r="AX35" s="674"/>
      <c r="AY35" s="674"/>
      <c r="AZ35" s="674"/>
      <c r="BA35" s="674"/>
      <c r="BB35" s="674"/>
      <c r="BC35" s="674"/>
      <c r="BD35" s="674"/>
      <c r="BE35" s="674"/>
      <c r="BF35" s="675"/>
      <c r="BG35" s="673" t="s">
        <v>312</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313</v>
      </c>
      <c r="CE35" s="619"/>
      <c r="CF35" s="619"/>
      <c r="CG35" s="619"/>
      <c r="CH35" s="619"/>
      <c r="CI35" s="619"/>
      <c r="CJ35" s="619"/>
      <c r="CK35" s="619"/>
      <c r="CL35" s="619"/>
      <c r="CM35" s="619"/>
      <c r="CN35" s="619"/>
      <c r="CO35" s="619"/>
      <c r="CP35" s="619"/>
      <c r="CQ35" s="620"/>
      <c r="CR35" s="621">
        <v>1217170</v>
      </c>
      <c r="CS35" s="634"/>
      <c r="CT35" s="634"/>
      <c r="CU35" s="634"/>
      <c r="CV35" s="634"/>
      <c r="CW35" s="634"/>
      <c r="CX35" s="634"/>
      <c r="CY35" s="635"/>
      <c r="CZ35" s="624">
        <v>0.7</v>
      </c>
      <c r="DA35" s="636"/>
      <c r="DB35" s="636"/>
      <c r="DC35" s="637"/>
      <c r="DD35" s="627">
        <v>1044794</v>
      </c>
      <c r="DE35" s="634"/>
      <c r="DF35" s="634"/>
      <c r="DG35" s="634"/>
      <c r="DH35" s="634"/>
      <c r="DI35" s="634"/>
      <c r="DJ35" s="634"/>
      <c r="DK35" s="635"/>
      <c r="DL35" s="627">
        <v>1044794</v>
      </c>
      <c r="DM35" s="634"/>
      <c r="DN35" s="634"/>
      <c r="DO35" s="634"/>
      <c r="DP35" s="634"/>
      <c r="DQ35" s="634"/>
      <c r="DR35" s="634"/>
      <c r="DS35" s="634"/>
      <c r="DT35" s="634"/>
      <c r="DU35" s="634"/>
      <c r="DV35" s="635"/>
      <c r="DW35" s="624">
        <v>1.1000000000000001</v>
      </c>
      <c r="DX35" s="636"/>
      <c r="DY35" s="636"/>
      <c r="DZ35" s="636"/>
      <c r="EA35" s="636"/>
      <c r="EB35" s="636"/>
      <c r="EC35" s="648"/>
    </row>
    <row r="36" spans="2:133" ht="11.25" customHeight="1" x14ac:dyDescent="0.2">
      <c r="B36" s="618" t="s">
        <v>314</v>
      </c>
      <c r="C36" s="619"/>
      <c r="D36" s="619"/>
      <c r="E36" s="619"/>
      <c r="F36" s="619"/>
      <c r="G36" s="619"/>
      <c r="H36" s="619"/>
      <c r="I36" s="619"/>
      <c r="J36" s="619"/>
      <c r="K36" s="619"/>
      <c r="L36" s="619"/>
      <c r="M36" s="619"/>
      <c r="N36" s="619"/>
      <c r="O36" s="619"/>
      <c r="P36" s="619"/>
      <c r="Q36" s="620"/>
      <c r="R36" s="621">
        <v>5733120</v>
      </c>
      <c r="S36" s="622"/>
      <c r="T36" s="622"/>
      <c r="U36" s="622"/>
      <c r="V36" s="622"/>
      <c r="W36" s="622"/>
      <c r="X36" s="622"/>
      <c r="Y36" s="623"/>
      <c r="Z36" s="659">
        <v>3.3</v>
      </c>
      <c r="AA36" s="659"/>
      <c r="AB36" s="659"/>
      <c r="AC36" s="659"/>
      <c r="AD36" s="660" t="s">
        <v>122</v>
      </c>
      <c r="AE36" s="660"/>
      <c r="AF36" s="660"/>
      <c r="AG36" s="660"/>
      <c r="AH36" s="660"/>
      <c r="AI36" s="660"/>
      <c r="AJ36" s="660"/>
      <c r="AK36" s="660"/>
      <c r="AL36" s="624" t="s">
        <v>122</v>
      </c>
      <c r="AM36" s="625"/>
      <c r="AN36" s="625"/>
      <c r="AO36" s="661"/>
      <c r="AP36" s="218"/>
      <c r="AQ36" s="670" t="s">
        <v>315</v>
      </c>
      <c r="AR36" s="671"/>
      <c r="AS36" s="671"/>
      <c r="AT36" s="671"/>
      <c r="AU36" s="671"/>
      <c r="AV36" s="671"/>
      <c r="AW36" s="671"/>
      <c r="AX36" s="671"/>
      <c r="AY36" s="672"/>
      <c r="AZ36" s="676">
        <v>20407785</v>
      </c>
      <c r="BA36" s="677"/>
      <c r="BB36" s="677"/>
      <c r="BC36" s="677"/>
      <c r="BD36" s="677"/>
      <c r="BE36" s="677"/>
      <c r="BF36" s="678"/>
      <c r="BG36" s="679" t="s">
        <v>316</v>
      </c>
      <c r="BH36" s="680"/>
      <c r="BI36" s="680"/>
      <c r="BJ36" s="680"/>
      <c r="BK36" s="680"/>
      <c r="BL36" s="680"/>
      <c r="BM36" s="680"/>
      <c r="BN36" s="680"/>
      <c r="BO36" s="680"/>
      <c r="BP36" s="680"/>
      <c r="BQ36" s="680"/>
      <c r="BR36" s="680"/>
      <c r="BS36" s="680"/>
      <c r="BT36" s="680"/>
      <c r="BU36" s="681"/>
      <c r="BV36" s="676">
        <v>140776</v>
      </c>
      <c r="BW36" s="677"/>
      <c r="BX36" s="677"/>
      <c r="BY36" s="677"/>
      <c r="BZ36" s="677"/>
      <c r="CA36" s="677"/>
      <c r="CB36" s="678"/>
      <c r="CD36" s="618" t="s">
        <v>317</v>
      </c>
      <c r="CE36" s="619"/>
      <c r="CF36" s="619"/>
      <c r="CG36" s="619"/>
      <c r="CH36" s="619"/>
      <c r="CI36" s="619"/>
      <c r="CJ36" s="619"/>
      <c r="CK36" s="619"/>
      <c r="CL36" s="619"/>
      <c r="CM36" s="619"/>
      <c r="CN36" s="619"/>
      <c r="CO36" s="619"/>
      <c r="CP36" s="619"/>
      <c r="CQ36" s="620"/>
      <c r="CR36" s="621">
        <v>12281410</v>
      </c>
      <c r="CS36" s="622"/>
      <c r="CT36" s="622"/>
      <c r="CU36" s="622"/>
      <c r="CV36" s="622"/>
      <c r="CW36" s="622"/>
      <c r="CX36" s="622"/>
      <c r="CY36" s="623"/>
      <c r="CZ36" s="624">
        <v>7.3</v>
      </c>
      <c r="DA36" s="636"/>
      <c r="DB36" s="636"/>
      <c r="DC36" s="637"/>
      <c r="DD36" s="627">
        <v>10830592</v>
      </c>
      <c r="DE36" s="622"/>
      <c r="DF36" s="622"/>
      <c r="DG36" s="622"/>
      <c r="DH36" s="622"/>
      <c r="DI36" s="622"/>
      <c r="DJ36" s="622"/>
      <c r="DK36" s="623"/>
      <c r="DL36" s="627">
        <v>8604352</v>
      </c>
      <c r="DM36" s="622"/>
      <c r="DN36" s="622"/>
      <c r="DO36" s="622"/>
      <c r="DP36" s="622"/>
      <c r="DQ36" s="622"/>
      <c r="DR36" s="622"/>
      <c r="DS36" s="622"/>
      <c r="DT36" s="622"/>
      <c r="DU36" s="622"/>
      <c r="DV36" s="623"/>
      <c r="DW36" s="624">
        <v>9.1</v>
      </c>
      <c r="DX36" s="636"/>
      <c r="DY36" s="636"/>
      <c r="DZ36" s="636"/>
      <c r="EA36" s="636"/>
      <c r="EB36" s="636"/>
      <c r="EC36" s="648"/>
    </row>
    <row r="37" spans="2:133" ht="11.25" customHeight="1" x14ac:dyDescent="0.2">
      <c r="B37" s="618" t="s">
        <v>318</v>
      </c>
      <c r="C37" s="619"/>
      <c r="D37" s="619"/>
      <c r="E37" s="619"/>
      <c r="F37" s="619"/>
      <c r="G37" s="619"/>
      <c r="H37" s="619"/>
      <c r="I37" s="619"/>
      <c r="J37" s="619"/>
      <c r="K37" s="619"/>
      <c r="L37" s="619"/>
      <c r="M37" s="619"/>
      <c r="N37" s="619"/>
      <c r="O37" s="619"/>
      <c r="P37" s="619"/>
      <c r="Q37" s="620"/>
      <c r="R37" s="621">
        <v>3788076</v>
      </c>
      <c r="S37" s="622"/>
      <c r="T37" s="622"/>
      <c r="U37" s="622"/>
      <c r="V37" s="622"/>
      <c r="W37" s="622"/>
      <c r="X37" s="622"/>
      <c r="Y37" s="623"/>
      <c r="Z37" s="659">
        <v>2.2000000000000002</v>
      </c>
      <c r="AA37" s="659"/>
      <c r="AB37" s="659"/>
      <c r="AC37" s="659"/>
      <c r="AD37" s="660">
        <v>31062</v>
      </c>
      <c r="AE37" s="660"/>
      <c r="AF37" s="660"/>
      <c r="AG37" s="660"/>
      <c r="AH37" s="660"/>
      <c r="AI37" s="660"/>
      <c r="AJ37" s="660"/>
      <c r="AK37" s="660"/>
      <c r="AL37" s="624">
        <v>0</v>
      </c>
      <c r="AM37" s="625"/>
      <c r="AN37" s="625"/>
      <c r="AO37" s="661"/>
      <c r="AQ37" s="654" t="s">
        <v>319</v>
      </c>
      <c r="AR37" s="655"/>
      <c r="AS37" s="655"/>
      <c r="AT37" s="655"/>
      <c r="AU37" s="655"/>
      <c r="AV37" s="655"/>
      <c r="AW37" s="655"/>
      <c r="AX37" s="655"/>
      <c r="AY37" s="656"/>
      <c r="AZ37" s="621">
        <v>4328411</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-898027</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26881</v>
      </c>
      <c r="CS37" s="634"/>
      <c r="CT37" s="634"/>
      <c r="CU37" s="634"/>
      <c r="CV37" s="634"/>
      <c r="CW37" s="634"/>
      <c r="CX37" s="634"/>
      <c r="CY37" s="635"/>
      <c r="CZ37" s="624">
        <v>0</v>
      </c>
      <c r="DA37" s="636"/>
      <c r="DB37" s="636"/>
      <c r="DC37" s="637"/>
      <c r="DD37" s="627">
        <v>26881</v>
      </c>
      <c r="DE37" s="634"/>
      <c r="DF37" s="634"/>
      <c r="DG37" s="634"/>
      <c r="DH37" s="634"/>
      <c r="DI37" s="634"/>
      <c r="DJ37" s="634"/>
      <c r="DK37" s="635"/>
      <c r="DL37" s="627">
        <v>26881</v>
      </c>
      <c r="DM37" s="634"/>
      <c r="DN37" s="634"/>
      <c r="DO37" s="634"/>
      <c r="DP37" s="634"/>
      <c r="DQ37" s="634"/>
      <c r="DR37" s="634"/>
      <c r="DS37" s="634"/>
      <c r="DT37" s="634"/>
      <c r="DU37" s="634"/>
      <c r="DV37" s="635"/>
      <c r="DW37" s="624">
        <v>0</v>
      </c>
      <c r="DX37" s="636"/>
      <c r="DY37" s="636"/>
      <c r="DZ37" s="636"/>
      <c r="EA37" s="636"/>
      <c r="EB37" s="636"/>
      <c r="EC37" s="648"/>
    </row>
    <row r="38" spans="2:133" ht="11.25" customHeight="1" x14ac:dyDescent="0.2">
      <c r="B38" s="618" t="s">
        <v>322</v>
      </c>
      <c r="C38" s="619"/>
      <c r="D38" s="619"/>
      <c r="E38" s="619"/>
      <c r="F38" s="619"/>
      <c r="G38" s="619"/>
      <c r="H38" s="619"/>
      <c r="I38" s="619"/>
      <c r="J38" s="619"/>
      <c r="K38" s="619"/>
      <c r="L38" s="619"/>
      <c r="M38" s="619"/>
      <c r="N38" s="619"/>
      <c r="O38" s="619"/>
      <c r="P38" s="619"/>
      <c r="Q38" s="620"/>
      <c r="R38" s="621">
        <v>5998500</v>
      </c>
      <c r="S38" s="622"/>
      <c r="T38" s="622"/>
      <c r="U38" s="622"/>
      <c r="V38" s="622"/>
      <c r="W38" s="622"/>
      <c r="X38" s="622"/>
      <c r="Y38" s="623"/>
      <c r="Z38" s="659">
        <v>3.4</v>
      </c>
      <c r="AA38" s="659"/>
      <c r="AB38" s="659"/>
      <c r="AC38" s="659"/>
      <c r="AD38" s="660" t="s">
        <v>122</v>
      </c>
      <c r="AE38" s="660"/>
      <c r="AF38" s="660"/>
      <c r="AG38" s="660"/>
      <c r="AH38" s="660"/>
      <c r="AI38" s="660"/>
      <c r="AJ38" s="660"/>
      <c r="AK38" s="660"/>
      <c r="AL38" s="624" t="s">
        <v>122</v>
      </c>
      <c r="AM38" s="625"/>
      <c r="AN38" s="625"/>
      <c r="AO38" s="661"/>
      <c r="AQ38" s="654" t="s">
        <v>323</v>
      </c>
      <c r="AR38" s="655"/>
      <c r="AS38" s="655"/>
      <c r="AT38" s="655"/>
      <c r="AU38" s="655"/>
      <c r="AV38" s="655"/>
      <c r="AW38" s="655"/>
      <c r="AX38" s="655"/>
      <c r="AY38" s="656"/>
      <c r="AZ38" s="621">
        <v>1723021</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51414</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14356353</v>
      </c>
      <c r="CS38" s="622"/>
      <c r="CT38" s="622"/>
      <c r="CU38" s="622"/>
      <c r="CV38" s="622"/>
      <c r="CW38" s="622"/>
      <c r="CX38" s="622"/>
      <c r="CY38" s="623"/>
      <c r="CZ38" s="624">
        <v>8.5</v>
      </c>
      <c r="DA38" s="636"/>
      <c r="DB38" s="636"/>
      <c r="DC38" s="637"/>
      <c r="DD38" s="627">
        <v>12061849</v>
      </c>
      <c r="DE38" s="622"/>
      <c r="DF38" s="622"/>
      <c r="DG38" s="622"/>
      <c r="DH38" s="622"/>
      <c r="DI38" s="622"/>
      <c r="DJ38" s="622"/>
      <c r="DK38" s="623"/>
      <c r="DL38" s="627">
        <v>9308929</v>
      </c>
      <c r="DM38" s="622"/>
      <c r="DN38" s="622"/>
      <c r="DO38" s="622"/>
      <c r="DP38" s="622"/>
      <c r="DQ38" s="622"/>
      <c r="DR38" s="622"/>
      <c r="DS38" s="622"/>
      <c r="DT38" s="622"/>
      <c r="DU38" s="622"/>
      <c r="DV38" s="623"/>
      <c r="DW38" s="624">
        <v>9.8000000000000007</v>
      </c>
      <c r="DX38" s="636"/>
      <c r="DY38" s="636"/>
      <c r="DZ38" s="636"/>
      <c r="EA38" s="636"/>
      <c r="EB38" s="636"/>
      <c r="EC38" s="648"/>
    </row>
    <row r="39" spans="2:133" ht="11.25" customHeight="1" x14ac:dyDescent="0.2">
      <c r="B39" s="618" t="s">
        <v>326</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327</v>
      </c>
      <c r="AR39" s="655"/>
      <c r="AS39" s="655"/>
      <c r="AT39" s="655"/>
      <c r="AU39" s="655"/>
      <c r="AV39" s="655"/>
      <c r="AW39" s="655"/>
      <c r="AX39" s="655"/>
      <c r="AY39" s="656"/>
      <c r="AZ39" s="621">
        <v>1161873</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75142</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7100212</v>
      </c>
      <c r="CS39" s="634"/>
      <c r="CT39" s="634"/>
      <c r="CU39" s="634"/>
      <c r="CV39" s="634"/>
      <c r="CW39" s="634"/>
      <c r="CX39" s="634"/>
      <c r="CY39" s="635"/>
      <c r="CZ39" s="624">
        <v>4.2</v>
      </c>
      <c r="DA39" s="636"/>
      <c r="DB39" s="636"/>
      <c r="DC39" s="637"/>
      <c r="DD39" s="627">
        <v>6724298</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2">
      <c r="B40" s="618" t="s">
        <v>330</v>
      </c>
      <c r="C40" s="619"/>
      <c r="D40" s="619"/>
      <c r="E40" s="619"/>
      <c r="F40" s="619"/>
      <c r="G40" s="619"/>
      <c r="H40" s="619"/>
      <c r="I40" s="619"/>
      <c r="J40" s="619"/>
      <c r="K40" s="619"/>
      <c r="L40" s="619"/>
      <c r="M40" s="619"/>
      <c r="N40" s="619"/>
      <c r="O40" s="619"/>
      <c r="P40" s="619"/>
      <c r="Q40" s="620"/>
      <c r="R40" s="621" t="s">
        <v>122</v>
      </c>
      <c r="S40" s="622"/>
      <c r="T40" s="622"/>
      <c r="U40" s="622"/>
      <c r="V40" s="622"/>
      <c r="W40" s="622"/>
      <c r="X40" s="622"/>
      <c r="Y40" s="623"/>
      <c r="Z40" s="659" t="s">
        <v>122</v>
      </c>
      <c r="AA40" s="659"/>
      <c r="AB40" s="659"/>
      <c r="AC40" s="659"/>
      <c r="AD40" s="660" t="s">
        <v>122</v>
      </c>
      <c r="AE40" s="660"/>
      <c r="AF40" s="660"/>
      <c r="AG40" s="660"/>
      <c r="AH40" s="660"/>
      <c r="AI40" s="660"/>
      <c r="AJ40" s="660"/>
      <c r="AK40" s="660"/>
      <c r="AL40" s="624" t="s">
        <v>122</v>
      </c>
      <c r="AM40" s="625"/>
      <c r="AN40" s="625"/>
      <c r="AO40" s="661"/>
      <c r="AQ40" s="654" t="s">
        <v>331</v>
      </c>
      <c r="AR40" s="655"/>
      <c r="AS40" s="655"/>
      <c r="AT40" s="655"/>
      <c r="AU40" s="655"/>
      <c r="AV40" s="655"/>
      <c r="AW40" s="655"/>
      <c r="AX40" s="655"/>
      <c r="AY40" s="656"/>
      <c r="AZ40" s="621" t="s">
        <v>122</v>
      </c>
      <c r="BA40" s="622"/>
      <c r="BB40" s="622"/>
      <c r="BC40" s="622"/>
      <c r="BD40" s="634"/>
      <c r="BE40" s="634"/>
      <c r="BF40" s="657"/>
      <c r="BG40" s="662" t="s">
        <v>332</v>
      </c>
      <c r="BH40" s="663"/>
      <c r="BI40" s="663"/>
      <c r="BJ40" s="663"/>
      <c r="BK40" s="663"/>
      <c r="BL40" s="219"/>
      <c r="BM40" s="619" t="s">
        <v>333</v>
      </c>
      <c r="BN40" s="619"/>
      <c r="BO40" s="619"/>
      <c r="BP40" s="619"/>
      <c r="BQ40" s="619"/>
      <c r="BR40" s="619"/>
      <c r="BS40" s="619"/>
      <c r="BT40" s="619"/>
      <c r="BU40" s="620"/>
      <c r="BV40" s="621">
        <v>115</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1324413</v>
      </c>
      <c r="CS40" s="622"/>
      <c r="CT40" s="622"/>
      <c r="CU40" s="622"/>
      <c r="CV40" s="622"/>
      <c r="CW40" s="622"/>
      <c r="CX40" s="622"/>
      <c r="CY40" s="623"/>
      <c r="CZ40" s="624">
        <v>0.8</v>
      </c>
      <c r="DA40" s="636"/>
      <c r="DB40" s="636"/>
      <c r="DC40" s="637"/>
      <c r="DD40" s="627">
        <v>368413</v>
      </c>
      <c r="DE40" s="622"/>
      <c r="DF40" s="622"/>
      <c r="DG40" s="622"/>
      <c r="DH40" s="622"/>
      <c r="DI40" s="622"/>
      <c r="DJ40" s="622"/>
      <c r="DK40" s="623"/>
      <c r="DL40" s="627">
        <v>44246</v>
      </c>
      <c r="DM40" s="622"/>
      <c r="DN40" s="622"/>
      <c r="DO40" s="622"/>
      <c r="DP40" s="622"/>
      <c r="DQ40" s="622"/>
      <c r="DR40" s="622"/>
      <c r="DS40" s="622"/>
      <c r="DT40" s="622"/>
      <c r="DU40" s="622"/>
      <c r="DV40" s="623"/>
      <c r="DW40" s="624">
        <v>0</v>
      </c>
      <c r="DX40" s="636"/>
      <c r="DY40" s="636"/>
      <c r="DZ40" s="636"/>
      <c r="EA40" s="636"/>
      <c r="EB40" s="636"/>
      <c r="EC40" s="648"/>
    </row>
    <row r="41" spans="2:133" ht="11.25" customHeight="1" x14ac:dyDescent="0.2">
      <c r="B41" s="602" t="s">
        <v>335</v>
      </c>
      <c r="C41" s="603"/>
      <c r="D41" s="603"/>
      <c r="E41" s="603"/>
      <c r="F41" s="603"/>
      <c r="G41" s="603"/>
      <c r="H41" s="603"/>
      <c r="I41" s="603"/>
      <c r="J41" s="603"/>
      <c r="K41" s="603"/>
      <c r="L41" s="603"/>
      <c r="M41" s="603"/>
      <c r="N41" s="603"/>
      <c r="O41" s="603"/>
      <c r="P41" s="603"/>
      <c r="Q41" s="604"/>
      <c r="R41" s="605">
        <v>175344387</v>
      </c>
      <c r="S41" s="646"/>
      <c r="T41" s="646"/>
      <c r="U41" s="646"/>
      <c r="V41" s="646"/>
      <c r="W41" s="646"/>
      <c r="X41" s="646"/>
      <c r="Y41" s="649"/>
      <c r="Z41" s="650">
        <v>100</v>
      </c>
      <c r="AA41" s="650"/>
      <c r="AB41" s="650"/>
      <c r="AC41" s="650"/>
      <c r="AD41" s="651">
        <v>94764582</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3516709</v>
      </c>
      <c r="BA41" s="622"/>
      <c r="BB41" s="622"/>
      <c r="BC41" s="622"/>
      <c r="BD41" s="634"/>
      <c r="BE41" s="634"/>
      <c r="BF41" s="657"/>
      <c r="BG41" s="662"/>
      <c r="BH41" s="663"/>
      <c r="BI41" s="663"/>
      <c r="BJ41" s="663"/>
      <c r="BK41" s="663"/>
      <c r="BL41" s="219"/>
      <c r="BM41" s="619" t="s">
        <v>337</v>
      </c>
      <c r="BN41" s="619"/>
      <c r="BO41" s="619"/>
      <c r="BP41" s="619"/>
      <c r="BQ41" s="619"/>
      <c r="BR41" s="619"/>
      <c r="BS41" s="619"/>
      <c r="BT41" s="619"/>
      <c r="BU41" s="620"/>
      <c r="BV41" s="621" t="s">
        <v>122</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2">
      <c r="AQ42" s="666" t="s">
        <v>339</v>
      </c>
      <c r="AR42" s="667"/>
      <c r="AS42" s="667"/>
      <c r="AT42" s="667"/>
      <c r="AU42" s="667"/>
      <c r="AV42" s="667"/>
      <c r="AW42" s="667"/>
      <c r="AX42" s="667"/>
      <c r="AY42" s="668"/>
      <c r="AZ42" s="605">
        <v>9677771</v>
      </c>
      <c r="BA42" s="646"/>
      <c r="BB42" s="646"/>
      <c r="BC42" s="646"/>
      <c r="BD42" s="606"/>
      <c r="BE42" s="606"/>
      <c r="BF42" s="669"/>
      <c r="BG42" s="664"/>
      <c r="BH42" s="665"/>
      <c r="BI42" s="665"/>
      <c r="BJ42" s="665"/>
      <c r="BK42" s="665"/>
      <c r="BL42" s="220"/>
      <c r="BM42" s="603" t="s">
        <v>340</v>
      </c>
      <c r="BN42" s="603"/>
      <c r="BO42" s="603"/>
      <c r="BP42" s="603"/>
      <c r="BQ42" s="603"/>
      <c r="BR42" s="603"/>
      <c r="BS42" s="603"/>
      <c r="BT42" s="603"/>
      <c r="BU42" s="604"/>
      <c r="BV42" s="605">
        <v>332</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11954447</v>
      </c>
      <c r="CS42" s="634"/>
      <c r="CT42" s="634"/>
      <c r="CU42" s="634"/>
      <c r="CV42" s="634"/>
      <c r="CW42" s="634"/>
      <c r="CX42" s="634"/>
      <c r="CY42" s="635"/>
      <c r="CZ42" s="624">
        <v>7.1</v>
      </c>
      <c r="DA42" s="636"/>
      <c r="DB42" s="636"/>
      <c r="DC42" s="637"/>
      <c r="DD42" s="627">
        <v>2753383</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2">
      <c r="B43" s="210" t="s">
        <v>342</v>
      </c>
      <c r="CD43" s="618" t="s">
        <v>343</v>
      </c>
      <c r="CE43" s="619"/>
      <c r="CF43" s="619"/>
      <c r="CG43" s="619"/>
      <c r="CH43" s="619"/>
      <c r="CI43" s="619"/>
      <c r="CJ43" s="619"/>
      <c r="CK43" s="619"/>
      <c r="CL43" s="619"/>
      <c r="CM43" s="619"/>
      <c r="CN43" s="619"/>
      <c r="CO43" s="619"/>
      <c r="CP43" s="619"/>
      <c r="CQ43" s="620"/>
      <c r="CR43" s="621">
        <v>332504</v>
      </c>
      <c r="CS43" s="634"/>
      <c r="CT43" s="634"/>
      <c r="CU43" s="634"/>
      <c r="CV43" s="634"/>
      <c r="CW43" s="634"/>
      <c r="CX43" s="634"/>
      <c r="CY43" s="635"/>
      <c r="CZ43" s="624">
        <v>0.2</v>
      </c>
      <c r="DA43" s="636"/>
      <c r="DB43" s="636"/>
      <c r="DC43" s="637"/>
      <c r="DD43" s="627">
        <v>332504</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2">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11954447</v>
      </c>
      <c r="CS44" s="622"/>
      <c r="CT44" s="622"/>
      <c r="CU44" s="622"/>
      <c r="CV44" s="622"/>
      <c r="CW44" s="622"/>
      <c r="CX44" s="622"/>
      <c r="CY44" s="623"/>
      <c r="CZ44" s="624">
        <v>7.1</v>
      </c>
      <c r="DA44" s="625"/>
      <c r="DB44" s="625"/>
      <c r="DC44" s="626"/>
      <c r="DD44" s="627">
        <v>2753383</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2">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5598294</v>
      </c>
      <c r="CS45" s="634"/>
      <c r="CT45" s="634"/>
      <c r="CU45" s="634"/>
      <c r="CV45" s="634"/>
      <c r="CW45" s="634"/>
      <c r="CX45" s="634"/>
      <c r="CY45" s="635"/>
      <c r="CZ45" s="624">
        <v>3.3</v>
      </c>
      <c r="DA45" s="636"/>
      <c r="DB45" s="636"/>
      <c r="DC45" s="637"/>
      <c r="DD45" s="627">
        <v>709340</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2">
      <c r="B46" s="221"/>
      <c r="CD46" s="642"/>
      <c r="CE46" s="643"/>
      <c r="CF46" s="618" t="s">
        <v>348</v>
      </c>
      <c r="CG46" s="619"/>
      <c r="CH46" s="619"/>
      <c r="CI46" s="619"/>
      <c r="CJ46" s="619"/>
      <c r="CK46" s="619"/>
      <c r="CL46" s="619"/>
      <c r="CM46" s="619"/>
      <c r="CN46" s="619"/>
      <c r="CO46" s="619"/>
      <c r="CP46" s="619"/>
      <c r="CQ46" s="620"/>
      <c r="CR46" s="621">
        <v>6344064</v>
      </c>
      <c r="CS46" s="622"/>
      <c r="CT46" s="622"/>
      <c r="CU46" s="622"/>
      <c r="CV46" s="622"/>
      <c r="CW46" s="622"/>
      <c r="CX46" s="622"/>
      <c r="CY46" s="623"/>
      <c r="CZ46" s="624">
        <v>3.7</v>
      </c>
      <c r="DA46" s="625"/>
      <c r="DB46" s="625"/>
      <c r="DC46" s="626"/>
      <c r="DD46" s="627">
        <v>2034092</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2">
      <c r="B47" s="221"/>
      <c r="CD47" s="642"/>
      <c r="CE47" s="643"/>
      <c r="CF47" s="618" t="s">
        <v>349</v>
      </c>
      <c r="CG47" s="619"/>
      <c r="CH47" s="619"/>
      <c r="CI47" s="619"/>
      <c r="CJ47" s="619"/>
      <c r="CK47" s="619"/>
      <c r="CL47" s="619"/>
      <c r="CM47" s="619"/>
      <c r="CN47" s="619"/>
      <c r="CO47" s="619"/>
      <c r="CP47" s="619"/>
      <c r="CQ47" s="620"/>
      <c r="CR47" s="621" t="s">
        <v>122</v>
      </c>
      <c r="CS47" s="634"/>
      <c r="CT47" s="634"/>
      <c r="CU47" s="634"/>
      <c r="CV47" s="634"/>
      <c r="CW47" s="634"/>
      <c r="CX47" s="634"/>
      <c r="CY47" s="635"/>
      <c r="CZ47" s="624" t="s">
        <v>122</v>
      </c>
      <c r="DA47" s="636"/>
      <c r="DB47" s="636"/>
      <c r="DC47" s="637"/>
      <c r="DD47" s="627" t="s">
        <v>122</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ht="11" x14ac:dyDescent="0.2">
      <c r="B48" s="221"/>
      <c r="CD48" s="644"/>
      <c r="CE48" s="645"/>
      <c r="CF48" s="618" t="s">
        <v>350</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2">
      <c r="B49" s="221"/>
      <c r="CD49" s="602" t="s">
        <v>351</v>
      </c>
      <c r="CE49" s="603"/>
      <c r="CF49" s="603"/>
      <c r="CG49" s="603"/>
      <c r="CH49" s="603"/>
      <c r="CI49" s="603"/>
      <c r="CJ49" s="603"/>
      <c r="CK49" s="603"/>
      <c r="CL49" s="603"/>
      <c r="CM49" s="603"/>
      <c r="CN49" s="603"/>
      <c r="CO49" s="603"/>
      <c r="CP49" s="603"/>
      <c r="CQ49" s="604"/>
      <c r="CR49" s="605">
        <v>169283856</v>
      </c>
      <c r="CS49" s="606"/>
      <c r="CT49" s="606"/>
      <c r="CU49" s="606"/>
      <c r="CV49" s="606"/>
      <c r="CW49" s="606"/>
      <c r="CX49" s="606"/>
      <c r="CY49" s="607"/>
      <c r="CZ49" s="608">
        <v>100</v>
      </c>
      <c r="DA49" s="609"/>
      <c r="DB49" s="609"/>
      <c r="DC49" s="610"/>
      <c r="DD49" s="611">
        <v>111713784</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pHiTZvpEwks5rAeeiq4RbXVEJ/gitT0e09+3U5BbUjl2whE1ztcXayGXQmwkY6ISEu4x+TKDIfoqKRWyM2eRpA==" saltValue="FDe8GZmA43raXYCHp2BP8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8" scale="89"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 zeroHeight="1" x14ac:dyDescent="0.2"/>
  <cols>
    <col min="1" max="130" width="2.7265625" style="227" customWidth="1"/>
    <col min="131" max="131" width="1.6328125" style="227" customWidth="1"/>
    <col min="132" max="16384" width="9" style="227" hidden="1"/>
  </cols>
  <sheetData>
    <row r="1" spans="1:131" ht="11.25" customHeight="1" thickBot="1" x14ac:dyDescent="0.25">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5">
      <c r="A2" s="1090" t="s">
        <v>352</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091" t="s">
        <v>353</v>
      </c>
      <c r="DK2" s="1092"/>
      <c r="DL2" s="1092"/>
      <c r="DM2" s="1092"/>
      <c r="DN2" s="1092"/>
      <c r="DO2" s="1093"/>
      <c r="DP2" s="224"/>
      <c r="DQ2" s="1091" t="s">
        <v>354</v>
      </c>
      <c r="DR2" s="1092"/>
      <c r="DS2" s="1092"/>
      <c r="DT2" s="1092"/>
      <c r="DU2" s="1092"/>
      <c r="DV2" s="1092"/>
      <c r="DW2" s="1092"/>
      <c r="DX2" s="1092"/>
      <c r="DY2" s="1092"/>
      <c r="DZ2" s="1093"/>
      <c r="EA2" s="226"/>
    </row>
    <row r="3" spans="1:131" ht="11.25" customHeight="1" x14ac:dyDescent="0.2">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5">
      <c r="A4" s="1059" t="s">
        <v>355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28"/>
      <c r="BA4" s="228"/>
      <c r="BB4" s="228"/>
      <c r="BC4" s="228"/>
      <c r="BD4" s="228"/>
      <c r="BE4" s="229"/>
      <c r="BF4" s="229"/>
      <c r="BG4" s="229"/>
      <c r="BH4" s="229"/>
      <c r="BI4" s="229"/>
      <c r="BJ4" s="229"/>
      <c r="BK4" s="229"/>
      <c r="BL4" s="229"/>
      <c r="BM4" s="229"/>
      <c r="BN4" s="229"/>
      <c r="BO4" s="229"/>
      <c r="BP4" s="229"/>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0"/>
    </row>
    <row r="5" spans="1:131" s="231" customFormat="1" ht="26.25" customHeight="1" x14ac:dyDescent="0.2">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094"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28"/>
      <c r="BA5" s="228"/>
      <c r="BB5" s="228"/>
      <c r="BC5" s="228"/>
      <c r="BD5" s="228"/>
      <c r="BE5" s="229"/>
      <c r="BF5" s="229"/>
      <c r="BG5" s="229"/>
      <c r="BH5" s="229"/>
      <c r="BI5" s="229"/>
      <c r="BJ5" s="229"/>
      <c r="BK5" s="229"/>
      <c r="BL5" s="229"/>
      <c r="BM5" s="229"/>
      <c r="BN5" s="229"/>
      <c r="BO5" s="229"/>
      <c r="BP5" s="229"/>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084" t="s">
        <v>371</v>
      </c>
      <c r="DH5" s="1085"/>
      <c r="DI5" s="1085"/>
      <c r="DJ5" s="1085"/>
      <c r="DK5" s="1086"/>
      <c r="DL5" s="1084" t="s">
        <v>372</v>
      </c>
      <c r="DM5" s="1085"/>
      <c r="DN5" s="1085"/>
      <c r="DO5" s="1085"/>
      <c r="DP5" s="1086"/>
      <c r="DQ5" s="1001" t="s">
        <v>373</v>
      </c>
      <c r="DR5" s="1002"/>
      <c r="DS5" s="1002"/>
      <c r="DT5" s="1002"/>
      <c r="DU5" s="1003"/>
      <c r="DV5" s="1001" t="s">
        <v>364</v>
      </c>
      <c r="DW5" s="1002"/>
      <c r="DX5" s="1002"/>
      <c r="DY5" s="1002"/>
      <c r="DZ5" s="1015"/>
      <c r="EA5" s="230"/>
    </row>
    <row r="6" spans="1:131" s="231" customFormat="1" ht="26.25" customHeight="1" thickBot="1" x14ac:dyDescent="0.25">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28"/>
      <c r="BA6" s="228"/>
      <c r="BB6" s="228"/>
      <c r="BC6" s="228"/>
      <c r="BD6" s="228"/>
      <c r="BE6" s="229"/>
      <c r="BF6" s="229"/>
      <c r="BG6" s="229"/>
      <c r="BH6" s="229"/>
      <c r="BI6" s="229"/>
      <c r="BJ6" s="229"/>
      <c r="BK6" s="229"/>
      <c r="BL6" s="229"/>
      <c r="BM6" s="229"/>
      <c r="BN6" s="229"/>
      <c r="BO6" s="229"/>
      <c r="BP6" s="229"/>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0"/>
    </row>
    <row r="7" spans="1:131" s="231" customFormat="1" ht="26.25" customHeight="1" thickTop="1" x14ac:dyDescent="0.2">
      <c r="A7" s="232">
        <v>1</v>
      </c>
      <c r="B7" s="1047" t="s">
        <v>374</v>
      </c>
      <c r="C7" s="1048"/>
      <c r="D7" s="1048"/>
      <c r="E7" s="1048"/>
      <c r="F7" s="1048"/>
      <c r="G7" s="1048"/>
      <c r="H7" s="1048"/>
      <c r="I7" s="1048"/>
      <c r="J7" s="1048"/>
      <c r="K7" s="1048"/>
      <c r="L7" s="1048"/>
      <c r="M7" s="1048"/>
      <c r="N7" s="1048"/>
      <c r="O7" s="1048"/>
      <c r="P7" s="1049"/>
      <c r="Q7" s="1102">
        <v>174051</v>
      </c>
      <c r="R7" s="1103"/>
      <c r="S7" s="1103"/>
      <c r="T7" s="1103"/>
      <c r="U7" s="1103"/>
      <c r="V7" s="1103">
        <v>168177</v>
      </c>
      <c r="W7" s="1103"/>
      <c r="X7" s="1103"/>
      <c r="Y7" s="1103"/>
      <c r="Z7" s="1103"/>
      <c r="AA7" s="1103">
        <v>5875</v>
      </c>
      <c r="AB7" s="1103"/>
      <c r="AC7" s="1103"/>
      <c r="AD7" s="1103"/>
      <c r="AE7" s="1104"/>
      <c r="AF7" s="1105">
        <v>5599</v>
      </c>
      <c r="AG7" s="1106"/>
      <c r="AH7" s="1106"/>
      <c r="AI7" s="1106"/>
      <c r="AJ7" s="1107"/>
      <c r="AK7" s="1108">
        <v>5614</v>
      </c>
      <c r="AL7" s="1109"/>
      <c r="AM7" s="1109"/>
      <c r="AN7" s="1109"/>
      <c r="AO7" s="1109"/>
      <c r="AP7" s="1109">
        <v>74001</v>
      </c>
      <c r="AQ7" s="1109"/>
      <c r="AR7" s="1109"/>
      <c r="AS7" s="1109"/>
      <c r="AT7" s="1109"/>
      <c r="AU7" s="1110"/>
      <c r="AV7" s="1110"/>
      <c r="AW7" s="1110"/>
      <c r="AX7" s="1110"/>
      <c r="AY7" s="1111"/>
      <c r="AZ7" s="228"/>
      <c r="BA7" s="228"/>
      <c r="BB7" s="228"/>
      <c r="BC7" s="228"/>
      <c r="BD7" s="228"/>
      <c r="BE7" s="229"/>
      <c r="BF7" s="229"/>
      <c r="BG7" s="229"/>
      <c r="BH7" s="229"/>
      <c r="BI7" s="229"/>
      <c r="BJ7" s="229"/>
      <c r="BK7" s="229"/>
      <c r="BL7" s="229"/>
      <c r="BM7" s="229"/>
      <c r="BN7" s="229"/>
      <c r="BO7" s="229"/>
      <c r="BP7" s="229"/>
      <c r="BQ7" s="232">
        <v>1</v>
      </c>
      <c r="BR7" s="233"/>
      <c r="BS7" s="1099" t="s">
        <v>566</v>
      </c>
      <c r="BT7" s="1100"/>
      <c r="BU7" s="1100"/>
      <c r="BV7" s="1100"/>
      <c r="BW7" s="1100"/>
      <c r="BX7" s="1100"/>
      <c r="BY7" s="1100"/>
      <c r="BZ7" s="1100"/>
      <c r="CA7" s="1100"/>
      <c r="CB7" s="1100"/>
      <c r="CC7" s="1100"/>
      <c r="CD7" s="1100"/>
      <c r="CE7" s="1100"/>
      <c r="CF7" s="1100"/>
      <c r="CG7" s="1112"/>
      <c r="CH7" s="1096">
        <v>5</v>
      </c>
      <c r="CI7" s="1097"/>
      <c r="CJ7" s="1097"/>
      <c r="CK7" s="1097"/>
      <c r="CL7" s="1098"/>
      <c r="CM7" s="1096">
        <v>1876</v>
      </c>
      <c r="CN7" s="1097"/>
      <c r="CO7" s="1097"/>
      <c r="CP7" s="1097"/>
      <c r="CQ7" s="1098"/>
      <c r="CR7" s="1096">
        <v>56</v>
      </c>
      <c r="CS7" s="1097"/>
      <c r="CT7" s="1097"/>
      <c r="CU7" s="1097"/>
      <c r="CV7" s="1098"/>
      <c r="CW7" s="1096">
        <v>35</v>
      </c>
      <c r="CX7" s="1097"/>
      <c r="CY7" s="1097"/>
      <c r="CZ7" s="1097"/>
      <c r="DA7" s="1098"/>
      <c r="DB7" s="1096" t="s">
        <v>564</v>
      </c>
      <c r="DC7" s="1097"/>
      <c r="DD7" s="1097"/>
      <c r="DE7" s="1097"/>
      <c r="DF7" s="1098"/>
      <c r="DG7" s="1096" t="s">
        <v>564</v>
      </c>
      <c r="DH7" s="1097"/>
      <c r="DI7" s="1097"/>
      <c r="DJ7" s="1097"/>
      <c r="DK7" s="1098"/>
      <c r="DL7" s="1096" t="s">
        <v>564</v>
      </c>
      <c r="DM7" s="1097"/>
      <c r="DN7" s="1097"/>
      <c r="DO7" s="1097"/>
      <c r="DP7" s="1098"/>
      <c r="DQ7" s="1096" t="s">
        <v>564</v>
      </c>
      <c r="DR7" s="1097"/>
      <c r="DS7" s="1097"/>
      <c r="DT7" s="1097"/>
      <c r="DU7" s="1098"/>
      <c r="DV7" s="1099"/>
      <c r="DW7" s="1100"/>
      <c r="DX7" s="1100"/>
      <c r="DY7" s="1100"/>
      <c r="DZ7" s="1101"/>
      <c r="EA7" s="230"/>
    </row>
    <row r="8" spans="1:131" s="231" customFormat="1" ht="26.25" customHeight="1" x14ac:dyDescent="0.2">
      <c r="A8" s="234">
        <v>2</v>
      </c>
      <c r="B8" s="1030" t="s">
        <v>375</v>
      </c>
      <c r="C8" s="1031"/>
      <c r="D8" s="1031"/>
      <c r="E8" s="1031"/>
      <c r="F8" s="1031"/>
      <c r="G8" s="1031"/>
      <c r="H8" s="1031"/>
      <c r="I8" s="1031"/>
      <c r="J8" s="1031"/>
      <c r="K8" s="1031"/>
      <c r="L8" s="1031"/>
      <c r="M8" s="1031"/>
      <c r="N8" s="1031"/>
      <c r="O8" s="1031"/>
      <c r="P8" s="1032"/>
      <c r="Q8" s="1038">
        <v>3317</v>
      </c>
      <c r="R8" s="1039"/>
      <c r="S8" s="1039"/>
      <c r="T8" s="1039"/>
      <c r="U8" s="1039"/>
      <c r="V8" s="1039">
        <v>2642</v>
      </c>
      <c r="W8" s="1039"/>
      <c r="X8" s="1039"/>
      <c r="Y8" s="1039"/>
      <c r="Z8" s="1039"/>
      <c r="AA8" s="1039">
        <v>676</v>
      </c>
      <c r="AB8" s="1039"/>
      <c r="AC8" s="1039"/>
      <c r="AD8" s="1039"/>
      <c r="AE8" s="1040"/>
      <c r="AF8" s="1035">
        <v>675</v>
      </c>
      <c r="AG8" s="1036"/>
      <c r="AH8" s="1036"/>
      <c r="AI8" s="1036"/>
      <c r="AJ8" s="1037"/>
      <c r="AK8" s="1080">
        <v>1619</v>
      </c>
      <c r="AL8" s="1081"/>
      <c r="AM8" s="1081"/>
      <c r="AN8" s="1081"/>
      <c r="AO8" s="1081"/>
      <c r="AP8" s="1081">
        <v>4802</v>
      </c>
      <c r="AQ8" s="1081"/>
      <c r="AR8" s="1081"/>
      <c r="AS8" s="1081"/>
      <c r="AT8" s="1081"/>
      <c r="AU8" s="1082"/>
      <c r="AV8" s="1082"/>
      <c r="AW8" s="1082"/>
      <c r="AX8" s="1082"/>
      <c r="AY8" s="1083"/>
      <c r="AZ8" s="228"/>
      <c r="BA8" s="228"/>
      <c r="BB8" s="228"/>
      <c r="BC8" s="228"/>
      <c r="BD8" s="228"/>
      <c r="BE8" s="229"/>
      <c r="BF8" s="229"/>
      <c r="BG8" s="229"/>
      <c r="BH8" s="229"/>
      <c r="BI8" s="229"/>
      <c r="BJ8" s="229"/>
      <c r="BK8" s="229"/>
      <c r="BL8" s="229"/>
      <c r="BM8" s="229"/>
      <c r="BN8" s="229"/>
      <c r="BO8" s="229"/>
      <c r="BP8" s="229"/>
      <c r="BQ8" s="234">
        <v>2</v>
      </c>
      <c r="BR8" s="235" t="s">
        <v>550</v>
      </c>
      <c r="BS8" s="992" t="s">
        <v>551</v>
      </c>
      <c r="BT8" s="993"/>
      <c r="BU8" s="993"/>
      <c r="BV8" s="993"/>
      <c r="BW8" s="993"/>
      <c r="BX8" s="993"/>
      <c r="BY8" s="993"/>
      <c r="BZ8" s="993"/>
      <c r="CA8" s="993"/>
      <c r="CB8" s="993"/>
      <c r="CC8" s="993"/>
      <c r="CD8" s="993"/>
      <c r="CE8" s="993"/>
      <c r="CF8" s="993"/>
      <c r="CG8" s="1014"/>
      <c r="CH8" s="989">
        <v>6</v>
      </c>
      <c r="CI8" s="990"/>
      <c r="CJ8" s="990"/>
      <c r="CK8" s="990"/>
      <c r="CL8" s="991"/>
      <c r="CM8" s="989">
        <v>5080</v>
      </c>
      <c r="CN8" s="990"/>
      <c r="CO8" s="990"/>
      <c r="CP8" s="990"/>
      <c r="CQ8" s="991"/>
      <c r="CR8" s="989">
        <v>5</v>
      </c>
      <c r="CS8" s="990"/>
      <c r="CT8" s="990"/>
      <c r="CU8" s="990"/>
      <c r="CV8" s="991"/>
      <c r="CW8" s="989" t="s">
        <v>564</v>
      </c>
      <c r="CX8" s="990"/>
      <c r="CY8" s="990"/>
      <c r="CZ8" s="990"/>
      <c r="DA8" s="991"/>
      <c r="DB8" s="989" t="s">
        <v>564</v>
      </c>
      <c r="DC8" s="990"/>
      <c r="DD8" s="990"/>
      <c r="DE8" s="990"/>
      <c r="DF8" s="991"/>
      <c r="DG8" s="989">
        <v>3761</v>
      </c>
      <c r="DH8" s="990"/>
      <c r="DI8" s="990"/>
      <c r="DJ8" s="990"/>
      <c r="DK8" s="991"/>
      <c r="DL8" s="989" t="s">
        <v>564</v>
      </c>
      <c r="DM8" s="990"/>
      <c r="DN8" s="990"/>
      <c r="DO8" s="990"/>
      <c r="DP8" s="991"/>
      <c r="DQ8" s="989" t="s">
        <v>564</v>
      </c>
      <c r="DR8" s="990"/>
      <c r="DS8" s="990"/>
      <c r="DT8" s="990"/>
      <c r="DU8" s="991"/>
      <c r="DV8" s="992"/>
      <c r="DW8" s="993"/>
      <c r="DX8" s="993"/>
      <c r="DY8" s="993"/>
      <c r="DZ8" s="994"/>
      <c r="EA8" s="230"/>
    </row>
    <row r="9" spans="1:131" s="231" customFormat="1" ht="26.25" customHeight="1" x14ac:dyDescent="0.2">
      <c r="A9" s="234">
        <v>3</v>
      </c>
      <c r="B9" s="1030" t="s">
        <v>376</v>
      </c>
      <c r="C9" s="1031"/>
      <c r="D9" s="1031"/>
      <c r="E9" s="1031"/>
      <c r="F9" s="1031"/>
      <c r="G9" s="1031"/>
      <c r="H9" s="1031"/>
      <c r="I9" s="1031"/>
      <c r="J9" s="1031"/>
      <c r="K9" s="1031"/>
      <c r="L9" s="1031"/>
      <c r="M9" s="1031"/>
      <c r="N9" s="1031"/>
      <c r="O9" s="1031"/>
      <c r="P9" s="1032"/>
      <c r="Q9" s="1038">
        <v>599</v>
      </c>
      <c r="R9" s="1039"/>
      <c r="S9" s="1039"/>
      <c r="T9" s="1039"/>
      <c r="U9" s="1039"/>
      <c r="V9" s="1039">
        <v>549</v>
      </c>
      <c r="W9" s="1039"/>
      <c r="X9" s="1039"/>
      <c r="Y9" s="1039"/>
      <c r="Z9" s="1039"/>
      <c r="AA9" s="1039">
        <v>51</v>
      </c>
      <c r="AB9" s="1039"/>
      <c r="AC9" s="1039"/>
      <c r="AD9" s="1039"/>
      <c r="AE9" s="1040"/>
      <c r="AF9" s="1035">
        <v>51</v>
      </c>
      <c r="AG9" s="1036"/>
      <c r="AH9" s="1036"/>
      <c r="AI9" s="1036"/>
      <c r="AJ9" s="1037"/>
      <c r="AK9" s="1080">
        <v>89</v>
      </c>
      <c r="AL9" s="1081"/>
      <c r="AM9" s="1081"/>
      <c r="AN9" s="1081"/>
      <c r="AO9" s="1081"/>
      <c r="AP9" s="1081" t="s">
        <v>488</v>
      </c>
      <c r="AQ9" s="1081"/>
      <c r="AR9" s="1081"/>
      <c r="AS9" s="1081"/>
      <c r="AT9" s="1081"/>
      <c r="AU9" s="1082"/>
      <c r="AV9" s="1082"/>
      <c r="AW9" s="1082"/>
      <c r="AX9" s="1082"/>
      <c r="AY9" s="1083"/>
      <c r="AZ9" s="228"/>
      <c r="BA9" s="228"/>
      <c r="BB9" s="228"/>
      <c r="BC9" s="228"/>
      <c r="BD9" s="228"/>
      <c r="BE9" s="229"/>
      <c r="BF9" s="229"/>
      <c r="BG9" s="229"/>
      <c r="BH9" s="229"/>
      <c r="BI9" s="229"/>
      <c r="BJ9" s="229"/>
      <c r="BK9" s="229"/>
      <c r="BL9" s="229"/>
      <c r="BM9" s="229"/>
      <c r="BN9" s="229"/>
      <c r="BO9" s="229"/>
      <c r="BP9" s="229"/>
      <c r="BQ9" s="234">
        <v>3</v>
      </c>
      <c r="BR9" s="235"/>
      <c r="BS9" s="992" t="s">
        <v>552</v>
      </c>
      <c r="BT9" s="993"/>
      <c r="BU9" s="993"/>
      <c r="BV9" s="993"/>
      <c r="BW9" s="993"/>
      <c r="BX9" s="993"/>
      <c r="BY9" s="993"/>
      <c r="BZ9" s="993"/>
      <c r="CA9" s="993"/>
      <c r="CB9" s="993"/>
      <c r="CC9" s="993"/>
      <c r="CD9" s="993"/>
      <c r="CE9" s="993"/>
      <c r="CF9" s="993"/>
      <c r="CG9" s="1014"/>
      <c r="CH9" s="989">
        <v>17</v>
      </c>
      <c r="CI9" s="990"/>
      <c r="CJ9" s="990"/>
      <c r="CK9" s="990"/>
      <c r="CL9" s="991"/>
      <c r="CM9" s="989">
        <v>472</v>
      </c>
      <c r="CN9" s="990"/>
      <c r="CO9" s="990"/>
      <c r="CP9" s="990"/>
      <c r="CQ9" s="991"/>
      <c r="CR9" s="989">
        <v>127</v>
      </c>
      <c r="CS9" s="990"/>
      <c r="CT9" s="990"/>
      <c r="CU9" s="990"/>
      <c r="CV9" s="991"/>
      <c r="CW9" s="989">
        <v>40</v>
      </c>
      <c r="CX9" s="990"/>
      <c r="CY9" s="990"/>
      <c r="CZ9" s="990"/>
      <c r="DA9" s="991"/>
      <c r="DB9" s="989" t="s">
        <v>564</v>
      </c>
      <c r="DC9" s="990"/>
      <c r="DD9" s="990"/>
      <c r="DE9" s="990"/>
      <c r="DF9" s="991"/>
      <c r="DG9" s="989" t="s">
        <v>564</v>
      </c>
      <c r="DH9" s="990"/>
      <c r="DI9" s="990"/>
      <c r="DJ9" s="990"/>
      <c r="DK9" s="991"/>
      <c r="DL9" s="989" t="s">
        <v>564</v>
      </c>
      <c r="DM9" s="990"/>
      <c r="DN9" s="990"/>
      <c r="DO9" s="990"/>
      <c r="DP9" s="991"/>
      <c r="DQ9" s="989" t="s">
        <v>564</v>
      </c>
      <c r="DR9" s="990"/>
      <c r="DS9" s="990"/>
      <c r="DT9" s="990"/>
      <c r="DU9" s="991"/>
      <c r="DV9" s="992"/>
      <c r="DW9" s="993"/>
      <c r="DX9" s="993"/>
      <c r="DY9" s="993"/>
      <c r="DZ9" s="994"/>
      <c r="EA9" s="230"/>
    </row>
    <row r="10" spans="1:131" s="231" customFormat="1" ht="26.25" customHeight="1" x14ac:dyDescent="0.2">
      <c r="A10" s="234">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28"/>
      <c r="BA10" s="228"/>
      <c r="BB10" s="228"/>
      <c r="BC10" s="228"/>
      <c r="BD10" s="228"/>
      <c r="BE10" s="229"/>
      <c r="BF10" s="229"/>
      <c r="BG10" s="229"/>
      <c r="BH10" s="229"/>
      <c r="BI10" s="229"/>
      <c r="BJ10" s="229"/>
      <c r="BK10" s="229"/>
      <c r="BL10" s="229"/>
      <c r="BM10" s="229"/>
      <c r="BN10" s="229"/>
      <c r="BO10" s="229"/>
      <c r="BP10" s="229"/>
      <c r="BQ10" s="234">
        <v>4</v>
      </c>
      <c r="BR10" s="235"/>
      <c r="BS10" s="992" t="s">
        <v>553</v>
      </c>
      <c r="BT10" s="993"/>
      <c r="BU10" s="993"/>
      <c r="BV10" s="993"/>
      <c r="BW10" s="993"/>
      <c r="BX10" s="993"/>
      <c r="BY10" s="993"/>
      <c r="BZ10" s="993"/>
      <c r="CA10" s="993"/>
      <c r="CB10" s="993"/>
      <c r="CC10" s="993"/>
      <c r="CD10" s="993"/>
      <c r="CE10" s="993"/>
      <c r="CF10" s="993"/>
      <c r="CG10" s="1014"/>
      <c r="CH10" s="989">
        <v>-12</v>
      </c>
      <c r="CI10" s="990"/>
      <c r="CJ10" s="990"/>
      <c r="CK10" s="990"/>
      <c r="CL10" s="991"/>
      <c r="CM10" s="989">
        <v>905</v>
      </c>
      <c r="CN10" s="990"/>
      <c r="CO10" s="990"/>
      <c r="CP10" s="990"/>
      <c r="CQ10" s="991"/>
      <c r="CR10" s="989">
        <v>145</v>
      </c>
      <c r="CS10" s="990"/>
      <c r="CT10" s="990"/>
      <c r="CU10" s="990"/>
      <c r="CV10" s="991"/>
      <c r="CW10" s="989">
        <v>16</v>
      </c>
      <c r="CX10" s="990"/>
      <c r="CY10" s="990"/>
      <c r="CZ10" s="990"/>
      <c r="DA10" s="991"/>
      <c r="DB10" s="989" t="s">
        <v>564</v>
      </c>
      <c r="DC10" s="990"/>
      <c r="DD10" s="990"/>
      <c r="DE10" s="990"/>
      <c r="DF10" s="991"/>
      <c r="DG10" s="989" t="s">
        <v>564</v>
      </c>
      <c r="DH10" s="990"/>
      <c r="DI10" s="990"/>
      <c r="DJ10" s="990"/>
      <c r="DK10" s="991"/>
      <c r="DL10" s="989" t="s">
        <v>564</v>
      </c>
      <c r="DM10" s="990"/>
      <c r="DN10" s="990"/>
      <c r="DO10" s="990"/>
      <c r="DP10" s="991"/>
      <c r="DQ10" s="989" t="s">
        <v>564</v>
      </c>
      <c r="DR10" s="990"/>
      <c r="DS10" s="990"/>
      <c r="DT10" s="990"/>
      <c r="DU10" s="991"/>
      <c r="DV10" s="992"/>
      <c r="DW10" s="993"/>
      <c r="DX10" s="993"/>
      <c r="DY10" s="993"/>
      <c r="DZ10" s="994"/>
      <c r="EA10" s="230"/>
    </row>
    <row r="11" spans="1:131" s="231" customFormat="1" ht="26.25" customHeight="1" x14ac:dyDescent="0.2">
      <c r="A11" s="234">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28"/>
      <c r="BA11" s="228"/>
      <c r="BB11" s="228"/>
      <c r="BC11" s="228"/>
      <c r="BD11" s="228"/>
      <c r="BE11" s="229"/>
      <c r="BF11" s="229"/>
      <c r="BG11" s="229"/>
      <c r="BH11" s="229"/>
      <c r="BI11" s="229"/>
      <c r="BJ11" s="229"/>
      <c r="BK11" s="229"/>
      <c r="BL11" s="229"/>
      <c r="BM11" s="229"/>
      <c r="BN11" s="229"/>
      <c r="BO11" s="229"/>
      <c r="BP11" s="229"/>
      <c r="BQ11" s="234">
        <v>5</v>
      </c>
      <c r="BR11" s="235" t="s">
        <v>565</v>
      </c>
      <c r="BS11" s="992" t="s">
        <v>554</v>
      </c>
      <c r="BT11" s="993"/>
      <c r="BU11" s="993"/>
      <c r="BV11" s="993"/>
      <c r="BW11" s="993"/>
      <c r="BX11" s="993"/>
      <c r="BY11" s="993"/>
      <c r="BZ11" s="993"/>
      <c r="CA11" s="993"/>
      <c r="CB11" s="993"/>
      <c r="CC11" s="993"/>
      <c r="CD11" s="993"/>
      <c r="CE11" s="993"/>
      <c r="CF11" s="993"/>
      <c r="CG11" s="1014"/>
      <c r="CH11" s="989">
        <v>12</v>
      </c>
      <c r="CI11" s="990"/>
      <c r="CJ11" s="990"/>
      <c r="CK11" s="990"/>
      <c r="CL11" s="991"/>
      <c r="CM11" s="989">
        <v>1172</v>
      </c>
      <c r="CN11" s="990"/>
      <c r="CO11" s="990"/>
      <c r="CP11" s="990"/>
      <c r="CQ11" s="991"/>
      <c r="CR11" s="989">
        <v>70</v>
      </c>
      <c r="CS11" s="990"/>
      <c r="CT11" s="990"/>
      <c r="CU11" s="990"/>
      <c r="CV11" s="991"/>
      <c r="CW11" s="989">
        <v>57</v>
      </c>
      <c r="CX11" s="990"/>
      <c r="CY11" s="990"/>
      <c r="CZ11" s="990"/>
      <c r="DA11" s="991"/>
      <c r="DB11" s="989" t="s">
        <v>564</v>
      </c>
      <c r="DC11" s="990"/>
      <c r="DD11" s="990"/>
      <c r="DE11" s="990"/>
      <c r="DF11" s="991"/>
      <c r="DG11" s="989" t="s">
        <v>564</v>
      </c>
      <c r="DH11" s="990"/>
      <c r="DI11" s="990"/>
      <c r="DJ11" s="990"/>
      <c r="DK11" s="991"/>
      <c r="DL11" s="989">
        <v>21</v>
      </c>
      <c r="DM11" s="990"/>
      <c r="DN11" s="990"/>
      <c r="DO11" s="990"/>
      <c r="DP11" s="991"/>
      <c r="DQ11" s="989">
        <v>2</v>
      </c>
      <c r="DR11" s="990"/>
      <c r="DS11" s="990"/>
      <c r="DT11" s="990"/>
      <c r="DU11" s="991"/>
      <c r="DV11" s="992"/>
      <c r="DW11" s="993"/>
      <c r="DX11" s="993"/>
      <c r="DY11" s="993"/>
      <c r="DZ11" s="994"/>
      <c r="EA11" s="230"/>
    </row>
    <row r="12" spans="1:131" s="231" customFormat="1" ht="26.25" customHeight="1" x14ac:dyDescent="0.2">
      <c r="A12" s="234">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28"/>
      <c r="BA12" s="228"/>
      <c r="BB12" s="228"/>
      <c r="BC12" s="228"/>
      <c r="BD12" s="228"/>
      <c r="BE12" s="229"/>
      <c r="BF12" s="229"/>
      <c r="BG12" s="229"/>
      <c r="BH12" s="229"/>
      <c r="BI12" s="229"/>
      <c r="BJ12" s="229"/>
      <c r="BK12" s="229"/>
      <c r="BL12" s="229"/>
      <c r="BM12" s="229"/>
      <c r="BN12" s="229"/>
      <c r="BO12" s="229"/>
      <c r="BP12" s="229"/>
      <c r="BQ12" s="234">
        <v>6</v>
      </c>
      <c r="BR12" s="235"/>
      <c r="BS12" s="992" t="s">
        <v>555</v>
      </c>
      <c r="BT12" s="993"/>
      <c r="BU12" s="993"/>
      <c r="BV12" s="993"/>
      <c r="BW12" s="993"/>
      <c r="BX12" s="993"/>
      <c r="BY12" s="993"/>
      <c r="BZ12" s="993"/>
      <c r="CA12" s="993"/>
      <c r="CB12" s="993"/>
      <c r="CC12" s="993"/>
      <c r="CD12" s="993"/>
      <c r="CE12" s="993"/>
      <c r="CF12" s="993"/>
      <c r="CG12" s="1014"/>
      <c r="CH12" s="989">
        <v>140</v>
      </c>
      <c r="CI12" s="990"/>
      <c r="CJ12" s="990"/>
      <c r="CK12" s="990"/>
      <c r="CL12" s="991"/>
      <c r="CM12" s="989">
        <v>1024</v>
      </c>
      <c r="CN12" s="990"/>
      <c r="CO12" s="990"/>
      <c r="CP12" s="990"/>
      <c r="CQ12" s="991"/>
      <c r="CR12" s="989">
        <v>200</v>
      </c>
      <c r="CS12" s="990"/>
      <c r="CT12" s="990"/>
      <c r="CU12" s="990"/>
      <c r="CV12" s="991"/>
      <c r="CW12" s="989">
        <v>124</v>
      </c>
      <c r="CX12" s="990"/>
      <c r="CY12" s="990"/>
      <c r="CZ12" s="990"/>
      <c r="DA12" s="991"/>
      <c r="DB12" s="989" t="s">
        <v>564</v>
      </c>
      <c r="DC12" s="990"/>
      <c r="DD12" s="990"/>
      <c r="DE12" s="990"/>
      <c r="DF12" s="991"/>
      <c r="DG12" s="989" t="s">
        <v>564</v>
      </c>
      <c r="DH12" s="990"/>
      <c r="DI12" s="990"/>
      <c r="DJ12" s="990"/>
      <c r="DK12" s="991"/>
      <c r="DL12" s="989" t="s">
        <v>564</v>
      </c>
      <c r="DM12" s="990"/>
      <c r="DN12" s="990"/>
      <c r="DO12" s="990"/>
      <c r="DP12" s="991"/>
      <c r="DQ12" s="989" t="s">
        <v>564</v>
      </c>
      <c r="DR12" s="990"/>
      <c r="DS12" s="990"/>
      <c r="DT12" s="990"/>
      <c r="DU12" s="991"/>
      <c r="DV12" s="992"/>
      <c r="DW12" s="993"/>
      <c r="DX12" s="993"/>
      <c r="DY12" s="993"/>
      <c r="DZ12" s="994"/>
      <c r="EA12" s="230"/>
    </row>
    <row r="13" spans="1:131" s="231" customFormat="1" ht="26.25" customHeight="1" x14ac:dyDescent="0.2">
      <c r="A13" s="234">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28"/>
      <c r="BA13" s="228"/>
      <c r="BB13" s="228"/>
      <c r="BC13" s="228"/>
      <c r="BD13" s="228"/>
      <c r="BE13" s="229"/>
      <c r="BF13" s="229"/>
      <c r="BG13" s="229"/>
      <c r="BH13" s="229"/>
      <c r="BI13" s="229"/>
      <c r="BJ13" s="229"/>
      <c r="BK13" s="229"/>
      <c r="BL13" s="229"/>
      <c r="BM13" s="229"/>
      <c r="BN13" s="229"/>
      <c r="BO13" s="229"/>
      <c r="BP13" s="229"/>
      <c r="BQ13" s="234">
        <v>7</v>
      </c>
      <c r="BR13" s="235"/>
      <c r="BS13" s="992" t="s">
        <v>567</v>
      </c>
      <c r="BT13" s="993"/>
      <c r="BU13" s="993"/>
      <c r="BV13" s="993"/>
      <c r="BW13" s="993"/>
      <c r="BX13" s="993"/>
      <c r="BY13" s="993"/>
      <c r="BZ13" s="993"/>
      <c r="CA13" s="993"/>
      <c r="CB13" s="993"/>
      <c r="CC13" s="993"/>
      <c r="CD13" s="993"/>
      <c r="CE13" s="993"/>
      <c r="CF13" s="993"/>
      <c r="CG13" s="1014"/>
      <c r="CH13" s="989">
        <v>-87</v>
      </c>
      <c r="CI13" s="990"/>
      <c r="CJ13" s="990"/>
      <c r="CK13" s="990"/>
      <c r="CL13" s="991"/>
      <c r="CM13" s="989">
        <v>14547</v>
      </c>
      <c r="CN13" s="990"/>
      <c r="CO13" s="990"/>
      <c r="CP13" s="990"/>
      <c r="CQ13" s="991"/>
      <c r="CR13" s="989">
        <v>1</v>
      </c>
      <c r="CS13" s="990"/>
      <c r="CT13" s="990"/>
      <c r="CU13" s="990"/>
      <c r="CV13" s="991"/>
      <c r="CW13" s="989" t="s">
        <v>564</v>
      </c>
      <c r="CX13" s="990"/>
      <c r="CY13" s="990"/>
      <c r="CZ13" s="990"/>
      <c r="DA13" s="991"/>
      <c r="DB13" s="989" t="s">
        <v>564</v>
      </c>
      <c r="DC13" s="990"/>
      <c r="DD13" s="990"/>
      <c r="DE13" s="990"/>
      <c r="DF13" s="991"/>
      <c r="DG13" s="989" t="s">
        <v>564</v>
      </c>
      <c r="DH13" s="990"/>
      <c r="DI13" s="990"/>
      <c r="DJ13" s="990"/>
      <c r="DK13" s="991"/>
      <c r="DL13" s="989" t="s">
        <v>564</v>
      </c>
      <c r="DM13" s="990"/>
      <c r="DN13" s="990"/>
      <c r="DO13" s="990"/>
      <c r="DP13" s="991"/>
      <c r="DQ13" s="989" t="s">
        <v>564</v>
      </c>
      <c r="DR13" s="990"/>
      <c r="DS13" s="990"/>
      <c r="DT13" s="990"/>
      <c r="DU13" s="991"/>
      <c r="DV13" s="992"/>
      <c r="DW13" s="993"/>
      <c r="DX13" s="993"/>
      <c r="DY13" s="993"/>
      <c r="DZ13" s="994"/>
      <c r="EA13" s="230"/>
    </row>
    <row r="14" spans="1:131" s="231" customFormat="1" ht="26.25" customHeight="1" x14ac:dyDescent="0.2">
      <c r="A14" s="234">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28"/>
      <c r="BA14" s="228"/>
      <c r="BB14" s="228"/>
      <c r="BC14" s="228"/>
      <c r="BD14" s="228"/>
      <c r="BE14" s="229"/>
      <c r="BF14" s="229"/>
      <c r="BG14" s="229"/>
      <c r="BH14" s="229"/>
      <c r="BI14" s="229"/>
      <c r="BJ14" s="229"/>
      <c r="BK14" s="229"/>
      <c r="BL14" s="229"/>
      <c r="BM14" s="229"/>
      <c r="BN14" s="229"/>
      <c r="BO14" s="229"/>
      <c r="BP14" s="229"/>
      <c r="BQ14" s="234">
        <v>8</v>
      </c>
      <c r="BR14" s="235"/>
      <c r="BS14" s="992" t="s">
        <v>556</v>
      </c>
      <c r="BT14" s="993"/>
      <c r="BU14" s="993"/>
      <c r="BV14" s="993"/>
      <c r="BW14" s="993"/>
      <c r="BX14" s="993"/>
      <c r="BY14" s="993"/>
      <c r="BZ14" s="993"/>
      <c r="CA14" s="993"/>
      <c r="CB14" s="993"/>
      <c r="CC14" s="993"/>
      <c r="CD14" s="993"/>
      <c r="CE14" s="993"/>
      <c r="CF14" s="993"/>
      <c r="CG14" s="1014"/>
      <c r="CH14" s="989">
        <v>30</v>
      </c>
      <c r="CI14" s="990"/>
      <c r="CJ14" s="990"/>
      <c r="CK14" s="990"/>
      <c r="CL14" s="991"/>
      <c r="CM14" s="989">
        <v>855</v>
      </c>
      <c r="CN14" s="990"/>
      <c r="CO14" s="990"/>
      <c r="CP14" s="990"/>
      <c r="CQ14" s="991"/>
      <c r="CR14" s="989">
        <v>6</v>
      </c>
      <c r="CS14" s="990"/>
      <c r="CT14" s="990"/>
      <c r="CU14" s="990"/>
      <c r="CV14" s="991"/>
      <c r="CW14" s="989" t="s">
        <v>564</v>
      </c>
      <c r="CX14" s="990"/>
      <c r="CY14" s="990"/>
      <c r="CZ14" s="990"/>
      <c r="DA14" s="991"/>
      <c r="DB14" s="989" t="s">
        <v>564</v>
      </c>
      <c r="DC14" s="990"/>
      <c r="DD14" s="990"/>
      <c r="DE14" s="990"/>
      <c r="DF14" s="991"/>
      <c r="DG14" s="989" t="s">
        <v>564</v>
      </c>
      <c r="DH14" s="990"/>
      <c r="DI14" s="990"/>
      <c r="DJ14" s="990"/>
      <c r="DK14" s="991"/>
      <c r="DL14" s="989" t="s">
        <v>564</v>
      </c>
      <c r="DM14" s="990"/>
      <c r="DN14" s="990"/>
      <c r="DO14" s="990"/>
      <c r="DP14" s="991"/>
      <c r="DQ14" s="989" t="s">
        <v>564</v>
      </c>
      <c r="DR14" s="990"/>
      <c r="DS14" s="990"/>
      <c r="DT14" s="990"/>
      <c r="DU14" s="991"/>
      <c r="DV14" s="992"/>
      <c r="DW14" s="993"/>
      <c r="DX14" s="993"/>
      <c r="DY14" s="993"/>
      <c r="DZ14" s="994"/>
      <c r="EA14" s="230"/>
    </row>
    <row r="15" spans="1:131" s="231" customFormat="1" ht="26.25" customHeight="1" x14ac:dyDescent="0.2">
      <c r="A15" s="234">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28"/>
      <c r="BA15" s="228"/>
      <c r="BB15" s="228"/>
      <c r="BC15" s="228"/>
      <c r="BD15" s="228"/>
      <c r="BE15" s="229"/>
      <c r="BF15" s="229"/>
      <c r="BG15" s="229"/>
      <c r="BH15" s="229"/>
      <c r="BI15" s="229"/>
      <c r="BJ15" s="229"/>
      <c r="BK15" s="229"/>
      <c r="BL15" s="229"/>
      <c r="BM15" s="229"/>
      <c r="BN15" s="229"/>
      <c r="BO15" s="229"/>
      <c r="BP15" s="229"/>
      <c r="BQ15" s="234">
        <v>9</v>
      </c>
      <c r="BR15" s="235"/>
      <c r="BS15" s="992" t="s">
        <v>557</v>
      </c>
      <c r="BT15" s="993"/>
      <c r="BU15" s="993"/>
      <c r="BV15" s="993"/>
      <c r="BW15" s="993"/>
      <c r="BX15" s="993"/>
      <c r="BY15" s="993"/>
      <c r="BZ15" s="993"/>
      <c r="CA15" s="993"/>
      <c r="CB15" s="993"/>
      <c r="CC15" s="993"/>
      <c r="CD15" s="993"/>
      <c r="CE15" s="993"/>
      <c r="CF15" s="993"/>
      <c r="CG15" s="1014"/>
      <c r="CH15" s="989">
        <v>21</v>
      </c>
      <c r="CI15" s="990"/>
      <c r="CJ15" s="990"/>
      <c r="CK15" s="990"/>
      <c r="CL15" s="991"/>
      <c r="CM15" s="989">
        <v>82</v>
      </c>
      <c r="CN15" s="990"/>
      <c r="CO15" s="990"/>
      <c r="CP15" s="990"/>
      <c r="CQ15" s="991"/>
      <c r="CR15" s="989">
        <v>5</v>
      </c>
      <c r="CS15" s="990"/>
      <c r="CT15" s="990"/>
      <c r="CU15" s="990"/>
      <c r="CV15" s="991"/>
      <c r="CW15" s="989" t="s">
        <v>564</v>
      </c>
      <c r="CX15" s="990"/>
      <c r="CY15" s="990"/>
      <c r="CZ15" s="990"/>
      <c r="DA15" s="991"/>
      <c r="DB15" s="989" t="s">
        <v>564</v>
      </c>
      <c r="DC15" s="990"/>
      <c r="DD15" s="990"/>
      <c r="DE15" s="990"/>
      <c r="DF15" s="991"/>
      <c r="DG15" s="989" t="s">
        <v>564</v>
      </c>
      <c r="DH15" s="990"/>
      <c r="DI15" s="990"/>
      <c r="DJ15" s="990"/>
      <c r="DK15" s="991"/>
      <c r="DL15" s="989" t="s">
        <v>564</v>
      </c>
      <c r="DM15" s="990"/>
      <c r="DN15" s="990"/>
      <c r="DO15" s="990"/>
      <c r="DP15" s="991"/>
      <c r="DQ15" s="989" t="s">
        <v>564</v>
      </c>
      <c r="DR15" s="990"/>
      <c r="DS15" s="990"/>
      <c r="DT15" s="990"/>
      <c r="DU15" s="991"/>
      <c r="DV15" s="992"/>
      <c r="DW15" s="993"/>
      <c r="DX15" s="993"/>
      <c r="DY15" s="993"/>
      <c r="DZ15" s="994"/>
      <c r="EA15" s="230"/>
    </row>
    <row r="16" spans="1:131" s="231" customFormat="1" ht="26.25" customHeight="1" thickBot="1" x14ac:dyDescent="0.25">
      <c r="A16" s="234">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28"/>
      <c r="BA16" s="228"/>
      <c r="BB16" s="228"/>
      <c r="BC16" s="228"/>
      <c r="BD16" s="228"/>
      <c r="BE16" s="229"/>
      <c r="BF16" s="229"/>
      <c r="BG16" s="229"/>
      <c r="BH16" s="229"/>
      <c r="BI16" s="229"/>
      <c r="BJ16" s="229"/>
      <c r="BK16" s="229"/>
      <c r="BL16" s="229"/>
      <c r="BM16" s="229"/>
      <c r="BN16" s="229"/>
      <c r="BO16" s="229"/>
      <c r="BP16" s="229"/>
      <c r="BQ16" s="234">
        <v>10</v>
      </c>
      <c r="BR16" s="235"/>
      <c r="BS16" s="992" t="s">
        <v>558</v>
      </c>
      <c r="BT16" s="993"/>
      <c r="BU16" s="993"/>
      <c r="BV16" s="993"/>
      <c r="BW16" s="993"/>
      <c r="BX16" s="993"/>
      <c r="BY16" s="993"/>
      <c r="BZ16" s="993"/>
      <c r="CA16" s="993"/>
      <c r="CB16" s="993"/>
      <c r="CC16" s="993"/>
      <c r="CD16" s="993"/>
      <c r="CE16" s="993"/>
      <c r="CF16" s="993"/>
      <c r="CG16" s="1014"/>
      <c r="CH16" s="989">
        <v>-3</v>
      </c>
      <c r="CI16" s="990"/>
      <c r="CJ16" s="990"/>
      <c r="CK16" s="990"/>
      <c r="CL16" s="991"/>
      <c r="CM16" s="989">
        <v>799</v>
      </c>
      <c r="CN16" s="990"/>
      <c r="CO16" s="990"/>
      <c r="CP16" s="990"/>
      <c r="CQ16" s="991"/>
      <c r="CR16" s="989">
        <v>2</v>
      </c>
      <c r="CS16" s="990"/>
      <c r="CT16" s="990"/>
      <c r="CU16" s="990"/>
      <c r="CV16" s="991"/>
      <c r="CW16" s="989" t="s">
        <v>564</v>
      </c>
      <c r="CX16" s="990"/>
      <c r="CY16" s="990"/>
      <c r="CZ16" s="990"/>
      <c r="DA16" s="991"/>
      <c r="DB16" s="989" t="s">
        <v>564</v>
      </c>
      <c r="DC16" s="990"/>
      <c r="DD16" s="990"/>
      <c r="DE16" s="990"/>
      <c r="DF16" s="991"/>
      <c r="DG16" s="989" t="s">
        <v>564</v>
      </c>
      <c r="DH16" s="990"/>
      <c r="DI16" s="990"/>
      <c r="DJ16" s="990"/>
      <c r="DK16" s="991"/>
      <c r="DL16" s="989" t="s">
        <v>564</v>
      </c>
      <c r="DM16" s="990"/>
      <c r="DN16" s="990"/>
      <c r="DO16" s="990"/>
      <c r="DP16" s="991"/>
      <c r="DQ16" s="989" t="s">
        <v>564</v>
      </c>
      <c r="DR16" s="990"/>
      <c r="DS16" s="990"/>
      <c r="DT16" s="990"/>
      <c r="DU16" s="991"/>
      <c r="DV16" s="992"/>
      <c r="DW16" s="993"/>
      <c r="DX16" s="993"/>
      <c r="DY16" s="993"/>
      <c r="DZ16" s="994"/>
      <c r="EA16" s="230"/>
    </row>
    <row r="17" spans="1:131" s="231" customFormat="1" ht="26.25" hidden="1" customHeight="1" x14ac:dyDescent="0.2">
      <c r="A17" s="234">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28"/>
      <c r="BA17" s="228"/>
      <c r="BB17" s="228"/>
      <c r="BC17" s="228"/>
      <c r="BD17" s="228"/>
      <c r="BE17" s="229"/>
      <c r="BF17" s="229"/>
      <c r="BG17" s="229"/>
      <c r="BH17" s="229"/>
      <c r="BI17" s="229"/>
      <c r="BJ17" s="229"/>
      <c r="BK17" s="229"/>
      <c r="BL17" s="229"/>
      <c r="BM17" s="229"/>
      <c r="BN17" s="229"/>
      <c r="BO17" s="229"/>
      <c r="BP17" s="229"/>
      <c r="BQ17" s="234">
        <v>11</v>
      </c>
      <c r="BR17" s="235"/>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0"/>
    </row>
    <row r="18" spans="1:131" s="231" customFormat="1" ht="26.25" hidden="1" customHeight="1" x14ac:dyDescent="0.2">
      <c r="A18" s="234">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28"/>
      <c r="BA18" s="228"/>
      <c r="BB18" s="228"/>
      <c r="BC18" s="228"/>
      <c r="BD18" s="228"/>
      <c r="BE18" s="229"/>
      <c r="BF18" s="229"/>
      <c r="BG18" s="229"/>
      <c r="BH18" s="229"/>
      <c r="BI18" s="229"/>
      <c r="BJ18" s="229"/>
      <c r="BK18" s="229"/>
      <c r="BL18" s="229"/>
      <c r="BM18" s="229"/>
      <c r="BN18" s="229"/>
      <c r="BO18" s="229"/>
      <c r="BP18" s="229"/>
      <c r="BQ18" s="234">
        <v>12</v>
      </c>
      <c r="BR18" s="235"/>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0"/>
    </row>
    <row r="19" spans="1:131" s="231" customFormat="1" ht="26.25" hidden="1" customHeight="1" x14ac:dyDescent="0.2">
      <c r="A19" s="234">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28"/>
      <c r="BA19" s="228"/>
      <c r="BB19" s="228"/>
      <c r="BC19" s="228"/>
      <c r="BD19" s="228"/>
      <c r="BE19" s="229"/>
      <c r="BF19" s="229"/>
      <c r="BG19" s="229"/>
      <c r="BH19" s="229"/>
      <c r="BI19" s="229"/>
      <c r="BJ19" s="229"/>
      <c r="BK19" s="229"/>
      <c r="BL19" s="229"/>
      <c r="BM19" s="229"/>
      <c r="BN19" s="229"/>
      <c r="BO19" s="229"/>
      <c r="BP19" s="229"/>
      <c r="BQ19" s="234">
        <v>13</v>
      </c>
      <c r="BR19" s="235"/>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0"/>
    </row>
    <row r="20" spans="1:131" s="231" customFormat="1" ht="26.25" hidden="1" customHeight="1" x14ac:dyDescent="0.2">
      <c r="A20" s="234">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28"/>
      <c r="BA20" s="228"/>
      <c r="BB20" s="228"/>
      <c r="BC20" s="228"/>
      <c r="BD20" s="228"/>
      <c r="BE20" s="229"/>
      <c r="BF20" s="229"/>
      <c r="BG20" s="229"/>
      <c r="BH20" s="229"/>
      <c r="BI20" s="229"/>
      <c r="BJ20" s="229"/>
      <c r="BK20" s="229"/>
      <c r="BL20" s="229"/>
      <c r="BM20" s="229"/>
      <c r="BN20" s="229"/>
      <c r="BO20" s="229"/>
      <c r="BP20" s="229"/>
      <c r="BQ20" s="234">
        <v>14</v>
      </c>
      <c r="BR20" s="235"/>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0"/>
    </row>
    <row r="21" spans="1:131" s="231" customFormat="1" ht="26.25" hidden="1" customHeight="1" thickBot="1" x14ac:dyDescent="0.25">
      <c r="A21" s="234">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28"/>
      <c r="BA21" s="228"/>
      <c r="BB21" s="228"/>
      <c r="BC21" s="228"/>
      <c r="BD21" s="228"/>
      <c r="BE21" s="229"/>
      <c r="BF21" s="229"/>
      <c r="BG21" s="229"/>
      <c r="BH21" s="229"/>
      <c r="BI21" s="229"/>
      <c r="BJ21" s="229"/>
      <c r="BK21" s="229"/>
      <c r="BL21" s="229"/>
      <c r="BM21" s="229"/>
      <c r="BN21" s="229"/>
      <c r="BO21" s="229"/>
      <c r="BP21" s="229"/>
      <c r="BQ21" s="234">
        <v>15</v>
      </c>
      <c r="BR21" s="235"/>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0"/>
    </row>
    <row r="22" spans="1:131" s="231" customFormat="1" ht="26.25" customHeight="1" x14ac:dyDescent="0.2">
      <c r="A22" s="234">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377</v>
      </c>
      <c r="BA22" s="1028"/>
      <c r="BB22" s="1028"/>
      <c r="BC22" s="1028"/>
      <c r="BD22" s="1029"/>
      <c r="BE22" s="229"/>
      <c r="BF22" s="229"/>
      <c r="BG22" s="229"/>
      <c r="BH22" s="229"/>
      <c r="BI22" s="229"/>
      <c r="BJ22" s="229"/>
      <c r="BK22" s="229"/>
      <c r="BL22" s="229"/>
      <c r="BM22" s="229"/>
      <c r="BN22" s="229"/>
      <c r="BO22" s="229"/>
      <c r="BP22" s="229"/>
      <c r="BQ22" s="234">
        <v>16</v>
      </c>
      <c r="BR22" s="235"/>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0"/>
    </row>
    <row r="23" spans="1:131" s="231" customFormat="1" ht="26.25" customHeight="1" thickBot="1" x14ac:dyDescent="0.25">
      <c r="A23" s="236" t="s">
        <v>378</v>
      </c>
      <c r="B23" s="937" t="s">
        <v>379</v>
      </c>
      <c r="C23" s="938"/>
      <c r="D23" s="938"/>
      <c r="E23" s="938"/>
      <c r="F23" s="938"/>
      <c r="G23" s="938"/>
      <c r="H23" s="938"/>
      <c r="I23" s="938"/>
      <c r="J23" s="938"/>
      <c r="K23" s="938"/>
      <c r="L23" s="938"/>
      <c r="M23" s="938"/>
      <c r="N23" s="938"/>
      <c r="O23" s="938"/>
      <c r="P23" s="948"/>
      <c r="Q23" s="1067">
        <v>176349</v>
      </c>
      <c r="R23" s="1061"/>
      <c r="S23" s="1061"/>
      <c r="T23" s="1061"/>
      <c r="U23" s="1061"/>
      <c r="V23" s="1061">
        <v>169748</v>
      </c>
      <c r="W23" s="1061"/>
      <c r="X23" s="1061"/>
      <c r="Y23" s="1061"/>
      <c r="Z23" s="1061"/>
      <c r="AA23" s="1061">
        <v>6601</v>
      </c>
      <c r="AB23" s="1061"/>
      <c r="AC23" s="1061"/>
      <c r="AD23" s="1061"/>
      <c r="AE23" s="1068"/>
      <c r="AF23" s="1069">
        <v>6325</v>
      </c>
      <c r="AG23" s="1061"/>
      <c r="AH23" s="1061"/>
      <c r="AI23" s="1061"/>
      <c r="AJ23" s="1070"/>
      <c r="AK23" s="1071"/>
      <c r="AL23" s="1072"/>
      <c r="AM23" s="1072"/>
      <c r="AN23" s="1072"/>
      <c r="AO23" s="1072"/>
      <c r="AP23" s="1061">
        <v>78803</v>
      </c>
      <c r="AQ23" s="1061"/>
      <c r="AR23" s="1061"/>
      <c r="AS23" s="1061"/>
      <c r="AT23" s="1061"/>
      <c r="AU23" s="1062"/>
      <c r="AV23" s="1062"/>
      <c r="AW23" s="1062"/>
      <c r="AX23" s="1062"/>
      <c r="AY23" s="1063"/>
      <c r="AZ23" s="1064" t="s">
        <v>122</v>
      </c>
      <c r="BA23" s="1065"/>
      <c r="BB23" s="1065"/>
      <c r="BC23" s="1065"/>
      <c r="BD23" s="1066"/>
      <c r="BE23" s="229"/>
      <c r="BF23" s="229"/>
      <c r="BG23" s="229"/>
      <c r="BH23" s="229"/>
      <c r="BI23" s="229"/>
      <c r="BJ23" s="229"/>
      <c r="BK23" s="229"/>
      <c r="BL23" s="229"/>
      <c r="BM23" s="229"/>
      <c r="BN23" s="229"/>
      <c r="BO23" s="229"/>
      <c r="BP23" s="229"/>
      <c r="BQ23" s="234">
        <v>17</v>
      </c>
      <c r="BR23" s="235"/>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0"/>
    </row>
    <row r="24" spans="1:131" s="231" customFormat="1" ht="26.25" customHeight="1" x14ac:dyDescent="0.2">
      <c r="A24" s="1060" t="s">
        <v>380</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28"/>
      <c r="BA24" s="228"/>
      <c r="BB24" s="228"/>
      <c r="BC24" s="228"/>
      <c r="BD24" s="228"/>
      <c r="BE24" s="229"/>
      <c r="BF24" s="229"/>
      <c r="BG24" s="229"/>
      <c r="BH24" s="229"/>
      <c r="BI24" s="229"/>
      <c r="BJ24" s="229"/>
      <c r="BK24" s="229"/>
      <c r="BL24" s="229"/>
      <c r="BM24" s="229"/>
      <c r="BN24" s="229"/>
      <c r="BO24" s="229"/>
      <c r="BP24" s="229"/>
      <c r="BQ24" s="234">
        <v>18</v>
      </c>
      <c r="BR24" s="235"/>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0"/>
    </row>
    <row r="25" spans="1:131" ht="26.25" customHeight="1" thickBot="1" x14ac:dyDescent="0.25">
      <c r="A25" s="1059" t="s">
        <v>381</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28"/>
      <c r="BK25" s="228"/>
      <c r="BL25" s="228"/>
      <c r="BM25" s="228"/>
      <c r="BN25" s="228"/>
      <c r="BO25" s="237"/>
      <c r="BP25" s="237"/>
      <c r="BQ25" s="234">
        <v>19</v>
      </c>
      <c r="BR25" s="235"/>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26"/>
    </row>
    <row r="26" spans="1:131" ht="26.25" customHeight="1" x14ac:dyDescent="0.2">
      <c r="A26" s="995" t="s">
        <v>357</v>
      </c>
      <c r="B26" s="996"/>
      <c r="C26" s="996"/>
      <c r="D26" s="996"/>
      <c r="E26" s="996"/>
      <c r="F26" s="996"/>
      <c r="G26" s="996"/>
      <c r="H26" s="996"/>
      <c r="I26" s="996"/>
      <c r="J26" s="996"/>
      <c r="K26" s="996"/>
      <c r="L26" s="996"/>
      <c r="M26" s="996"/>
      <c r="N26" s="996"/>
      <c r="O26" s="996"/>
      <c r="P26" s="997"/>
      <c r="Q26" s="1001" t="s">
        <v>382</v>
      </c>
      <c r="R26" s="1002"/>
      <c r="S26" s="1002"/>
      <c r="T26" s="1002"/>
      <c r="U26" s="1003"/>
      <c r="V26" s="1001" t="s">
        <v>383</v>
      </c>
      <c r="W26" s="1002"/>
      <c r="X26" s="1002"/>
      <c r="Y26" s="1002"/>
      <c r="Z26" s="1003"/>
      <c r="AA26" s="1001" t="s">
        <v>384</v>
      </c>
      <c r="AB26" s="1002"/>
      <c r="AC26" s="1002"/>
      <c r="AD26" s="1002"/>
      <c r="AE26" s="1002"/>
      <c r="AF26" s="1055" t="s">
        <v>385</v>
      </c>
      <c r="AG26" s="1008"/>
      <c r="AH26" s="1008"/>
      <c r="AI26" s="1008"/>
      <c r="AJ26" s="1056"/>
      <c r="AK26" s="1002" t="s">
        <v>386</v>
      </c>
      <c r="AL26" s="1002"/>
      <c r="AM26" s="1002"/>
      <c r="AN26" s="1002"/>
      <c r="AO26" s="1003"/>
      <c r="AP26" s="1001" t="s">
        <v>387</v>
      </c>
      <c r="AQ26" s="1002"/>
      <c r="AR26" s="1002"/>
      <c r="AS26" s="1002"/>
      <c r="AT26" s="1003"/>
      <c r="AU26" s="1001" t="s">
        <v>388</v>
      </c>
      <c r="AV26" s="1002"/>
      <c r="AW26" s="1002"/>
      <c r="AX26" s="1002"/>
      <c r="AY26" s="1003"/>
      <c r="AZ26" s="1001" t="s">
        <v>389</v>
      </c>
      <c r="BA26" s="1002"/>
      <c r="BB26" s="1002"/>
      <c r="BC26" s="1002"/>
      <c r="BD26" s="1003"/>
      <c r="BE26" s="1001" t="s">
        <v>364</v>
      </c>
      <c r="BF26" s="1002"/>
      <c r="BG26" s="1002"/>
      <c r="BH26" s="1002"/>
      <c r="BI26" s="1015"/>
      <c r="BJ26" s="228"/>
      <c r="BK26" s="228"/>
      <c r="BL26" s="228"/>
      <c r="BM26" s="228"/>
      <c r="BN26" s="228"/>
      <c r="BO26" s="237"/>
      <c r="BP26" s="237"/>
      <c r="BQ26" s="234">
        <v>20</v>
      </c>
      <c r="BR26" s="235"/>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26"/>
    </row>
    <row r="27" spans="1:131" ht="26.25" customHeight="1" thickBot="1" x14ac:dyDescent="0.25">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28"/>
      <c r="BK27" s="228"/>
      <c r="BL27" s="228"/>
      <c r="BM27" s="228"/>
      <c r="BN27" s="228"/>
      <c r="BO27" s="237"/>
      <c r="BP27" s="237"/>
      <c r="BQ27" s="234">
        <v>21</v>
      </c>
      <c r="BR27" s="235"/>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26"/>
    </row>
    <row r="28" spans="1:131" ht="26.25" customHeight="1" thickTop="1" x14ac:dyDescent="0.2">
      <c r="A28" s="238">
        <v>1</v>
      </c>
      <c r="B28" s="1047" t="s">
        <v>390</v>
      </c>
      <c r="C28" s="1048"/>
      <c r="D28" s="1048"/>
      <c r="E28" s="1048"/>
      <c r="F28" s="1048"/>
      <c r="G28" s="1048"/>
      <c r="H28" s="1048"/>
      <c r="I28" s="1048"/>
      <c r="J28" s="1048"/>
      <c r="K28" s="1048"/>
      <c r="L28" s="1048"/>
      <c r="M28" s="1048"/>
      <c r="N28" s="1048"/>
      <c r="O28" s="1048"/>
      <c r="P28" s="1049"/>
      <c r="Q28" s="1050">
        <v>38285</v>
      </c>
      <c r="R28" s="1051"/>
      <c r="S28" s="1051"/>
      <c r="T28" s="1051"/>
      <c r="U28" s="1051"/>
      <c r="V28" s="1051">
        <v>38144</v>
      </c>
      <c r="W28" s="1051"/>
      <c r="X28" s="1051"/>
      <c r="Y28" s="1051"/>
      <c r="Z28" s="1051"/>
      <c r="AA28" s="1051">
        <v>141</v>
      </c>
      <c r="AB28" s="1051"/>
      <c r="AC28" s="1051"/>
      <c r="AD28" s="1051"/>
      <c r="AE28" s="1052"/>
      <c r="AF28" s="1053">
        <v>141</v>
      </c>
      <c r="AG28" s="1051"/>
      <c r="AH28" s="1051"/>
      <c r="AI28" s="1051"/>
      <c r="AJ28" s="1054"/>
      <c r="AK28" s="1042">
        <v>3515</v>
      </c>
      <c r="AL28" s="1043"/>
      <c r="AM28" s="1043"/>
      <c r="AN28" s="1043"/>
      <c r="AO28" s="1043"/>
      <c r="AP28" s="1043" t="s">
        <v>564</v>
      </c>
      <c r="AQ28" s="1043"/>
      <c r="AR28" s="1043"/>
      <c r="AS28" s="1043"/>
      <c r="AT28" s="1043"/>
      <c r="AU28" s="1043" t="s">
        <v>564</v>
      </c>
      <c r="AV28" s="1043"/>
      <c r="AW28" s="1043"/>
      <c r="AX28" s="1043"/>
      <c r="AY28" s="1043"/>
      <c r="AZ28" s="1044"/>
      <c r="BA28" s="1044"/>
      <c r="BB28" s="1044"/>
      <c r="BC28" s="1044"/>
      <c r="BD28" s="1044"/>
      <c r="BE28" s="1045"/>
      <c r="BF28" s="1045"/>
      <c r="BG28" s="1045"/>
      <c r="BH28" s="1045"/>
      <c r="BI28" s="1046"/>
      <c r="BJ28" s="228"/>
      <c r="BK28" s="228"/>
      <c r="BL28" s="228"/>
      <c r="BM28" s="228"/>
      <c r="BN28" s="228"/>
      <c r="BO28" s="237"/>
      <c r="BP28" s="237"/>
      <c r="BQ28" s="234">
        <v>22</v>
      </c>
      <c r="BR28" s="235"/>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26"/>
    </row>
    <row r="29" spans="1:131" ht="26.25" customHeight="1" x14ac:dyDescent="0.2">
      <c r="A29" s="238">
        <v>2</v>
      </c>
      <c r="B29" s="1030" t="s">
        <v>391</v>
      </c>
      <c r="C29" s="1031"/>
      <c r="D29" s="1031"/>
      <c r="E29" s="1031"/>
      <c r="F29" s="1031"/>
      <c r="G29" s="1031"/>
      <c r="H29" s="1031"/>
      <c r="I29" s="1031"/>
      <c r="J29" s="1031"/>
      <c r="K29" s="1031"/>
      <c r="L29" s="1031"/>
      <c r="M29" s="1031"/>
      <c r="N29" s="1031"/>
      <c r="O29" s="1031"/>
      <c r="P29" s="1032"/>
      <c r="Q29" s="1038">
        <v>33356</v>
      </c>
      <c r="R29" s="1039"/>
      <c r="S29" s="1039"/>
      <c r="T29" s="1039"/>
      <c r="U29" s="1039"/>
      <c r="V29" s="1039">
        <v>33108</v>
      </c>
      <c r="W29" s="1039"/>
      <c r="X29" s="1039"/>
      <c r="Y29" s="1039"/>
      <c r="Z29" s="1039"/>
      <c r="AA29" s="1039">
        <v>248</v>
      </c>
      <c r="AB29" s="1039"/>
      <c r="AC29" s="1039"/>
      <c r="AD29" s="1039"/>
      <c r="AE29" s="1040"/>
      <c r="AF29" s="1035">
        <v>248</v>
      </c>
      <c r="AG29" s="1036"/>
      <c r="AH29" s="1036"/>
      <c r="AI29" s="1036"/>
      <c r="AJ29" s="1037"/>
      <c r="AK29" s="980">
        <v>5560</v>
      </c>
      <c r="AL29" s="971"/>
      <c r="AM29" s="971"/>
      <c r="AN29" s="971"/>
      <c r="AO29" s="971"/>
      <c r="AP29" s="971" t="s">
        <v>564</v>
      </c>
      <c r="AQ29" s="971"/>
      <c r="AR29" s="971"/>
      <c r="AS29" s="971"/>
      <c r="AT29" s="971"/>
      <c r="AU29" s="971" t="s">
        <v>564</v>
      </c>
      <c r="AV29" s="971"/>
      <c r="AW29" s="971"/>
      <c r="AX29" s="971"/>
      <c r="AY29" s="971"/>
      <c r="AZ29" s="1041"/>
      <c r="BA29" s="1041"/>
      <c r="BB29" s="1041"/>
      <c r="BC29" s="1041"/>
      <c r="BD29" s="1041"/>
      <c r="BE29" s="972"/>
      <c r="BF29" s="972"/>
      <c r="BG29" s="972"/>
      <c r="BH29" s="972"/>
      <c r="BI29" s="973"/>
      <c r="BJ29" s="228"/>
      <c r="BK29" s="228"/>
      <c r="BL29" s="228"/>
      <c r="BM29" s="228"/>
      <c r="BN29" s="228"/>
      <c r="BO29" s="237"/>
      <c r="BP29" s="237"/>
      <c r="BQ29" s="234">
        <v>23</v>
      </c>
      <c r="BR29" s="235"/>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26"/>
    </row>
    <row r="30" spans="1:131" ht="26.25" customHeight="1" x14ac:dyDescent="0.2">
      <c r="A30" s="238">
        <v>3</v>
      </c>
      <c r="B30" s="1030" t="s">
        <v>392</v>
      </c>
      <c r="C30" s="1031"/>
      <c r="D30" s="1031"/>
      <c r="E30" s="1031"/>
      <c r="F30" s="1031"/>
      <c r="G30" s="1031"/>
      <c r="H30" s="1031"/>
      <c r="I30" s="1031"/>
      <c r="J30" s="1031"/>
      <c r="K30" s="1031"/>
      <c r="L30" s="1031"/>
      <c r="M30" s="1031"/>
      <c r="N30" s="1031"/>
      <c r="O30" s="1031"/>
      <c r="P30" s="1032"/>
      <c r="Q30" s="1038">
        <v>7015</v>
      </c>
      <c r="R30" s="1039"/>
      <c r="S30" s="1039"/>
      <c r="T30" s="1039"/>
      <c r="U30" s="1039"/>
      <c r="V30" s="1039">
        <v>6878</v>
      </c>
      <c r="W30" s="1039"/>
      <c r="X30" s="1039"/>
      <c r="Y30" s="1039"/>
      <c r="Z30" s="1039"/>
      <c r="AA30" s="1039">
        <v>136</v>
      </c>
      <c r="AB30" s="1039"/>
      <c r="AC30" s="1039"/>
      <c r="AD30" s="1039"/>
      <c r="AE30" s="1040"/>
      <c r="AF30" s="1035">
        <v>136</v>
      </c>
      <c r="AG30" s="1036"/>
      <c r="AH30" s="1036"/>
      <c r="AI30" s="1036"/>
      <c r="AJ30" s="1037"/>
      <c r="AK30" s="980">
        <v>841</v>
      </c>
      <c r="AL30" s="971"/>
      <c r="AM30" s="971"/>
      <c r="AN30" s="971"/>
      <c r="AO30" s="971"/>
      <c r="AP30" s="971" t="s">
        <v>564</v>
      </c>
      <c r="AQ30" s="971"/>
      <c r="AR30" s="971"/>
      <c r="AS30" s="971"/>
      <c r="AT30" s="971"/>
      <c r="AU30" s="971" t="s">
        <v>564</v>
      </c>
      <c r="AV30" s="971"/>
      <c r="AW30" s="971"/>
      <c r="AX30" s="971"/>
      <c r="AY30" s="971"/>
      <c r="AZ30" s="1041"/>
      <c r="BA30" s="1041"/>
      <c r="BB30" s="1041"/>
      <c r="BC30" s="1041"/>
      <c r="BD30" s="1041"/>
      <c r="BE30" s="972"/>
      <c r="BF30" s="972"/>
      <c r="BG30" s="972"/>
      <c r="BH30" s="972"/>
      <c r="BI30" s="973"/>
      <c r="BJ30" s="228"/>
      <c r="BK30" s="228"/>
      <c r="BL30" s="228"/>
      <c r="BM30" s="228"/>
      <c r="BN30" s="228"/>
      <c r="BO30" s="237"/>
      <c r="BP30" s="237"/>
      <c r="BQ30" s="234">
        <v>24</v>
      </c>
      <c r="BR30" s="235"/>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26"/>
    </row>
    <row r="31" spans="1:131" ht="26.25" customHeight="1" x14ac:dyDescent="0.2">
      <c r="A31" s="238">
        <v>4</v>
      </c>
      <c r="B31" s="1030" t="s">
        <v>393</v>
      </c>
      <c r="C31" s="1031"/>
      <c r="D31" s="1031"/>
      <c r="E31" s="1031"/>
      <c r="F31" s="1031"/>
      <c r="G31" s="1031"/>
      <c r="H31" s="1031"/>
      <c r="I31" s="1031"/>
      <c r="J31" s="1031"/>
      <c r="K31" s="1031"/>
      <c r="L31" s="1031"/>
      <c r="M31" s="1031"/>
      <c r="N31" s="1031"/>
      <c r="O31" s="1031"/>
      <c r="P31" s="1032"/>
      <c r="Q31" s="1038">
        <v>12425</v>
      </c>
      <c r="R31" s="1039"/>
      <c r="S31" s="1039"/>
      <c r="T31" s="1039"/>
      <c r="U31" s="1039"/>
      <c r="V31" s="1039">
        <v>11642</v>
      </c>
      <c r="W31" s="1039"/>
      <c r="X31" s="1039"/>
      <c r="Y31" s="1039"/>
      <c r="Z31" s="1039"/>
      <c r="AA31" s="1039">
        <v>783</v>
      </c>
      <c r="AB31" s="1039"/>
      <c r="AC31" s="1039"/>
      <c r="AD31" s="1039"/>
      <c r="AE31" s="1040"/>
      <c r="AF31" s="1035">
        <v>2503</v>
      </c>
      <c r="AG31" s="1036"/>
      <c r="AH31" s="1036"/>
      <c r="AI31" s="1036"/>
      <c r="AJ31" s="1037"/>
      <c r="AK31" s="980">
        <v>4328</v>
      </c>
      <c r="AL31" s="971"/>
      <c r="AM31" s="971"/>
      <c r="AN31" s="971"/>
      <c r="AO31" s="971"/>
      <c r="AP31" s="971">
        <v>40881</v>
      </c>
      <c r="AQ31" s="971"/>
      <c r="AR31" s="971"/>
      <c r="AS31" s="971"/>
      <c r="AT31" s="971"/>
      <c r="AU31" s="971">
        <v>21749</v>
      </c>
      <c r="AV31" s="971"/>
      <c r="AW31" s="971"/>
      <c r="AX31" s="971"/>
      <c r="AY31" s="971"/>
      <c r="AZ31" s="1041"/>
      <c r="BA31" s="1041"/>
      <c r="BB31" s="1041"/>
      <c r="BC31" s="1041"/>
      <c r="BD31" s="1041"/>
      <c r="BE31" s="972" t="s">
        <v>394</v>
      </c>
      <c r="BF31" s="972"/>
      <c r="BG31" s="972"/>
      <c r="BH31" s="972"/>
      <c r="BI31" s="973"/>
      <c r="BJ31" s="228"/>
      <c r="BK31" s="228"/>
      <c r="BL31" s="228"/>
      <c r="BM31" s="228"/>
      <c r="BN31" s="228"/>
      <c r="BO31" s="237"/>
      <c r="BP31" s="237"/>
      <c r="BQ31" s="234">
        <v>25</v>
      </c>
      <c r="BR31" s="235"/>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26"/>
    </row>
    <row r="32" spans="1:131" ht="26.25" customHeight="1" thickBot="1" x14ac:dyDescent="0.25">
      <c r="A32" s="238">
        <v>5</v>
      </c>
      <c r="B32" s="1030" t="s">
        <v>395</v>
      </c>
      <c r="C32" s="1031"/>
      <c r="D32" s="1031"/>
      <c r="E32" s="1031"/>
      <c r="F32" s="1031"/>
      <c r="G32" s="1031"/>
      <c r="H32" s="1031"/>
      <c r="I32" s="1031"/>
      <c r="J32" s="1031"/>
      <c r="K32" s="1031"/>
      <c r="L32" s="1031"/>
      <c r="M32" s="1031"/>
      <c r="N32" s="1031"/>
      <c r="O32" s="1031"/>
      <c r="P32" s="1032"/>
      <c r="Q32" s="1038">
        <v>21707</v>
      </c>
      <c r="R32" s="1039"/>
      <c r="S32" s="1039"/>
      <c r="T32" s="1039"/>
      <c r="U32" s="1039"/>
      <c r="V32" s="1039">
        <v>22324</v>
      </c>
      <c r="W32" s="1039"/>
      <c r="X32" s="1039"/>
      <c r="Y32" s="1039"/>
      <c r="Z32" s="1039"/>
      <c r="AA32" s="1039">
        <v>-617</v>
      </c>
      <c r="AB32" s="1039"/>
      <c r="AC32" s="1039"/>
      <c r="AD32" s="1039"/>
      <c r="AE32" s="1040"/>
      <c r="AF32" s="1035">
        <v>8658</v>
      </c>
      <c r="AG32" s="1036"/>
      <c r="AH32" s="1036"/>
      <c r="AI32" s="1036"/>
      <c r="AJ32" s="1037"/>
      <c r="AK32" s="980">
        <v>1723</v>
      </c>
      <c r="AL32" s="971"/>
      <c r="AM32" s="971"/>
      <c r="AN32" s="971"/>
      <c r="AO32" s="971"/>
      <c r="AP32" s="971">
        <v>10858</v>
      </c>
      <c r="AQ32" s="971"/>
      <c r="AR32" s="971"/>
      <c r="AS32" s="971"/>
      <c r="AT32" s="971"/>
      <c r="AU32" s="971">
        <v>4318</v>
      </c>
      <c r="AV32" s="971"/>
      <c r="AW32" s="971"/>
      <c r="AX32" s="971"/>
      <c r="AY32" s="971"/>
      <c r="AZ32" s="1041"/>
      <c r="BA32" s="1041"/>
      <c r="BB32" s="1041"/>
      <c r="BC32" s="1041"/>
      <c r="BD32" s="1041"/>
      <c r="BE32" s="972" t="s">
        <v>394</v>
      </c>
      <c r="BF32" s="972"/>
      <c r="BG32" s="972"/>
      <c r="BH32" s="972"/>
      <c r="BI32" s="973"/>
      <c r="BJ32" s="228"/>
      <c r="BK32" s="228"/>
      <c r="BL32" s="228"/>
      <c r="BM32" s="228"/>
      <c r="BN32" s="228"/>
      <c r="BO32" s="237"/>
      <c r="BP32" s="237"/>
      <c r="BQ32" s="234">
        <v>26</v>
      </c>
      <c r="BR32" s="235"/>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26"/>
    </row>
    <row r="33" spans="1:131" ht="26.25" hidden="1" customHeight="1" x14ac:dyDescent="0.2">
      <c r="A33" s="238">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28"/>
      <c r="BK33" s="228"/>
      <c r="BL33" s="228"/>
      <c r="BM33" s="228"/>
      <c r="BN33" s="228"/>
      <c r="BO33" s="237"/>
      <c r="BP33" s="237"/>
      <c r="BQ33" s="234">
        <v>27</v>
      </c>
      <c r="BR33" s="235"/>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26"/>
    </row>
    <row r="34" spans="1:131" ht="26.25" hidden="1" customHeight="1" x14ac:dyDescent="0.2">
      <c r="A34" s="238">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28"/>
      <c r="BK34" s="228"/>
      <c r="BL34" s="228"/>
      <c r="BM34" s="228"/>
      <c r="BN34" s="228"/>
      <c r="BO34" s="237"/>
      <c r="BP34" s="237"/>
      <c r="BQ34" s="234">
        <v>28</v>
      </c>
      <c r="BR34" s="235"/>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26"/>
    </row>
    <row r="35" spans="1:131" ht="26.25" hidden="1" customHeight="1" x14ac:dyDescent="0.2">
      <c r="A35" s="238">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28"/>
      <c r="BK35" s="228"/>
      <c r="BL35" s="228"/>
      <c r="BM35" s="228"/>
      <c r="BN35" s="228"/>
      <c r="BO35" s="237"/>
      <c r="BP35" s="237"/>
      <c r="BQ35" s="234">
        <v>29</v>
      </c>
      <c r="BR35" s="235"/>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26"/>
    </row>
    <row r="36" spans="1:131" ht="26.25" hidden="1" customHeight="1" x14ac:dyDescent="0.2">
      <c r="A36" s="238">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28"/>
      <c r="BK36" s="228"/>
      <c r="BL36" s="228"/>
      <c r="BM36" s="228"/>
      <c r="BN36" s="228"/>
      <c r="BO36" s="237"/>
      <c r="BP36" s="237"/>
      <c r="BQ36" s="234">
        <v>30</v>
      </c>
      <c r="BR36" s="235"/>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26"/>
    </row>
    <row r="37" spans="1:131" ht="26.25" hidden="1" customHeight="1" x14ac:dyDescent="0.2">
      <c r="A37" s="238">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28"/>
      <c r="BK37" s="228"/>
      <c r="BL37" s="228"/>
      <c r="BM37" s="228"/>
      <c r="BN37" s="228"/>
      <c r="BO37" s="237"/>
      <c r="BP37" s="237"/>
      <c r="BQ37" s="234">
        <v>31</v>
      </c>
      <c r="BR37" s="235"/>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26"/>
    </row>
    <row r="38" spans="1:131" ht="26.25" hidden="1" customHeight="1" x14ac:dyDescent="0.2">
      <c r="A38" s="238">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28"/>
      <c r="BK38" s="228"/>
      <c r="BL38" s="228"/>
      <c r="BM38" s="228"/>
      <c r="BN38" s="228"/>
      <c r="BO38" s="237"/>
      <c r="BP38" s="237"/>
      <c r="BQ38" s="234">
        <v>32</v>
      </c>
      <c r="BR38" s="235"/>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26"/>
    </row>
    <row r="39" spans="1:131" ht="26.25" hidden="1" customHeight="1" x14ac:dyDescent="0.2">
      <c r="A39" s="238">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28"/>
      <c r="BK39" s="228"/>
      <c r="BL39" s="228"/>
      <c r="BM39" s="228"/>
      <c r="BN39" s="228"/>
      <c r="BO39" s="237"/>
      <c r="BP39" s="237"/>
      <c r="BQ39" s="234">
        <v>33</v>
      </c>
      <c r="BR39" s="235"/>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26"/>
    </row>
    <row r="40" spans="1:131" ht="26.25" hidden="1" customHeight="1" x14ac:dyDescent="0.2">
      <c r="A40" s="234">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28"/>
      <c r="BK40" s="228"/>
      <c r="BL40" s="228"/>
      <c r="BM40" s="228"/>
      <c r="BN40" s="228"/>
      <c r="BO40" s="237"/>
      <c r="BP40" s="237"/>
      <c r="BQ40" s="234">
        <v>34</v>
      </c>
      <c r="BR40" s="235"/>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26"/>
    </row>
    <row r="41" spans="1:131" ht="26.25" hidden="1" customHeight="1" x14ac:dyDescent="0.2">
      <c r="A41" s="234">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28"/>
      <c r="BK41" s="228"/>
      <c r="BL41" s="228"/>
      <c r="BM41" s="228"/>
      <c r="BN41" s="228"/>
      <c r="BO41" s="237"/>
      <c r="BP41" s="237"/>
      <c r="BQ41" s="234">
        <v>35</v>
      </c>
      <c r="BR41" s="235"/>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26"/>
    </row>
    <row r="42" spans="1:131" ht="26.25" hidden="1" customHeight="1" x14ac:dyDescent="0.2">
      <c r="A42" s="234">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28"/>
      <c r="BK42" s="228"/>
      <c r="BL42" s="228"/>
      <c r="BM42" s="228"/>
      <c r="BN42" s="228"/>
      <c r="BO42" s="237"/>
      <c r="BP42" s="237"/>
      <c r="BQ42" s="234">
        <v>36</v>
      </c>
      <c r="BR42" s="235"/>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26"/>
    </row>
    <row r="43" spans="1:131" ht="26.25" hidden="1" customHeight="1" x14ac:dyDescent="0.2">
      <c r="A43" s="234">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28"/>
      <c r="BK43" s="228"/>
      <c r="BL43" s="228"/>
      <c r="BM43" s="228"/>
      <c r="BN43" s="228"/>
      <c r="BO43" s="237"/>
      <c r="BP43" s="237"/>
      <c r="BQ43" s="234">
        <v>37</v>
      </c>
      <c r="BR43" s="235"/>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26"/>
    </row>
    <row r="44" spans="1:131" ht="26.25" hidden="1" customHeight="1" x14ac:dyDescent="0.2">
      <c r="A44" s="234">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28"/>
      <c r="BK44" s="228"/>
      <c r="BL44" s="228"/>
      <c r="BM44" s="228"/>
      <c r="BN44" s="228"/>
      <c r="BO44" s="237"/>
      <c r="BP44" s="237"/>
      <c r="BQ44" s="234">
        <v>38</v>
      </c>
      <c r="BR44" s="235"/>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26"/>
    </row>
    <row r="45" spans="1:131" ht="26.25" hidden="1" customHeight="1" x14ac:dyDescent="0.2">
      <c r="A45" s="234">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28"/>
      <c r="BK45" s="228"/>
      <c r="BL45" s="228"/>
      <c r="BM45" s="228"/>
      <c r="BN45" s="228"/>
      <c r="BO45" s="237"/>
      <c r="BP45" s="237"/>
      <c r="BQ45" s="234">
        <v>39</v>
      </c>
      <c r="BR45" s="235"/>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26"/>
    </row>
    <row r="46" spans="1:131" ht="26.25" hidden="1" customHeight="1" x14ac:dyDescent="0.2">
      <c r="A46" s="234">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28"/>
      <c r="BK46" s="228"/>
      <c r="BL46" s="228"/>
      <c r="BM46" s="228"/>
      <c r="BN46" s="228"/>
      <c r="BO46" s="237"/>
      <c r="BP46" s="237"/>
      <c r="BQ46" s="234">
        <v>40</v>
      </c>
      <c r="BR46" s="235"/>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26"/>
    </row>
    <row r="47" spans="1:131" ht="26.25" hidden="1" customHeight="1" x14ac:dyDescent="0.2">
      <c r="A47" s="234">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28"/>
      <c r="BK47" s="228"/>
      <c r="BL47" s="228"/>
      <c r="BM47" s="228"/>
      <c r="BN47" s="228"/>
      <c r="BO47" s="237"/>
      <c r="BP47" s="237"/>
      <c r="BQ47" s="234">
        <v>41</v>
      </c>
      <c r="BR47" s="235"/>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26"/>
    </row>
    <row r="48" spans="1:131" ht="26.25" hidden="1" customHeight="1" x14ac:dyDescent="0.2">
      <c r="A48" s="234">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28"/>
      <c r="BK48" s="228"/>
      <c r="BL48" s="228"/>
      <c r="BM48" s="228"/>
      <c r="BN48" s="228"/>
      <c r="BO48" s="237"/>
      <c r="BP48" s="237"/>
      <c r="BQ48" s="234">
        <v>42</v>
      </c>
      <c r="BR48" s="235"/>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26"/>
    </row>
    <row r="49" spans="1:131" ht="26.25" hidden="1" customHeight="1" x14ac:dyDescent="0.2">
      <c r="A49" s="234">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28"/>
      <c r="BK49" s="228"/>
      <c r="BL49" s="228"/>
      <c r="BM49" s="228"/>
      <c r="BN49" s="228"/>
      <c r="BO49" s="237"/>
      <c r="BP49" s="237"/>
      <c r="BQ49" s="234">
        <v>43</v>
      </c>
      <c r="BR49" s="235"/>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26"/>
    </row>
    <row r="50" spans="1:131" ht="26.25" hidden="1" customHeight="1" x14ac:dyDescent="0.2">
      <c r="A50" s="234">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28"/>
      <c r="BK50" s="228"/>
      <c r="BL50" s="228"/>
      <c r="BM50" s="228"/>
      <c r="BN50" s="228"/>
      <c r="BO50" s="237"/>
      <c r="BP50" s="237"/>
      <c r="BQ50" s="234">
        <v>44</v>
      </c>
      <c r="BR50" s="235"/>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26"/>
    </row>
    <row r="51" spans="1:131" ht="26.25" hidden="1" customHeight="1" x14ac:dyDescent="0.2">
      <c r="A51" s="234">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28"/>
      <c r="BK51" s="228"/>
      <c r="BL51" s="228"/>
      <c r="BM51" s="228"/>
      <c r="BN51" s="228"/>
      <c r="BO51" s="237"/>
      <c r="BP51" s="237"/>
      <c r="BQ51" s="234">
        <v>45</v>
      </c>
      <c r="BR51" s="235"/>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26"/>
    </row>
    <row r="52" spans="1:131" ht="26.25" hidden="1" customHeight="1" x14ac:dyDescent="0.2">
      <c r="A52" s="234">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28"/>
      <c r="BK52" s="228"/>
      <c r="BL52" s="228"/>
      <c r="BM52" s="228"/>
      <c r="BN52" s="228"/>
      <c r="BO52" s="237"/>
      <c r="BP52" s="237"/>
      <c r="BQ52" s="234">
        <v>46</v>
      </c>
      <c r="BR52" s="235"/>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26"/>
    </row>
    <row r="53" spans="1:131" ht="26.25" hidden="1" customHeight="1" x14ac:dyDescent="0.2">
      <c r="A53" s="234">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28"/>
      <c r="BK53" s="228"/>
      <c r="BL53" s="228"/>
      <c r="BM53" s="228"/>
      <c r="BN53" s="228"/>
      <c r="BO53" s="237"/>
      <c r="BP53" s="237"/>
      <c r="BQ53" s="234">
        <v>47</v>
      </c>
      <c r="BR53" s="235"/>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26"/>
    </row>
    <row r="54" spans="1:131" ht="26.25" hidden="1" customHeight="1" x14ac:dyDescent="0.2">
      <c r="A54" s="234">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28"/>
      <c r="BK54" s="228"/>
      <c r="BL54" s="228"/>
      <c r="BM54" s="228"/>
      <c r="BN54" s="228"/>
      <c r="BO54" s="237"/>
      <c r="BP54" s="237"/>
      <c r="BQ54" s="234">
        <v>48</v>
      </c>
      <c r="BR54" s="235"/>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26"/>
    </row>
    <row r="55" spans="1:131" ht="26.25" hidden="1" customHeight="1" x14ac:dyDescent="0.2">
      <c r="A55" s="234">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28"/>
      <c r="BK55" s="228"/>
      <c r="BL55" s="228"/>
      <c r="BM55" s="228"/>
      <c r="BN55" s="228"/>
      <c r="BO55" s="237"/>
      <c r="BP55" s="237"/>
      <c r="BQ55" s="234">
        <v>49</v>
      </c>
      <c r="BR55" s="235"/>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26"/>
    </row>
    <row r="56" spans="1:131" ht="26.25" hidden="1" customHeight="1" x14ac:dyDescent="0.2">
      <c r="A56" s="234">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28"/>
      <c r="BK56" s="228"/>
      <c r="BL56" s="228"/>
      <c r="BM56" s="228"/>
      <c r="BN56" s="228"/>
      <c r="BO56" s="237"/>
      <c r="BP56" s="237"/>
      <c r="BQ56" s="234">
        <v>50</v>
      </c>
      <c r="BR56" s="235"/>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26"/>
    </row>
    <row r="57" spans="1:131" ht="26.25" hidden="1" customHeight="1" x14ac:dyDescent="0.2">
      <c r="A57" s="234">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28"/>
      <c r="BK57" s="228"/>
      <c r="BL57" s="228"/>
      <c r="BM57" s="228"/>
      <c r="BN57" s="228"/>
      <c r="BO57" s="237"/>
      <c r="BP57" s="237"/>
      <c r="BQ57" s="234">
        <v>51</v>
      </c>
      <c r="BR57" s="235"/>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26"/>
    </row>
    <row r="58" spans="1:131" ht="26.25" hidden="1" customHeight="1" x14ac:dyDescent="0.2">
      <c r="A58" s="234">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28"/>
      <c r="BK58" s="228"/>
      <c r="BL58" s="228"/>
      <c r="BM58" s="228"/>
      <c r="BN58" s="228"/>
      <c r="BO58" s="237"/>
      <c r="BP58" s="237"/>
      <c r="BQ58" s="234">
        <v>52</v>
      </c>
      <c r="BR58" s="235"/>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26"/>
    </row>
    <row r="59" spans="1:131" ht="26.25" hidden="1" customHeight="1" x14ac:dyDescent="0.2">
      <c r="A59" s="234">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28"/>
      <c r="BK59" s="228"/>
      <c r="BL59" s="228"/>
      <c r="BM59" s="228"/>
      <c r="BN59" s="228"/>
      <c r="BO59" s="237"/>
      <c r="BP59" s="237"/>
      <c r="BQ59" s="234">
        <v>53</v>
      </c>
      <c r="BR59" s="235"/>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26"/>
    </row>
    <row r="60" spans="1:131" ht="26.25" hidden="1" customHeight="1" x14ac:dyDescent="0.2">
      <c r="A60" s="234">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28"/>
      <c r="BK60" s="228"/>
      <c r="BL60" s="228"/>
      <c r="BM60" s="228"/>
      <c r="BN60" s="228"/>
      <c r="BO60" s="237"/>
      <c r="BP60" s="237"/>
      <c r="BQ60" s="234">
        <v>54</v>
      </c>
      <c r="BR60" s="235"/>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26"/>
    </row>
    <row r="61" spans="1:131" ht="26.25" hidden="1" customHeight="1" thickBot="1" x14ac:dyDescent="0.25">
      <c r="A61" s="234">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28"/>
      <c r="BK61" s="228"/>
      <c r="BL61" s="228"/>
      <c r="BM61" s="228"/>
      <c r="BN61" s="228"/>
      <c r="BO61" s="237"/>
      <c r="BP61" s="237"/>
      <c r="BQ61" s="234">
        <v>55</v>
      </c>
      <c r="BR61" s="235"/>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26"/>
    </row>
    <row r="62" spans="1:131" ht="26.25" customHeight="1" x14ac:dyDescent="0.2">
      <c r="A62" s="234">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396</v>
      </c>
      <c r="BK62" s="1028"/>
      <c r="BL62" s="1028"/>
      <c r="BM62" s="1028"/>
      <c r="BN62" s="1029"/>
      <c r="BO62" s="237"/>
      <c r="BP62" s="237"/>
      <c r="BQ62" s="234">
        <v>56</v>
      </c>
      <c r="BR62" s="235"/>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26"/>
    </row>
    <row r="63" spans="1:131" ht="26.25" customHeight="1" thickBot="1" x14ac:dyDescent="0.25">
      <c r="A63" s="236" t="s">
        <v>378</v>
      </c>
      <c r="B63" s="937" t="s">
        <v>397</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11686</v>
      </c>
      <c r="AG63" s="959"/>
      <c r="AH63" s="959"/>
      <c r="AI63" s="959"/>
      <c r="AJ63" s="1022"/>
      <c r="AK63" s="1023"/>
      <c r="AL63" s="963"/>
      <c r="AM63" s="963"/>
      <c r="AN63" s="963"/>
      <c r="AO63" s="963"/>
      <c r="AP63" s="959">
        <v>51739</v>
      </c>
      <c r="AQ63" s="959"/>
      <c r="AR63" s="959"/>
      <c r="AS63" s="959"/>
      <c r="AT63" s="959"/>
      <c r="AU63" s="959">
        <v>26067</v>
      </c>
      <c r="AV63" s="959"/>
      <c r="AW63" s="959"/>
      <c r="AX63" s="959"/>
      <c r="AY63" s="959"/>
      <c r="AZ63" s="1017"/>
      <c r="BA63" s="1017"/>
      <c r="BB63" s="1017"/>
      <c r="BC63" s="1017"/>
      <c r="BD63" s="1017"/>
      <c r="BE63" s="960"/>
      <c r="BF63" s="960"/>
      <c r="BG63" s="960"/>
      <c r="BH63" s="960"/>
      <c r="BI63" s="961"/>
      <c r="BJ63" s="1018" t="s">
        <v>122</v>
      </c>
      <c r="BK63" s="953"/>
      <c r="BL63" s="953"/>
      <c r="BM63" s="953"/>
      <c r="BN63" s="1019"/>
      <c r="BO63" s="237"/>
      <c r="BP63" s="237"/>
      <c r="BQ63" s="234">
        <v>57</v>
      </c>
      <c r="BR63" s="235"/>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26"/>
    </row>
    <row r="64" spans="1:131" ht="26.25" customHeight="1" x14ac:dyDescent="0.2">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26"/>
    </row>
    <row r="65" spans="1:131" ht="26.25" customHeight="1" thickBot="1" x14ac:dyDescent="0.25">
      <c r="A65" s="228" t="s">
        <v>398</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26"/>
    </row>
    <row r="66" spans="1:131" ht="26.25" customHeight="1" x14ac:dyDescent="0.2">
      <c r="A66" s="995" t="s">
        <v>399</v>
      </c>
      <c r="B66" s="996"/>
      <c r="C66" s="996"/>
      <c r="D66" s="996"/>
      <c r="E66" s="996"/>
      <c r="F66" s="996"/>
      <c r="G66" s="996"/>
      <c r="H66" s="996"/>
      <c r="I66" s="996"/>
      <c r="J66" s="996"/>
      <c r="K66" s="996"/>
      <c r="L66" s="996"/>
      <c r="M66" s="996"/>
      <c r="N66" s="996"/>
      <c r="O66" s="996"/>
      <c r="P66" s="997"/>
      <c r="Q66" s="1001" t="s">
        <v>382</v>
      </c>
      <c r="R66" s="1002"/>
      <c r="S66" s="1002"/>
      <c r="T66" s="1002"/>
      <c r="U66" s="1003"/>
      <c r="V66" s="1001" t="s">
        <v>383</v>
      </c>
      <c r="W66" s="1002"/>
      <c r="X66" s="1002"/>
      <c r="Y66" s="1002"/>
      <c r="Z66" s="1003"/>
      <c r="AA66" s="1001" t="s">
        <v>384</v>
      </c>
      <c r="AB66" s="1002"/>
      <c r="AC66" s="1002"/>
      <c r="AD66" s="1002"/>
      <c r="AE66" s="1003"/>
      <c r="AF66" s="1007" t="s">
        <v>385</v>
      </c>
      <c r="AG66" s="1008"/>
      <c r="AH66" s="1008"/>
      <c r="AI66" s="1008"/>
      <c r="AJ66" s="1009"/>
      <c r="AK66" s="1001" t="s">
        <v>386</v>
      </c>
      <c r="AL66" s="996"/>
      <c r="AM66" s="996"/>
      <c r="AN66" s="996"/>
      <c r="AO66" s="997"/>
      <c r="AP66" s="1001" t="s">
        <v>387</v>
      </c>
      <c r="AQ66" s="1002"/>
      <c r="AR66" s="1002"/>
      <c r="AS66" s="1002"/>
      <c r="AT66" s="1003"/>
      <c r="AU66" s="1001" t="s">
        <v>400</v>
      </c>
      <c r="AV66" s="1002"/>
      <c r="AW66" s="1002"/>
      <c r="AX66" s="1002"/>
      <c r="AY66" s="1003"/>
      <c r="AZ66" s="1001" t="s">
        <v>364</v>
      </c>
      <c r="BA66" s="1002"/>
      <c r="BB66" s="1002"/>
      <c r="BC66" s="1002"/>
      <c r="BD66" s="1015"/>
      <c r="BE66" s="237"/>
      <c r="BF66" s="237"/>
      <c r="BG66" s="237"/>
      <c r="BH66" s="237"/>
      <c r="BI66" s="237"/>
      <c r="BJ66" s="237"/>
      <c r="BK66" s="237"/>
      <c r="BL66" s="237"/>
      <c r="BM66" s="237"/>
      <c r="BN66" s="237"/>
      <c r="BO66" s="237"/>
      <c r="BP66" s="237"/>
      <c r="BQ66" s="234">
        <v>60</v>
      </c>
      <c r="BR66" s="239"/>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26"/>
    </row>
    <row r="67" spans="1:131" ht="26.25" customHeight="1" thickBot="1" x14ac:dyDescent="0.25">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37"/>
      <c r="BF67" s="237"/>
      <c r="BG67" s="237"/>
      <c r="BH67" s="237"/>
      <c r="BI67" s="237"/>
      <c r="BJ67" s="237"/>
      <c r="BK67" s="237"/>
      <c r="BL67" s="237"/>
      <c r="BM67" s="237"/>
      <c r="BN67" s="237"/>
      <c r="BO67" s="237"/>
      <c r="BP67" s="237"/>
      <c r="BQ67" s="234">
        <v>61</v>
      </c>
      <c r="BR67" s="239"/>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26"/>
    </row>
    <row r="68" spans="1:131" ht="26.25" customHeight="1" thickTop="1" x14ac:dyDescent="0.2">
      <c r="A68" s="232">
        <v>1</v>
      </c>
      <c r="B68" s="984" t="s">
        <v>548</v>
      </c>
      <c r="C68" s="985"/>
      <c r="D68" s="985"/>
      <c r="E68" s="985"/>
      <c r="F68" s="985"/>
      <c r="G68" s="985"/>
      <c r="H68" s="985"/>
      <c r="I68" s="985"/>
      <c r="J68" s="985"/>
      <c r="K68" s="985"/>
      <c r="L68" s="985"/>
      <c r="M68" s="985"/>
      <c r="N68" s="985"/>
      <c r="O68" s="985"/>
      <c r="P68" s="986"/>
      <c r="Q68" s="987">
        <v>4407</v>
      </c>
      <c r="R68" s="988"/>
      <c r="S68" s="988"/>
      <c r="T68" s="988"/>
      <c r="U68" s="988"/>
      <c r="V68" s="988">
        <v>4087</v>
      </c>
      <c r="W68" s="988"/>
      <c r="X68" s="988"/>
      <c r="Y68" s="988"/>
      <c r="Z68" s="988"/>
      <c r="AA68" s="988">
        <v>320</v>
      </c>
      <c r="AB68" s="988"/>
      <c r="AC68" s="988"/>
      <c r="AD68" s="988"/>
      <c r="AE68" s="988"/>
      <c r="AF68" s="988">
        <v>320</v>
      </c>
      <c r="AG68" s="988"/>
      <c r="AH68" s="988"/>
      <c r="AI68" s="988"/>
      <c r="AJ68" s="988"/>
      <c r="AK68" s="988">
        <v>507</v>
      </c>
      <c r="AL68" s="988"/>
      <c r="AM68" s="988"/>
      <c r="AN68" s="988"/>
      <c r="AO68" s="988"/>
      <c r="AP68" s="971" t="s">
        <v>564</v>
      </c>
      <c r="AQ68" s="971"/>
      <c r="AR68" s="971"/>
      <c r="AS68" s="971"/>
      <c r="AT68" s="971"/>
      <c r="AU68" s="971" t="s">
        <v>564</v>
      </c>
      <c r="AV68" s="971"/>
      <c r="AW68" s="971"/>
      <c r="AX68" s="971"/>
      <c r="AY68" s="971"/>
      <c r="AZ68" s="982"/>
      <c r="BA68" s="982"/>
      <c r="BB68" s="982"/>
      <c r="BC68" s="982"/>
      <c r="BD68" s="983"/>
      <c r="BE68" s="237"/>
      <c r="BF68" s="237"/>
      <c r="BG68" s="237"/>
      <c r="BH68" s="237"/>
      <c r="BI68" s="237"/>
      <c r="BJ68" s="237"/>
      <c r="BK68" s="237"/>
      <c r="BL68" s="237"/>
      <c r="BM68" s="237"/>
      <c r="BN68" s="237"/>
      <c r="BO68" s="237"/>
      <c r="BP68" s="237"/>
      <c r="BQ68" s="234">
        <v>62</v>
      </c>
      <c r="BR68" s="239"/>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26"/>
    </row>
    <row r="69" spans="1:131" ht="26.25" customHeight="1" x14ac:dyDescent="0.2">
      <c r="A69" s="234">
        <v>2</v>
      </c>
      <c r="B69" s="974" t="s">
        <v>549</v>
      </c>
      <c r="C69" s="975"/>
      <c r="D69" s="975"/>
      <c r="E69" s="975"/>
      <c r="F69" s="975"/>
      <c r="G69" s="975"/>
      <c r="H69" s="975"/>
      <c r="I69" s="975"/>
      <c r="J69" s="975"/>
      <c r="K69" s="975"/>
      <c r="L69" s="975"/>
      <c r="M69" s="975"/>
      <c r="N69" s="975"/>
      <c r="O69" s="975"/>
      <c r="P69" s="976"/>
      <c r="Q69" s="977">
        <v>1092963</v>
      </c>
      <c r="R69" s="971"/>
      <c r="S69" s="971"/>
      <c r="T69" s="971"/>
      <c r="U69" s="971"/>
      <c r="V69" s="971">
        <v>1080088</v>
      </c>
      <c r="W69" s="971"/>
      <c r="X69" s="971"/>
      <c r="Y69" s="971"/>
      <c r="Z69" s="971"/>
      <c r="AA69" s="971">
        <v>12875</v>
      </c>
      <c r="AB69" s="971"/>
      <c r="AC69" s="971"/>
      <c r="AD69" s="971"/>
      <c r="AE69" s="971"/>
      <c r="AF69" s="971">
        <v>12875</v>
      </c>
      <c r="AG69" s="971"/>
      <c r="AH69" s="971"/>
      <c r="AI69" s="971"/>
      <c r="AJ69" s="971"/>
      <c r="AK69" s="971">
        <v>8791</v>
      </c>
      <c r="AL69" s="971"/>
      <c r="AM69" s="971"/>
      <c r="AN69" s="971"/>
      <c r="AO69" s="971"/>
      <c r="AP69" s="971" t="s">
        <v>564</v>
      </c>
      <c r="AQ69" s="971"/>
      <c r="AR69" s="971"/>
      <c r="AS69" s="971"/>
      <c r="AT69" s="971"/>
      <c r="AU69" s="971" t="s">
        <v>564</v>
      </c>
      <c r="AV69" s="971"/>
      <c r="AW69" s="971"/>
      <c r="AX69" s="971"/>
      <c r="AY69" s="971"/>
      <c r="AZ69" s="972"/>
      <c r="BA69" s="972"/>
      <c r="BB69" s="972"/>
      <c r="BC69" s="972"/>
      <c r="BD69" s="973"/>
      <c r="BE69" s="237"/>
      <c r="BF69" s="237"/>
      <c r="BG69" s="237"/>
      <c r="BH69" s="237"/>
      <c r="BI69" s="237"/>
      <c r="BJ69" s="237"/>
      <c r="BK69" s="237"/>
      <c r="BL69" s="237"/>
      <c r="BM69" s="237"/>
      <c r="BN69" s="237"/>
      <c r="BO69" s="237"/>
      <c r="BP69" s="237"/>
      <c r="BQ69" s="234">
        <v>63</v>
      </c>
      <c r="BR69" s="239"/>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26"/>
    </row>
    <row r="70" spans="1:131" ht="26.25" hidden="1" customHeight="1" x14ac:dyDescent="0.2">
      <c r="A70" s="234">
        <v>3</v>
      </c>
      <c r="B70" s="974"/>
      <c r="C70" s="975"/>
      <c r="D70" s="975"/>
      <c r="E70" s="975"/>
      <c r="F70" s="975"/>
      <c r="G70" s="975"/>
      <c r="H70" s="975"/>
      <c r="I70" s="975"/>
      <c r="J70" s="975"/>
      <c r="K70" s="975"/>
      <c r="L70" s="975"/>
      <c r="M70" s="975"/>
      <c r="N70" s="975"/>
      <c r="O70" s="975"/>
      <c r="P70" s="976"/>
      <c r="Q70" s="977"/>
      <c r="R70" s="971"/>
      <c r="S70" s="971"/>
      <c r="T70" s="971"/>
      <c r="U70" s="971"/>
      <c r="V70" s="971"/>
      <c r="W70" s="971"/>
      <c r="X70" s="971"/>
      <c r="Y70" s="971"/>
      <c r="Z70" s="971"/>
      <c r="AA70" s="971"/>
      <c r="AB70" s="971"/>
      <c r="AC70" s="971"/>
      <c r="AD70" s="971"/>
      <c r="AE70" s="971"/>
      <c r="AF70" s="971"/>
      <c r="AG70" s="971"/>
      <c r="AH70" s="971"/>
      <c r="AI70" s="971"/>
      <c r="AJ70" s="971"/>
      <c r="AK70" s="971"/>
      <c r="AL70" s="971"/>
      <c r="AM70" s="971"/>
      <c r="AN70" s="971"/>
      <c r="AO70" s="971"/>
      <c r="AP70" s="971"/>
      <c r="AQ70" s="971"/>
      <c r="AR70" s="971"/>
      <c r="AS70" s="971"/>
      <c r="AT70" s="971"/>
      <c r="AU70" s="971"/>
      <c r="AV70" s="971"/>
      <c r="AW70" s="971"/>
      <c r="AX70" s="971"/>
      <c r="AY70" s="971"/>
      <c r="AZ70" s="972"/>
      <c r="BA70" s="972"/>
      <c r="BB70" s="972"/>
      <c r="BC70" s="972"/>
      <c r="BD70" s="973"/>
      <c r="BE70" s="237"/>
      <c r="BF70" s="237"/>
      <c r="BG70" s="237"/>
      <c r="BH70" s="237"/>
      <c r="BI70" s="237"/>
      <c r="BJ70" s="237"/>
      <c r="BK70" s="237"/>
      <c r="BL70" s="237"/>
      <c r="BM70" s="237"/>
      <c r="BN70" s="237"/>
      <c r="BO70" s="237"/>
      <c r="BP70" s="237"/>
      <c r="BQ70" s="234">
        <v>64</v>
      </c>
      <c r="BR70" s="239"/>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26"/>
    </row>
    <row r="71" spans="1:131" ht="26.25" hidden="1" customHeight="1" x14ac:dyDescent="0.2">
      <c r="A71" s="234">
        <v>4</v>
      </c>
      <c r="B71" s="974"/>
      <c r="C71" s="975"/>
      <c r="D71" s="975"/>
      <c r="E71" s="975"/>
      <c r="F71" s="975"/>
      <c r="G71" s="975"/>
      <c r="H71" s="975"/>
      <c r="I71" s="975"/>
      <c r="J71" s="975"/>
      <c r="K71" s="975"/>
      <c r="L71" s="975"/>
      <c r="M71" s="975"/>
      <c r="N71" s="975"/>
      <c r="O71" s="975"/>
      <c r="P71" s="976"/>
      <c r="Q71" s="977"/>
      <c r="R71" s="971"/>
      <c r="S71" s="971"/>
      <c r="T71" s="971"/>
      <c r="U71" s="971"/>
      <c r="V71" s="971"/>
      <c r="W71" s="971"/>
      <c r="X71" s="971"/>
      <c r="Y71" s="971"/>
      <c r="Z71" s="971"/>
      <c r="AA71" s="971"/>
      <c r="AB71" s="971"/>
      <c r="AC71" s="971"/>
      <c r="AD71" s="971"/>
      <c r="AE71" s="971"/>
      <c r="AF71" s="971"/>
      <c r="AG71" s="971"/>
      <c r="AH71" s="971"/>
      <c r="AI71" s="971"/>
      <c r="AJ71" s="971"/>
      <c r="AK71" s="971"/>
      <c r="AL71" s="971"/>
      <c r="AM71" s="971"/>
      <c r="AN71" s="971"/>
      <c r="AO71" s="971"/>
      <c r="AP71" s="971"/>
      <c r="AQ71" s="971"/>
      <c r="AR71" s="971"/>
      <c r="AS71" s="971"/>
      <c r="AT71" s="971"/>
      <c r="AU71" s="971"/>
      <c r="AV71" s="971"/>
      <c r="AW71" s="971"/>
      <c r="AX71" s="971"/>
      <c r="AY71" s="971"/>
      <c r="AZ71" s="972"/>
      <c r="BA71" s="972"/>
      <c r="BB71" s="972"/>
      <c r="BC71" s="972"/>
      <c r="BD71" s="973"/>
      <c r="BE71" s="237"/>
      <c r="BF71" s="237"/>
      <c r="BG71" s="237"/>
      <c r="BH71" s="237"/>
      <c r="BI71" s="237"/>
      <c r="BJ71" s="237"/>
      <c r="BK71" s="237"/>
      <c r="BL71" s="237"/>
      <c r="BM71" s="237"/>
      <c r="BN71" s="237"/>
      <c r="BO71" s="237"/>
      <c r="BP71" s="237"/>
      <c r="BQ71" s="234">
        <v>65</v>
      </c>
      <c r="BR71" s="239"/>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26"/>
    </row>
    <row r="72" spans="1:131" ht="26.25" hidden="1" customHeight="1" x14ac:dyDescent="0.2">
      <c r="A72" s="234">
        <v>5</v>
      </c>
      <c r="B72" s="974"/>
      <c r="C72" s="975"/>
      <c r="D72" s="975"/>
      <c r="E72" s="975"/>
      <c r="F72" s="975"/>
      <c r="G72" s="975"/>
      <c r="H72" s="975"/>
      <c r="I72" s="975"/>
      <c r="J72" s="975"/>
      <c r="K72" s="975"/>
      <c r="L72" s="975"/>
      <c r="M72" s="975"/>
      <c r="N72" s="975"/>
      <c r="O72" s="975"/>
      <c r="P72" s="976"/>
      <c r="Q72" s="977"/>
      <c r="R72" s="971"/>
      <c r="S72" s="971"/>
      <c r="T72" s="971"/>
      <c r="U72" s="971"/>
      <c r="V72" s="971"/>
      <c r="W72" s="971"/>
      <c r="X72" s="971"/>
      <c r="Y72" s="971"/>
      <c r="Z72" s="971"/>
      <c r="AA72" s="971"/>
      <c r="AB72" s="971"/>
      <c r="AC72" s="971"/>
      <c r="AD72" s="971"/>
      <c r="AE72" s="971"/>
      <c r="AF72" s="971"/>
      <c r="AG72" s="971"/>
      <c r="AH72" s="971"/>
      <c r="AI72" s="971"/>
      <c r="AJ72" s="971"/>
      <c r="AK72" s="971"/>
      <c r="AL72" s="971"/>
      <c r="AM72" s="971"/>
      <c r="AN72" s="971"/>
      <c r="AO72" s="971"/>
      <c r="AP72" s="971"/>
      <c r="AQ72" s="971"/>
      <c r="AR72" s="971"/>
      <c r="AS72" s="971"/>
      <c r="AT72" s="971"/>
      <c r="AU72" s="971"/>
      <c r="AV72" s="971"/>
      <c r="AW72" s="971"/>
      <c r="AX72" s="971"/>
      <c r="AY72" s="971"/>
      <c r="AZ72" s="972"/>
      <c r="BA72" s="972"/>
      <c r="BB72" s="972"/>
      <c r="BC72" s="972"/>
      <c r="BD72" s="973"/>
      <c r="BE72" s="237"/>
      <c r="BF72" s="237"/>
      <c r="BG72" s="237"/>
      <c r="BH72" s="237"/>
      <c r="BI72" s="237"/>
      <c r="BJ72" s="237"/>
      <c r="BK72" s="237"/>
      <c r="BL72" s="237"/>
      <c r="BM72" s="237"/>
      <c r="BN72" s="237"/>
      <c r="BO72" s="237"/>
      <c r="BP72" s="237"/>
      <c r="BQ72" s="234">
        <v>66</v>
      </c>
      <c r="BR72" s="239"/>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26"/>
    </row>
    <row r="73" spans="1:131" ht="26.25" hidden="1" customHeight="1" x14ac:dyDescent="0.2">
      <c r="A73" s="234">
        <v>6</v>
      </c>
      <c r="B73" s="974"/>
      <c r="C73" s="975"/>
      <c r="D73" s="975"/>
      <c r="E73" s="975"/>
      <c r="F73" s="975"/>
      <c r="G73" s="975"/>
      <c r="H73" s="975"/>
      <c r="I73" s="975"/>
      <c r="J73" s="975"/>
      <c r="K73" s="975"/>
      <c r="L73" s="975"/>
      <c r="M73" s="975"/>
      <c r="N73" s="975"/>
      <c r="O73" s="975"/>
      <c r="P73" s="976"/>
      <c r="Q73" s="977"/>
      <c r="R73" s="971"/>
      <c r="S73" s="971"/>
      <c r="T73" s="971"/>
      <c r="U73" s="971"/>
      <c r="V73" s="971"/>
      <c r="W73" s="971"/>
      <c r="X73" s="971"/>
      <c r="Y73" s="971"/>
      <c r="Z73" s="971"/>
      <c r="AA73" s="971"/>
      <c r="AB73" s="971"/>
      <c r="AC73" s="971"/>
      <c r="AD73" s="971"/>
      <c r="AE73" s="971"/>
      <c r="AF73" s="971"/>
      <c r="AG73" s="971"/>
      <c r="AH73" s="971"/>
      <c r="AI73" s="971"/>
      <c r="AJ73" s="971"/>
      <c r="AK73" s="971"/>
      <c r="AL73" s="971"/>
      <c r="AM73" s="971"/>
      <c r="AN73" s="971"/>
      <c r="AO73" s="971"/>
      <c r="AP73" s="971"/>
      <c r="AQ73" s="971"/>
      <c r="AR73" s="971"/>
      <c r="AS73" s="971"/>
      <c r="AT73" s="971"/>
      <c r="AU73" s="971"/>
      <c r="AV73" s="971"/>
      <c r="AW73" s="971"/>
      <c r="AX73" s="971"/>
      <c r="AY73" s="971"/>
      <c r="AZ73" s="972"/>
      <c r="BA73" s="972"/>
      <c r="BB73" s="972"/>
      <c r="BC73" s="972"/>
      <c r="BD73" s="973"/>
      <c r="BE73" s="237"/>
      <c r="BF73" s="237"/>
      <c r="BG73" s="237"/>
      <c r="BH73" s="237"/>
      <c r="BI73" s="237"/>
      <c r="BJ73" s="237"/>
      <c r="BK73" s="237"/>
      <c r="BL73" s="237"/>
      <c r="BM73" s="237"/>
      <c r="BN73" s="237"/>
      <c r="BO73" s="237"/>
      <c r="BP73" s="237"/>
      <c r="BQ73" s="234">
        <v>67</v>
      </c>
      <c r="BR73" s="239"/>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26"/>
    </row>
    <row r="74" spans="1:131" ht="26.25" hidden="1" customHeight="1" x14ac:dyDescent="0.2">
      <c r="A74" s="234">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37"/>
      <c r="BF74" s="237"/>
      <c r="BG74" s="237"/>
      <c r="BH74" s="237"/>
      <c r="BI74" s="237"/>
      <c r="BJ74" s="237"/>
      <c r="BK74" s="237"/>
      <c r="BL74" s="237"/>
      <c r="BM74" s="237"/>
      <c r="BN74" s="237"/>
      <c r="BO74" s="237"/>
      <c r="BP74" s="237"/>
      <c r="BQ74" s="234">
        <v>68</v>
      </c>
      <c r="BR74" s="239"/>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26"/>
    </row>
    <row r="75" spans="1:131" ht="26.25" hidden="1" customHeight="1" x14ac:dyDescent="0.2">
      <c r="A75" s="234">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37"/>
      <c r="BF75" s="237"/>
      <c r="BG75" s="237"/>
      <c r="BH75" s="237"/>
      <c r="BI75" s="237"/>
      <c r="BJ75" s="237"/>
      <c r="BK75" s="237"/>
      <c r="BL75" s="237"/>
      <c r="BM75" s="237"/>
      <c r="BN75" s="237"/>
      <c r="BO75" s="237"/>
      <c r="BP75" s="237"/>
      <c r="BQ75" s="234">
        <v>69</v>
      </c>
      <c r="BR75" s="239"/>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26"/>
    </row>
    <row r="76" spans="1:131" ht="26.25" hidden="1" customHeight="1" x14ac:dyDescent="0.2">
      <c r="A76" s="234">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37"/>
      <c r="BF76" s="237"/>
      <c r="BG76" s="237"/>
      <c r="BH76" s="237"/>
      <c r="BI76" s="237"/>
      <c r="BJ76" s="237"/>
      <c r="BK76" s="237"/>
      <c r="BL76" s="237"/>
      <c r="BM76" s="237"/>
      <c r="BN76" s="237"/>
      <c r="BO76" s="237"/>
      <c r="BP76" s="237"/>
      <c r="BQ76" s="234">
        <v>70</v>
      </c>
      <c r="BR76" s="239"/>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26"/>
    </row>
    <row r="77" spans="1:131" ht="26.25" hidden="1" customHeight="1" x14ac:dyDescent="0.2">
      <c r="A77" s="234">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37"/>
      <c r="BF77" s="237"/>
      <c r="BG77" s="237"/>
      <c r="BH77" s="237"/>
      <c r="BI77" s="237"/>
      <c r="BJ77" s="237"/>
      <c r="BK77" s="237"/>
      <c r="BL77" s="237"/>
      <c r="BM77" s="237"/>
      <c r="BN77" s="237"/>
      <c r="BO77" s="237"/>
      <c r="BP77" s="237"/>
      <c r="BQ77" s="234">
        <v>71</v>
      </c>
      <c r="BR77" s="239"/>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26"/>
    </row>
    <row r="78" spans="1:131" ht="26.25" hidden="1" customHeight="1" x14ac:dyDescent="0.2">
      <c r="A78" s="234">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37"/>
      <c r="BF78" s="237"/>
      <c r="BG78" s="237"/>
      <c r="BH78" s="237"/>
      <c r="BI78" s="237"/>
      <c r="BJ78" s="226"/>
      <c r="BK78" s="226"/>
      <c r="BL78" s="226"/>
      <c r="BM78" s="226"/>
      <c r="BN78" s="226"/>
      <c r="BO78" s="237"/>
      <c r="BP78" s="237"/>
      <c r="BQ78" s="234">
        <v>72</v>
      </c>
      <c r="BR78" s="239"/>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26"/>
    </row>
    <row r="79" spans="1:131" ht="26.25" hidden="1" customHeight="1" x14ac:dyDescent="0.2">
      <c r="A79" s="234">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37"/>
      <c r="BF79" s="237"/>
      <c r="BG79" s="237"/>
      <c r="BH79" s="237"/>
      <c r="BI79" s="237"/>
      <c r="BJ79" s="226"/>
      <c r="BK79" s="226"/>
      <c r="BL79" s="226"/>
      <c r="BM79" s="226"/>
      <c r="BN79" s="226"/>
      <c r="BO79" s="237"/>
      <c r="BP79" s="237"/>
      <c r="BQ79" s="234">
        <v>73</v>
      </c>
      <c r="BR79" s="239"/>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26"/>
    </row>
    <row r="80" spans="1:131" ht="26.25" hidden="1" customHeight="1" x14ac:dyDescent="0.2">
      <c r="A80" s="234">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37"/>
      <c r="BF80" s="237"/>
      <c r="BG80" s="237"/>
      <c r="BH80" s="237"/>
      <c r="BI80" s="237"/>
      <c r="BJ80" s="237"/>
      <c r="BK80" s="237"/>
      <c r="BL80" s="237"/>
      <c r="BM80" s="237"/>
      <c r="BN80" s="237"/>
      <c r="BO80" s="237"/>
      <c r="BP80" s="237"/>
      <c r="BQ80" s="234">
        <v>74</v>
      </c>
      <c r="BR80" s="239"/>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26"/>
    </row>
    <row r="81" spans="1:131" ht="26.25" hidden="1" customHeight="1" x14ac:dyDescent="0.2">
      <c r="A81" s="234">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37"/>
      <c r="BF81" s="237"/>
      <c r="BG81" s="237"/>
      <c r="BH81" s="237"/>
      <c r="BI81" s="237"/>
      <c r="BJ81" s="237"/>
      <c r="BK81" s="237"/>
      <c r="BL81" s="237"/>
      <c r="BM81" s="237"/>
      <c r="BN81" s="237"/>
      <c r="BO81" s="237"/>
      <c r="BP81" s="237"/>
      <c r="BQ81" s="234">
        <v>75</v>
      </c>
      <c r="BR81" s="239"/>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26"/>
    </row>
    <row r="82" spans="1:131" ht="26.25" hidden="1" customHeight="1" x14ac:dyDescent="0.2">
      <c r="A82" s="234">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37"/>
      <c r="BF82" s="237"/>
      <c r="BG82" s="237"/>
      <c r="BH82" s="237"/>
      <c r="BI82" s="237"/>
      <c r="BJ82" s="237"/>
      <c r="BK82" s="237"/>
      <c r="BL82" s="237"/>
      <c r="BM82" s="237"/>
      <c r="BN82" s="237"/>
      <c r="BO82" s="237"/>
      <c r="BP82" s="237"/>
      <c r="BQ82" s="234">
        <v>76</v>
      </c>
      <c r="BR82" s="239"/>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26"/>
    </row>
    <row r="83" spans="1:131" ht="26.25" hidden="1" customHeight="1" x14ac:dyDescent="0.2">
      <c r="A83" s="234">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37"/>
      <c r="BF83" s="237"/>
      <c r="BG83" s="237"/>
      <c r="BH83" s="237"/>
      <c r="BI83" s="237"/>
      <c r="BJ83" s="237"/>
      <c r="BK83" s="237"/>
      <c r="BL83" s="237"/>
      <c r="BM83" s="237"/>
      <c r="BN83" s="237"/>
      <c r="BO83" s="237"/>
      <c r="BP83" s="237"/>
      <c r="BQ83" s="234">
        <v>77</v>
      </c>
      <c r="BR83" s="239"/>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26"/>
    </row>
    <row r="84" spans="1:131" ht="26.25" hidden="1" customHeight="1" x14ac:dyDescent="0.2">
      <c r="A84" s="234">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37"/>
      <c r="BF84" s="237"/>
      <c r="BG84" s="237"/>
      <c r="BH84" s="237"/>
      <c r="BI84" s="237"/>
      <c r="BJ84" s="237"/>
      <c r="BK84" s="237"/>
      <c r="BL84" s="237"/>
      <c r="BM84" s="237"/>
      <c r="BN84" s="237"/>
      <c r="BO84" s="237"/>
      <c r="BP84" s="237"/>
      <c r="BQ84" s="234">
        <v>78</v>
      </c>
      <c r="BR84" s="239"/>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26"/>
    </row>
    <row r="85" spans="1:131" ht="26.25" hidden="1" customHeight="1" x14ac:dyDescent="0.2">
      <c r="A85" s="234">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37"/>
      <c r="BF85" s="237"/>
      <c r="BG85" s="237"/>
      <c r="BH85" s="237"/>
      <c r="BI85" s="237"/>
      <c r="BJ85" s="237"/>
      <c r="BK85" s="237"/>
      <c r="BL85" s="237"/>
      <c r="BM85" s="237"/>
      <c r="BN85" s="237"/>
      <c r="BO85" s="237"/>
      <c r="BP85" s="237"/>
      <c r="BQ85" s="234">
        <v>79</v>
      </c>
      <c r="BR85" s="239"/>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26"/>
    </row>
    <row r="86" spans="1:131" ht="26.25" hidden="1" customHeight="1" x14ac:dyDescent="0.2">
      <c r="A86" s="234">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37"/>
      <c r="BF86" s="237"/>
      <c r="BG86" s="237"/>
      <c r="BH86" s="237"/>
      <c r="BI86" s="237"/>
      <c r="BJ86" s="237"/>
      <c r="BK86" s="237"/>
      <c r="BL86" s="237"/>
      <c r="BM86" s="237"/>
      <c r="BN86" s="237"/>
      <c r="BO86" s="237"/>
      <c r="BP86" s="237"/>
      <c r="BQ86" s="234">
        <v>80</v>
      </c>
      <c r="BR86" s="239"/>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26"/>
    </row>
    <row r="87" spans="1:131" ht="26.25" hidden="1" customHeight="1" x14ac:dyDescent="0.2">
      <c r="A87" s="240">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37"/>
      <c r="BF87" s="237"/>
      <c r="BG87" s="237"/>
      <c r="BH87" s="237"/>
      <c r="BI87" s="237"/>
      <c r="BJ87" s="237"/>
      <c r="BK87" s="237"/>
      <c r="BL87" s="237"/>
      <c r="BM87" s="237"/>
      <c r="BN87" s="237"/>
      <c r="BO87" s="237"/>
      <c r="BP87" s="237"/>
      <c r="BQ87" s="234">
        <v>81</v>
      </c>
      <c r="BR87" s="239"/>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26"/>
    </row>
    <row r="88" spans="1:131" ht="26.25" customHeight="1" thickBot="1" x14ac:dyDescent="0.25">
      <c r="A88" s="236" t="s">
        <v>378</v>
      </c>
      <c r="B88" s="937" t="s">
        <v>401</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13195</v>
      </c>
      <c r="AG88" s="959"/>
      <c r="AH88" s="959"/>
      <c r="AI88" s="959"/>
      <c r="AJ88" s="959"/>
      <c r="AK88" s="963"/>
      <c r="AL88" s="963"/>
      <c r="AM88" s="963"/>
      <c r="AN88" s="963"/>
      <c r="AO88" s="963"/>
      <c r="AP88" s="959" t="s">
        <v>564</v>
      </c>
      <c r="AQ88" s="959"/>
      <c r="AR88" s="959"/>
      <c r="AS88" s="959"/>
      <c r="AT88" s="959"/>
      <c r="AU88" s="959" t="s">
        <v>564</v>
      </c>
      <c r="AV88" s="959"/>
      <c r="AW88" s="959"/>
      <c r="AX88" s="959"/>
      <c r="AY88" s="959"/>
      <c r="AZ88" s="960"/>
      <c r="BA88" s="960"/>
      <c r="BB88" s="960"/>
      <c r="BC88" s="960"/>
      <c r="BD88" s="961"/>
      <c r="BE88" s="237"/>
      <c r="BF88" s="237"/>
      <c r="BG88" s="237"/>
      <c r="BH88" s="237"/>
      <c r="BI88" s="237"/>
      <c r="BJ88" s="237"/>
      <c r="BK88" s="237"/>
      <c r="BL88" s="237"/>
      <c r="BM88" s="237"/>
      <c r="BN88" s="237"/>
      <c r="BO88" s="237"/>
      <c r="BP88" s="237"/>
      <c r="BQ88" s="234">
        <v>82</v>
      </c>
      <c r="BR88" s="239"/>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26"/>
    </row>
    <row r="89" spans="1:131" ht="26.25" hidden="1" customHeight="1" x14ac:dyDescent="0.2">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26"/>
    </row>
    <row r="90" spans="1:131" ht="26.25" hidden="1" customHeight="1" x14ac:dyDescent="0.2">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26"/>
    </row>
    <row r="91" spans="1:131" ht="26.25" hidden="1" customHeight="1" x14ac:dyDescent="0.2">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26"/>
    </row>
    <row r="92" spans="1:131" ht="26.25" hidden="1" customHeight="1" x14ac:dyDescent="0.2">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26"/>
    </row>
    <row r="93" spans="1:131" ht="26.25" hidden="1" customHeight="1" x14ac:dyDescent="0.2">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26"/>
    </row>
    <row r="94" spans="1:131" ht="26.25" hidden="1" customHeight="1" x14ac:dyDescent="0.2">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26"/>
    </row>
    <row r="95" spans="1:131" ht="26.25" hidden="1" customHeight="1" x14ac:dyDescent="0.2">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26"/>
    </row>
    <row r="96" spans="1:131" ht="26.25" hidden="1" customHeight="1" x14ac:dyDescent="0.2">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26"/>
    </row>
    <row r="97" spans="1:131" ht="26.25" hidden="1" customHeight="1" x14ac:dyDescent="0.2">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26"/>
    </row>
    <row r="98" spans="1:131" ht="26.25" hidden="1" customHeight="1" x14ac:dyDescent="0.2">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26"/>
    </row>
    <row r="99" spans="1:131" ht="26.25" hidden="1" customHeight="1" x14ac:dyDescent="0.2">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26"/>
    </row>
    <row r="100" spans="1:131" ht="26.25" hidden="1" customHeight="1" x14ac:dyDescent="0.2">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26"/>
    </row>
    <row r="101" spans="1:131" ht="26.25" hidden="1" customHeight="1" x14ac:dyDescent="0.2">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26"/>
    </row>
    <row r="102" spans="1:131" ht="26.25" customHeight="1" thickBot="1" x14ac:dyDescent="0.25">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378</v>
      </c>
      <c r="BR102" s="937" t="s">
        <v>402</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617</v>
      </c>
      <c r="CS102" s="953"/>
      <c r="CT102" s="953"/>
      <c r="CU102" s="953"/>
      <c r="CV102" s="954"/>
      <c r="CW102" s="952">
        <v>272</v>
      </c>
      <c r="CX102" s="953"/>
      <c r="CY102" s="953"/>
      <c r="CZ102" s="953"/>
      <c r="DA102" s="954"/>
      <c r="DB102" s="952" t="s">
        <v>564</v>
      </c>
      <c r="DC102" s="953"/>
      <c r="DD102" s="953"/>
      <c r="DE102" s="953"/>
      <c r="DF102" s="954"/>
      <c r="DG102" s="952">
        <v>3761</v>
      </c>
      <c r="DH102" s="953"/>
      <c r="DI102" s="953"/>
      <c r="DJ102" s="953"/>
      <c r="DK102" s="954"/>
      <c r="DL102" s="952">
        <v>21</v>
      </c>
      <c r="DM102" s="953"/>
      <c r="DN102" s="953"/>
      <c r="DO102" s="953"/>
      <c r="DP102" s="954"/>
      <c r="DQ102" s="952">
        <v>2</v>
      </c>
      <c r="DR102" s="953"/>
      <c r="DS102" s="953"/>
      <c r="DT102" s="953"/>
      <c r="DU102" s="954"/>
      <c r="DV102" s="937"/>
      <c r="DW102" s="938"/>
      <c r="DX102" s="938"/>
      <c r="DY102" s="938"/>
      <c r="DZ102" s="939"/>
      <c r="EA102" s="226"/>
    </row>
    <row r="103" spans="1:131" ht="26.25" customHeight="1" x14ac:dyDescent="0.2">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40" t="s">
        <v>403</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26"/>
    </row>
    <row r="104" spans="1:131" ht="26.25" customHeight="1" x14ac:dyDescent="0.2">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41" t="s">
        <v>404</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26"/>
    </row>
    <row r="105" spans="1:131" ht="11.25" customHeight="1" x14ac:dyDescent="0.2">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2">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5">
      <c r="A107" s="245" t="s">
        <v>405</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406</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2">
      <c r="A108" s="942" t="s">
        <v>407</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408</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26" customFormat="1" ht="26.25" customHeight="1" x14ac:dyDescent="0.2">
      <c r="A109" s="895" t="s">
        <v>409</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410</v>
      </c>
      <c r="AB109" s="896"/>
      <c r="AC109" s="896"/>
      <c r="AD109" s="896"/>
      <c r="AE109" s="897"/>
      <c r="AF109" s="898" t="s">
        <v>411</v>
      </c>
      <c r="AG109" s="896"/>
      <c r="AH109" s="896"/>
      <c r="AI109" s="896"/>
      <c r="AJ109" s="897"/>
      <c r="AK109" s="898" t="s">
        <v>294</v>
      </c>
      <c r="AL109" s="896"/>
      <c r="AM109" s="896"/>
      <c r="AN109" s="896"/>
      <c r="AO109" s="897"/>
      <c r="AP109" s="898" t="s">
        <v>412</v>
      </c>
      <c r="AQ109" s="896"/>
      <c r="AR109" s="896"/>
      <c r="AS109" s="896"/>
      <c r="AT109" s="929"/>
      <c r="AU109" s="895" t="s">
        <v>409</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410</v>
      </c>
      <c r="BR109" s="896"/>
      <c r="BS109" s="896"/>
      <c r="BT109" s="896"/>
      <c r="BU109" s="897"/>
      <c r="BV109" s="898" t="s">
        <v>411</v>
      </c>
      <c r="BW109" s="896"/>
      <c r="BX109" s="896"/>
      <c r="BY109" s="896"/>
      <c r="BZ109" s="897"/>
      <c r="CA109" s="898" t="s">
        <v>294</v>
      </c>
      <c r="CB109" s="896"/>
      <c r="CC109" s="896"/>
      <c r="CD109" s="896"/>
      <c r="CE109" s="897"/>
      <c r="CF109" s="936" t="s">
        <v>412</v>
      </c>
      <c r="CG109" s="936"/>
      <c r="CH109" s="936"/>
      <c r="CI109" s="936"/>
      <c r="CJ109" s="936"/>
      <c r="CK109" s="898" t="s">
        <v>413</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410</v>
      </c>
      <c r="DH109" s="896"/>
      <c r="DI109" s="896"/>
      <c r="DJ109" s="896"/>
      <c r="DK109" s="897"/>
      <c r="DL109" s="898" t="s">
        <v>411</v>
      </c>
      <c r="DM109" s="896"/>
      <c r="DN109" s="896"/>
      <c r="DO109" s="896"/>
      <c r="DP109" s="897"/>
      <c r="DQ109" s="898" t="s">
        <v>294</v>
      </c>
      <c r="DR109" s="896"/>
      <c r="DS109" s="896"/>
      <c r="DT109" s="896"/>
      <c r="DU109" s="897"/>
      <c r="DV109" s="898" t="s">
        <v>412</v>
      </c>
      <c r="DW109" s="896"/>
      <c r="DX109" s="896"/>
      <c r="DY109" s="896"/>
      <c r="DZ109" s="929"/>
    </row>
    <row r="110" spans="1:131" s="226" customFormat="1" ht="26.25" customHeight="1" x14ac:dyDescent="0.2">
      <c r="A110" s="807" t="s">
        <v>414</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9463844</v>
      </c>
      <c r="AB110" s="889"/>
      <c r="AC110" s="889"/>
      <c r="AD110" s="889"/>
      <c r="AE110" s="890"/>
      <c r="AF110" s="891">
        <v>9690530</v>
      </c>
      <c r="AG110" s="889"/>
      <c r="AH110" s="889"/>
      <c r="AI110" s="889"/>
      <c r="AJ110" s="890"/>
      <c r="AK110" s="891">
        <v>9649409</v>
      </c>
      <c r="AL110" s="889"/>
      <c r="AM110" s="889"/>
      <c r="AN110" s="889"/>
      <c r="AO110" s="890"/>
      <c r="AP110" s="892">
        <v>11.1</v>
      </c>
      <c r="AQ110" s="893"/>
      <c r="AR110" s="893"/>
      <c r="AS110" s="893"/>
      <c r="AT110" s="894"/>
      <c r="AU110" s="930" t="s">
        <v>69</v>
      </c>
      <c r="AV110" s="931"/>
      <c r="AW110" s="931"/>
      <c r="AX110" s="931"/>
      <c r="AY110" s="931"/>
      <c r="AZ110" s="860" t="s">
        <v>415</v>
      </c>
      <c r="BA110" s="808"/>
      <c r="BB110" s="808"/>
      <c r="BC110" s="808"/>
      <c r="BD110" s="808"/>
      <c r="BE110" s="808"/>
      <c r="BF110" s="808"/>
      <c r="BG110" s="808"/>
      <c r="BH110" s="808"/>
      <c r="BI110" s="808"/>
      <c r="BJ110" s="808"/>
      <c r="BK110" s="808"/>
      <c r="BL110" s="808"/>
      <c r="BM110" s="808"/>
      <c r="BN110" s="808"/>
      <c r="BO110" s="808"/>
      <c r="BP110" s="809"/>
      <c r="BQ110" s="861">
        <v>81814655</v>
      </c>
      <c r="BR110" s="842"/>
      <c r="BS110" s="842"/>
      <c r="BT110" s="842"/>
      <c r="BU110" s="842"/>
      <c r="BV110" s="842">
        <v>82181116</v>
      </c>
      <c r="BW110" s="842"/>
      <c r="BX110" s="842"/>
      <c r="BY110" s="842"/>
      <c r="BZ110" s="842"/>
      <c r="CA110" s="842">
        <v>78803397</v>
      </c>
      <c r="CB110" s="842"/>
      <c r="CC110" s="842"/>
      <c r="CD110" s="842"/>
      <c r="CE110" s="842"/>
      <c r="CF110" s="866">
        <v>90.4</v>
      </c>
      <c r="CG110" s="867"/>
      <c r="CH110" s="867"/>
      <c r="CI110" s="867"/>
      <c r="CJ110" s="867"/>
      <c r="CK110" s="926" t="s">
        <v>416</v>
      </c>
      <c r="CL110" s="819"/>
      <c r="CM110" s="860" t="s">
        <v>417</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v>3828391</v>
      </c>
      <c r="DH110" s="842"/>
      <c r="DI110" s="842"/>
      <c r="DJ110" s="842"/>
      <c r="DK110" s="842"/>
      <c r="DL110" s="842">
        <v>3614527</v>
      </c>
      <c r="DM110" s="842"/>
      <c r="DN110" s="842"/>
      <c r="DO110" s="842"/>
      <c r="DP110" s="842"/>
      <c r="DQ110" s="842">
        <v>3406978</v>
      </c>
      <c r="DR110" s="842"/>
      <c r="DS110" s="842"/>
      <c r="DT110" s="842"/>
      <c r="DU110" s="842"/>
      <c r="DV110" s="843">
        <v>3.9</v>
      </c>
      <c r="DW110" s="843"/>
      <c r="DX110" s="843"/>
      <c r="DY110" s="843"/>
      <c r="DZ110" s="844"/>
    </row>
    <row r="111" spans="1:131" s="226" customFormat="1" ht="26.25" customHeight="1" x14ac:dyDescent="0.2">
      <c r="A111" s="774" t="s">
        <v>418</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419</v>
      </c>
      <c r="BA111" s="752"/>
      <c r="BB111" s="752"/>
      <c r="BC111" s="752"/>
      <c r="BD111" s="752"/>
      <c r="BE111" s="752"/>
      <c r="BF111" s="752"/>
      <c r="BG111" s="752"/>
      <c r="BH111" s="752"/>
      <c r="BI111" s="752"/>
      <c r="BJ111" s="752"/>
      <c r="BK111" s="752"/>
      <c r="BL111" s="752"/>
      <c r="BM111" s="752"/>
      <c r="BN111" s="752"/>
      <c r="BO111" s="752"/>
      <c r="BP111" s="753"/>
      <c r="BQ111" s="816">
        <v>11945128</v>
      </c>
      <c r="BR111" s="817"/>
      <c r="BS111" s="817"/>
      <c r="BT111" s="817"/>
      <c r="BU111" s="817"/>
      <c r="BV111" s="817">
        <v>9975419</v>
      </c>
      <c r="BW111" s="817"/>
      <c r="BX111" s="817"/>
      <c r="BY111" s="817"/>
      <c r="BZ111" s="817"/>
      <c r="CA111" s="817">
        <v>10615580</v>
      </c>
      <c r="CB111" s="817"/>
      <c r="CC111" s="817"/>
      <c r="CD111" s="817"/>
      <c r="CE111" s="817"/>
      <c r="CF111" s="875">
        <v>12.2</v>
      </c>
      <c r="CG111" s="876"/>
      <c r="CH111" s="876"/>
      <c r="CI111" s="876"/>
      <c r="CJ111" s="876"/>
      <c r="CK111" s="927"/>
      <c r="CL111" s="821"/>
      <c r="CM111" s="815" t="s">
        <v>420</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26" customFormat="1" ht="26.25" customHeight="1" x14ac:dyDescent="0.2">
      <c r="A112" s="912" t="s">
        <v>421</v>
      </c>
      <c r="B112" s="913"/>
      <c r="C112" s="752" t="s">
        <v>422</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423</v>
      </c>
      <c r="BA112" s="752"/>
      <c r="BB112" s="752"/>
      <c r="BC112" s="752"/>
      <c r="BD112" s="752"/>
      <c r="BE112" s="752"/>
      <c r="BF112" s="752"/>
      <c r="BG112" s="752"/>
      <c r="BH112" s="752"/>
      <c r="BI112" s="752"/>
      <c r="BJ112" s="752"/>
      <c r="BK112" s="752"/>
      <c r="BL112" s="752"/>
      <c r="BM112" s="752"/>
      <c r="BN112" s="752"/>
      <c r="BO112" s="752"/>
      <c r="BP112" s="753"/>
      <c r="BQ112" s="816">
        <v>27470992</v>
      </c>
      <c r="BR112" s="817"/>
      <c r="BS112" s="817"/>
      <c r="BT112" s="817"/>
      <c r="BU112" s="817"/>
      <c r="BV112" s="817">
        <v>25800248</v>
      </c>
      <c r="BW112" s="817"/>
      <c r="BX112" s="817"/>
      <c r="BY112" s="817"/>
      <c r="BZ112" s="817"/>
      <c r="CA112" s="817">
        <v>26067079</v>
      </c>
      <c r="CB112" s="817"/>
      <c r="CC112" s="817"/>
      <c r="CD112" s="817"/>
      <c r="CE112" s="817"/>
      <c r="CF112" s="875">
        <v>29.9</v>
      </c>
      <c r="CG112" s="876"/>
      <c r="CH112" s="876"/>
      <c r="CI112" s="876"/>
      <c r="CJ112" s="876"/>
      <c r="CK112" s="927"/>
      <c r="CL112" s="821"/>
      <c r="CM112" s="815" t="s">
        <v>424</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26" customFormat="1" ht="26.25" customHeight="1" x14ac:dyDescent="0.2">
      <c r="A113" s="914"/>
      <c r="B113" s="915"/>
      <c r="C113" s="752" t="s">
        <v>425</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2702584</v>
      </c>
      <c r="AB113" s="919"/>
      <c r="AC113" s="919"/>
      <c r="AD113" s="919"/>
      <c r="AE113" s="920"/>
      <c r="AF113" s="921">
        <v>2605136</v>
      </c>
      <c r="AG113" s="919"/>
      <c r="AH113" s="919"/>
      <c r="AI113" s="919"/>
      <c r="AJ113" s="920"/>
      <c r="AK113" s="921">
        <v>2559835</v>
      </c>
      <c r="AL113" s="919"/>
      <c r="AM113" s="919"/>
      <c r="AN113" s="919"/>
      <c r="AO113" s="920"/>
      <c r="AP113" s="922">
        <v>2.9</v>
      </c>
      <c r="AQ113" s="923"/>
      <c r="AR113" s="923"/>
      <c r="AS113" s="923"/>
      <c r="AT113" s="924"/>
      <c r="AU113" s="932"/>
      <c r="AV113" s="933"/>
      <c r="AW113" s="933"/>
      <c r="AX113" s="933"/>
      <c r="AY113" s="933"/>
      <c r="AZ113" s="815" t="s">
        <v>426</v>
      </c>
      <c r="BA113" s="752"/>
      <c r="BB113" s="752"/>
      <c r="BC113" s="752"/>
      <c r="BD113" s="752"/>
      <c r="BE113" s="752"/>
      <c r="BF113" s="752"/>
      <c r="BG113" s="752"/>
      <c r="BH113" s="752"/>
      <c r="BI113" s="752"/>
      <c r="BJ113" s="752"/>
      <c r="BK113" s="752"/>
      <c r="BL113" s="752"/>
      <c r="BM113" s="752"/>
      <c r="BN113" s="752"/>
      <c r="BO113" s="752"/>
      <c r="BP113" s="753"/>
      <c r="BQ113" s="816" t="s">
        <v>122</v>
      </c>
      <c r="BR113" s="817"/>
      <c r="BS113" s="817"/>
      <c r="BT113" s="817"/>
      <c r="BU113" s="817"/>
      <c r="BV113" s="817" t="s">
        <v>122</v>
      </c>
      <c r="BW113" s="817"/>
      <c r="BX113" s="817"/>
      <c r="BY113" s="817"/>
      <c r="BZ113" s="817"/>
      <c r="CA113" s="817" t="s">
        <v>122</v>
      </c>
      <c r="CB113" s="817"/>
      <c r="CC113" s="817"/>
      <c r="CD113" s="817"/>
      <c r="CE113" s="817"/>
      <c r="CF113" s="875" t="s">
        <v>122</v>
      </c>
      <c r="CG113" s="876"/>
      <c r="CH113" s="876"/>
      <c r="CI113" s="876"/>
      <c r="CJ113" s="876"/>
      <c r="CK113" s="927"/>
      <c r="CL113" s="821"/>
      <c r="CM113" s="815" t="s">
        <v>427</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26" customFormat="1" ht="26.25" customHeight="1" x14ac:dyDescent="0.2">
      <c r="A114" s="914"/>
      <c r="B114" s="915"/>
      <c r="C114" s="752" t="s">
        <v>428</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t="s">
        <v>122</v>
      </c>
      <c r="AB114" s="780"/>
      <c r="AC114" s="780"/>
      <c r="AD114" s="780"/>
      <c r="AE114" s="781"/>
      <c r="AF114" s="782" t="s">
        <v>122</v>
      </c>
      <c r="AG114" s="780"/>
      <c r="AH114" s="780"/>
      <c r="AI114" s="780"/>
      <c r="AJ114" s="781"/>
      <c r="AK114" s="782" t="s">
        <v>122</v>
      </c>
      <c r="AL114" s="780"/>
      <c r="AM114" s="780"/>
      <c r="AN114" s="780"/>
      <c r="AO114" s="781"/>
      <c r="AP114" s="824" t="s">
        <v>122</v>
      </c>
      <c r="AQ114" s="825"/>
      <c r="AR114" s="825"/>
      <c r="AS114" s="825"/>
      <c r="AT114" s="826"/>
      <c r="AU114" s="932"/>
      <c r="AV114" s="933"/>
      <c r="AW114" s="933"/>
      <c r="AX114" s="933"/>
      <c r="AY114" s="933"/>
      <c r="AZ114" s="815" t="s">
        <v>429</v>
      </c>
      <c r="BA114" s="752"/>
      <c r="BB114" s="752"/>
      <c r="BC114" s="752"/>
      <c r="BD114" s="752"/>
      <c r="BE114" s="752"/>
      <c r="BF114" s="752"/>
      <c r="BG114" s="752"/>
      <c r="BH114" s="752"/>
      <c r="BI114" s="752"/>
      <c r="BJ114" s="752"/>
      <c r="BK114" s="752"/>
      <c r="BL114" s="752"/>
      <c r="BM114" s="752"/>
      <c r="BN114" s="752"/>
      <c r="BO114" s="752"/>
      <c r="BP114" s="753"/>
      <c r="BQ114" s="816">
        <v>16707246</v>
      </c>
      <c r="BR114" s="817"/>
      <c r="BS114" s="817"/>
      <c r="BT114" s="817"/>
      <c r="BU114" s="817"/>
      <c r="BV114" s="817">
        <v>16620735</v>
      </c>
      <c r="BW114" s="817"/>
      <c r="BX114" s="817"/>
      <c r="BY114" s="817"/>
      <c r="BZ114" s="817"/>
      <c r="CA114" s="817">
        <v>17275979</v>
      </c>
      <c r="CB114" s="817"/>
      <c r="CC114" s="817"/>
      <c r="CD114" s="817"/>
      <c r="CE114" s="817"/>
      <c r="CF114" s="875">
        <v>19.8</v>
      </c>
      <c r="CG114" s="876"/>
      <c r="CH114" s="876"/>
      <c r="CI114" s="876"/>
      <c r="CJ114" s="876"/>
      <c r="CK114" s="927"/>
      <c r="CL114" s="821"/>
      <c r="CM114" s="815" t="s">
        <v>430</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26" customFormat="1" ht="26.25" customHeight="1" x14ac:dyDescent="0.2">
      <c r="A115" s="914"/>
      <c r="B115" s="915"/>
      <c r="C115" s="752" t="s">
        <v>431</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1515961</v>
      </c>
      <c r="AB115" s="919"/>
      <c r="AC115" s="919"/>
      <c r="AD115" s="919"/>
      <c r="AE115" s="920"/>
      <c r="AF115" s="921">
        <v>905869</v>
      </c>
      <c r="AG115" s="919"/>
      <c r="AH115" s="919"/>
      <c r="AI115" s="919"/>
      <c r="AJ115" s="920"/>
      <c r="AK115" s="921">
        <v>667238</v>
      </c>
      <c r="AL115" s="919"/>
      <c r="AM115" s="919"/>
      <c r="AN115" s="919"/>
      <c r="AO115" s="920"/>
      <c r="AP115" s="922">
        <v>0.8</v>
      </c>
      <c r="AQ115" s="923"/>
      <c r="AR115" s="923"/>
      <c r="AS115" s="923"/>
      <c r="AT115" s="924"/>
      <c r="AU115" s="932"/>
      <c r="AV115" s="933"/>
      <c r="AW115" s="933"/>
      <c r="AX115" s="933"/>
      <c r="AY115" s="933"/>
      <c r="AZ115" s="815" t="s">
        <v>432</v>
      </c>
      <c r="BA115" s="752"/>
      <c r="BB115" s="752"/>
      <c r="BC115" s="752"/>
      <c r="BD115" s="752"/>
      <c r="BE115" s="752"/>
      <c r="BF115" s="752"/>
      <c r="BG115" s="752"/>
      <c r="BH115" s="752"/>
      <c r="BI115" s="752"/>
      <c r="BJ115" s="752"/>
      <c r="BK115" s="752"/>
      <c r="BL115" s="752"/>
      <c r="BM115" s="752"/>
      <c r="BN115" s="752"/>
      <c r="BO115" s="752"/>
      <c r="BP115" s="753"/>
      <c r="BQ115" s="816">
        <v>6700</v>
      </c>
      <c r="BR115" s="817"/>
      <c r="BS115" s="817"/>
      <c r="BT115" s="817"/>
      <c r="BU115" s="817"/>
      <c r="BV115" s="817">
        <v>4400</v>
      </c>
      <c r="BW115" s="817"/>
      <c r="BX115" s="817"/>
      <c r="BY115" s="817"/>
      <c r="BZ115" s="817"/>
      <c r="CA115" s="817">
        <v>2100</v>
      </c>
      <c r="CB115" s="817"/>
      <c r="CC115" s="817"/>
      <c r="CD115" s="817"/>
      <c r="CE115" s="817"/>
      <c r="CF115" s="875">
        <v>0</v>
      </c>
      <c r="CG115" s="876"/>
      <c r="CH115" s="876"/>
      <c r="CI115" s="876"/>
      <c r="CJ115" s="876"/>
      <c r="CK115" s="927"/>
      <c r="CL115" s="821"/>
      <c r="CM115" s="815" t="s">
        <v>433</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v>7191396</v>
      </c>
      <c r="DH115" s="780"/>
      <c r="DI115" s="780"/>
      <c r="DJ115" s="780"/>
      <c r="DK115" s="781"/>
      <c r="DL115" s="782">
        <v>5615492</v>
      </c>
      <c r="DM115" s="780"/>
      <c r="DN115" s="780"/>
      <c r="DO115" s="780"/>
      <c r="DP115" s="781"/>
      <c r="DQ115" s="782">
        <v>5230243</v>
      </c>
      <c r="DR115" s="780"/>
      <c r="DS115" s="780"/>
      <c r="DT115" s="780"/>
      <c r="DU115" s="781"/>
      <c r="DV115" s="824">
        <v>6</v>
      </c>
      <c r="DW115" s="825"/>
      <c r="DX115" s="825"/>
      <c r="DY115" s="825"/>
      <c r="DZ115" s="826"/>
    </row>
    <row r="116" spans="1:130" s="226" customFormat="1" ht="26.25" customHeight="1" x14ac:dyDescent="0.2">
      <c r="A116" s="916"/>
      <c r="B116" s="917"/>
      <c r="C116" s="839" t="s">
        <v>434</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435</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436</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26" customFormat="1" ht="26.25" customHeight="1" x14ac:dyDescent="0.2">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437</v>
      </c>
      <c r="Z117" s="897"/>
      <c r="AA117" s="902">
        <v>13682389</v>
      </c>
      <c r="AB117" s="903"/>
      <c r="AC117" s="903"/>
      <c r="AD117" s="903"/>
      <c r="AE117" s="904"/>
      <c r="AF117" s="905">
        <v>13201535</v>
      </c>
      <c r="AG117" s="903"/>
      <c r="AH117" s="903"/>
      <c r="AI117" s="903"/>
      <c r="AJ117" s="904"/>
      <c r="AK117" s="905">
        <v>12876482</v>
      </c>
      <c r="AL117" s="903"/>
      <c r="AM117" s="903"/>
      <c r="AN117" s="903"/>
      <c r="AO117" s="904"/>
      <c r="AP117" s="906"/>
      <c r="AQ117" s="907"/>
      <c r="AR117" s="907"/>
      <c r="AS117" s="907"/>
      <c r="AT117" s="908"/>
      <c r="AU117" s="932"/>
      <c r="AV117" s="933"/>
      <c r="AW117" s="933"/>
      <c r="AX117" s="933"/>
      <c r="AY117" s="933"/>
      <c r="AZ117" s="863" t="s">
        <v>438</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439</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26" customFormat="1" ht="26.25" customHeight="1" x14ac:dyDescent="0.2">
      <c r="A118" s="895" t="s">
        <v>413</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410</v>
      </c>
      <c r="AB118" s="896"/>
      <c r="AC118" s="896"/>
      <c r="AD118" s="896"/>
      <c r="AE118" s="897"/>
      <c r="AF118" s="898" t="s">
        <v>411</v>
      </c>
      <c r="AG118" s="896"/>
      <c r="AH118" s="896"/>
      <c r="AI118" s="896"/>
      <c r="AJ118" s="897"/>
      <c r="AK118" s="898" t="s">
        <v>294</v>
      </c>
      <c r="AL118" s="896"/>
      <c r="AM118" s="896"/>
      <c r="AN118" s="896"/>
      <c r="AO118" s="897"/>
      <c r="AP118" s="899" t="s">
        <v>412</v>
      </c>
      <c r="AQ118" s="900"/>
      <c r="AR118" s="900"/>
      <c r="AS118" s="900"/>
      <c r="AT118" s="901"/>
      <c r="AU118" s="932"/>
      <c r="AV118" s="933"/>
      <c r="AW118" s="933"/>
      <c r="AX118" s="933"/>
      <c r="AY118" s="933"/>
      <c r="AZ118" s="838" t="s">
        <v>440</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441</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26" customFormat="1" ht="26.25" customHeight="1" x14ac:dyDescent="0.2">
      <c r="A119" s="818" t="s">
        <v>416</v>
      </c>
      <c r="B119" s="819"/>
      <c r="C119" s="860" t="s">
        <v>417</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47" t="s">
        <v>177</v>
      </c>
      <c r="BA119" s="247"/>
      <c r="BB119" s="247"/>
      <c r="BC119" s="247"/>
      <c r="BD119" s="247"/>
      <c r="BE119" s="247"/>
      <c r="BF119" s="247"/>
      <c r="BG119" s="247"/>
      <c r="BH119" s="247"/>
      <c r="BI119" s="247"/>
      <c r="BJ119" s="247"/>
      <c r="BK119" s="247"/>
      <c r="BL119" s="247"/>
      <c r="BM119" s="247"/>
      <c r="BN119" s="247"/>
      <c r="BO119" s="877" t="s">
        <v>442</v>
      </c>
      <c r="BP119" s="878"/>
      <c r="BQ119" s="879">
        <v>137944721</v>
      </c>
      <c r="BR119" s="845"/>
      <c r="BS119" s="845"/>
      <c r="BT119" s="845"/>
      <c r="BU119" s="845"/>
      <c r="BV119" s="845">
        <v>134581918</v>
      </c>
      <c r="BW119" s="845"/>
      <c r="BX119" s="845"/>
      <c r="BY119" s="845"/>
      <c r="BZ119" s="845"/>
      <c r="CA119" s="845">
        <v>132764135</v>
      </c>
      <c r="CB119" s="845"/>
      <c r="CC119" s="845"/>
      <c r="CD119" s="845"/>
      <c r="CE119" s="845"/>
      <c r="CF119" s="748"/>
      <c r="CG119" s="749"/>
      <c r="CH119" s="749"/>
      <c r="CI119" s="749"/>
      <c r="CJ119" s="834"/>
      <c r="CK119" s="928"/>
      <c r="CL119" s="823"/>
      <c r="CM119" s="838" t="s">
        <v>443</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v>925341</v>
      </c>
      <c r="DH119" s="764"/>
      <c r="DI119" s="764"/>
      <c r="DJ119" s="764"/>
      <c r="DK119" s="765"/>
      <c r="DL119" s="766">
        <v>745400</v>
      </c>
      <c r="DM119" s="764"/>
      <c r="DN119" s="764"/>
      <c r="DO119" s="764"/>
      <c r="DP119" s="765"/>
      <c r="DQ119" s="766">
        <v>1978359</v>
      </c>
      <c r="DR119" s="764"/>
      <c r="DS119" s="764"/>
      <c r="DT119" s="764"/>
      <c r="DU119" s="765"/>
      <c r="DV119" s="848">
        <v>2.2999999999999998</v>
      </c>
      <c r="DW119" s="849"/>
      <c r="DX119" s="849"/>
      <c r="DY119" s="849"/>
      <c r="DZ119" s="850"/>
    </row>
    <row r="120" spans="1:130" s="226" customFormat="1" ht="26.25" customHeight="1" x14ac:dyDescent="0.2">
      <c r="A120" s="820"/>
      <c r="B120" s="821"/>
      <c r="C120" s="815" t="s">
        <v>420</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444</v>
      </c>
      <c r="AV120" s="881"/>
      <c r="AW120" s="881"/>
      <c r="AX120" s="881"/>
      <c r="AY120" s="882"/>
      <c r="AZ120" s="860" t="s">
        <v>445</v>
      </c>
      <c r="BA120" s="808"/>
      <c r="BB120" s="808"/>
      <c r="BC120" s="808"/>
      <c r="BD120" s="808"/>
      <c r="BE120" s="808"/>
      <c r="BF120" s="808"/>
      <c r="BG120" s="808"/>
      <c r="BH120" s="808"/>
      <c r="BI120" s="808"/>
      <c r="BJ120" s="808"/>
      <c r="BK120" s="808"/>
      <c r="BL120" s="808"/>
      <c r="BM120" s="808"/>
      <c r="BN120" s="808"/>
      <c r="BO120" s="808"/>
      <c r="BP120" s="809"/>
      <c r="BQ120" s="861">
        <v>22069003</v>
      </c>
      <c r="BR120" s="842"/>
      <c r="BS120" s="842"/>
      <c r="BT120" s="842"/>
      <c r="BU120" s="842"/>
      <c r="BV120" s="842">
        <v>24313640</v>
      </c>
      <c r="BW120" s="842"/>
      <c r="BX120" s="842"/>
      <c r="BY120" s="842"/>
      <c r="BZ120" s="842"/>
      <c r="CA120" s="842">
        <v>25691729</v>
      </c>
      <c r="CB120" s="842"/>
      <c r="CC120" s="842"/>
      <c r="CD120" s="842"/>
      <c r="CE120" s="842"/>
      <c r="CF120" s="866">
        <v>29.5</v>
      </c>
      <c r="CG120" s="867"/>
      <c r="CH120" s="867"/>
      <c r="CI120" s="867"/>
      <c r="CJ120" s="867"/>
      <c r="CK120" s="868" t="s">
        <v>446</v>
      </c>
      <c r="CL120" s="852"/>
      <c r="CM120" s="852"/>
      <c r="CN120" s="852"/>
      <c r="CO120" s="853"/>
      <c r="CP120" s="872" t="s">
        <v>393</v>
      </c>
      <c r="CQ120" s="873"/>
      <c r="CR120" s="873"/>
      <c r="CS120" s="873"/>
      <c r="CT120" s="873"/>
      <c r="CU120" s="873"/>
      <c r="CV120" s="873"/>
      <c r="CW120" s="873"/>
      <c r="CX120" s="873"/>
      <c r="CY120" s="873"/>
      <c r="CZ120" s="873"/>
      <c r="DA120" s="873"/>
      <c r="DB120" s="873"/>
      <c r="DC120" s="873"/>
      <c r="DD120" s="873"/>
      <c r="DE120" s="873"/>
      <c r="DF120" s="874"/>
      <c r="DG120" s="861">
        <v>24382721</v>
      </c>
      <c r="DH120" s="842"/>
      <c r="DI120" s="842"/>
      <c r="DJ120" s="842"/>
      <c r="DK120" s="842"/>
      <c r="DL120" s="842">
        <v>22494495</v>
      </c>
      <c r="DM120" s="842"/>
      <c r="DN120" s="842"/>
      <c r="DO120" s="842"/>
      <c r="DP120" s="842"/>
      <c r="DQ120" s="842">
        <v>21748591</v>
      </c>
      <c r="DR120" s="842"/>
      <c r="DS120" s="842"/>
      <c r="DT120" s="842"/>
      <c r="DU120" s="842"/>
      <c r="DV120" s="843">
        <v>25</v>
      </c>
      <c r="DW120" s="843"/>
      <c r="DX120" s="843"/>
      <c r="DY120" s="843"/>
      <c r="DZ120" s="844"/>
    </row>
    <row r="121" spans="1:130" s="226" customFormat="1" ht="26.25" customHeight="1" x14ac:dyDescent="0.2">
      <c r="A121" s="820"/>
      <c r="B121" s="821"/>
      <c r="C121" s="863" t="s">
        <v>447</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448</v>
      </c>
      <c r="BA121" s="752"/>
      <c r="BB121" s="752"/>
      <c r="BC121" s="752"/>
      <c r="BD121" s="752"/>
      <c r="BE121" s="752"/>
      <c r="BF121" s="752"/>
      <c r="BG121" s="752"/>
      <c r="BH121" s="752"/>
      <c r="BI121" s="752"/>
      <c r="BJ121" s="752"/>
      <c r="BK121" s="752"/>
      <c r="BL121" s="752"/>
      <c r="BM121" s="752"/>
      <c r="BN121" s="752"/>
      <c r="BO121" s="752"/>
      <c r="BP121" s="753"/>
      <c r="BQ121" s="816">
        <v>29608536</v>
      </c>
      <c r="BR121" s="817"/>
      <c r="BS121" s="817"/>
      <c r="BT121" s="817"/>
      <c r="BU121" s="817"/>
      <c r="BV121" s="817">
        <v>27771640</v>
      </c>
      <c r="BW121" s="817"/>
      <c r="BX121" s="817"/>
      <c r="BY121" s="817"/>
      <c r="BZ121" s="817"/>
      <c r="CA121" s="817">
        <v>27056216</v>
      </c>
      <c r="CB121" s="817"/>
      <c r="CC121" s="817"/>
      <c r="CD121" s="817"/>
      <c r="CE121" s="817"/>
      <c r="CF121" s="875">
        <v>31</v>
      </c>
      <c r="CG121" s="876"/>
      <c r="CH121" s="876"/>
      <c r="CI121" s="876"/>
      <c r="CJ121" s="876"/>
      <c r="CK121" s="869"/>
      <c r="CL121" s="855"/>
      <c r="CM121" s="855"/>
      <c r="CN121" s="855"/>
      <c r="CO121" s="856"/>
      <c r="CP121" s="835" t="s">
        <v>395</v>
      </c>
      <c r="CQ121" s="836"/>
      <c r="CR121" s="836"/>
      <c r="CS121" s="836"/>
      <c r="CT121" s="836"/>
      <c r="CU121" s="836"/>
      <c r="CV121" s="836"/>
      <c r="CW121" s="836"/>
      <c r="CX121" s="836"/>
      <c r="CY121" s="836"/>
      <c r="CZ121" s="836"/>
      <c r="DA121" s="836"/>
      <c r="DB121" s="836"/>
      <c r="DC121" s="836"/>
      <c r="DD121" s="836"/>
      <c r="DE121" s="836"/>
      <c r="DF121" s="837"/>
      <c r="DG121" s="816">
        <v>3088271</v>
      </c>
      <c r="DH121" s="817"/>
      <c r="DI121" s="817"/>
      <c r="DJ121" s="817"/>
      <c r="DK121" s="817"/>
      <c r="DL121" s="817">
        <v>3305753</v>
      </c>
      <c r="DM121" s="817"/>
      <c r="DN121" s="817"/>
      <c r="DO121" s="817"/>
      <c r="DP121" s="817"/>
      <c r="DQ121" s="817">
        <v>4318488</v>
      </c>
      <c r="DR121" s="817"/>
      <c r="DS121" s="817"/>
      <c r="DT121" s="817"/>
      <c r="DU121" s="817"/>
      <c r="DV121" s="794">
        <v>5</v>
      </c>
      <c r="DW121" s="794"/>
      <c r="DX121" s="794"/>
      <c r="DY121" s="794"/>
      <c r="DZ121" s="795"/>
    </row>
    <row r="122" spans="1:130" s="226" customFormat="1" ht="26.25" customHeight="1" x14ac:dyDescent="0.2">
      <c r="A122" s="820"/>
      <c r="B122" s="821"/>
      <c r="C122" s="815" t="s">
        <v>430</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449</v>
      </c>
      <c r="BA122" s="839"/>
      <c r="BB122" s="839"/>
      <c r="BC122" s="839"/>
      <c r="BD122" s="839"/>
      <c r="BE122" s="839"/>
      <c r="BF122" s="839"/>
      <c r="BG122" s="839"/>
      <c r="BH122" s="839"/>
      <c r="BI122" s="839"/>
      <c r="BJ122" s="839"/>
      <c r="BK122" s="839"/>
      <c r="BL122" s="839"/>
      <c r="BM122" s="839"/>
      <c r="BN122" s="839"/>
      <c r="BO122" s="839"/>
      <c r="BP122" s="840"/>
      <c r="BQ122" s="879">
        <v>45674898</v>
      </c>
      <c r="BR122" s="845"/>
      <c r="BS122" s="845"/>
      <c r="BT122" s="845"/>
      <c r="BU122" s="845"/>
      <c r="BV122" s="845">
        <v>43653736</v>
      </c>
      <c r="BW122" s="845"/>
      <c r="BX122" s="845"/>
      <c r="BY122" s="845"/>
      <c r="BZ122" s="845"/>
      <c r="CA122" s="845">
        <v>40602037</v>
      </c>
      <c r="CB122" s="845"/>
      <c r="CC122" s="845"/>
      <c r="CD122" s="845"/>
      <c r="CE122" s="845"/>
      <c r="CF122" s="846">
        <v>46.6</v>
      </c>
      <c r="CG122" s="847"/>
      <c r="CH122" s="847"/>
      <c r="CI122" s="847"/>
      <c r="CJ122" s="847"/>
      <c r="CK122" s="869"/>
      <c r="CL122" s="855"/>
      <c r="CM122" s="855"/>
      <c r="CN122" s="855"/>
      <c r="CO122" s="856"/>
      <c r="CP122" s="835" t="s">
        <v>391</v>
      </c>
      <c r="CQ122" s="836"/>
      <c r="CR122" s="836"/>
      <c r="CS122" s="836"/>
      <c r="CT122" s="836"/>
      <c r="CU122" s="836"/>
      <c r="CV122" s="836"/>
      <c r="CW122" s="836"/>
      <c r="CX122" s="836"/>
      <c r="CY122" s="836"/>
      <c r="CZ122" s="836"/>
      <c r="DA122" s="836"/>
      <c r="DB122" s="836"/>
      <c r="DC122" s="836"/>
      <c r="DD122" s="836"/>
      <c r="DE122" s="836"/>
      <c r="DF122" s="837"/>
      <c r="DG122" s="816" t="s">
        <v>122</v>
      </c>
      <c r="DH122" s="817"/>
      <c r="DI122" s="817"/>
      <c r="DJ122" s="817"/>
      <c r="DK122" s="817"/>
      <c r="DL122" s="817" t="s">
        <v>122</v>
      </c>
      <c r="DM122" s="817"/>
      <c r="DN122" s="817"/>
      <c r="DO122" s="817"/>
      <c r="DP122" s="817"/>
      <c r="DQ122" s="817" t="s">
        <v>122</v>
      </c>
      <c r="DR122" s="817"/>
      <c r="DS122" s="817"/>
      <c r="DT122" s="817"/>
      <c r="DU122" s="817"/>
      <c r="DV122" s="794" t="s">
        <v>122</v>
      </c>
      <c r="DW122" s="794"/>
      <c r="DX122" s="794"/>
      <c r="DY122" s="794"/>
      <c r="DZ122" s="795"/>
    </row>
    <row r="123" spans="1:130" s="226" customFormat="1" ht="26.25" customHeight="1" x14ac:dyDescent="0.2">
      <c r="A123" s="820"/>
      <c r="B123" s="821"/>
      <c r="C123" s="815" t="s">
        <v>436</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47" t="s">
        <v>177</v>
      </c>
      <c r="BA123" s="247"/>
      <c r="BB123" s="247"/>
      <c r="BC123" s="247"/>
      <c r="BD123" s="247"/>
      <c r="BE123" s="247"/>
      <c r="BF123" s="247"/>
      <c r="BG123" s="247"/>
      <c r="BH123" s="247"/>
      <c r="BI123" s="247"/>
      <c r="BJ123" s="247"/>
      <c r="BK123" s="247"/>
      <c r="BL123" s="247"/>
      <c r="BM123" s="247"/>
      <c r="BN123" s="247"/>
      <c r="BO123" s="877" t="s">
        <v>450</v>
      </c>
      <c r="BP123" s="878"/>
      <c r="BQ123" s="832">
        <v>97352437</v>
      </c>
      <c r="BR123" s="833"/>
      <c r="BS123" s="833"/>
      <c r="BT123" s="833"/>
      <c r="BU123" s="833"/>
      <c r="BV123" s="833">
        <v>95739016</v>
      </c>
      <c r="BW123" s="833"/>
      <c r="BX123" s="833"/>
      <c r="BY123" s="833"/>
      <c r="BZ123" s="833"/>
      <c r="CA123" s="833">
        <v>93349982</v>
      </c>
      <c r="CB123" s="833"/>
      <c r="CC123" s="833"/>
      <c r="CD123" s="833"/>
      <c r="CE123" s="833"/>
      <c r="CF123" s="748"/>
      <c r="CG123" s="749"/>
      <c r="CH123" s="749"/>
      <c r="CI123" s="749"/>
      <c r="CJ123" s="834"/>
      <c r="CK123" s="869"/>
      <c r="CL123" s="855"/>
      <c r="CM123" s="855"/>
      <c r="CN123" s="855"/>
      <c r="CO123" s="856"/>
      <c r="CP123" s="835" t="s">
        <v>392</v>
      </c>
      <c r="CQ123" s="836"/>
      <c r="CR123" s="836"/>
      <c r="CS123" s="836"/>
      <c r="CT123" s="836"/>
      <c r="CU123" s="836"/>
      <c r="CV123" s="836"/>
      <c r="CW123" s="836"/>
      <c r="CX123" s="836"/>
      <c r="CY123" s="836"/>
      <c r="CZ123" s="836"/>
      <c r="DA123" s="836"/>
      <c r="DB123" s="836"/>
      <c r="DC123" s="836"/>
      <c r="DD123" s="836"/>
      <c r="DE123" s="836"/>
      <c r="DF123" s="837"/>
      <c r="DG123" s="779" t="s">
        <v>122</v>
      </c>
      <c r="DH123" s="780"/>
      <c r="DI123" s="780"/>
      <c r="DJ123" s="780"/>
      <c r="DK123" s="781"/>
      <c r="DL123" s="782" t="s">
        <v>122</v>
      </c>
      <c r="DM123" s="780"/>
      <c r="DN123" s="780"/>
      <c r="DO123" s="780"/>
      <c r="DP123" s="781"/>
      <c r="DQ123" s="782" t="s">
        <v>122</v>
      </c>
      <c r="DR123" s="780"/>
      <c r="DS123" s="780"/>
      <c r="DT123" s="780"/>
      <c r="DU123" s="781"/>
      <c r="DV123" s="824" t="s">
        <v>122</v>
      </c>
      <c r="DW123" s="825"/>
      <c r="DX123" s="825"/>
      <c r="DY123" s="825"/>
      <c r="DZ123" s="826"/>
    </row>
    <row r="124" spans="1:130" s="226" customFormat="1" ht="26.25" customHeight="1" thickBot="1" x14ac:dyDescent="0.25">
      <c r="A124" s="820"/>
      <c r="B124" s="821"/>
      <c r="C124" s="815" t="s">
        <v>439</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451</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51.2</v>
      </c>
      <c r="BR124" s="831"/>
      <c r="BS124" s="831"/>
      <c r="BT124" s="831"/>
      <c r="BU124" s="831"/>
      <c r="BV124" s="831">
        <v>46.4</v>
      </c>
      <c r="BW124" s="831"/>
      <c r="BX124" s="831"/>
      <c r="BY124" s="831"/>
      <c r="BZ124" s="831"/>
      <c r="CA124" s="831">
        <v>45.2</v>
      </c>
      <c r="CB124" s="831"/>
      <c r="CC124" s="831"/>
      <c r="CD124" s="831"/>
      <c r="CE124" s="831"/>
      <c r="CF124" s="726"/>
      <c r="CG124" s="727"/>
      <c r="CH124" s="727"/>
      <c r="CI124" s="727"/>
      <c r="CJ124" s="862"/>
      <c r="CK124" s="870"/>
      <c r="CL124" s="870"/>
      <c r="CM124" s="870"/>
      <c r="CN124" s="870"/>
      <c r="CO124" s="871"/>
      <c r="CP124" s="835" t="s">
        <v>452</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26" customFormat="1" ht="26.25" customHeight="1" x14ac:dyDescent="0.2">
      <c r="A125" s="820"/>
      <c r="B125" s="821"/>
      <c r="C125" s="815" t="s">
        <v>441</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851" t="s">
        <v>453</v>
      </c>
      <c r="CL125" s="852"/>
      <c r="CM125" s="852"/>
      <c r="CN125" s="852"/>
      <c r="CO125" s="853"/>
      <c r="CP125" s="860" t="s">
        <v>454</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26" customFormat="1" ht="26.25" customHeight="1" thickBot="1" x14ac:dyDescent="0.25">
      <c r="A126" s="820"/>
      <c r="B126" s="821"/>
      <c r="C126" s="815" t="s">
        <v>443</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v>1515961</v>
      </c>
      <c r="AB126" s="780"/>
      <c r="AC126" s="780"/>
      <c r="AD126" s="780"/>
      <c r="AE126" s="781"/>
      <c r="AF126" s="782">
        <v>905869</v>
      </c>
      <c r="AG126" s="780"/>
      <c r="AH126" s="780"/>
      <c r="AI126" s="780"/>
      <c r="AJ126" s="781"/>
      <c r="AK126" s="782">
        <v>667238</v>
      </c>
      <c r="AL126" s="780"/>
      <c r="AM126" s="780"/>
      <c r="AN126" s="780"/>
      <c r="AO126" s="781"/>
      <c r="AP126" s="824">
        <v>0.8</v>
      </c>
      <c r="AQ126" s="825"/>
      <c r="AR126" s="825"/>
      <c r="AS126" s="825"/>
      <c r="AT126" s="826"/>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854"/>
      <c r="CL126" s="855"/>
      <c r="CM126" s="855"/>
      <c r="CN126" s="855"/>
      <c r="CO126" s="856"/>
      <c r="CP126" s="815" t="s">
        <v>455</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26" customFormat="1" ht="26.25" customHeight="1" x14ac:dyDescent="0.2">
      <c r="A127" s="822"/>
      <c r="B127" s="823"/>
      <c r="C127" s="838" t="s">
        <v>456</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28"/>
      <c r="AV127" s="228"/>
      <c r="AW127" s="228"/>
      <c r="AX127" s="841" t="s">
        <v>457</v>
      </c>
      <c r="AY127" s="812"/>
      <c r="AZ127" s="812"/>
      <c r="BA127" s="812"/>
      <c r="BB127" s="812"/>
      <c r="BC127" s="812"/>
      <c r="BD127" s="812"/>
      <c r="BE127" s="813"/>
      <c r="BF127" s="811" t="s">
        <v>458</v>
      </c>
      <c r="BG127" s="812"/>
      <c r="BH127" s="812"/>
      <c r="BI127" s="812"/>
      <c r="BJ127" s="812"/>
      <c r="BK127" s="812"/>
      <c r="BL127" s="813"/>
      <c r="BM127" s="811" t="s">
        <v>459</v>
      </c>
      <c r="BN127" s="812"/>
      <c r="BO127" s="812"/>
      <c r="BP127" s="812"/>
      <c r="BQ127" s="812"/>
      <c r="BR127" s="812"/>
      <c r="BS127" s="813"/>
      <c r="BT127" s="811" t="s">
        <v>460</v>
      </c>
      <c r="BU127" s="812"/>
      <c r="BV127" s="812"/>
      <c r="BW127" s="812"/>
      <c r="BX127" s="812"/>
      <c r="BY127" s="812"/>
      <c r="BZ127" s="814"/>
      <c r="CA127" s="228"/>
      <c r="CB127" s="228"/>
      <c r="CC127" s="228"/>
      <c r="CD127" s="251"/>
      <c r="CE127" s="251"/>
      <c r="CF127" s="251"/>
      <c r="CG127" s="228"/>
      <c r="CH127" s="228"/>
      <c r="CI127" s="228"/>
      <c r="CJ127" s="250"/>
      <c r="CK127" s="854"/>
      <c r="CL127" s="855"/>
      <c r="CM127" s="855"/>
      <c r="CN127" s="855"/>
      <c r="CO127" s="856"/>
      <c r="CP127" s="815" t="s">
        <v>461</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26" customFormat="1" ht="26.25" customHeight="1" thickBot="1" x14ac:dyDescent="0.25">
      <c r="A128" s="796" t="s">
        <v>462</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463</v>
      </c>
      <c r="X128" s="798"/>
      <c r="Y128" s="798"/>
      <c r="Z128" s="799"/>
      <c r="AA128" s="800">
        <v>3536944</v>
      </c>
      <c r="AB128" s="801"/>
      <c r="AC128" s="801"/>
      <c r="AD128" s="801"/>
      <c r="AE128" s="802"/>
      <c r="AF128" s="803">
        <v>3174944</v>
      </c>
      <c r="AG128" s="801"/>
      <c r="AH128" s="801"/>
      <c r="AI128" s="801"/>
      <c r="AJ128" s="802"/>
      <c r="AK128" s="803">
        <v>3273618</v>
      </c>
      <c r="AL128" s="801"/>
      <c r="AM128" s="801"/>
      <c r="AN128" s="801"/>
      <c r="AO128" s="802"/>
      <c r="AP128" s="804"/>
      <c r="AQ128" s="805"/>
      <c r="AR128" s="805"/>
      <c r="AS128" s="805"/>
      <c r="AT128" s="806"/>
      <c r="AU128" s="228"/>
      <c r="AV128" s="228"/>
      <c r="AW128" s="228"/>
      <c r="AX128" s="807" t="s">
        <v>464</v>
      </c>
      <c r="AY128" s="808"/>
      <c r="AZ128" s="808"/>
      <c r="BA128" s="808"/>
      <c r="BB128" s="808"/>
      <c r="BC128" s="808"/>
      <c r="BD128" s="808"/>
      <c r="BE128" s="809"/>
      <c r="BF128" s="786" t="s">
        <v>122</v>
      </c>
      <c r="BG128" s="787"/>
      <c r="BH128" s="787"/>
      <c r="BI128" s="787"/>
      <c r="BJ128" s="787"/>
      <c r="BK128" s="787"/>
      <c r="BL128" s="810"/>
      <c r="BM128" s="786">
        <v>11.25</v>
      </c>
      <c r="BN128" s="787"/>
      <c r="BO128" s="787"/>
      <c r="BP128" s="787"/>
      <c r="BQ128" s="787"/>
      <c r="BR128" s="787"/>
      <c r="BS128" s="810"/>
      <c r="BT128" s="786">
        <v>20</v>
      </c>
      <c r="BU128" s="787"/>
      <c r="BV128" s="787"/>
      <c r="BW128" s="787"/>
      <c r="BX128" s="787"/>
      <c r="BY128" s="787"/>
      <c r="BZ128" s="788"/>
      <c r="CA128" s="251"/>
      <c r="CB128" s="251"/>
      <c r="CC128" s="251"/>
      <c r="CD128" s="251"/>
      <c r="CE128" s="251"/>
      <c r="CF128" s="251"/>
      <c r="CG128" s="228"/>
      <c r="CH128" s="228"/>
      <c r="CI128" s="228"/>
      <c r="CJ128" s="250"/>
      <c r="CK128" s="857"/>
      <c r="CL128" s="858"/>
      <c r="CM128" s="858"/>
      <c r="CN128" s="858"/>
      <c r="CO128" s="859"/>
      <c r="CP128" s="789" t="s">
        <v>465</v>
      </c>
      <c r="CQ128" s="730"/>
      <c r="CR128" s="730"/>
      <c r="CS128" s="730"/>
      <c r="CT128" s="730"/>
      <c r="CU128" s="730"/>
      <c r="CV128" s="730"/>
      <c r="CW128" s="730"/>
      <c r="CX128" s="730"/>
      <c r="CY128" s="730"/>
      <c r="CZ128" s="730"/>
      <c r="DA128" s="730"/>
      <c r="DB128" s="730"/>
      <c r="DC128" s="730"/>
      <c r="DD128" s="730"/>
      <c r="DE128" s="730"/>
      <c r="DF128" s="731"/>
      <c r="DG128" s="790">
        <v>6700</v>
      </c>
      <c r="DH128" s="791"/>
      <c r="DI128" s="791"/>
      <c r="DJ128" s="791"/>
      <c r="DK128" s="791"/>
      <c r="DL128" s="791">
        <v>4400</v>
      </c>
      <c r="DM128" s="791"/>
      <c r="DN128" s="791"/>
      <c r="DO128" s="791"/>
      <c r="DP128" s="791"/>
      <c r="DQ128" s="791">
        <v>2100</v>
      </c>
      <c r="DR128" s="791"/>
      <c r="DS128" s="791"/>
      <c r="DT128" s="791"/>
      <c r="DU128" s="791"/>
      <c r="DV128" s="792">
        <v>0</v>
      </c>
      <c r="DW128" s="792"/>
      <c r="DX128" s="792"/>
      <c r="DY128" s="792"/>
      <c r="DZ128" s="793"/>
    </row>
    <row r="129" spans="1:131" s="226" customFormat="1" ht="26.25" customHeight="1" x14ac:dyDescent="0.2">
      <c r="A129" s="774" t="s">
        <v>103</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466</v>
      </c>
      <c r="X129" s="777"/>
      <c r="Y129" s="777"/>
      <c r="Z129" s="778"/>
      <c r="AA129" s="779">
        <v>85077898</v>
      </c>
      <c r="AB129" s="780"/>
      <c r="AC129" s="780"/>
      <c r="AD129" s="780"/>
      <c r="AE129" s="781"/>
      <c r="AF129" s="782">
        <v>89177585</v>
      </c>
      <c r="AG129" s="780"/>
      <c r="AH129" s="780"/>
      <c r="AI129" s="780"/>
      <c r="AJ129" s="781"/>
      <c r="AK129" s="782">
        <v>92308993</v>
      </c>
      <c r="AL129" s="780"/>
      <c r="AM129" s="780"/>
      <c r="AN129" s="780"/>
      <c r="AO129" s="781"/>
      <c r="AP129" s="783"/>
      <c r="AQ129" s="784"/>
      <c r="AR129" s="784"/>
      <c r="AS129" s="784"/>
      <c r="AT129" s="785"/>
      <c r="AU129" s="229"/>
      <c r="AV129" s="229"/>
      <c r="AW129" s="229"/>
      <c r="AX129" s="751" t="s">
        <v>467</v>
      </c>
      <c r="AY129" s="752"/>
      <c r="AZ129" s="752"/>
      <c r="BA129" s="752"/>
      <c r="BB129" s="752"/>
      <c r="BC129" s="752"/>
      <c r="BD129" s="752"/>
      <c r="BE129" s="753"/>
      <c r="BF129" s="770" t="s">
        <v>122</v>
      </c>
      <c r="BG129" s="771"/>
      <c r="BH129" s="771"/>
      <c r="BI129" s="771"/>
      <c r="BJ129" s="771"/>
      <c r="BK129" s="771"/>
      <c r="BL129" s="772"/>
      <c r="BM129" s="770">
        <v>16.25</v>
      </c>
      <c r="BN129" s="771"/>
      <c r="BO129" s="771"/>
      <c r="BP129" s="771"/>
      <c r="BQ129" s="771"/>
      <c r="BR129" s="771"/>
      <c r="BS129" s="772"/>
      <c r="BT129" s="770">
        <v>30</v>
      </c>
      <c r="BU129" s="771"/>
      <c r="BV129" s="771"/>
      <c r="BW129" s="771"/>
      <c r="BX129" s="771"/>
      <c r="BY129" s="771"/>
      <c r="BZ129" s="773"/>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2">
      <c r="A130" s="774" t="s">
        <v>468</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469</v>
      </c>
      <c r="X130" s="777"/>
      <c r="Y130" s="777"/>
      <c r="Z130" s="778"/>
      <c r="AA130" s="779">
        <v>5945969</v>
      </c>
      <c r="AB130" s="780"/>
      <c r="AC130" s="780"/>
      <c r="AD130" s="780"/>
      <c r="AE130" s="781"/>
      <c r="AF130" s="782">
        <v>5518203</v>
      </c>
      <c r="AG130" s="780"/>
      <c r="AH130" s="780"/>
      <c r="AI130" s="780"/>
      <c r="AJ130" s="781"/>
      <c r="AK130" s="782">
        <v>5158945</v>
      </c>
      <c r="AL130" s="780"/>
      <c r="AM130" s="780"/>
      <c r="AN130" s="780"/>
      <c r="AO130" s="781"/>
      <c r="AP130" s="783"/>
      <c r="AQ130" s="784"/>
      <c r="AR130" s="784"/>
      <c r="AS130" s="784"/>
      <c r="AT130" s="785"/>
      <c r="AU130" s="229"/>
      <c r="AV130" s="229"/>
      <c r="AW130" s="229"/>
      <c r="AX130" s="751" t="s">
        <v>470</v>
      </c>
      <c r="AY130" s="752"/>
      <c r="AZ130" s="752"/>
      <c r="BA130" s="752"/>
      <c r="BB130" s="752"/>
      <c r="BC130" s="752"/>
      <c r="BD130" s="752"/>
      <c r="BE130" s="753"/>
      <c r="BF130" s="754">
        <v>5.2</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471</v>
      </c>
      <c r="X131" s="761"/>
      <c r="Y131" s="761"/>
      <c r="Z131" s="762"/>
      <c r="AA131" s="763">
        <v>79131929</v>
      </c>
      <c r="AB131" s="764"/>
      <c r="AC131" s="764"/>
      <c r="AD131" s="764"/>
      <c r="AE131" s="765"/>
      <c r="AF131" s="766">
        <v>83659382</v>
      </c>
      <c r="AG131" s="764"/>
      <c r="AH131" s="764"/>
      <c r="AI131" s="764"/>
      <c r="AJ131" s="765"/>
      <c r="AK131" s="766">
        <v>87150048</v>
      </c>
      <c r="AL131" s="764"/>
      <c r="AM131" s="764"/>
      <c r="AN131" s="764"/>
      <c r="AO131" s="765"/>
      <c r="AP131" s="767"/>
      <c r="AQ131" s="768"/>
      <c r="AR131" s="768"/>
      <c r="AS131" s="768"/>
      <c r="AT131" s="769"/>
      <c r="AU131" s="229"/>
      <c r="AV131" s="229"/>
      <c r="AW131" s="229"/>
      <c r="AX131" s="729" t="s">
        <v>472</v>
      </c>
      <c r="AY131" s="730"/>
      <c r="AZ131" s="730"/>
      <c r="BA131" s="730"/>
      <c r="BB131" s="730"/>
      <c r="BC131" s="730"/>
      <c r="BD131" s="730"/>
      <c r="BE131" s="731"/>
      <c r="BF131" s="732">
        <v>45.2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2">
      <c r="A132" s="738" t="s">
        <v>473</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474</v>
      </c>
      <c r="W132" s="742"/>
      <c r="X132" s="742"/>
      <c r="Y132" s="742"/>
      <c r="Z132" s="743"/>
      <c r="AA132" s="744">
        <v>5.306929899</v>
      </c>
      <c r="AB132" s="745"/>
      <c r="AC132" s="745"/>
      <c r="AD132" s="745"/>
      <c r="AE132" s="746"/>
      <c r="AF132" s="747">
        <v>5.3889807599999999</v>
      </c>
      <c r="AG132" s="745"/>
      <c r="AH132" s="745"/>
      <c r="AI132" s="745"/>
      <c r="AJ132" s="746"/>
      <c r="AK132" s="747">
        <v>5.0991584080000001</v>
      </c>
      <c r="AL132" s="745"/>
      <c r="AM132" s="745"/>
      <c r="AN132" s="745"/>
      <c r="AO132" s="746"/>
      <c r="AP132" s="748"/>
      <c r="AQ132" s="749"/>
      <c r="AR132" s="749"/>
      <c r="AS132" s="749"/>
      <c r="AT132" s="750"/>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475</v>
      </c>
      <c r="W133" s="721"/>
      <c r="X133" s="721"/>
      <c r="Y133" s="721"/>
      <c r="Z133" s="722"/>
      <c r="AA133" s="723">
        <v>4</v>
      </c>
      <c r="AB133" s="724"/>
      <c r="AC133" s="724"/>
      <c r="AD133" s="724"/>
      <c r="AE133" s="725"/>
      <c r="AF133" s="723">
        <v>4.8</v>
      </c>
      <c r="AG133" s="724"/>
      <c r="AH133" s="724"/>
      <c r="AI133" s="724"/>
      <c r="AJ133" s="725"/>
      <c r="AK133" s="723">
        <v>5.2</v>
      </c>
      <c r="AL133" s="724"/>
      <c r="AM133" s="724"/>
      <c r="AN133" s="724"/>
      <c r="AO133" s="725"/>
      <c r="AP133" s="726"/>
      <c r="AQ133" s="727"/>
      <c r="AR133" s="727"/>
      <c r="AS133" s="727"/>
      <c r="AT133" s="728"/>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2">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 hidden="1" x14ac:dyDescent="0.2">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Us3e1UAABfrssR9No/TMx3mxwviWrBVyUKIcQf20m4VEr8g8Tktum3iUGghsL6wiMLYHQxuWSbK45ftfDpbLhg==" saltValue="v3rOJcSQf4BRFuc/zOxnu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48" orientation="landscape"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256" customWidth="1"/>
    <col min="121" max="121" width="0" style="255" hidden="1" customWidth="1"/>
    <col min="122" max="16384" width="9" style="255" hidden="1"/>
  </cols>
  <sheetData>
    <row r="1" spans="1:120" ht="13"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5"/>
    </row>
    <row r="17" spans="119:120" ht="13" x14ac:dyDescent="0.2">
      <c r="DP17" s="255"/>
    </row>
    <row r="18" spans="119:120" ht="13" x14ac:dyDescent="0.2"/>
    <row r="19" spans="119:120" ht="13" x14ac:dyDescent="0.2"/>
    <row r="20" spans="119:120" ht="13" x14ac:dyDescent="0.2">
      <c r="DO20" s="255"/>
      <c r="DP20" s="255"/>
    </row>
    <row r="21" spans="119:120" ht="13" x14ac:dyDescent="0.2">
      <c r="DP21" s="255"/>
    </row>
    <row r="22" spans="119:120" ht="13" x14ac:dyDescent="0.2"/>
    <row r="23" spans="119:120" ht="13" x14ac:dyDescent="0.2">
      <c r="DO23" s="255"/>
      <c r="DP23" s="255"/>
    </row>
    <row r="24" spans="119:120" ht="13" x14ac:dyDescent="0.2">
      <c r="DP24" s="255"/>
    </row>
    <row r="25" spans="119:120" ht="13" x14ac:dyDescent="0.2">
      <c r="DP25" s="255"/>
    </row>
    <row r="26" spans="119:120" ht="13" x14ac:dyDescent="0.2">
      <c r="DO26" s="255"/>
      <c r="DP26" s="255"/>
    </row>
    <row r="27" spans="119:120" ht="13" x14ac:dyDescent="0.2"/>
    <row r="28" spans="119:120" ht="13" x14ac:dyDescent="0.2">
      <c r="DO28" s="255"/>
      <c r="DP28" s="255"/>
    </row>
    <row r="29" spans="119:120" ht="13" x14ac:dyDescent="0.2">
      <c r="DP29" s="255"/>
    </row>
    <row r="30" spans="119:120" ht="13" x14ac:dyDescent="0.2"/>
    <row r="31" spans="119:120" ht="13" x14ac:dyDescent="0.2">
      <c r="DO31" s="255"/>
      <c r="DP31" s="255"/>
    </row>
    <row r="32" spans="119:120" ht="13" x14ac:dyDescent="0.2"/>
    <row r="33" spans="98:120" ht="13" x14ac:dyDescent="0.2">
      <c r="DO33" s="255"/>
      <c r="DP33" s="255"/>
    </row>
    <row r="34" spans="98:120" ht="13" x14ac:dyDescent="0.2">
      <c r="DM34" s="255"/>
    </row>
    <row r="35" spans="98:120" ht="13" x14ac:dyDescent="0.2">
      <c r="CT35" s="255"/>
      <c r="CU35" s="255"/>
      <c r="CV35" s="255"/>
      <c r="CY35" s="255"/>
      <c r="CZ35" s="255"/>
      <c r="DA35" s="255"/>
      <c r="DD35" s="255"/>
      <c r="DE35" s="255"/>
      <c r="DF35" s="255"/>
      <c r="DI35" s="255"/>
      <c r="DJ35" s="255"/>
      <c r="DK35" s="255"/>
      <c r="DM35" s="255"/>
      <c r="DN35" s="255"/>
      <c r="DO35" s="255"/>
      <c r="DP35" s="255"/>
    </row>
    <row r="36" spans="98:120" ht="13" x14ac:dyDescent="0.2"/>
    <row r="37" spans="98:120" ht="13" x14ac:dyDescent="0.2">
      <c r="CW37" s="255"/>
      <c r="DB37" s="255"/>
      <c r="DG37" s="255"/>
      <c r="DL37" s="255"/>
      <c r="DP37" s="255"/>
    </row>
    <row r="38" spans="98:120" ht="13" x14ac:dyDescent="0.2">
      <c r="CT38" s="255"/>
      <c r="CU38" s="255"/>
      <c r="CV38" s="255"/>
      <c r="CW38" s="255"/>
      <c r="CY38" s="255"/>
      <c r="CZ38" s="255"/>
      <c r="DA38" s="255"/>
      <c r="DB38" s="255"/>
      <c r="DD38" s="255"/>
      <c r="DE38" s="255"/>
      <c r="DF38" s="255"/>
      <c r="DG38" s="255"/>
      <c r="DI38" s="255"/>
      <c r="DJ38" s="255"/>
      <c r="DK38" s="255"/>
      <c r="DL38" s="255"/>
      <c r="DN38" s="255"/>
      <c r="DO38" s="255"/>
      <c r="DP38" s="255"/>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5"/>
      <c r="DO49" s="255"/>
      <c r="DP49" s="255"/>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5"/>
      <c r="CS63" s="255"/>
      <c r="CX63" s="255"/>
      <c r="DC63" s="255"/>
      <c r="DH63" s="255"/>
    </row>
    <row r="64" spans="22:120" ht="13" x14ac:dyDescent="0.2">
      <c r="V64" s="255"/>
    </row>
    <row r="65" spans="15:120" ht="13" x14ac:dyDescent="0.2">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ht="13" x14ac:dyDescent="0.2">
      <c r="Q66" s="255"/>
      <c r="S66" s="255"/>
      <c r="U66" s="255"/>
      <c r="DM66" s="255"/>
    </row>
    <row r="67" spans="15:120" ht="13" x14ac:dyDescent="0.2">
      <c r="O67" s="255"/>
      <c r="P67" s="255"/>
      <c r="R67" s="255"/>
      <c r="T67" s="255"/>
      <c r="Y67" s="255"/>
      <c r="CT67" s="255"/>
      <c r="CV67" s="255"/>
      <c r="CW67" s="255"/>
      <c r="CY67" s="255"/>
      <c r="DA67" s="255"/>
      <c r="DB67" s="255"/>
      <c r="DD67" s="255"/>
      <c r="DF67" s="255"/>
      <c r="DG67" s="255"/>
      <c r="DI67" s="255"/>
      <c r="DK67" s="255"/>
      <c r="DL67" s="255"/>
      <c r="DN67" s="255"/>
      <c r="DO67" s="255"/>
      <c r="DP67" s="255"/>
    </row>
    <row r="68" spans="15:120" ht="13" x14ac:dyDescent="0.2"/>
    <row r="69" spans="15:120" ht="13" x14ac:dyDescent="0.2"/>
    <row r="70" spans="15:120" ht="13" x14ac:dyDescent="0.2"/>
    <row r="71" spans="15:120" ht="13" x14ac:dyDescent="0.2"/>
    <row r="72" spans="15:120" ht="13" x14ac:dyDescent="0.2">
      <c r="DP72" s="255"/>
    </row>
    <row r="73" spans="15:120" ht="13" x14ac:dyDescent="0.2">
      <c r="DP73" s="255"/>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5"/>
      <c r="CX96" s="255"/>
      <c r="DC96" s="255"/>
      <c r="DH96" s="255"/>
    </row>
    <row r="97" spans="24:120" ht="13" x14ac:dyDescent="0.2">
      <c r="CS97" s="255"/>
      <c r="CX97" s="255"/>
      <c r="DC97" s="255"/>
      <c r="DH97" s="255"/>
      <c r="DP97" s="256" t="s">
        <v>476</v>
      </c>
    </row>
    <row r="98" spans="24:120" ht="13" hidden="1" x14ac:dyDescent="0.2">
      <c r="CS98" s="255"/>
      <c r="CX98" s="255"/>
      <c r="DC98" s="255"/>
      <c r="DH98" s="255"/>
    </row>
    <row r="99" spans="24:120" ht="13" hidden="1" x14ac:dyDescent="0.2">
      <c r="CS99" s="255"/>
      <c r="CX99" s="255"/>
      <c r="DC99" s="255"/>
      <c r="DH99" s="255"/>
    </row>
    <row r="101" spans="24:120" ht="12" hidden="1" customHeight="1" x14ac:dyDescent="0.2">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2">
      <c r="CU102" s="255"/>
      <c r="CZ102" s="255"/>
      <c r="DE102" s="255"/>
      <c r="DJ102" s="255"/>
      <c r="DM102" s="255"/>
    </row>
    <row r="103" spans="24:120" ht="13" hidden="1" x14ac:dyDescent="0.2">
      <c r="CT103" s="255"/>
      <c r="CV103" s="255"/>
      <c r="CW103" s="255"/>
      <c r="CY103" s="255"/>
      <c r="DA103" s="255"/>
      <c r="DB103" s="255"/>
      <c r="DD103" s="255"/>
      <c r="DF103" s="255"/>
      <c r="DG103" s="255"/>
      <c r="DI103" s="255"/>
      <c r="DK103" s="255"/>
      <c r="DL103" s="255"/>
      <c r="DM103" s="255"/>
      <c r="DN103" s="255"/>
      <c r="DO103" s="255"/>
      <c r="DP103" s="255"/>
    </row>
    <row r="104" spans="24:120" ht="13" hidden="1" x14ac:dyDescent="0.2">
      <c r="CV104" s="255"/>
      <c r="CW104" s="255"/>
      <c r="DA104" s="255"/>
      <c r="DB104" s="255"/>
      <c r="DF104" s="255"/>
      <c r="DG104" s="255"/>
      <c r="DK104" s="255"/>
      <c r="DL104" s="255"/>
      <c r="DN104" s="255"/>
      <c r="DO104" s="255"/>
      <c r="DP104" s="255"/>
    </row>
    <row r="105" spans="24:120" ht="12.75" hidden="1" customHeight="1" x14ac:dyDescent="0.2"/>
  </sheetData>
  <sheetProtection algorithmName="SHA-512" hashValue="7jyHVx11EQeQJz5YnBTPPFykLpQikfcQ2gF65bbMKii/GmvZjSfy7HQ9bHD8JonOTTHMx/Uwyq8u6IUhsd8l8A==" saltValue="z3JaL2eSiK5WeOahWAaYSQ=="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56" customWidth="1"/>
    <col min="117" max="16384" width="9" style="255" hidden="1"/>
  </cols>
  <sheetData>
    <row r="1" spans="2:116" ht="13"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ht="13" x14ac:dyDescent="0.2"/>
    <row r="3" spans="2:116" ht="13" x14ac:dyDescent="0.2"/>
    <row r="4" spans="2:116" ht="13" x14ac:dyDescent="0.2">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ht="13" x14ac:dyDescent="0.2">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ht="13" x14ac:dyDescent="0.2"/>
    <row r="20" spans="9:116" ht="13" x14ac:dyDescent="0.2"/>
    <row r="21" spans="9:116" ht="13" x14ac:dyDescent="0.2">
      <c r="DL21" s="255"/>
    </row>
    <row r="22" spans="9:116" ht="13" x14ac:dyDescent="0.2">
      <c r="DI22" s="255"/>
      <c r="DJ22" s="255"/>
      <c r="DK22" s="255"/>
      <c r="DL22" s="255"/>
    </row>
    <row r="23" spans="9:116" ht="13" x14ac:dyDescent="0.2">
      <c r="CY23" s="255"/>
      <c r="CZ23" s="255"/>
      <c r="DA23" s="255"/>
      <c r="DB23" s="255"/>
      <c r="DC23" s="255"/>
      <c r="DD23" s="255"/>
      <c r="DE23" s="255"/>
      <c r="DF23" s="255"/>
      <c r="DG23" s="255"/>
      <c r="DH23" s="255"/>
      <c r="DI23" s="255"/>
      <c r="DJ23" s="255"/>
      <c r="DK23" s="255"/>
      <c r="DL23" s="255"/>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5"/>
      <c r="DA35" s="255"/>
      <c r="DB35" s="255"/>
      <c r="DC35" s="255"/>
      <c r="DD35" s="255"/>
      <c r="DE35" s="255"/>
      <c r="DF35" s="255"/>
      <c r="DG35" s="255"/>
      <c r="DH35" s="255"/>
      <c r="DI35" s="255"/>
      <c r="DJ35" s="255"/>
      <c r="DK35" s="255"/>
      <c r="DL35" s="255"/>
    </row>
    <row r="36" spans="15:116" ht="13" x14ac:dyDescent="0.2"/>
    <row r="37" spans="15:116" ht="13" x14ac:dyDescent="0.2">
      <c r="DL37" s="255"/>
    </row>
    <row r="38" spans="15:116" ht="13" x14ac:dyDescent="0.2">
      <c r="DI38" s="255"/>
      <c r="DJ38" s="255"/>
      <c r="DK38" s="255"/>
      <c r="DL38" s="255"/>
    </row>
    <row r="39" spans="15:116" ht="13" x14ac:dyDescent="0.2"/>
    <row r="40" spans="15:116" ht="13" x14ac:dyDescent="0.2"/>
    <row r="41" spans="15:116" ht="13" x14ac:dyDescent="0.2"/>
    <row r="42" spans="15:116" ht="13" x14ac:dyDescent="0.2"/>
    <row r="43" spans="15:116" ht="13" x14ac:dyDescent="0.2">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ht="13" x14ac:dyDescent="0.2">
      <c r="DL44" s="255"/>
    </row>
    <row r="45" spans="15:116" ht="13" x14ac:dyDescent="0.2"/>
    <row r="46" spans="15:116" ht="13" x14ac:dyDescent="0.2">
      <c r="DA46" s="255"/>
      <c r="DB46" s="255"/>
      <c r="DC46" s="255"/>
      <c r="DD46" s="255"/>
      <c r="DE46" s="255"/>
      <c r="DF46" s="255"/>
      <c r="DG46" s="255"/>
      <c r="DH46" s="255"/>
      <c r="DI46" s="255"/>
      <c r="DJ46" s="255"/>
      <c r="DK46" s="255"/>
      <c r="DL46" s="255"/>
    </row>
    <row r="47" spans="15:116" ht="13" x14ac:dyDescent="0.2"/>
    <row r="48" spans="15:116" ht="13" x14ac:dyDescent="0.2"/>
    <row r="49" spans="104:116" ht="13" x14ac:dyDescent="0.2"/>
    <row r="50" spans="104:116" ht="13" x14ac:dyDescent="0.2">
      <c r="CZ50" s="255"/>
      <c r="DA50" s="255"/>
      <c r="DB50" s="255"/>
      <c r="DC50" s="255"/>
      <c r="DD50" s="255"/>
      <c r="DE50" s="255"/>
      <c r="DF50" s="255"/>
      <c r="DG50" s="255"/>
      <c r="DH50" s="255"/>
      <c r="DI50" s="255"/>
      <c r="DJ50" s="255"/>
      <c r="DK50" s="255"/>
      <c r="DL50" s="255"/>
    </row>
    <row r="51" spans="104:116" ht="13" x14ac:dyDescent="0.2"/>
    <row r="52" spans="104:116" ht="13" x14ac:dyDescent="0.2"/>
    <row r="53" spans="104:116" ht="13" x14ac:dyDescent="0.2">
      <c r="DL53" s="255"/>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5"/>
      <c r="DD67" s="255"/>
      <c r="DE67" s="255"/>
      <c r="DF67" s="255"/>
      <c r="DG67" s="255"/>
      <c r="DH67" s="255"/>
      <c r="DI67" s="255"/>
      <c r="DJ67" s="255"/>
      <c r="DK67" s="255"/>
      <c r="DL67" s="255"/>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kP4Y3UNyBKVIhuBm9fhG+rE9MYUStsKY0B1+iqHxYw+D2MnUnHDdxi+1GxU8gRTCUwKr8nHa3HBbCDLIc104cg==" saltValue="+4hfwe986tK9ux7X5eWs2w=="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53125" style="257" customWidth="1"/>
    <col min="37" max="44" width="17" style="257" customWidth="1"/>
    <col min="45" max="45" width="6.08984375" style="264" customWidth="1"/>
    <col min="46" max="46" width="3" style="262" customWidth="1"/>
    <col min="47" max="47" width="19.08984375" style="257" hidden="1" customWidth="1"/>
    <col min="48" max="52" width="12.6328125" style="257" hidden="1" customWidth="1"/>
    <col min="53" max="16384" width="8.6328125" style="257" hidden="1"/>
  </cols>
  <sheetData>
    <row r="1" spans="1:46" ht="13" x14ac:dyDescent="0.2">
      <c r="AS1" s="258"/>
      <c r="AT1" s="258"/>
    </row>
    <row r="2" spans="1:46" ht="13" x14ac:dyDescent="0.2">
      <c r="AS2" s="258"/>
      <c r="AT2" s="258"/>
    </row>
    <row r="3" spans="1:46" ht="13" x14ac:dyDescent="0.2">
      <c r="AS3" s="258"/>
      <c r="AT3" s="258"/>
    </row>
    <row r="4" spans="1:46" ht="13" x14ac:dyDescent="0.2">
      <c r="AS4" s="258"/>
      <c r="AT4" s="258"/>
    </row>
    <row r="5" spans="1:46" ht="16.5" x14ac:dyDescent="0.2">
      <c r="A5" s="259" t="s">
        <v>477</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ht="13" x14ac:dyDescent="0.2">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478</v>
      </c>
      <c r="AL6" s="263"/>
      <c r="AM6" s="263"/>
      <c r="AN6" s="263"/>
      <c r="AO6" s="258"/>
      <c r="AP6" s="258"/>
      <c r="AQ6" s="258"/>
      <c r="AR6" s="258"/>
    </row>
    <row r="7" spans="1:46" ht="13.5" customHeight="1" x14ac:dyDescent="0.2">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18" t="s">
        <v>479</v>
      </c>
      <c r="AP7" s="268"/>
      <c r="AQ7" s="269" t="s">
        <v>480</v>
      </c>
      <c r="AR7" s="270"/>
    </row>
    <row r="8" spans="1:46" ht="13" x14ac:dyDescent="0.2">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19"/>
      <c r="AP8" s="274" t="s">
        <v>481</v>
      </c>
      <c r="AQ8" s="275" t="s">
        <v>482</v>
      </c>
      <c r="AR8" s="276" t="s">
        <v>483</v>
      </c>
    </row>
    <row r="9" spans="1:46" ht="13" x14ac:dyDescent="0.2">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30" t="s">
        <v>484</v>
      </c>
      <c r="AL9" s="1131"/>
      <c r="AM9" s="1131"/>
      <c r="AN9" s="1132"/>
      <c r="AO9" s="277">
        <v>28008682</v>
      </c>
      <c r="AP9" s="277">
        <v>62917</v>
      </c>
      <c r="AQ9" s="278">
        <v>61513</v>
      </c>
      <c r="AR9" s="279">
        <v>2.2999999999999998</v>
      </c>
    </row>
    <row r="10" spans="1:46" ht="13.5" customHeight="1" x14ac:dyDescent="0.2">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30" t="s">
        <v>485</v>
      </c>
      <c r="AL10" s="1131"/>
      <c r="AM10" s="1131"/>
      <c r="AN10" s="1132"/>
      <c r="AO10" s="280">
        <v>70</v>
      </c>
      <c r="AP10" s="280">
        <v>0</v>
      </c>
      <c r="AQ10" s="281">
        <v>1262</v>
      </c>
      <c r="AR10" s="282">
        <v>-100</v>
      </c>
    </row>
    <row r="11" spans="1:46" ht="13.5" customHeight="1" x14ac:dyDescent="0.2">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30" t="s">
        <v>486</v>
      </c>
      <c r="AL11" s="1131"/>
      <c r="AM11" s="1131"/>
      <c r="AN11" s="1132"/>
      <c r="AO11" s="280">
        <v>1091252</v>
      </c>
      <c r="AP11" s="280">
        <v>2451</v>
      </c>
      <c r="AQ11" s="281">
        <v>1079</v>
      </c>
      <c r="AR11" s="282">
        <v>127.2</v>
      </c>
    </row>
    <row r="12" spans="1:46" ht="13.5" customHeight="1" x14ac:dyDescent="0.2">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30" t="s">
        <v>487</v>
      </c>
      <c r="AL12" s="1131"/>
      <c r="AM12" s="1131"/>
      <c r="AN12" s="1132"/>
      <c r="AO12" s="280" t="s">
        <v>488</v>
      </c>
      <c r="AP12" s="280" t="s">
        <v>488</v>
      </c>
      <c r="AQ12" s="281">
        <v>46</v>
      </c>
      <c r="AR12" s="282" t="s">
        <v>488</v>
      </c>
    </row>
    <row r="13" spans="1:46" ht="13.5" customHeight="1" x14ac:dyDescent="0.2">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30" t="s">
        <v>489</v>
      </c>
      <c r="AL13" s="1131"/>
      <c r="AM13" s="1131"/>
      <c r="AN13" s="1132"/>
      <c r="AO13" s="280">
        <v>801558</v>
      </c>
      <c r="AP13" s="280">
        <v>1801</v>
      </c>
      <c r="AQ13" s="281">
        <v>2016</v>
      </c>
      <c r="AR13" s="282">
        <v>-10.7</v>
      </c>
    </row>
    <row r="14" spans="1:46" ht="13.5" customHeight="1" x14ac:dyDescent="0.2">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30" t="s">
        <v>490</v>
      </c>
      <c r="AL14" s="1131"/>
      <c r="AM14" s="1131"/>
      <c r="AN14" s="1132"/>
      <c r="AO14" s="280">
        <v>332504</v>
      </c>
      <c r="AP14" s="280">
        <v>747</v>
      </c>
      <c r="AQ14" s="281">
        <v>1290</v>
      </c>
      <c r="AR14" s="282">
        <v>-42.1</v>
      </c>
    </row>
    <row r="15" spans="1:46" ht="13.5" customHeight="1" x14ac:dyDescent="0.2">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33" t="s">
        <v>491</v>
      </c>
      <c r="AL15" s="1134"/>
      <c r="AM15" s="1134"/>
      <c r="AN15" s="1135"/>
      <c r="AO15" s="280">
        <v>-795303</v>
      </c>
      <c r="AP15" s="280">
        <v>-1787</v>
      </c>
      <c r="AQ15" s="281">
        <v>-2388</v>
      </c>
      <c r="AR15" s="282">
        <v>-25.2</v>
      </c>
    </row>
    <row r="16" spans="1:46" ht="13" x14ac:dyDescent="0.2">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33" t="s">
        <v>177</v>
      </c>
      <c r="AL16" s="1134"/>
      <c r="AM16" s="1134"/>
      <c r="AN16" s="1135"/>
      <c r="AO16" s="280">
        <v>29438763</v>
      </c>
      <c r="AP16" s="280">
        <v>66129</v>
      </c>
      <c r="AQ16" s="281">
        <v>64818</v>
      </c>
      <c r="AR16" s="282">
        <v>2</v>
      </c>
    </row>
    <row r="17" spans="1:46" ht="13" x14ac:dyDescent="0.2">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ht="13" x14ac:dyDescent="0.2">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ht="13" x14ac:dyDescent="0.2">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492</v>
      </c>
      <c r="AL19" s="258"/>
      <c r="AM19" s="258"/>
      <c r="AN19" s="258"/>
      <c r="AO19" s="258"/>
      <c r="AP19" s="258"/>
      <c r="AQ19" s="258"/>
      <c r="AR19" s="258"/>
    </row>
    <row r="20" spans="1:46" ht="13" x14ac:dyDescent="0.2">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493</v>
      </c>
      <c r="AP20" s="289" t="s">
        <v>494</v>
      </c>
      <c r="AQ20" s="290" t="s">
        <v>495</v>
      </c>
      <c r="AR20" s="291"/>
    </row>
    <row r="21" spans="1:46" s="297" customFormat="1" ht="13" x14ac:dyDescent="0.2">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36" t="s">
        <v>496</v>
      </c>
      <c r="AL21" s="1137"/>
      <c r="AM21" s="1137"/>
      <c r="AN21" s="1138"/>
      <c r="AO21" s="293">
        <v>6.15</v>
      </c>
      <c r="AP21" s="294">
        <v>6.09</v>
      </c>
      <c r="AQ21" s="295">
        <v>0.06</v>
      </c>
      <c r="AR21" s="263"/>
      <c r="AS21" s="296"/>
      <c r="AT21" s="292"/>
    </row>
    <row r="22" spans="1:46" s="297" customFormat="1" ht="13" x14ac:dyDescent="0.2">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36" t="s">
        <v>497</v>
      </c>
      <c r="AL22" s="1137"/>
      <c r="AM22" s="1137"/>
      <c r="AN22" s="1138"/>
      <c r="AO22" s="298">
        <v>101.1</v>
      </c>
      <c r="AP22" s="299">
        <v>99.7</v>
      </c>
      <c r="AQ22" s="300">
        <v>1.4</v>
      </c>
      <c r="AR22" s="284"/>
      <c r="AS22" s="296"/>
      <c r="AT22" s="292"/>
    </row>
    <row r="23" spans="1:46" s="297" customFormat="1" ht="13" x14ac:dyDescent="0.2">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ht="13" x14ac:dyDescent="0.2">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ht="13" x14ac:dyDescent="0.2">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ht="13" x14ac:dyDescent="0.2">
      <c r="A26" s="1129" t="s">
        <v>498</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3"/>
    </row>
    <row r="27" spans="1:46" ht="13" x14ac:dyDescent="0.2">
      <c r="A27" s="305"/>
      <c r="AO27" s="258"/>
      <c r="AP27" s="258"/>
      <c r="AQ27" s="258"/>
      <c r="AR27" s="258"/>
      <c r="AS27" s="258"/>
      <c r="AT27" s="258"/>
    </row>
    <row r="28" spans="1:46" ht="16.5" x14ac:dyDescent="0.2">
      <c r="A28" s="259" t="s">
        <v>499</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ht="13" x14ac:dyDescent="0.2">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500</v>
      </c>
      <c r="AL29" s="263"/>
      <c r="AM29" s="263"/>
      <c r="AN29" s="263"/>
      <c r="AO29" s="258"/>
      <c r="AP29" s="258"/>
      <c r="AQ29" s="258"/>
      <c r="AR29" s="258"/>
      <c r="AS29" s="307"/>
    </row>
    <row r="30" spans="1:46" ht="13.5" customHeight="1" x14ac:dyDescent="0.2">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18" t="s">
        <v>479</v>
      </c>
      <c r="AP30" s="268"/>
      <c r="AQ30" s="269" t="s">
        <v>480</v>
      </c>
      <c r="AR30" s="270"/>
    </row>
    <row r="31" spans="1:46" ht="13" x14ac:dyDescent="0.2">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19"/>
      <c r="AP31" s="274" t="s">
        <v>481</v>
      </c>
      <c r="AQ31" s="275" t="s">
        <v>482</v>
      </c>
      <c r="AR31" s="276" t="s">
        <v>483</v>
      </c>
    </row>
    <row r="32" spans="1:46" ht="27" customHeight="1" x14ac:dyDescent="0.2">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20" t="s">
        <v>501</v>
      </c>
      <c r="AL32" s="1121"/>
      <c r="AM32" s="1121"/>
      <c r="AN32" s="1122"/>
      <c r="AO32" s="308">
        <v>9649409</v>
      </c>
      <c r="AP32" s="308">
        <v>21676</v>
      </c>
      <c r="AQ32" s="309">
        <v>26619</v>
      </c>
      <c r="AR32" s="310">
        <v>-18.600000000000001</v>
      </c>
    </row>
    <row r="33" spans="1:46" ht="13.5" customHeight="1" x14ac:dyDescent="0.2">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20" t="s">
        <v>502</v>
      </c>
      <c r="AL33" s="1121"/>
      <c r="AM33" s="1121"/>
      <c r="AN33" s="1122"/>
      <c r="AO33" s="308" t="s">
        <v>488</v>
      </c>
      <c r="AP33" s="308" t="s">
        <v>488</v>
      </c>
      <c r="AQ33" s="309">
        <v>3</v>
      </c>
      <c r="AR33" s="310" t="s">
        <v>488</v>
      </c>
    </row>
    <row r="34" spans="1:46" ht="27" customHeight="1" x14ac:dyDescent="0.2">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20" t="s">
        <v>503</v>
      </c>
      <c r="AL34" s="1121"/>
      <c r="AM34" s="1121"/>
      <c r="AN34" s="1122"/>
      <c r="AO34" s="308" t="s">
        <v>488</v>
      </c>
      <c r="AP34" s="308" t="s">
        <v>488</v>
      </c>
      <c r="AQ34" s="309">
        <v>28</v>
      </c>
      <c r="AR34" s="310" t="s">
        <v>488</v>
      </c>
    </row>
    <row r="35" spans="1:46" ht="27" customHeight="1" x14ac:dyDescent="0.2">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20" t="s">
        <v>504</v>
      </c>
      <c r="AL35" s="1121"/>
      <c r="AM35" s="1121"/>
      <c r="AN35" s="1122"/>
      <c r="AO35" s="308">
        <v>2559835</v>
      </c>
      <c r="AP35" s="308">
        <v>5750</v>
      </c>
      <c r="AQ35" s="309">
        <v>5266</v>
      </c>
      <c r="AR35" s="310">
        <v>9.1999999999999993</v>
      </c>
    </row>
    <row r="36" spans="1:46" ht="27" customHeight="1" x14ac:dyDescent="0.2">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20" t="s">
        <v>505</v>
      </c>
      <c r="AL36" s="1121"/>
      <c r="AM36" s="1121"/>
      <c r="AN36" s="1122"/>
      <c r="AO36" s="308" t="s">
        <v>488</v>
      </c>
      <c r="AP36" s="308" t="s">
        <v>488</v>
      </c>
      <c r="AQ36" s="309">
        <v>468</v>
      </c>
      <c r="AR36" s="310" t="s">
        <v>488</v>
      </c>
    </row>
    <row r="37" spans="1:46" ht="13.5" customHeight="1" x14ac:dyDescent="0.2">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20" t="s">
        <v>506</v>
      </c>
      <c r="AL37" s="1121"/>
      <c r="AM37" s="1121"/>
      <c r="AN37" s="1122"/>
      <c r="AO37" s="308">
        <v>667238</v>
      </c>
      <c r="AP37" s="308">
        <v>1499</v>
      </c>
      <c r="AQ37" s="309">
        <v>985</v>
      </c>
      <c r="AR37" s="310">
        <v>52.2</v>
      </c>
    </row>
    <row r="38" spans="1:46" ht="27" customHeight="1" x14ac:dyDescent="0.2">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23" t="s">
        <v>507</v>
      </c>
      <c r="AL38" s="1124"/>
      <c r="AM38" s="1124"/>
      <c r="AN38" s="1125"/>
      <c r="AO38" s="311" t="s">
        <v>488</v>
      </c>
      <c r="AP38" s="311" t="s">
        <v>488</v>
      </c>
      <c r="AQ38" s="312">
        <v>1</v>
      </c>
      <c r="AR38" s="300" t="s">
        <v>488</v>
      </c>
      <c r="AS38" s="307"/>
    </row>
    <row r="39" spans="1:46" ht="13" x14ac:dyDescent="0.2">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23" t="s">
        <v>508</v>
      </c>
      <c r="AL39" s="1124"/>
      <c r="AM39" s="1124"/>
      <c r="AN39" s="1125"/>
      <c r="AO39" s="308">
        <v>-3273618</v>
      </c>
      <c r="AP39" s="308">
        <v>-7354</v>
      </c>
      <c r="AQ39" s="309">
        <v>-7209</v>
      </c>
      <c r="AR39" s="310">
        <v>2</v>
      </c>
      <c r="AS39" s="307"/>
    </row>
    <row r="40" spans="1:46" ht="27" customHeight="1" x14ac:dyDescent="0.2">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20" t="s">
        <v>509</v>
      </c>
      <c r="AL40" s="1121"/>
      <c r="AM40" s="1121"/>
      <c r="AN40" s="1122"/>
      <c r="AO40" s="308">
        <v>-5158945</v>
      </c>
      <c r="AP40" s="308">
        <v>-11589</v>
      </c>
      <c r="AQ40" s="309">
        <v>-18404</v>
      </c>
      <c r="AR40" s="310">
        <v>-37</v>
      </c>
      <c r="AS40" s="307"/>
    </row>
    <row r="41" spans="1:46" ht="13" x14ac:dyDescent="0.2">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26" t="s">
        <v>287</v>
      </c>
      <c r="AL41" s="1127"/>
      <c r="AM41" s="1127"/>
      <c r="AN41" s="1128"/>
      <c r="AO41" s="308">
        <v>4443919</v>
      </c>
      <c r="AP41" s="308">
        <v>9982</v>
      </c>
      <c r="AQ41" s="309">
        <v>7755</v>
      </c>
      <c r="AR41" s="310">
        <v>28.7</v>
      </c>
      <c r="AS41" s="307"/>
    </row>
    <row r="42" spans="1:46" ht="13" x14ac:dyDescent="0.2">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c r="AL42" s="258"/>
      <c r="AM42" s="258"/>
      <c r="AN42" s="258"/>
      <c r="AO42" s="258"/>
      <c r="AP42" s="258"/>
      <c r="AQ42" s="284"/>
      <c r="AR42" s="284"/>
      <c r="AS42" s="307"/>
    </row>
    <row r="43" spans="1:46" ht="13" x14ac:dyDescent="0.2">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ht="13" x14ac:dyDescent="0.2">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ht="13" x14ac:dyDescent="0.2">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ht="13" x14ac:dyDescent="0.2">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2">
      <c r="A47" s="317" t="s">
        <v>510</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ht="13" x14ac:dyDescent="0.2">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511</v>
      </c>
      <c r="AL48" s="318"/>
      <c r="AM48" s="318"/>
      <c r="AN48" s="318"/>
      <c r="AO48" s="318"/>
      <c r="AP48" s="318"/>
      <c r="AQ48" s="319"/>
      <c r="AR48" s="318"/>
    </row>
    <row r="49" spans="1:44" ht="13.5" customHeight="1" x14ac:dyDescent="0.2">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13" t="s">
        <v>479</v>
      </c>
      <c r="AN49" s="1115" t="s">
        <v>512</v>
      </c>
      <c r="AO49" s="1116"/>
      <c r="AP49" s="1116"/>
      <c r="AQ49" s="1116"/>
      <c r="AR49" s="1117"/>
    </row>
    <row r="50" spans="1:44" ht="13" x14ac:dyDescent="0.2">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14"/>
      <c r="AN50" s="324" t="s">
        <v>513</v>
      </c>
      <c r="AO50" s="325" t="s">
        <v>514</v>
      </c>
      <c r="AP50" s="326" t="s">
        <v>515</v>
      </c>
      <c r="AQ50" s="327" t="s">
        <v>516</v>
      </c>
      <c r="AR50" s="328" t="s">
        <v>517</v>
      </c>
    </row>
    <row r="51" spans="1:44" ht="13" x14ac:dyDescent="0.2">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518</v>
      </c>
      <c r="AL51" s="321"/>
      <c r="AM51" s="329">
        <v>20321006</v>
      </c>
      <c r="AN51" s="330">
        <v>46586</v>
      </c>
      <c r="AO51" s="331">
        <v>23.8</v>
      </c>
      <c r="AP51" s="332">
        <v>37644</v>
      </c>
      <c r="AQ51" s="333">
        <v>13.5</v>
      </c>
      <c r="AR51" s="334">
        <v>10.3</v>
      </c>
    </row>
    <row r="52" spans="1:44" ht="13" x14ac:dyDescent="0.2">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519</v>
      </c>
      <c r="AM52" s="337">
        <v>13899724</v>
      </c>
      <c r="AN52" s="338">
        <v>31865</v>
      </c>
      <c r="AO52" s="339">
        <v>36.4</v>
      </c>
      <c r="AP52" s="340">
        <v>24939</v>
      </c>
      <c r="AQ52" s="341">
        <v>22.5</v>
      </c>
      <c r="AR52" s="342">
        <v>13.9</v>
      </c>
    </row>
    <row r="53" spans="1:44" ht="13" x14ac:dyDescent="0.2">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520</v>
      </c>
      <c r="AL53" s="321"/>
      <c r="AM53" s="329">
        <v>14461313</v>
      </c>
      <c r="AN53" s="330">
        <v>32910</v>
      </c>
      <c r="AO53" s="331">
        <v>-29.4</v>
      </c>
      <c r="AP53" s="332">
        <v>39221</v>
      </c>
      <c r="AQ53" s="333">
        <v>4.2</v>
      </c>
      <c r="AR53" s="334">
        <v>-33.6</v>
      </c>
    </row>
    <row r="54" spans="1:44" ht="13" x14ac:dyDescent="0.2">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519</v>
      </c>
      <c r="AM54" s="337">
        <v>6518782</v>
      </c>
      <c r="AN54" s="338">
        <v>14835</v>
      </c>
      <c r="AO54" s="339">
        <v>-53.4</v>
      </c>
      <c r="AP54" s="340">
        <v>24821</v>
      </c>
      <c r="AQ54" s="341">
        <v>-0.5</v>
      </c>
      <c r="AR54" s="342">
        <v>-52.9</v>
      </c>
    </row>
    <row r="55" spans="1:44" ht="13" x14ac:dyDescent="0.2">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521</v>
      </c>
      <c r="AL55" s="321"/>
      <c r="AM55" s="329">
        <v>20822216</v>
      </c>
      <c r="AN55" s="330">
        <v>46997</v>
      </c>
      <c r="AO55" s="331">
        <v>42.8</v>
      </c>
      <c r="AP55" s="332">
        <v>38566</v>
      </c>
      <c r="AQ55" s="333">
        <v>-1.7</v>
      </c>
      <c r="AR55" s="334">
        <v>44.5</v>
      </c>
    </row>
    <row r="56" spans="1:44" ht="13" x14ac:dyDescent="0.2">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519</v>
      </c>
      <c r="AM56" s="337">
        <v>8765385</v>
      </c>
      <c r="AN56" s="338">
        <v>19784</v>
      </c>
      <c r="AO56" s="339">
        <v>33.4</v>
      </c>
      <c r="AP56" s="340">
        <v>24059</v>
      </c>
      <c r="AQ56" s="341">
        <v>-3.1</v>
      </c>
      <c r="AR56" s="342">
        <v>36.5</v>
      </c>
    </row>
    <row r="57" spans="1:44" ht="13" x14ac:dyDescent="0.2">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522</v>
      </c>
      <c r="AL57" s="321"/>
      <c r="AM57" s="329">
        <v>17210871</v>
      </c>
      <c r="AN57" s="330">
        <v>38661</v>
      </c>
      <c r="AO57" s="331">
        <v>-17.7</v>
      </c>
      <c r="AP57" s="332">
        <v>35156</v>
      </c>
      <c r="AQ57" s="333">
        <v>-8.8000000000000007</v>
      </c>
      <c r="AR57" s="334">
        <v>-8.9</v>
      </c>
    </row>
    <row r="58" spans="1:44" ht="13" x14ac:dyDescent="0.2">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519</v>
      </c>
      <c r="AM58" s="337">
        <v>8177894</v>
      </c>
      <c r="AN58" s="338">
        <v>18370</v>
      </c>
      <c r="AO58" s="339">
        <v>-7.1</v>
      </c>
      <c r="AP58" s="340">
        <v>22430</v>
      </c>
      <c r="AQ58" s="341">
        <v>-6.8</v>
      </c>
      <c r="AR58" s="342">
        <v>-0.3</v>
      </c>
    </row>
    <row r="59" spans="1:44" ht="13" x14ac:dyDescent="0.2">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523</v>
      </c>
      <c r="AL59" s="321"/>
      <c r="AM59" s="329">
        <v>11954447</v>
      </c>
      <c r="AN59" s="330">
        <v>26854</v>
      </c>
      <c r="AO59" s="331">
        <v>-30.5</v>
      </c>
      <c r="AP59" s="332">
        <v>37029</v>
      </c>
      <c r="AQ59" s="333">
        <v>5.3</v>
      </c>
      <c r="AR59" s="334">
        <v>-35.799999999999997</v>
      </c>
    </row>
    <row r="60" spans="1:44" ht="13" x14ac:dyDescent="0.2">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519</v>
      </c>
      <c r="AM60" s="337">
        <v>6344064</v>
      </c>
      <c r="AN60" s="338">
        <v>14251</v>
      </c>
      <c r="AO60" s="339">
        <v>-22.4</v>
      </c>
      <c r="AP60" s="340">
        <v>23232</v>
      </c>
      <c r="AQ60" s="341">
        <v>3.6</v>
      </c>
      <c r="AR60" s="342">
        <v>-26</v>
      </c>
    </row>
    <row r="61" spans="1:44" ht="13" x14ac:dyDescent="0.2">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524</v>
      </c>
      <c r="AL61" s="343"/>
      <c r="AM61" s="344">
        <v>16953971</v>
      </c>
      <c r="AN61" s="345">
        <v>38402</v>
      </c>
      <c r="AO61" s="346">
        <v>-2.2000000000000002</v>
      </c>
      <c r="AP61" s="347">
        <v>37523</v>
      </c>
      <c r="AQ61" s="348">
        <v>2.5</v>
      </c>
      <c r="AR61" s="334">
        <v>-4.7</v>
      </c>
    </row>
    <row r="62" spans="1:44" ht="13" x14ac:dyDescent="0.2">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519</v>
      </c>
      <c r="AM62" s="337">
        <v>8741170</v>
      </c>
      <c r="AN62" s="338">
        <v>19821</v>
      </c>
      <c r="AO62" s="339">
        <v>-2.6</v>
      </c>
      <c r="AP62" s="340">
        <v>23896</v>
      </c>
      <c r="AQ62" s="341">
        <v>3.1</v>
      </c>
      <c r="AR62" s="342">
        <v>-5.7</v>
      </c>
    </row>
    <row r="63" spans="1:44" ht="13" x14ac:dyDescent="0.2">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ht="13" x14ac:dyDescent="0.2">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ht="13" x14ac:dyDescent="0.2">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ht="13" x14ac:dyDescent="0.2">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2">
      <c r="AK67" s="258"/>
      <c r="AL67" s="258"/>
      <c r="AM67" s="258"/>
      <c r="AN67" s="258"/>
      <c r="AO67" s="258"/>
      <c r="AP67" s="258"/>
      <c r="AQ67" s="258"/>
      <c r="AR67" s="258"/>
      <c r="AS67" s="258"/>
      <c r="AT67" s="258"/>
    </row>
    <row r="68" spans="1:46" ht="13.5" hidden="1" customHeight="1" x14ac:dyDescent="0.2">
      <c r="AK68" s="258"/>
      <c r="AL68" s="258"/>
      <c r="AM68" s="258"/>
      <c r="AN68" s="258"/>
      <c r="AO68" s="258"/>
      <c r="AP68" s="258"/>
      <c r="AQ68" s="258"/>
      <c r="AR68" s="258"/>
    </row>
    <row r="69" spans="1:46" ht="13.5" hidden="1" customHeight="1" x14ac:dyDescent="0.2">
      <c r="AK69" s="258"/>
      <c r="AL69" s="258"/>
      <c r="AM69" s="258"/>
      <c r="AN69" s="258"/>
      <c r="AO69" s="258"/>
      <c r="AP69" s="258"/>
      <c r="AQ69" s="258"/>
      <c r="AR69" s="258"/>
    </row>
    <row r="70" spans="1:46" ht="13" hidden="1" x14ac:dyDescent="0.2">
      <c r="AK70" s="258"/>
      <c r="AL70" s="258"/>
      <c r="AM70" s="258"/>
      <c r="AN70" s="258"/>
      <c r="AO70" s="258"/>
      <c r="AP70" s="258"/>
      <c r="AQ70" s="258"/>
      <c r="AR70" s="258"/>
    </row>
    <row r="71" spans="1:46" ht="13" hidden="1" x14ac:dyDescent="0.2">
      <c r="AK71" s="258"/>
      <c r="AL71" s="258"/>
      <c r="AM71" s="258"/>
      <c r="AN71" s="258"/>
      <c r="AO71" s="258"/>
      <c r="AP71" s="258"/>
      <c r="AQ71" s="258"/>
      <c r="AR71" s="258"/>
    </row>
    <row r="72" spans="1:46" ht="13" hidden="1" x14ac:dyDescent="0.2">
      <c r="AK72" s="258"/>
      <c r="AL72" s="258"/>
      <c r="AM72" s="258"/>
      <c r="AN72" s="258"/>
      <c r="AO72" s="258"/>
      <c r="AP72" s="258"/>
      <c r="AQ72" s="258"/>
      <c r="AR72" s="258"/>
    </row>
    <row r="73" spans="1:46" ht="13" hidden="1" x14ac:dyDescent="0.2">
      <c r="AK73" s="258"/>
      <c r="AL73" s="258"/>
      <c r="AM73" s="258"/>
      <c r="AN73" s="258"/>
      <c r="AO73" s="258"/>
      <c r="AP73" s="258"/>
      <c r="AQ73" s="258"/>
      <c r="AR73" s="258"/>
    </row>
  </sheetData>
  <sheetProtection algorithmName="SHA-512" hashValue="O6cq5bYrzfkWe5Y7f5lm1NKgTGteMLAVeS/Ho2YjE9/Gw6PuJB7te1DeUx41M/Y1h96wLfzIYNnFxPEBOM2SKg==" saltValue="ZQrIWxZ6n7AxQXuxUov90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8" scale="87"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56" customWidth="1"/>
    <col min="126" max="16384" width="9" style="255" hidden="1"/>
  </cols>
  <sheetData>
    <row r="1" spans="2:125" ht="13.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ht="13" x14ac:dyDescent="0.2">
      <c r="B2" s="255"/>
      <c r="DG2" s="255"/>
    </row>
    <row r="3" spans="2:125" ht="13" x14ac:dyDescent="0.2">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ht="13" x14ac:dyDescent="0.2"/>
    <row r="5" spans="2:125" ht="13" x14ac:dyDescent="0.2"/>
    <row r="6" spans="2:125" ht="13" x14ac:dyDescent="0.2"/>
    <row r="7" spans="2:125" ht="13" x14ac:dyDescent="0.2"/>
    <row r="8" spans="2:125" ht="13" x14ac:dyDescent="0.2"/>
    <row r="9" spans="2:125" ht="13" x14ac:dyDescent="0.2">
      <c r="DU9" s="255"/>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5"/>
    </row>
    <row r="18" spans="125:125" ht="13" x14ac:dyDescent="0.2"/>
    <row r="19" spans="125:125" ht="13" x14ac:dyDescent="0.2"/>
    <row r="20" spans="125:125" ht="13" x14ac:dyDescent="0.2">
      <c r="DU20" s="255"/>
    </row>
    <row r="21" spans="125:125" ht="13" x14ac:dyDescent="0.2">
      <c r="DU21" s="255"/>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5"/>
    </row>
    <row r="29" spans="125:125" ht="13" x14ac:dyDescent="0.2"/>
    <row r="30" spans="125:125" ht="13" x14ac:dyDescent="0.2"/>
    <row r="31" spans="125:125" ht="13" x14ac:dyDescent="0.2"/>
    <row r="32" spans="125:125" ht="13" x14ac:dyDescent="0.2"/>
    <row r="33" spans="2:125" ht="13" x14ac:dyDescent="0.2">
      <c r="B33" s="255"/>
      <c r="G33" s="255"/>
      <c r="I33" s="255"/>
    </row>
    <row r="34" spans="2:125" ht="13" x14ac:dyDescent="0.2">
      <c r="C34" s="255"/>
      <c r="P34" s="255"/>
      <c r="DE34" s="255"/>
      <c r="DH34" s="255"/>
    </row>
    <row r="35" spans="2:125" ht="13" x14ac:dyDescent="0.2">
      <c r="D35" s="255"/>
      <c r="E35" s="255"/>
      <c r="DG35" s="255"/>
      <c r="DJ35" s="255"/>
      <c r="DP35" s="255"/>
      <c r="DQ35" s="255"/>
      <c r="DR35" s="255"/>
      <c r="DS35" s="255"/>
      <c r="DT35" s="255"/>
      <c r="DU35" s="255"/>
    </row>
    <row r="36" spans="2:125" ht="13" x14ac:dyDescent="0.2">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ht="13" x14ac:dyDescent="0.2">
      <c r="DU37" s="255"/>
    </row>
    <row r="38" spans="2:125" ht="13" x14ac:dyDescent="0.2">
      <c r="DT38" s="255"/>
      <c r="DU38" s="255"/>
    </row>
    <row r="39" spans="2:125" ht="13" x14ac:dyDescent="0.2"/>
    <row r="40" spans="2:125" ht="13" x14ac:dyDescent="0.2">
      <c r="DH40" s="255"/>
    </row>
    <row r="41" spans="2:125" ht="13" x14ac:dyDescent="0.2">
      <c r="DE41" s="255"/>
    </row>
    <row r="42" spans="2:125" ht="13" x14ac:dyDescent="0.2">
      <c r="DG42" s="255"/>
      <c r="DJ42" s="255"/>
    </row>
    <row r="43" spans="2:125" ht="13" x14ac:dyDescent="0.2">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ht="13" x14ac:dyDescent="0.2">
      <c r="DU44" s="255"/>
    </row>
    <row r="45" spans="2:125" ht="13" x14ac:dyDescent="0.2"/>
    <row r="46" spans="2:125" ht="13" x14ac:dyDescent="0.2"/>
    <row r="47" spans="2:125" ht="13" x14ac:dyDescent="0.2"/>
    <row r="48" spans="2:125" ht="13" x14ac:dyDescent="0.2">
      <c r="DT48" s="255"/>
      <c r="DU48" s="255"/>
    </row>
    <row r="49" spans="120:125" ht="13" x14ac:dyDescent="0.2">
      <c r="DU49" s="255"/>
    </row>
    <row r="50" spans="120:125" ht="13" x14ac:dyDescent="0.2">
      <c r="DU50" s="255"/>
    </row>
    <row r="51" spans="120:125" ht="13" x14ac:dyDescent="0.2">
      <c r="DP51" s="255"/>
      <c r="DQ51" s="255"/>
      <c r="DR51" s="255"/>
      <c r="DS51" s="255"/>
      <c r="DT51" s="255"/>
      <c r="DU51" s="255"/>
    </row>
    <row r="52" spans="120:125" ht="13" x14ac:dyDescent="0.2"/>
    <row r="53" spans="120:125" ht="13" x14ac:dyDescent="0.2"/>
    <row r="54" spans="120:125" ht="13" x14ac:dyDescent="0.2">
      <c r="DU54" s="255"/>
    </row>
    <row r="55" spans="120:125" ht="13" x14ac:dyDescent="0.2"/>
    <row r="56" spans="120:125" ht="13" x14ac:dyDescent="0.2"/>
    <row r="57" spans="120:125" ht="13" x14ac:dyDescent="0.2"/>
    <row r="58" spans="120:125" ht="13" x14ac:dyDescent="0.2">
      <c r="DU58" s="255"/>
    </row>
    <row r="59" spans="120:125" ht="13" x14ac:dyDescent="0.2"/>
    <row r="60" spans="120:125" ht="13" x14ac:dyDescent="0.2"/>
    <row r="61" spans="120:125" ht="13" x14ac:dyDescent="0.2"/>
    <row r="62" spans="120:125" ht="13" x14ac:dyDescent="0.2"/>
    <row r="63" spans="120:125" ht="13" x14ac:dyDescent="0.2">
      <c r="DU63" s="255"/>
    </row>
    <row r="64" spans="120:125" ht="13" x14ac:dyDescent="0.2">
      <c r="DT64" s="255"/>
      <c r="DU64" s="255"/>
    </row>
    <row r="65" spans="123:125" ht="13" x14ac:dyDescent="0.2"/>
    <row r="66" spans="123:125" ht="13" x14ac:dyDescent="0.2"/>
    <row r="67" spans="123:125" ht="13" x14ac:dyDescent="0.2"/>
    <row r="68" spans="123:125" ht="13" x14ac:dyDescent="0.2"/>
    <row r="69" spans="123:125" ht="13" x14ac:dyDescent="0.2">
      <c r="DS69" s="255"/>
      <c r="DT69" s="255"/>
      <c r="DU69" s="255"/>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5"/>
    </row>
    <row r="83" spans="116:125" ht="13" x14ac:dyDescent="0.2">
      <c r="DM83" s="255"/>
      <c r="DN83" s="255"/>
      <c r="DO83" s="255"/>
      <c r="DP83" s="255"/>
      <c r="DQ83" s="255"/>
      <c r="DR83" s="255"/>
      <c r="DS83" s="255"/>
      <c r="DT83" s="255"/>
      <c r="DU83" s="255"/>
    </row>
    <row r="84" spans="116:125" ht="13" x14ac:dyDescent="0.2"/>
    <row r="85" spans="116:125" ht="13" x14ac:dyDescent="0.2"/>
    <row r="86" spans="116:125" ht="13" x14ac:dyDescent="0.2"/>
    <row r="87" spans="116:125" ht="13" x14ac:dyDescent="0.2"/>
    <row r="88" spans="116:125" ht="13" x14ac:dyDescent="0.2">
      <c r="DU88" s="255"/>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5"/>
      <c r="DT94" s="255"/>
      <c r="DU94" s="255"/>
    </row>
    <row r="95" spans="116:125" ht="13.5" customHeight="1" x14ac:dyDescent="0.2">
      <c r="DU95" s="255"/>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5"/>
    </row>
    <row r="102" spans="124:125" ht="13.5" customHeight="1" x14ac:dyDescent="0.2"/>
    <row r="103" spans="124:125" ht="13.5" customHeight="1" x14ac:dyDescent="0.2"/>
    <row r="104" spans="124:125" ht="13.5" customHeight="1" x14ac:dyDescent="0.2">
      <c r="DT104" s="255"/>
      <c r="DU104" s="255"/>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5" t="s">
        <v>476</v>
      </c>
    </row>
    <row r="121" spans="125:125" ht="13.5" hidden="1" customHeight="1" x14ac:dyDescent="0.2">
      <c r="DU121" s="255"/>
    </row>
  </sheetData>
  <sheetProtection algorithmName="SHA-512" hashValue="+CnL9g+yIQjHcjTHbBp1BAwPvN5dV/EsTeeckSdzuwZVrgs4nJzc/8Rib8xu9cKAts3jL6lAon3U35j2kEAq2Q==" saltValue="Imrki98k0eAVIWDmyLlYog=="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56" customWidth="1"/>
    <col min="126" max="142" width="0" style="255" hidden="1" customWidth="1"/>
    <col min="143" max="16384" width="9" style="255" hidden="1"/>
  </cols>
  <sheetData>
    <row r="1" spans="1:125"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ht="13" x14ac:dyDescent="0.2">
      <c r="B2" s="255"/>
      <c r="T2" s="255"/>
    </row>
    <row r="3" spans="1:125" ht="13"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5"/>
      <c r="G33" s="255"/>
      <c r="I33" s="255"/>
    </row>
    <row r="34" spans="2:125" ht="13" x14ac:dyDescent="0.2">
      <c r="C34" s="255"/>
      <c r="P34" s="255"/>
      <c r="R34" s="255"/>
      <c r="U34" s="255"/>
    </row>
    <row r="35" spans="2:125" ht="13" x14ac:dyDescent="0.2">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ht="13" x14ac:dyDescent="0.2">
      <c r="F36" s="255"/>
      <c r="H36" s="255"/>
      <c r="J36" s="255"/>
      <c r="K36" s="255"/>
      <c r="L36" s="255"/>
      <c r="M36" s="255"/>
      <c r="N36" s="255"/>
      <c r="O36" s="255"/>
      <c r="Q36" s="255"/>
      <c r="S36" s="255"/>
      <c r="V36" s="255"/>
    </row>
    <row r="37" spans="2:125" ht="13" x14ac:dyDescent="0.2"/>
    <row r="38" spans="2:125" ht="13" x14ac:dyDescent="0.2"/>
    <row r="39" spans="2:125" ht="13" x14ac:dyDescent="0.2"/>
    <row r="40" spans="2:125" ht="13" x14ac:dyDescent="0.2">
      <c r="U40" s="255"/>
    </row>
    <row r="41" spans="2:125" ht="13" x14ac:dyDescent="0.2">
      <c r="R41" s="255"/>
    </row>
    <row r="42" spans="2:125" ht="13" x14ac:dyDescent="0.2">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ht="13" x14ac:dyDescent="0.2">
      <c r="Q43" s="255"/>
      <c r="S43" s="255"/>
      <c r="V43" s="255"/>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6" t="s">
        <v>476</v>
      </c>
    </row>
  </sheetData>
  <sheetProtection algorithmName="SHA-512" hashValue="B2r1JxzaH3141316XIffn58KxbB94MJfhpTa62aqZUwh2eA+jVfPrQW1OZjIMH2vZJ4MWCLD8kZ5giSyuBg9ew==" saltValue="n1pfjrqBGA29J+eCYWhSwg=="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526</v>
      </c>
      <c r="G46" s="8" t="s">
        <v>527</v>
      </c>
      <c r="H46" s="8" t="s">
        <v>528</v>
      </c>
      <c r="I46" s="8" t="s">
        <v>529</v>
      </c>
      <c r="J46" s="9" t="s">
        <v>530</v>
      </c>
    </row>
    <row r="47" spans="2:10" ht="57.75" customHeight="1" x14ac:dyDescent="0.2">
      <c r="B47" s="10"/>
      <c r="C47" s="1139" t="s">
        <v>3</v>
      </c>
      <c r="D47" s="1139"/>
      <c r="E47" s="1140"/>
      <c r="F47" s="11">
        <v>13.1</v>
      </c>
      <c r="G47" s="12">
        <v>15.6</v>
      </c>
      <c r="H47" s="12">
        <v>14.53</v>
      </c>
      <c r="I47" s="12">
        <v>14.4</v>
      </c>
      <c r="J47" s="13">
        <v>14.51</v>
      </c>
    </row>
    <row r="48" spans="2:10" ht="57.75" customHeight="1" x14ac:dyDescent="0.2">
      <c r="B48" s="14"/>
      <c r="C48" s="1141" t="s">
        <v>4</v>
      </c>
      <c r="D48" s="1141"/>
      <c r="E48" s="1142"/>
      <c r="F48" s="15">
        <v>4.6500000000000004</v>
      </c>
      <c r="G48" s="16">
        <v>5.68</v>
      </c>
      <c r="H48" s="16">
        <v>7.98</v>
      </c>
      <c r="I48" s="16">
        <v>5.95</v>
      </c>
      <c r="J48" s="17">
        <v>6.21</v>
      </c>
    </row>
    <row r="49" spans="2:10" ht="57.75" customHeight="1" thickBot="1" x14ac:dyDescent="0.25">
      <c r="B49" s="18"/>
      <c r="C49" s="1143" t="s">
        <v>5</v>
      </c>
      <c r="D49" s="1143"/>
      <c r="E49" s="1144"/>
      <c r="F49" s="19" t="s">
        <v>531</v>
      </c>
      <c r="G49" s="20">
        <v>3.78</v>
      </c>
      <c r="H49" s="20">
        <v>0.66</v>
      </c>
      <c r="I49" s="20" t="s">
        <v>532</v>
      </c>
      <c r="J49" s="21">
        <v>1.06</v>
      </c>
    </row>
    <row r="50" spans="2:10" ht="13" x14ac:dyDescent="0.2"/>
  </sheetData>
  <sheetProtection algorithmName="SHA-512" hashValue="02sPeAEuRcVR750f1sh4dQRloixfzwYZR6vQqmvMGQGF91Bz+zeA0d0hcE6LTR411+ClrbkCRUNtctvA4Mh4Jw==" saltValue="xAkDOwTqoYBUDaL+sO+7eA=="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x14ac:dyDescent="0.2">
      <c r="A34" s="22"/>
      <c r="B34" s="31"/>
      <c r="C34" s="1151" t="s">
        <v>533</v>
      </c>
      <c r="D34" s="1151"/>
      <c r="E34" s="1152"/>
      <c r="F34" s="32">
        <v>6.2</v>
      </c>
      <c r="G34" s="33">
        <v>6.64</v>
      </c>
      <c r="H34" s="33">
        <v>8.68</v>
      </c>
      <c r="I34" s="33">
        <v>9.8800000000000008</v>
      </c>
      <c r="J34" s="34">
        <v>9.3699999999999992</v>
      </c>
      <c r="K34" s="22"/>
      <c r="L34" s="22"/>
      <c r="M34" s="22"/>
      <c r="N34" s="22"/>
      <c r="O34" s="22"/>
      <c r="P34" s="22"/>
    </row>
    <row r="35" spans="1:16" ht="39" customHeight="1" x14ac:dyDescent="0.2">
      <c r="A35" s="22"/>
      <c r="B35" s="35"/>
      <c r="C35" s="1145" t="s">
        <v>534</v>
      </c>
      <c r="D35" s="1146"/>
      <c r="E35" s="1147"/>
      <c r="F35" s="36">
        <v>4.54</v>
      </c>
      <c r="G35" s="37">
        <v>5.54</v>
      </c>
      <c r="H35" s="37">
        <v>7.85</v>
      </c>
      <c r="I35" s="37">
        <v>5.84</v>
      </c>
      <c r="J35" s="38">
        <v>6.06</v>
      </c>
      <c r="K35" s="22"/>
      <c r="L35" s="22"/>
      <c r="M35" s="22"/>
      <c r="N35" s="22"/>
      <c r="O35" s="22"/>
      <c r="P35" s="22"/>
    </row>
    <row r="36" spans="1:16" ht="39" customHeight="1" x14ac:dyDescent="0.2">
      <c r="A36" s="22"/>
      <c r="B36" s="35"/>
      <c r="C36" s="1145" t="s">
        <v>535</v>
      </c>
      <c r="D36" s="1146"/>
      <c r="E36" s="1147"/>
      <c r="F36" s="36">
        <v>1.26</v>
      </c>
      <c r="G36" s="37">
        <v>1.94</v>
      </c>
      <c r="H36" s="37">
        <v>2.39</v>
      </c>
      <c r="I36" s="37">
        <v>2.54</v>
      </c>
      <c r="J36" s="38">
        <v>2.71</v>
      </c>
      <c r="K36" s="22"/>
      <c r="L36" s="22"/>
      <c r="M36" s="22"/>
      <c r="N36" s="22"/>
      <c r="O36" s="22"/>
      <c r="P36" s="22"/>
    </row>
    <row r="37" spans="1:16" ht="39" customHeight="1" x14ac:dyDescent="0.2">
      <c r="A37" s="22"/>
      <c r="B37" s="35"/>
      <c r="C37" s="1145" t="s">
        <v>536</v>
      </c>
      <c r="D37" s="1146"/>
      <c r="E37" s="1147"/>
      <c r="F37" s="36">
        <v>0.59</v>
      </c>
      <c r="G37" s="37">
        <v>0.51</v>
      </c>
      <c r="H37" s="37">
        <v>0.36</v>
      </c>
      <c r="I37" s="37">
        <v>0.37</v>
      </c>
      <c r="J37" s="38">
        <v>0.73</v>
      </c>
      <c r="K37" s="22"/>
      <c r="L37" s="22"/>
      <c r="M37" s="22"/>
      <c r="N37" s="22"/>
      <c r="O37" s="22"/>
      <c r="P37" s="22"/>
    </row>
    <row r="38" spans="1:16" ht="39" customHeight="1" x14ac:dyDescent="0.2">
      <c r="A38" s="22"/>
      <c r="B38" s="35"/>
      <c r="C38" s="1145" t="s">
        <v>537</v>
      </c>
      <c r="D38" s="1146"/>
      <c r="E38" s="1147"/>
      <c r="F38" s="36">
        <v>0.2</v>
      </c>
      <c r="G38" s="37">
        <v>0.51</v>
      </c>
      <c r="H38" s="37">
        <v>0.67</v>
      </c>
      <c r="I38" s="37">
        <v>0.41</v>
      </c>
      <c r="J38" s="38">
        <v>0.26</v>
      </c>
      <c r="K38" s="22"/>
      <c r="L38" s="22"/>
      <c r="M38" s="22"/>
      <c r="N38" s="22"/>
      <c r="O38" s="22"/>
      <c r="P38" s="22"/>
    </row>
    <row r="39" spans="1:16" ht="39" customHeight="1" x14ac:dyDescent="0.2">
      <c r="A39" s="22"/>
      <c r="B39" s="35"/>
      <c r="C39" s="1145" t="s">
        <v>538</v>
      </c>
      <c r="D39" s="1146"/>
      <c r="E39" s="1147"/>
      <c r="F39" s="36">
        <v>0.9</v>
      </c>
      <c r="G39" s="37">
        <v>1.1100000000000001</v>
      </c>
      <c r="H39" s="37">
        <v>1.19</v>
      </c>
      <c r="I39" s="37">
        <v>0.89</v>
      </c>
      <c r="J39" s="38">
        <v>0.15</v>
      </c>
      <c r="K39" s="22"/>
      <c r="L39" s="22"/>
      <c r="M39" s="22"/>
      <c r="N39" s="22"/>
      <c r="O39" s="22"/>
      <c r="P39" s="22"/>
    </row>
    <row r="40" spans="1:16" ht="39" customHeight="1" x14ac:dyDescent="0.2">
      <c r="A40" s="22"/>
      <c r="B40" s="35"/>
      <c r="C40" s="1145" t="s">
        <v>539</v>
      </c>
      <c r="D40" s="1146"/>
      <c r="E40" s="1147"/>
      <c r="F40" s="36">
        <v>0.15</v>
      </c>
      <c r="G40" s="37">
        <v>0.12</v>
      </c>
      <c r="H40" s="37">
        <v>0.13</v>
      </c>
      <c r="I40" s="37">
        <v>0.16</v>
      </c>
      <c r="J40" s="38">
        <v>0.14000000000000001</v>
      </c>
      <c r="K40" s="22"/>
      <c r="L40" s="22"/>
      <c r="M40" s="22"/>
      <c r="N40" s="22"/>
      <c r="O40" s="22"/>
      <c r="P40" s="22"/>
    </row>
    <row r="41" spans="1:16" ht="39" customHeight="1" x14ac:dyDescent="0.2">
      <c r="A41" s="22"/>
      <c r="B41" s="35"/>
      <c r="C41" s="1145" t="s">
        <v>540</v>
      </c>
      <c r="D41" s="1146"/>
      <c r="E41" s="1147"/>
      <c r="F41" s="36">
        <v>7.0000000000000007E-2</v>
      </c>
      <c r="G41" s="37">
        <v>0.05</v>
      </c>
      <c r="H41" s="37">
        <v>0.04</v>
      </c>
      <c r="I41" s="37">
        <v>7.0000000000000007E-2</v>
      </c>
      <c r="J41" s="38">
        <v>0.05</v>
      </c>
      <c r="K41" s="22"/>
      <c r="L41" s="22"/>
      <c r="M41" s="22"/>
      <c r="N41" s="22"/>
      <c r="O41" s="22"/>
      <c r="P41" s="22"/>
    </row>
    <row r="42" spans="1:16" ht="39" customHeight="1" x14ac:dyDescent="0.2">
      <c r="A42" s="22"/>
      <c r="B42" s="39"/>
      <c r="C42" s="1145" t="s">
        <v>541</v>
      </c>
      <c r="D42" s="1146"/>
      <c r="E42" s="1147"/>
      <c r="F42" s="36" t="s">
        <v>488</v>
      </c>
      <c r="G42" s="37" t="s">
        <v>488</v>
      </c>
      <c r="H42" s="37" t="s">
        <v>488</v>
      </c>
      <c r="I42" s="37" t="s">
        <v>488</v>
      </c>
      <c r="J42" s="38" t="s">
        <v>488</v>
      </c>
      <c r="K42" s="22"/>
      <c r="L42" s="22"/>
      <c r="M42" s="22"/>
      <c r="N42" s="22"/>
      <c r="O42" s="22"/>
      <c r="P42" s="22"/>
    </row>
    <row r="43" spans="1:16" ht="39" customHeight="1" thickBot="1" x14ac:dyDescent="0.25">
      <c r="A43" s="22"/>
      <c r="B43" s="40"/>
      <c r="C43" s="1148" t="s">
        <v>542</v>
      </c>
      <c r="D43" s="1149"/>
      <c r="E43" s="1150"/>
      <c r="F43" s="41">
        <v>0</v>
      </c>
      <c r="G43" s="42">
        <v>0</v>
      </c>
      <c r="H43" s="42">
        <v>0</v>
      </c>
      <c r="I43" s="42" t="s">
        <v>488</v>
      </c>
      <c r="J43" s="43" t="s">
        <v>488</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nPbSCEeheYNBSfDip7WukK3HVl53vZZ2g33evg5wsi5RdJ0IOIPs61sa6EeQeFCynnGUAap0YwuAyslxt0iVMA==" saltValue="0nXwnZOGjr4BYpzOd68RS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Normal="10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3">
      <c r="A44" s="48"/>
      <c r="B44" s="51" t="s">
        <v>8</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x14ac:dyDescent="0.2">
      <c r="A45" s="48"/>
      <c r="B45" s="1176" t="s">
        <v>9</v>
      </c>
      <c r="C45" s="1177"/>
      <c r="D45" s="58"/>
      <c r="E45" s="1182" t="s">
        <v>10</v>
      </c>
      <c r="F45" s="1182"/>
      <c r="G45" s="1182"/>
      <c r="H45" s="1182"/>
      <c r="I45" s="1182"/>
      <c r="J45" s="1183"/>
      <c r="K45" s="59">
        <v>8812</v>
      </c>
      <c r="L45" s="60">
        <v>9037</v>
      </c>
      <c r="M45" s="60">
        <v>9464</v>
      </c>
      <c r="N45" s="60">
        <v>9691</v>
      </c>
      <c r="O45" s="61">
        <v>9649</v>
      </c>
      <c r="P45" s="48"/>
      <c r="Q45" s="48"/>
      <c r="R45" s="48"/>
      <c r="S45" s="48"/>
      <c r="T45" s="48"/>
      <c r="U45" s="48"/>
    </row>
    <row r="46" spans="1:21" ht="30.75" customHeight="1" x14ac:dyDescent="0.2">
      <c r="A46" s="48"/>
      <c r="B46" s="1178"/>
      <c r="C46" s="1179"/>
      <c r="D46" s="62"/>
      <c r="E46" s="1155" t="s">
        <v>11</v>
      </c>
      <c r="F46" s="1155"/>
      <c r="G46" s="1155"/>
      <c r="H46" s="1155"/>
      <c r="I46" s="1155"/>
      <c r="J46" s="1156"/>
      <c r="K46" s="63" t="s">
        <v>488</v>
      </c>
      <c r="L46" s="64" t="s">
        <v>488</v>
      </c>
      <c r="M46" s="64" t="s">
        <v>488</v>
      </c>
      <c r="N46" s="64" t="s">
        <v>488</v>
      </c>
      <c r="O46" s="65" t="s">
        <v>488</v>
      </c>
      <c r="P46" s="48"/>
      <c r="Q46" s="48"/>
      <c r="R46" s="48"/>
      <c r="S46" s="48"/>
      <c r="T46" s="48"/>
      <c r="U46" s="48"/>
    </row>
    <row r="47" spans="1:21" ht="30.75" customHeight="1" x14ac:dyDescent="0.2">
      <c r="A47" s="48"/>
      <c r="B47" s="1178"/>
      <c r="C47" s="1179"/>
      <c r="D47" s="62"/>
      <c r="E47" s="1155" t="s">
        <v>12</v>
      </c>
      <c r="F47" s="1155"/>
      <c r="G47" s="1155"/>
      <c r="H47" s="1155"/>
      <c r="I47" s="1155"/>
      <c r="J47" s="1156"/>
      <c r="K47" s="63" t="s">
        <v>488</v>
      </c>
      <c r="L47" s="64" t="s">
        <v>488</v>
      </c>
      <c r="M47" s="64" t="s">
        <v>488</v>
      </c>
      <c r="N47" s="64" t="s">
        <v>488</v>
      </c>
      <c r="O47" s="65" t="s">
        <v>488</v>
      </c>
      <c r="P47" s="48"/>
      <c r="Q47" s="48"/>
      <c r="R47" s="48"/>
      <c r="S47" s="48"/>
      <c r="T47" s="48"/>
      <c r="U47" s="48"/>
    </row>
    <row r="48" spans="1:21" ht="30.75" customHeight="1" x14ac:dyDescent="0.2">
      <c r="A48" s="48"/>
      <c r="B48" s="1178"/>
      <c r="C48" s="1179"/>
      <c r="D48" s="62"/>
      <c r="E48" s="1155" t="s">
        <v>13</v>
      </c>
      <c r="F48" s="1155"/>
      <c r="G48" s="1155"/>
      <c r="H48" s="1155"/>
      <c r="I48" s="1155"/>
      <c r="J48" s="1156"/>
      <c r="K48" s="63">
        <v>3041</v>
      </c>
      <c r="L48" s="64">
        <v>2732</v>
      </c>
      <c r="M48" s="64">
        <v>2703</v>
      </c>
      <c r="N48" s="64">
        <v>2605</v>
      </c>
      <c r="O48" s="65">
        <v>2560</v>
      </c>
      <c r="P48" s="48"/>
      <c r="Q48" s="48"/>
      <c r="R48" s="48"/>
      <c r="S48" s="48"/>
      <c r="T48" s="48"/>
      <c r="U48" s="48"/>
    </row>
    <row r="49" spans="1:21" ht="30.75" customHeight="1" x14ac:dyDescent="0.2">
      <c r="A49" s="48"/>
      <c r="B49" s="1178"/>
      <c r="C49" s="1179"/>
      <c r="D49" s="62"/>
      <c r="E49" s="1155" t="s">
        <v>14</v>
      </c>
      <c r="F49" s="1155"/>
      <c r="G49" s="1155"/>
      <c r="H49" s="1155"/>
      <c r="I49" s="1155"/>
      <c r="J49" s="1156"/>
      <c r="K49" s="63" t="s">
        <v>488</v>
      </c>
      <c r="L49" s="64" t="s">
        <v>488</v>
      </c>
      <c r="M49" s="64" t="s">
        <v>488</v>
      </c>
      <c r="N49" s="64" t="s">
        <v>488</v>
      </c>
      <c r="O49" s="65" t="s">
        <v>488</v>
      </c>
      <c r="P49" s="48"/>
      <c r="Q49" s="48"/>
      <c r="R49" s="48"/>
      <c r="S49" s="48"/>
      <c r="T49" s="48"/>
      <c r="U49" s="48"/>
    </row>
    <row r="50" spans="1:21" ht="30.75" customHeight="1" x14ac:dyDescent="0.2">
      <c r="A50" s="48"/>
      <c r="B50" s="1178"/>
      <c r="C50" s="1179"/>
      <c r="D50" s="62"/>
      <c r="E50" s="1155" t="s">
        <v>15</v>
      </c>
      <c r="F50" s="1155"/>
      <c r="G50" s="1155"/>
      <c r="H50" s="1155"/>
      <c r="I50" s="1155"/>
      <c r="J50" s="1156"/>
      <c r="K50" s="63">
        <v>707</v>
      </c>
      <c r="L50" s="64">
        <v>1323</v>
      </c>
      <c r="M50" s="64">
        <v>1516</v>
      </c>
      <c r="N50" s="64">
        <v>906</v>
      </c>
      <c r="O50" s="65">
        <v>667</v>
      </c>
      <c r="P50" s="48"/>
      <c r="Q50" s="48"/>
      <c r="R50" s="48"/>
      <c r="S50" s="48"/>
      <c r="T50" s="48"/>
      <c r="U50" s="48"/>
    </row>
    <row r="51" spans="1:21" ht="30.75" customHeight="1" x14ac:dyDescent="0.2">
      <c r="A51" s="48"/>
      <c r="B51" s="1180"/>
      <c r="C51" s="1181"/>
      <c r="D51" s="66"/>
      <c r="E51" s="1155" t="s">
        <v>16</v>
      </c>
      <c r="F51" s="1155"/>
      <c r="G51" s="1155"/>
      <c r="H51" s="1155"/>
      <c r="I51" s="1155"/>
      <c r="J51" s="1156"/>
      <c r="K51" s="63" t="s">
        <v>488</v>
      </c>
      <c r="L51" s="64" t="s">
        <v>488</v>
      </c>
      <c r="M51" s="64" t="s">
        <v>488</v>
      </c>
      <c r="N51" s="64" t="s">
        <v>488</v>
      </c>
      <c r="O51" s="65" t="s">
        <v>488</v>
      </c>
      <c r="P51" s="48"/>
      <c r="Q51" s="48"/>
      <c r="R51" s="48"/>
      <c r="S51" s="48"/>
      <c r="T51" s="48"/>
      <c r="U51" s="48"/>
    </row>
    <row r="52" spans="1:21" ht="30.75" customHeight="1" x14ac:dyDescent="0.2">
      <c r="A52" s="48"/>
      <c r="B52" s="1153" t="s">
        <v>17</v>
      </c>
      <c r="C52" s="1154"/>
      <c r="D52" s="66"/>
      <c r="E52" s="1155" t="s">
        <v>18</v>
      </c>
      <c r="F52" s="1155"/>
      <c r="G52" s="1155"/>
      <c r="H52" s="1155"/>
      <c r="I52" s="1155"/>
      <c r="J52" s="1156"/>
      <c r="K52" s="63">
        <v>10211</v>
      </c>
      <c r="L52" s="64">
        <v>9852</v>
      </c>
      <c r="M52" s="64">
        <v>9483</v>
      </c>
      <c r="N52" s="64">
        <v>8694</v>
      </c>
      <c r="O52" s="65">
        <v>8433</v>
      </c>
      <c r="P52" s="48"/>
      <c r="Q52" s="48"/>
      <c r="R52" s="48"/>
      <c r="S52" s="48"/>
      <c r="T52" s="48"/>
      <c r="U52" s="48"/>
    </row>
    <row r="53" spans="1:21" ht="30.75" customHeight="1" thickBot="1" x14ac:dyDescent="0.25">
      <c r="A53" s="48"/>
      <c r="B53" s="1157" t="s">
        <v>19</v>
      </c>
      <c r="C53" s="1158"/>
      <c r="D53" s="67"/>
      <c r="E53" s="1159" t="s">
        <v>20</v>
      </c>
      <c r="F53" s="1159"/>
      <c r="G53" s="1159"/>
      <c r="H53" s="1159"/>
      <c r="I53" s="1159"/>
      <c r="J53" s="1160"/>
      <c r="K53" s="68">
        <v>2349</v>
      </c>
      <c r="L53" s="69">
        <v>3240</v>
      </c>
      <c r="M53" s="69">
        <v>4200</v>
      </c>
      <c r="N53" s="69">
        <v>4508</v>
      </c>
      <c r="O53" s="70">
        <v>4443</v>
      </c>
      <c r="P53" s="48"/>
      <c r="Q53" s="48"/>
      <c r="R53" s="48"/>
      <c r="S53" s="48"/>
      <c r="T53" s="48"/>
      <c r="U53" s="48"/>
    </row>
    <row r="54" spans="1:21" ht="24" customHeight="1" x14ac:dyDescent="0.2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3">
      <c r="A57" s="48"/>
      <c r="B57" s="76"/>
      <c r="C57" s="77"/>
      <c r="D57" s="77"/>
      <c r="E57" s="78"/>
      <c r="F57" s="78"/>
      <c r="G57" s="78"/>
      <c r="H57" s="78"/>
      <c r="I57" s="78"/>
      <c r="J57" s="79" t="s">
        <v>2</v>
      </c>
      <c r="K57" s="80" t="s">
        <v>543</v>
      </c>
      <c r="L57" s="81" t="s">
        <v>544</v>
      </c>
      <c r="M57" s="81" t="s">
        <v>545</v>
      </c>
      <c r="N57" s="81" t="s">
        <v>546</v>
      </c>
      <c r="O57" s="82" t="s">
        <v>547</v>
      </c>
      <c r="P57" s="48"/>
      <c r="Q57" s="48"/>
      <c r="R57" s="48"/>
      <c r="S57" s="48"/>
      <c r="T57" s="48"/>
      <c r="U57" s="48"/>
    </row>
    <row r="58" spans="1:21" ht="31.5" customHeight="1" x14ac:dyDescent="0.2">
      <c r="B58" s="1161" t="s">
        <v>24</v>
      </c>
      <c r="C58" s="1162"/>
      <c r="D58" s="1167" t="s">
        <v>25</v>
      </c>
      <c r="E58" s="1168"/>
      <c r="F58" s="1168"/>
      <c r="G58" s="1168"/>
      <c r="H58" s="1168"/>
      <c r="I58" s="1168"/>
      <c r="J58" s="1169"/>
      <c r="K58" s="83"/>
      <c r="L58" s="84"/>
      <c r="M58" s="84"/>
      <c r="N58" s="84"/>
      <c r="O58" s="85"/>
    </row>
    <row r="59" spans="1:21" ht="31.5" customHeight="1" x14ac:dyDescent="0.2">
      <c r="B59" s="1163"/>
      <c r="C59" s="1164"/>
      <c r="D59" s="1170" t="s">
        <v>26</v>
      </c>
      <c r="E59" s="1171"/>
      <c r="F59" s="1171"/>
      <c r="G59" s="1171"/>
      <c r="H59" s="1171"/>
      <c r="I59" s="1171"/>
      <c r="J59" s="1172"/>
      <c r="K59" s="86"/>
      <c r="L59" s="87"/>
      <c r="M59" s="87"/>
      <c r="N59" s="87"/>
      <c r="O59" s="88"/>
    </row>
    <row r="60" spans="1:21" ht="31.5" customHeight="1" thickBot="1" x14ac:dyDescent="0.25">
      <c r="B60" s="1165"/>
      <c r="C60" s="1166"/>
      <c r="D60" s="1173" t="s">
        <v>27</v>
      </c>
      <c r="E60" s="1174"/>
      <c r="F60" s="1174"/>
      <c r="G60" s="1174"/>
      <c r="H60" s="1174"/>
      <c r="I60" s="1174"/>
      <c r="J60" s="1175"/>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1Utnxd7NhJsWmSZmxaTV+vocSo21CLyfGCs1xV86KRzN8sGpog/jzByrQE3DQYGxjICCOE4gNIGsF6+gWNoU9Q==" saltValue="TPrNdXpOAb7+hVtej4WAN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8" scale="7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3">
      <c r="B40" s="98" t="s">
        <v>8</v>
      </c>
      <c r="C40" s="99"/>
      <c r="D40" s="99"/>
      <c r="E40" s="100"/>
      <c r="F40" s="100"/>
      <c r="G40" s="100"/>
      <c r="H40" s="101" t="s">
        <v>2</v>
      </c>
      <c r="I40" s="102" t="s">
        <v>526</v>
      </c>
      <c r="J40" s="103" t="s">
        <v>527</v>
      </c>
      <c r="K40" s="103" t="s">
        <v>528</v>
      </c>
      <c r="L40" s="103" t="s">
        <v>529</v>
      </c>
      <c r="M40" s="104" t="s">
        <v>530</v>
      </c>
    </row>
    <row r="41" spans="2:13" ht="27.75" customHeight="1" x14ac:dyDescent="0.2">
      <c r="B41" s="1196" t="s">
        <v>30</v>
      </c>
      <c r="C41" s="1197"/>
      <c r="D41" s="105"/>
      <c r="E41" s="1198" t="s">
        <v>31</v>
      </c>
      <c r="F41" s="1198"/>
      <c r="G41" s="1198"/>
      <c r="H41" s="1199"/>
      <c r="I41" s="351">
        <v>79420</v>
      </c>
      <c r="J41" s="352">
        <v>79493</v>
      </c>
      <c r="K41" s="352">
        <v>81815</v>
      </c>
      <c r="L41" s="352">
        <v>82181</v>
      </c>
      <c r="M41" s="353">
        <v>78803</v>
      </c>
    </row>
    <row r="42" spans="2:13" ht="27.75" customHeight="1" x14ac:dyDescent="0.2">
      <c r="B42" s="1186"/>
      <c r="C42" s="1187"/>
      <c r="D42" s="106"/>
      <c r="E42" s="1190" t="s">
        <v>32</v>
      </c>
      <c r="F42" s="1190"/>
      <c r="G42" s="1190"/>
      <c r="H42" s="1191"/>
      <c r="I42" s="354">
        <v>10094</v>
      </c>
      <c r="J42" s="355">
        <v>8845</v>
      </c>
      <c r="K42" s="355">
        <v>11945</v>
      </c>
      <c r="L42" s="355">
        <v>9975</v>
      </c>
      <c r="M42" s="356">
        <v>10616</v>
      </c>
    </row>
    <row r="43" spans="2:13" ht="27.75" customHeight="1" x14ac:dyDescent="0.2">
      <c r="B43" s="1186"/>
      <c r="C43" s="1187"/>
      <c r="D43" s="106"/>
      <c r="E43" s="1190" t="s">
        <v>33</v>
      </c>
      <c r="F43" s="1190"/>
      <c r="G43" s="1190"/>
      <c r="H43" s="1191"/>
      <c r="I43" s="354">
        <v>34881</v>
      </c>
      <c r="J43" s="355">
        <v>29416</v>
      </c>
      <c r="K43" s="355">
        <v>27471</v>
      </c>
      <c r="L43" s="355">
        <v>25800</v>
      </c>
      <c r="M43" s="356">
        <v>26067</v>
      </c>
    </row>
    <row r="44" spans="2:13" ht="27.75" customHeight="1" x14ac:dyDescent="0.2">
      <c r="B44" s="1186"/>
      <c r="C44" s="1187"/>
      <c r="D44" s="106"/>
      <c r="E44" s="1190" t="s">
        <v>34</v>
      </c>
      <c r="F44" s="1190"/>
      <c r="G44" s="1190"/>
      <c r="H44" s="1191"/>
      <c r="I44" s="354" t="s">
        <v>488</v>
      </c>
      <c r="J44" s="355" t="s">
        <v>488</v>
      </c>
      <c r="K44" s="355" t="s">
        <v>488</v>
      </c>
      <c r="L44" s="355" t="s">
        <v>488</v>
      </c>
      <c r="M44" s="356" t="s">
        <v>488</v>
      </c>
    </row>
    <row r="45" spans="2:13" ht="27.75" customHeight="1" x14ac:dyDescent="0.2">
      <c r="B45" s="1186"/>
      <c r="C45" s="1187"/>
      <c r="D45" s="106"/>
      <c r="E45" s="1190" t="s">
        <v>35</v>
      </c>
      <c r="F45" s="1190"/>
      <c r="G45" s="1190"/>
      <c r="H45" s="1191"/>
      <c r="I45" s="354">
        <v>17331</v>
      </c>
      <c r="J45" s="355">
        <v>16526</v>
      </c>
      <c r="K45" s="355">
        <v>16707</v>
      </c>
      <c r="L45" s="355">
        <v>16621</v>
      </c>
      <c r="M45" s="356">
        <v>17276</v>
      </c>
    </row>
    <row r="46" spans="2:13" ht="27.75" customHeight="1" x14ac:dyDescent="0.2">
      <c r="B46" s="1186"/>
      <c r="C46" s="1187"/>
      <c r="D46" s="107"/>
      <c r="E46" s="1190" t="s">
        <v>36</v>
      </c>
      <c r="F46" s="1190"/>
      <c r="G46" s="1190"/>
      <c r="H46" s="1191"/>
      <c r="I46" s="354">
        <v>12</v>
      </c>
      <c r="J46" s="355">
        <v>9</v>
      </c>
      <c r="K46" s="355">
        <v>7</v>
      </c>
      <c r="L46" s="355">
        <v>4</v>
      </c>
      <c r="M46" s="356">
        <v>2</v>
      </c>
    </row>
    <row r="47" spans="2:13" ht="27.75" customHeight="1" x14ac:dyDescent="0.2">
      <c r="B47" s="1186"/>
      <c r="C47" s="1187"/>
      <c r="D47" s="108"/>
      <c r="E47" s="1200" t="s">
        <v>37</v>
      </c>
      <c r="F47" s="1201"/>
      <c r="G47" s="1201"/>
      <c r="H47" s="1202"/>
      <c r="I47" s="354" t="s">
        <v>488</v>
      </c>
      <c r="J47" s="355" t="s">
        <v>488</v>
      </c>
      <c r="K47" s="355" t="s">
        <v>488</v>
      </c>
      <c r="L47" s="355" t="s">
        <v>488</v>
      </c>
      <c r="M47" s="356" t="s">
        <v>488</v>
      </c>
    </row>
    <row r="48" spans="2:13" ht="27.75" customHeight="1" x14ac:dyDescent="0.2">
      <c r="B48" s="1186"/>
      <c r="C48" s="1187"/>
      <c r="D48" s="106"/>
      <c r="E48" s="1190" t="s">
        <v>38</v>
      </c>
      <c r="F48" s="1190"/>
      <c r="G48" s="1190"/>
      <c r="H48" s="1191"/>
      <c r="I48" s="354" t="s">
        <v>488</v>
      </c>
      <c r="J48" s="355" t="s">
        <v>488</v>
      </c>
      <c r="K48" s="355" t="s">
        <v>488</v>
      </c>
      <c r="L48" s="355" t="s">
        <v>488</v>
      </c>
      <c r="M48" s="356" t="s">
        <v>488</v>
      </c>
    </row>
    <row r="49" spans="2:13" ht="27.75" customHeight="1" x14ac:dyDescent="0.2">
      <c r="B49" s="1188"/>
      <c r="C49" s="1189"/>
      <c r="D49" s="106"/>
      <c r="E49" s="1190" t="s">
        <v>39</v>
      </c>
      <c r="F49" s="1190"/>
      <c r="G49" s="1190"/>
      <c r="H49" s="1191"/>
      <c r="I49" s="354" t="s">
        <v>488</v>
      </c>
      <c r="J49" s="355" t="s">
        <v>488</v>
      </c>
      <c r="K49" s="355" t="s">
        <v>488</v>
      </c>
      <c r="L49" s="355" t="s">
        <v>488</v>
      </c>
      <c r="M49" s="356" t="s">
        <v>488</v>
      </c>
    </row>
    <row r="50" spans="2:13" ht="27.75" customHeight="1" x14ac:dyDescent="0.2">
      <c r="B50" s="1184" t="s">
        <v>40</v>
      </c>
      <c r="C50" s="1185"/>
      <c r="D50" s="109"/>
      <c r="E50" s="1190" t="s">
        <v>41</v>
      </c>
      <c r="F50" s="1190"/>
      <c r="G50" s="1190"/>
      <c r="H50" s="1191"/>
      <c r="I50" s="354">
        <v>21857</v>
      </c>
      <c r="J50" s="355">
        <v>22858</v>
      </c>
      <c r="K50" s="355">
        <v>22069</v>
      </c>
      <c r="L50" s="355">
        <v>24314</v>
      </c>
      <c r="M50" s="356">
        <v>25692</v>
      </c>
    </row>
    <row r="51" spans="2:13" ht="27.75" customHeight="1" x14ac:dyDescent="0.2">
      <c r="B51" s="1186"/>
      <c r="C51" s="1187"/>
      <c r="D51" s="106"/>
      <c r="E51" s="1190" t="s">
        <v>42</v>
      </c>
      <c r="F51" s="1190"/>
      <c r="G51" s="1190"/>
      <c r="H51" s="1191"/>
      <c r="I51" s="354">
        <v>31293</v>
      </c>
      <c r="J51" s="355">
        <v>29097</v>
      </c>
      <c r="K51" s="355">
        <v>29609</v>
      </c>
      <c r="L51" s="355">
        <v>27772</v>
      </c>
      <c r="M51" s="356">
        <v>27056</v>
      </c>
    </row>
    <row r="52" spans="2:13" ht="27.75" customHeight="1" x14ac:dyDescent="0.2">
      <c r="B52" s="1188"/>
      <c r="C52" s="1189"/>
      <c r="D52" s="106"/>
      <c r="E52" s="1190" t="s">
        <v>43</v>
      </c>
      <c r="F52" s="1190"/>
      <c r="G52" s="1190"/>
      <c r="H52" s="1191"/>
      <c r="I52" s="354">
        <v>51020</v>
      </c>
      <c r="J52" s="355">
        <v>48313</v>
      </c>
      <c r="K52" s="355">
        <v>45675</v>
      </c>
      <c r="L52" s="355">
        <v>43654</v>
      </c>
      <c r="M52" s="356">
        <v>40602</v>
      </c>
    </row>
    <row r="53" spans="2:13" ht="27.75" customHeight="1" thickBot="1" x14ac:dyDescent="0.25">
      <c r="B53" s="1192" t="s">
        <v>19</v>
      </c>
      <c r="C53" s="1193"/>
      <c r="D53" s="110"/>
      <c r="E53" s="1194" t="s">
        <v>44</v>
      </c>
      <c r="F53" s="1194"/>
      <c r="G53" s="1194"/>
      <c r="H53" s="1195"/>
      <c r="I53" s="357">
        <v>37566</v>
      </c>
      <c r="J53" s="358">
        <v>34021</v>
      </c>
      <c r="K53" s="358">
        <v>40592</v>
      </c>
      <c r="L53" s="358">
        <v>38843</v>
      </c>
      <c r="M53" s="359">
        <v>39414</v>
      </c>
    </row>
    <row r="54" spans="2:13" ht="27.75" customHeight="1" x14ac:dyDescent="0.25">
      <c r="B54" s="111"/>
      <c r="C54" s="112"/>
      <c r="D54" s="112"/>
      <c r="E54" s="113"/>
      <c r="F54" s="113"/>
      <c r="G54" s="113"/>
      <c r="H54" s="113"/>
      <c r="I54" s="114"/>
      <c r="J54" s="114"/>
      <c r="K54" s="114"/>
      <c r="L54" s="114"/>
      <c r="M54" s="114"/>
    </row>
    <row r="55" spans="2:13" ht="13" x14ac:dyDescent="0.2"/>
  </sheetData>
  <sheetProtection algorithmName="SHA-512" hashValue="sMg+Jk24q82JcfU9JZK8Ng6V6UtOdqfHYWNEt+2fQW7gqDrCdFE6yRXb8dO+tOmFl/g0XkqjSClKoF79lNgOEQ==" saltValue="qzeEwiBj5KtfUa+FnAJoI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94"/>
  <sheetViews>
    <sheetView showGridLines="0" zoomScaleNormal="10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45</v>
      </c>
    </row>
    <row r="54" spans="2:8" ht="29.25" customHeight="1" thickBot="1" x14ac:dyDescent="0.35">
      <c r="B54" s="116" t="s">
        <v>1</v>
      </c>
      <c r="C54" s="117"/>
      <c r="D54" s="117"/>
      <c r="E54" s="118" t="s">
        <v>2</v>
      </c>
      <c r="F54" s="119" t="s">
        <v>528</v>
      </c>
      <c r="G54" s="119" t="s">
        <v>529</v>
      </c>
      <c r="H54" s="120" t="s">
        <v>530</v>
      </c>
    </row>
    <row r="55" spans="2:8" ht="52.5" customHeight="1" x14ac:dyDescent="0.2">
      <c r="B55" s="121"/>
      <c r="C55" s="1211" t="s">
        <v>46</v>
      </c>
      <c r="D55" s="1211"/>
      <c r="E55" s="1212"/>
      <c r="F55" s="122">
        <v>12360</v>
      </c>
      <c r="G55" s="122">
        <v>12837</v>
      </c>
      <c r="H55" s="123">
        <v>13398</v>
      </c>
    </row>
    <row r="56" spans="2:8" ht="52.5" customHeight="1" x14ac:dyDescent="0.2">
      <c r="B56" s="124"/>
      <c r="C56" s="1213" t="s">
        <v>47</v>
      </c>
      <c r="D56" s="1213"/>
      <c r="E56" s="1214"/>
      <c r="F56" s="125" t="s">
        <v>488</v>
      </c>
      <c r="G56" s="125" t="s">
        <v>488</v>
      </c>
      <c r="H56" s="126" t="s">
        <v>488</v>
      </c>
    </row>
    <row r="57" spans="2:8" ht="53.25" customHeight="1" x14ac:dyDescent="0.2">
      <c r="B57" s="124"/>
      <c r="C57" s="1215" t="s">
        <v>48</v>
      </c>
      <c r="D57" s="1215"/>
      <c r="E57" s="1216"/>
      <c r="F57" s="127">
        <v>7655</v>
      </c>
      <c r="G57" s="127">
        <v>9420</v>
      </c>
      <c r="H57" s="128">
        <v>10367</v>
      </c>
    </row>
    <row r="58" spans="2:8" ht="45.75" customHeight="1" x14ac:dyDescent="0.2">
      <c r="B58" s="129"/>
      <c r="C58" s="1203" t="s">
        <v>559</v>
      </c>
      <c r="D58" s="1204"/>
      <c r="E58" s="1205"/>
      <c r="F58" s="360">
        <v>4105</v>
      </c>
      <c r="G58" s="360">
        <v>5733</v>
      </c>
      <c r="H58" s="361">
        <v>6570</v>
      </c>
    </row>
    <row r="59" spans="2:8" ht="45.75" customHeight="1" x14ac:dyDescent="0.2">
      <c r="B59" s="129"/>
      <c r="C59" s="1203" t="s">
        <v>560</v>
      </c>
      <c r="D59" s="1204"/>
      <c r="E59" s="1205"/>
      <c r="F59" s="360">
        <v>1080</v>
      </c>
      <c r="G59" s="360">
        <v>1126</v>
      </c>
      <c r="H59" s="361">
        <v>1178</v>
      </c>
    </row>
    <row r="60" spans="2:8" ht="45.75" customHeight="1" x14ac:dyDescent="0.2">
      <c r="B60" s="129"/>
      <c r="C60" s="1203" t="s">
        <v>561</v>
      </c>
      <c r="D60" s="1204"/>
      <c r="E60" s="1205"/>
      <c r="F60" s="360">
        <v>878</v>
      </c>
      <c r="G60" s="360">
        <v>818</v>
      </c>
      <c r="H60" s="361">
        <v>745</v>
      </c>
    </row>
    <row r="61" spans="2:8" ht="45.75" customHeight="1" x14ac:dyDescent="0.2">
      <c r="B61" s="129"/>
      <c r="C61" s="1203" t="s">
        <v>562</v>
      </c>
      <c r="D61" s="1204"/>
      <c r="E61" s="1205"/>
      <c r="F61" s="360">
        <v>543</v>
      </c>
      <c r="G61" s="360">
        <v>562</v>
      </c>
      <c r="H61" s="361">
        <v>557</v>
      </c>
    </row>
    <row r="62" spans="2:8" ht="45.75" customHeight="1" thickBot="1" x14ac:dyDescent="0.25">
      <c r="B62" s="130"/>
      <c r="C62" s="1206" t="s">
        <v>563</v>
      </c>
      <c r="D62" s="1207"/>
      <c r="E62" s="1208"/>
      <c r="F62" s="362">
        <v>529</v>
      </c>
      <c r="G62" s="362">
        <v>535</v>
      </c>
      <c r="H62" s="363">
        <v>546</v>
      </c>
    </row>
    <row r="63" spans="2:8" ht="52.5" customHeight="1" thickBot="1" x14ac:dyDescent="0.25">
      <c r="B63" s="131"/>
      <c r="C63" s="1209" t="s">
        <v>49</v>
      </c>
      <c r="D63" s="1209"/>
      <c r="E63" s="1210"/>
      <c r="F63" s="132">
        <v>20015</v>
      </c>
      <c r="G63" s="132">
        <v>22257</v>
      </c>
      <c r="H63" s="133">
        <v>23765</v>
      </c>
    </row>
    <row r="64" spans="2:8" ht="13" x14ac:dyDescent="0.2"/>
    <row r="65" ht="13.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row r="87" ht="13.5" hidden="1" customHeight="1" x14ac:dyDescent="0.2"/>
    <row r="88" ht="13.5" hidden="1" customHeight="1" x14ac:dyDescent="0.2"/>
    <row r="89" ht="13.5" hidden="1" customHeight="1"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sheetData>
  <sheetProtection algorithmName="SHA-512" hashValue="6RbbUAFneTUKXMCDEFOQx4hxDgl09zmGw7kIghwqlOzPWHBHOixfBJprl0j3CDI/d82STNhAB+7o6HVuRR6ITA==" saltValue="xFrhjdV+yYjyYybHuo3FI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Normal="100" workbookViewId="0"/>
  </sheetViews>
  <sheetFormatPr defaultColWidth="11.08984375" defaultRowHeight="13" x14ac:dyDescent="0.2"/>
  <cols>
    <col min="1" max="1" width="45.90625" style="140" customWidth="1"/>
    <col min="2" max="8" width="13.36328125" style="140" customWidth="1"/>
    <col min="9" max="16384" width="11.08984375" style="140"/>
  </cols>
  <sheetData>
    <row r="1" spans="1:8" x14ac:dyDescent="0.2">
      <c r="A1" s="134"/>
      <c r="B1" s="135"/>
      <c r="C1" s="136"/>
      <c r="D1" s="137"/>
      <c r="E1" s="138"/>
      <c r="F1" s="138"/>
      <c r="G1" s="138"/>
      <c r="H1" s="139"/>
    </row>
    <row r="2" spans="1:8" x14ac:dyDescent="0.2">
      <c r="A2" s="141"/>
      <c r="B2" s="142"/>
      <c r="C2" s="143"/>
      <c r="D2" s="144" t="s">
        <v>50</v>
      </c>
      <c r="E2" s="145"/>
      <c r="F2" s="146" t="s">
        <v>525</v>
      </c>
      <c r="G2" s="147"/>
      <c r="H2" s="148"/>
    </row>
    <row r="3" spans="1:8" x14ac:dyDescent="0.2">
      <c r="A3" s="144" t="s">
        <v>518</v>
      </c>
      <c r="B3" s="149"/>
      <c r="C3" s="150"/>
      <c r="D3" s="151">
        <v>46586</v>
      </c>
      <c r="E3" s="152"/>
      <c r="F3" s="153">
        <v>37644</v>
      </c>
      <c r="G3" s="154"/>
      <c r="H3" s="155"/>
    </row>
    <row r="4" spans="1:8" x14ac:dyDescent="0.2">
      <c r="A4" s="156"/>
      <c r="B4" s="157"/>
      <c r="C4" s="158"/>
      <c r="D4" s="159">
        <v>31865</v>
      </c>
      <c r="E4" s="160"/>
      <c r="F4" s="161">
        <v>24939</v>
      </c>
      <c r="G4" s="162"/>
      <c r="H4" s="163"/>
    </row>
    <row r="5" spans="1:8" x14ac:dyDescent="0.2">
      <c r="A5" s="144" t="s">
        <v>520</v>
      </c>
      <c r="B5" s="149"/>
      <c r="C5" s="150"/>
      <c r="D5" s="151">
        <v>32910</v>
      </c>
      <c r="E5" s="152"/>
      <c r="F5" s="153">
        <v>39221</v>
      </c>
      <c r="G5" s="154"/>
      <c r="H5" s="155"/>
    </row>
    <row r="6" spans="1:8" x14ac:dyDescent="0.2">
      <c r="A6" s="156"/>
      <c r="B6" s="157"/>
      <c r="C6" s="158"/>
      <c r="D6" s="159">
        <v>14835</v>
      </c>
      <c r="E6" s="160"/>
      <c r="F6" s="161">
        <v>24821</v>
      </c>
      <c r="G6" s="162"/>
      <c r="H6" s="163"/>
    </row>
    <row r="7" spans="1:8" x14ac:dyDescent="0.2">
      <c r="A7" s="144" t="s">
        <v>521</v>
      </c>
      <c r="B7" s="149"/>
      <c r="C7" s="150"/>
      <c r="D7" s="151">
        <v>46997</v>
      </c>
      <c r="E7" s="152"/>
      <c r="F7" s="153">
        <v>38566</v>
      </c>
      <c r="G7" s="154"/>
      <c r="H7" s="155"/>
    </row>
    <row r="8" spans="1:8" x14ac:dyDescent="0.2">
      <c r="A8" s="156"/>
      <c r="B8" s="157"/>
      <c r="C8" s="158"/>
      <c r="D8" s="159">
        <v>19784</v>
      </c>
      <c r="E8" s="160"/>
      <c r="F8" s="161">
        <v>24059</v>
      </c>
      <c r="G8" s="162"/>
      <c r="H8" s="163"/>
    </row>
    <row r="9" spans="1:8" x14ac:dyDescent="0.2">
      <c r="A9" s="144" t="s">
        <v>522</v>
      </c>
      <c r="B9" s="149"/>
      <c r="C9" s="150"/>
      <c r="D9" s="151">
        <v>38661</v>
      </c>
      <c r="E9" s="152"/>
      <c r="F9" s="153">
        <v>35156</v>
      </c>
      <c r="G9" s="154"/>
      <c r="H9" s="155"/>
    </row>
    <row r="10" spans="1:8" x14ac:dyDescent="0.2">
      <c r="A10" s="156"/>
      <c r="B10" s="157"/>
      <c r="C10" s="158"/>
      <c r="D10" s="159">
        <v>18370</v>
      </c>
      <c r="E10" s="160"/>
      <c r="F10" s="161">
        <v>22430</v>
      </c>
      <c r="G10" s="162"/>
      <c r="H10" s="163"/>
    </row>
    <row r="11" spans="1:8" x14ac:dyDescent="0.2">
      <c r="A11" s="144" t="s">
        <v>523</v>
      </c>
      <c r="B11" s="149"/>
      <c r="C11" s="150"/>
      <c r="D11" s="151">
        <v>26854</v>
      </c>
      <c r="E11" s="152"/>
      <c r="F11" s="153">
        <v>37029</v>
      </c>
      <c r="G11" s="154"/>
      <c r="H11" s="155"/>
    </row>
    <row r="12" spans="1:8" x14ac:dyDescent="0.2">
      <c r="A12" s="156"/>
      <c r="B12" s="157"/>
      <c r="C12" s="164"/>
      <c r="D12" s="159">
        <v>14251</v>
      </c>
      <c r="E12" s="160"/>
      <c r="F12" s="161">
        <v>23232</v>
      </c>
      <c r="G12" s="162"/>
      <c r="H12" s="163"/>
    </row>
    <row r="13" spans="1:8" x14ac:dyDescent="0.2">
      <c r="A13" s="144"/>
      <c r="B13" s="149"/>
      <c r="C13" s="165"/>
      <c r="D13" s="166">
        <v>38402</v>
      </c>
      <c r="E13" s="167"/>
      <c r="F13" s="168">
        <v>37523</v>
      </c>
      <c r="G13" s="169"/>
      <c r="H13" s="155"/>
    </row>
    <row r="14" spans="1:8" x14ac:dyDescent="0.2">
      <c r="A14" s="156"/>
      <c r="B14" s="157"/>
      <c r="C14" s="158"/>
      <c r="D14" s="159">
        <v>19821</v>
      </c>
      <c r="E14" s="160"/>
      <c r="F14" s="161">
        <v>23896</v>
      </c>
      <c r="G14" s="162"/>
      <c r="H14" s="163"/>
    </row>
    <row r="17" spans="1:11" x14ac:dyDescent="0.2">
      <c r="A17" s="140" t="s">
        <v>51</v>
      </c>
    </row>
    <row r="18" spans="1:11" x14ac:dyDescent="0.2">
      <c r="A18" s="170"/>
      <c r="B18" s="170" t="str">
        <f>実質収支比率等に係る経年分析!F$46</f>
        <v>R01</v>
      </c>
      <c r="C18" s="170" t="str">
        <f>実質収支比率等に係る経年分析!G$46</f>
        <v>R02</v>
      </c>
      <c r="D18" s="170" t="str">
        <f>実質収支比率等に係る経年分析!H$46</f>
        <v>R03</v>
      </c>
      <c r="E18" s="170" t="str">
        <f>実質収支比率等に係る経年分析!I$46</f>
        <v>R04</v>
      </c>
      <c r="F18" s="170" t="str">
        <f>実質収支比率等に係る経年分析!J$46</f>
        <v>R05</v>
      </c>
    </row>
    <row r="19" spans="1:11" x14ac:dyDescent="0.2">
      <c r="A19" s="170" t="s">
        <v>52</v>
      </c>
      <c r="B19" s="170">
        <f>ROUND(VALUE(SUBSTITUTE(実質収支比率等に係る経年分析!F$48,"▲","-")),2)</f>
        <v>4.6500000000000004</v>
      </c>
      <c r="C19" s="170">
        <f>ROUND(VALUE(SUBSTITUTE(実質収支比率等に係る経年分析!G$48,"▲","-")),2)</f>
        <v>5.68</v>
      </c>
      <c r="D19" s="170">
        <f>ROUND(VALUE(SUBSTITUTE(実質収支比率等に係る経年分析!H$48,"▲","-")),2)</f>
        <v>7.98</v>
      </c>
      <c r="E19" s="170">
        <f>ROUND(VALUE(SUBSTITUTE(実質収支比率等に係る経年分析!I$48,"▲","-")),2)</f>
        <v>5.95</v>
      </c>
      <c r="F19" s="170">
        <f>ROUND(VALUE(SUBSTITUTE(実質収支比率等に係る経年分析!J$48,"▲","-")),2)</f>
        <v>6.21</v>
      </c>
    </row>
    <row r="20" spans="1:11" x14ac:dyDescent="0.2">
      <c r="A20" s="170" t="s">
        <v>53</v>
      </c>
      <c r="B20" s="170">
        <f>ROUND(VALUE(SUBSTITUTE(実質収支比率等に係る経年分析!F$47,"▲","-")),2)</f>
        <v>13.1</v>
      </c>
      <c r="C20" s="170">
        <f>ROUND(VALUE(SUBSTITUTE(実質収支比率等に係る経年分析!G$47,"▲","-")),2)</f>
        <v>15.6</v>
      </c>
      <c r="D20" s="170">
        <f>ROUND(VALUE(SUBSTITUTE(実質収支比率等に係る経年分析!H$47,"▲","-")),2)</f>
        <v>14.53</v>
      </c>
      <c r="E20" s="170">
        <f>ROUND(VALUE(SUBSTITUTE(実質収支比率等に係る経年分析!I$47,"▲","-")),2)</f>
        <v>14.4</v>
      </c>
      <c r="F20" s="170">
        <f>ROUND(VALUE(SUBSTITUTE(実質収支比率等に係る経年分析!J$47,"▲","-")),2)</f>
        <v>14.51</v>
      </c>
    </row>
    <row r="21" spans="1:11" x14ac:dyDescent="0.2">
      <c r="A21" s="170" t="s">
        <v>54</v>
      </c>
      <c r="B21" s="170">
        <f>IF(ISNUMBER(VALUE(SUBSTITUTE(実質収支比率等に係る経年分析!F$49,"▲","-"))),ROUND(VALUE(SUBSTITUTE(実質収支比率等に係る経年分析!F$49,"▲","-")),2),NA())</f>
        <v>-0.46</v>
      </c>
      <c r="C21" s="170">
        <f>IF(ISNUMBER(VALUE(SUBSTITUTE(実質収支比率等に係る経年分析!G$49,"▲","-"))),ROUND(VALUE(SUBSTITUTE(実質収支比率等に係る経年分析!G$49,"▲","-")),2),NA())</f>
        <v>3.78</v>
      </c>
      <c r="D21" s="170">
        <f>IF(ISNUMBER(VALUE(SUBSTITUTE(実質収支比率等に係る経年分析!H$49,"▲","-"))),ROUND(VALUE(SUBSTITUTE(実質収支比率等に係る経年分析!H$49,"▲","-")),2),NA())</f>
        <v>0.66</v>
      </c>
      <c r="E21" s="170">
        <f>IF(ISNUMBER(VALUE(SUBSTITUTE(実質収支比率等に係る経年分析!I$49,"▲","-"))),ROUND(VALUE(SUBSTITUTE(実質収支比率等に係る経年分析!I$49,"▲","-")),2),NA())</f>
        <v>-1.08</v>
      </c>
      <c r="F21" s="170">
        <f>IF(ISNUMBER(VALUE(SUBSTITUTE(実質収支比率等に係る経年分析!J$49,"▲","-"))),ROUND(VALUE(SUBSTITUTE(実質収支比率等に係る経年分析!J$49,"▲","-")),2),NA())</f>
        <v>1.06</v>
      </c>
    </row>
    <row r="24" spans="1:11" x14ac:dyDescent="0.2">
      <c r="A24" s="140" t="s">
        <v>55</v>
      </c>
    </row>
    <row r="25" spans="1:11" x14ac:dyDescent="0.2">
      <c r="A25" s="171"/>
      <c r="B25" s="171" t="str">
        <f>連結実質赤字比率に係る赤字・黒字の構成分析!F$33</f>
        <v>R01</v>
      </c>
      <c r="C25" s="171"/>
      <c r="D25" s="171" t="str">
        <f>連結実質赤字比率に係る赤字・黒字の構成分析!G$33</f>
        <v>R02</v>
      </c>
      <c r="E25" s="171"/>
      <c r="F25" s="171" t="str">
        <f>連結実質赤字比率に係る赤字・黒字の構成分析!H$33</f>
        <v>R03</v>
      </c>
      <c r="G25" s="171"/>
      <c r="H25" s="171" t="str">
        <f>連結実質赤字比率に係る赤字・黒字の構成分析!I$33</f>
        <v>R04</v>
      </c>
      <c r="I25" s="171"/>
      <c r="J25" s="171" t="str">
        <f>連結実質赤字比率に係る赤字・黒字の構成分析!J$33</f>
        <v>R05</v>
      </c>
      <c r="K25" s="171"/>
    </row>
    <row r="26" spans="1:11" x14ac:dyDescent="0.2">
      <c r="A26" s="171"/>
      <c r="B26" s="171" t="s">
        <v>56</v>
      </c>
      <c r="C26" s="171" t="s">
        <v>57</v>
      </c>
      <c r="D26" s="171" t="s">
        <v>56</v>
      </c>
      <c r="E26" s="171" t="s">
        <v>57</v>
      </c>
      <c r="F26" s="171" t="s">
        <v>56</v>
      </c>
      <c r="G26" s="171" t="s">
        <v>57</v>
      </c>
      <c r="H26" s="171" t="s">
        <v>56</v>
      </c>
      <c r="I26" s="171" t="s">
        <v>57</v>
      </c>
      <c r="J26" s="171" t="s">
        <v>56</v>
      </c>
      <c r="K26" s="171" t="s">
        <v>57</v>
      </c>
    </row>
    <row r="27" spans="1:11" x14ac:dyDescent="0.2">
      <c r="A27" s="171" t="str">
        <f>IF(連結実質赤字比率に係る赤字・黒字の構成分析!C$43="",NA(),連結実質赤字比率に係る赤字・黒字の構成分析!C$43)</f>
        <v>その他会計（黒字）</v>
      </c>
      <c r="B27" s="171" t="e">
        <f>IF(ROUND(VALUE(SUBSTITUTE(連結実質赤字比率に係る赤字・黒字の構成分析!F$43,"▲", "-")), 2) &lt; 0, ABS(ROUND(VALUE(SUBSTITUTE(連結実質赤字比率に係る赤字・黒字の構成分析!F$43,"▲", "-")), 2)), NA())</f>
        <v>#N/A</v>
      </c>
      <c r="C27" s="171">
        <f>IF(ROUND(VALUE(SUBSTITUTE(連結実質赤字比率に係る赤字・黒字の構成分析!F$43,"▲", "-")), 2) &gt;= 0, ABS(ROUND(VALUE(SUBSTITUTE(連結実質赤字比率に係る赤字・黒字の構成分析!F$43,"▲", "-")), 2)), NA())</f>
        <v>0</v>
      </c>
      <c r="D27" s="171" t="e">
        <f>IF(ROUND(VALUE(SUBSTITUTE(連結実質赤字比率に係る赤字・黒字の構成分析!G$43,"▲", "-")), 2) &lt; 0, ABS(ROUND(VALUE(SUBSTITUTE(連結実質赤字比率に係る赤字・黒字の構成分析!G$43,"▲", "-")), 2)), NA())</f>
        <v>#N/A</v>
      </c>
      <c r="E27" s="171">
        <f>IF(ROUND(VALUE(SUBSTITUTE(連結実質赤字比率に係る赤字・黒字の構成分析!G$43,"▲", "-")), 2) &gt;= 0, ABS(ROUND(VALUE(SUBSTITUTE(連結実質赤字比率に係る赤字・黒字の構成分析!G$43,"▲", "-")), 2)), NA())</f>
        <v>0</v>
      </c>
      <c r="F27" s="171" t="e">
        <f>IF(ROUND(VALUE(SUBSTITUTE(連結実質赤字比率に係る赤字・黒字の構成分析!H$43,"▲", "-")), 2) &lt; 0, ABS(ROUND(VALUE(SUBSTITUTE(連結実質赤字比率に係る赤字・黒字の構成分析!H$43,"▲", "-")), 2)), NA())</f>
        <v>#N/A</v>
      </c>
      <c r="G27" s="171">
        <f>IF(ROUND(VALUE(SUBSTITUTE(連結実質赤字比率に係る赤字・黒字の構成分析!H$43,"▲", "-")), 2) &gt;= 0, ABS(ROUND(VALUE(SUBSTITUTE(連結実質赤字比率に係る赤字・黒字の構成分析!H$43,"▲", "-")), 2)), NA())</f>
        <v>0</v>
      </c>
      <c r="H27" s="171" t="e">
        <f>IF(ROUND(VALUE(SUBSTITUTE(連結実質赤字比率に係る赤字・黒字の構成分析!I$43,"▲", "-")), 2) &lt; 0, ABS(ROUND(VALUE(SUBSTITUTE(連結実質赤字比率に係る赤字・黒字の構成分析!I$43,"▲", "-")), 2)), NA())</f>
        <v>#VALUE!</v>
      </c>
      <c r="I27" s="171" t="e">
        <f>IF(ROUND(VALUE(SUBSTITUTE(連結実質赤字比率に係る赤字・黒字の構成分析!I$43,"▲", "-")), 2) &gt;= 0, ABS(ROUND(VALUE(SUBSTITUTE(連結実質赤字比率に係る赤字・黒字の構成分析!I$43,"▲", "-")), 2)), NA())</f>
        <v>#VALUE!</v>
      </c>
      <c r="J27" s="171" t="e">
        <f>IF(ROUND(VALUE(SUBSTITUTE(連結実質赤字比率に係る赤字・黒字の構成分析!J$43,"▲", "-")), 2) &lt; 0, ABS(ROUND(VALUE(SUBSTITUTE(連結実質赤字比率に係る赤字・黒字の構成分析!J$43,"▲", "-")), 2)), NA())</f>
        <v>#VALUE!</v>
      </c>
      <c r="K27" s="171" t="e">
        <f>IF(ROUND(VALUE(SUBSTITUTE(連結実質赤字比率に係る赤字・黒字の構成分析!J$43,"▲", "-")), 2) &gt;= 0, ABS(ROUND(VALUE(SUBSTITUTE(連結実質赤字比率に係る赤字・黒字の構成分析!J$43,"▲", "-")), 2)), NA())</f>
        <v>#VALUE!</v>
      </c>
    </row>
    <row r="28" spans="1:11" x14ac:dyDescent="0.2">
      <c r="A28" s="171" t="str">
        <f>IF(連結実質赤字比率に係る赤字・黒字の構成分析!C$42="",NA(),連結実質赤字比率に係る赤字・黒字の構成分析!C$42)</f>
        <v>その他会計（赤字）</v>
      </c>
      <c r="B28" s="171" t="e">
        <f>IF(ROUND(VALUE(SUBSTITUTE(連結実質赤字比率に係る赤字・黒字の構成分析!F$42,"▲", "-")), 2) &lt; 0, ABS(ROUND(VALUE(SUBSTITUTE(連結実質赤字比率に係る赤字・黒字の構成分析!F$42,"▲", "-")), 2)), NA())</f>
        <v>#VALUE!</v>
      </c>
      <c r="C28" s="171" t="e">
        <f>IF(ROUND(VALUE(SUBSTITUTE(連結実質赤字比率に係る赤字・黒字の構成分析!F$42,"▲", "-")), 2) &gt;= 0, ABS(ROUND(VALUE(SUBSTITUTE(連結実質赤字比率に係る赤字・黒字の構成分析!F$42,"▲", "-")), 2)), NA())</f>
        <v>#VALUE!</v>
      </c>
      <c r="D28" s="171" t="e">
        <f>IF(ROUND(VALUE(SUBSTITUTE(連結実質赤字比率に係る赤字・黒字の構成分析!G$42,"▲", "-")), 2) &lt; 0, ABS(ROUND(VALUE(SUBSTITUTE(連結実質赤字比率に係る赤字・黒字の構成分析!G$42,"▲", "-")), 2)), NA())</f>
        <v>#VALUE!</v>
      </c>
      <c r="E28" s="171" t="e">
        <f>IF(ROUND(VALUE(SUBSTITUTE(連結実質赤字比率に係る赤字・黒字の構成分析!G$42,"▲", "-")), 2) &gt;= 0, ABS(ROUND(VALUE(SUBSTITUTE(連結実質赤字比率に係る赤字・黒字の構成分析!G$42,"▲", "-")), 2)), NA())</f>
        <v>#VALUE!</v>
      </c>
      <c r="F28" s="171" t="e">
        <f>IF(ROUND(VALUE(SUBSTITUTE(連結実質赤字比率に係る赤字・黒字の構成分析!H$42,"▲", "-")), 2) &lt; 0, ABS(ROUND(VALUE(SUBSTITUTE(連結実質赤字比率に係る赤字・黒字の構成分析!H$42,"▲", "-")), 2)), NA())</f>
        <v>#VALUE!</v>
      </c>
      <c r="G28" s="171" t="e">
        <f>IF(ROUND(VALUE(SUBSTITUTE(連結実質赤字比率に係る赤字・黒字の構成分析!H$42,"▲", "-")), 2) &gt;= 0, ABS(ROUND(VALUE(SUBSTITUTE(連結実質赤字比率に係る赤字・黒字の構成分析!H$42,"▲", "-")), 2)), NA())</f>
        <v>#VALUE!</v>
      </c>
      <c r="H28" s="171" t="e">
        <f>IF(ROUND(VALUE(SUBSTITUTE(連結実質赤字比率に係る赤字・黒字の構成分析!I$42,"▲", "-")), 2) &lt; 0, ABS(ROUND(VALUE(SUBSTITUTE(連結実質赤字比率に係る赤字・黒字の構成分析!I$42,"▲", "-")), 2)), NA())</f>
        <v>#VALUE!</v>
      </c>
      <c r="I28" s="171" t="e">
        <f>IF(ROUND(VALUE(SUBSTITUTE(連結実質赤字比率に係る赤字・黒字の構成分析!I$42,"▲", "-")), 2) &gt;= 0, ABS(ROUND(VALUE(SUBSTITUTE(連結実質赤字比率に係る赤字・黒字の構成分析!I$42,"▲", "-")), 2)), NA())</f>
        <v>#VALUE!</v>
      </c>
      <c r="J28" s="171" t="e">
        <f>IF(ROUND(VALUE(SUBSTITUTE(連結実質赤字比率に係る赤字・黒字の構成分析!J$42,"▲", "-")), 2) &lt; 0, ABS(ROUND(VALUE(SUBSTITUTE(連結実質赤字比率に係る赤字・黒字の構成分析!J$42,"▲", "-")), 2)), NA())</f>
        <v>#VALUE!</v>
      </c>
      <c r="K28" s="171" t="e">
        <f>IF(ROUND(VALUE(SUBSTITUTE(連結実質赤字比率に係る赤字・黒字の構成分析!J$42,"▲", "-")), 2) &gt;= 0, ABS(ROUND(VALUE(SUBSTITUTE(連結実質赤字比率に係る赤字・黒字の構成分析!J$42,"▲", "-")), 2)), NA())</f>
        <v>#VALUE!</v>
      </c>
    </row>
    <row r="29" spans="1:11" x14ac:dyDescent="0.2">
      <c r="A29" s="171" t="str">
        <f>IF(連結実質赤字比率に係る赤字・黒字の構成分析!C$41="",NA(),連結実質赤字比率に係る赤字・黒字の構成分析!C$41)</f>
        <v>墓園事業費特別会計</v>
      </c>
      <c r="B29" s="171" t="e">
        <f>IF(ROUND(VALUE(SUBSTITUTE(連結実質赤字比率に係る赤字・黒字の構成分析!F$41,"▲", "-")), 2) &lt; 0, ABS(ROUND(VALUE(SUBSTITUTE(連結実質赤字比率に係る赤字・黒字の構成分析!F$41,"▲", "-")), 2)), NA())</f>
        <v>#N/A</v>
      </c>
      <c r="C29" s="171">
        <f>IF(ROUND(VALUE(SUBSTITUTE(連結実質赤字比率に係る赤字・黒字の構成分析!F$41,"▲", "-")), 2) &gt;= 0, ABS(ROUND(VALUE(SUBSTITUTE(連結実質赤字比率に係る赤字・黒字の構成分析!F$41,"▲", "-")), 2)), NA())</f>
        <v>7.0000000000000007E-2</v>
      </c>
      <c r="D29" s="171" t="e">
        <f>IF(ROUND(VALUE(SUBSTITUTE(連結実質赤字比率に係る赤字・黒字の構成分析!G$41,"▲", "-")), 2) &lt; 0, ABS(ROUND(VALUE(SUBSTITUTE(連結実質赤字比率に係る赤字・黒字の構成分析!G$41,"▲", "-")), 2)), NA())</f>
        <v>#N/A</v>
      </c>
      <c r="E29" s="171">
        <f>IF(ROUND(VALUE(SUBSTITUTE(連結実質赤字比率に係る赤字・黒字の構成分析!G$41,"▲", "-")), 2) &gt;= 0, ABS(ROUND(VALUE(SUBSTITUTE(連結実質赤字比率に係る赤字・黒字の構成分析!G$41,"▲", "-")), 2)), NA())</f>
        <v>0.05</v>
      </c>
      <c r="F29" s="171" t="e">
        <f>IF(ROUND(VALUE(SUBSTITUTE(連結実質赤字比率に係る赤字・黒字の構成分析!H$41,"▲", "-")), 2) &lt; 0, ABS(ROUND(VALUE(SUBSTITUTE(連結実質赤字比率に係る赤字・黒字の構成分析!H$41,"▲", "-")), 2)), NA())</f>
        <v>#N/A</v>
      </c>
      <c r="G29" s="171">
        <f>IF(ROUND(VALUE(SUBSTITUTE(連結実質赤字比率に係る赤字・黒字の構成分析!H$41,"▲", "-")), 2) &gt;= 0, ABS(ROUND(VALUE(SUBSTITUTE(連結実質赤字比率に係る赤字・黒字の構成分析!H$41,"▲", "-")), 2)), NA())</f>
        <v>0.04</v>
      </c>
      <c r="H29" s="171" t="e">
        <f>IF(ROUND(VALUE(SUBSTITUTE(連結実質赤字比率に係る赤字・黒字の構成分析!I$41,"▲", "-")), 2) &lt; 0, ABS(ROUND(VALUE(SUBSTITUTE(連結実質赤字比率に係る赤字・黒字の構成分析!I$41,"▲", "-")), 2)), NA())</f>
        <v>#N/A</v>
      </c>
      <c r="I29" s="171">
        <f>IF(ROUND(VALUE(SUBSTITUTE(連結実質赤字比率に係る赤字・黒字の構成分析!I$41,"▲", "-")), 2) &gt;= 0, ABS(ROUND(VALUE(SUBSTITUTE(連結実質赤字比率に係る赤字・黒字の構成分析!I$41,"▲", "-")), 2)), NA())</f>
        <v>7.0000000000000007E-2</v>
      </c>
      <c r="J29" s="171" t="e">
        <f>IF(ROUND(VALUE(SUBSTITUTE(連結実質赤字比率に係る赤字・黒字の構成分析!J$41,"▲", "-")), 2) &lt; 0, ABS(ROUND(VALUE(SUBSTITUTE(連結実質赤字比率に係る赤字・黒字の構成分析!J$41,"▲", "-")), 2)), NA())</f>
        <v>#N/A</v>
      </c>
      <c r="K29" s="171">
        <f>IF(ROUND(VALUE(SUBSTITUTE(連結実質赤字比率に係る赤字・黒字の構成分析!J$41,"▲", "-")), 2) &gt;= 0, ABS(ROUND(VALUE(SUBSTITUTE(連結実質赤字比率に係る赤字・黒字の構成分析!J$41,"▲", "-")), 2)), NA())</f>
        <v>0.05</v>
      </c>
    </row>
    <row r="30" spans="1:11" x14ac:dyDescent="0.2">
      <c r="A30" s="171" t="str">
        <f>IF(連結実質赤字比率に係る赤字・黒字の構成分析!C$40="",NA(),連結実質赤字比率に係る赤字・黒字の構成分析!C$40)</f>
        <v>後期高齢者医療事業費特別会計</v>
      </c>
      <c r="B30" s="171" t="e">
        <f>IF(ROUND(VALUE(SUBSTITUTE(連結実質赤字比率に係る赤字・黒字の構成分析!F$40,"▲", "-")), 2) &lt; 0, ABS(ROUND(VALUE(SUBSTITUTE(連結実質赤字比率に係る赤字・黒字の構成分析!F$40,"▲", "-")), 2)), NA())</f>
        <v>#N/A</v>
      </c>
      <c r="C30" s="171">
        <f>IF(ROUND(VALUE(SUBSTITUTE(連結実質赤字比率に係る赤字・黒字の構成分析!F$40,"▲", "-")), 2) &gt;= 0, ABS(ROUND(VALUE(SUBSTITUTE(連結実質赤字比率に係る赤字・黒字の構成分析!F$40,"▲", "-")), 2)), NA())</f>
        <v>0.15</v>
      </c>
      <c r="D30" s="171" t="e">
        <f>IF(ROUND(VALUE(SUBSTITUTE(連結実質赤字比率に係る赤字・黒字の構成分析!G$40,"▲", "-")), 2) &lt; 0, ABS(ROUND(VALUE(SUBSTITUTE(連結実質赤字比率に係る赤字・黒字の構成分析!G$40,"▲", "-")), 2)), NA())</f>
        <v>#N/A</v>
      </c>
      <c r="E30" s="171">
        <f>IF(ROUND(VALUE(SUBSTITUTE(連結実質赤字比率に係る赤字・黒字の構成分析!G$40,"▲", "-")), 2) &gt;= 0, ABS(ROUND(VALUE(SUBSTITUTE(連結実質赤字比率に係る赤字・黒字の構成分析!G$40,"▲", "-")), 2)), NA())</f>
        <v>0.12</v>
      </c>
      <c r="F30" s="171" t="e">
        <f>IF(ROUND(VALUE(SUBSTITUTE(連結実質赤字比率に係る赤字・黒字の構成分析!H$40,"▲", "-")), 2) &lt; 0, ABS(ROUND(VALUE(SUBSTITUTE(連結実質赤字比率に係る赤字・黒字の構成分析!H$40,"▲", "-")), 2)), NA())</f>
        <v>#N/A</v>
      </c>
      <c r="G30" s="171">
        <f>IF(ROUND(VALUE(SUBSTITUTE(連結実質赤字比率に係る赤字・黒字の構成分析!H$40,"▲", "-")), 2) &gt;= 0, ABS(ROUND(VALUE(SUBSTITUTE(連結実質赤字比率に係る赤字・黒字の構成分析!H$40,"▲", "-")), 2)), NA())</f>
        <v>0.13</v>
      </c>
      <c r="H30" s="171" t="e">
        <f>IF(ROUND(VALUE(SUBSTITUTE(連結実質赤字比率に係る赤字・黒字の構成分析!I$40,"▲", "-")), 2) &lt; 0, ABS(ROUND(VALUE(SUBSTITUTE(連結実質赤字比率に係る赤字・黒字の構成分析!I$40,"▲", "-")), 2)), NA())</f>
        <v>#N/A</v>
      </c>
      <c r="I30" s="171">
        <f>IF(ROUND(VALUE(SUBSTITUTE(連結実質赤字比率に係る赤字・黒字の構成分析!I$40,"▲", "-")), 2) &gt;= 0, ABS(ROUND(VALUE(SUBSTITUTE(連結実質赤字比率に係る赤字・黒字の構成分析!I$40,"▲", "-")), 2)), NA())</f>
        <v>0.16</v>
      </c>
      <c r="J30" s="171" t="e">
        <f>IF(ROUND(VALUE(SUBSTITUTE(連結実質赤字比率に係る赤字・黒字の構成分析!J$40,"▲", "-")), 2) &lt; 0, ABS(ROUND(VALUE(SUBSTITUTE(連結実質赤字比率に係る赤字・黒字の構成分析!J$40,"▲", "-")), 2)), NA())</f>
        <v>#N/A</v>
      </c>
      <c r="K30" s="171">
        <f>IF(ROUND(VALUE(SUBSTITUTE(連結実質赤字比率に係る赤字・黒字の構成分析!J$40,"▲", "-")), 2) &gt;= 0, ABS(ROUND(VALUE(SUBSTITUTE(連結実質赤字比率に係る赤字・黒字の構成分析!J$40,"▲", "-")), 2)), NA())</f>
        <v>0.14000000000000001</v>
      </c>
    </row>
    <row r="31" spans="1:11" x14ac:dyDescent="0.2">
      <c r="A31" s="171" t="str">
        <f>IF(連結実質赤字比率に係る赤字・黒字の構成分析!C$39="",NA(),連結実質赤字比率に係る赤字・黒字の構成分析!C$39)</f>
        <v>国民健康保険事業費特別会計</v>
      </c>
      <c r="B31" s="171" t="e">
        <f>IF(ROUND(VALUE(SUBSTITUTE(連結実質赤字比率に係る赤字・黒字の構成分析!F$39,"▲", "-")), 2) &lt; 0, ABS(ROUND(VALUE(SUBSTITUTE(連結実質赤字比率に係る赤字・黒字の構成分析!F$39,"▲", "-")), 2)), NA())</f>
        <v>#N/A</v>
      </c>
      <c r="C31" s="171">
        <f>IF(ROUND(VALUE(SUBSTITUTE(連結実質赤字比率に係る赤字・黒字の構成分析!F$39,"▲", "-")), 2) &gt;= 0, ABS(ROUND(VALUE(SUBSTITUTE(連結実質赤字比率に係る赤字・黒字の構成分析!F$39,"▲", "-")), 2)), NA())</f>
        <v>0.9</v>
      </c>
      <c r="D31" s="171" t="e">
        <f>IF(ROUND(VALUE(SUBSTITUTE(連結実質赤字比率に係る赤字・黒字の構成分析!G$39,"▲", "-")), 2) &lt; 0, ABS(ROUND(VALUE(SUBSTITUTE(連結実質赤字比率に係る赤字・黒字の構成分析!G$39,"▲", "-")), 2)), NA())</f>
        <v>#N/A</v>
      </c>
      <c r="E31" s="171">
        <f>IF(ROUND(VALUE(SUBSTITUTE(連結実質赤字比率に係る赤字・黒字の構成分析!G$39,"▲", "-")), 2) &gt;= 0, ABS(ROUND(VALUE(SUBSTITUTE(連結実質赤字比率に係る赤字・黒字の構成分析!G$39,"▲", "-")), 2)), NA())</f>
        <v>1.1100000000000001</v>
      </c>
      <c r="F31" s="171" t="e">
        <f>IF(ROUND(VALUE(SUBSTITUTE(連結実質赤字比率に係る赤字・黒字の構成分析!H$39,"▲", "-")), 2) &lt; 0, ABS(ROUND(VALUE(SUBSTITUTE(連結実質赤字比率に係る赤字・黒字の構成分析!H$39,"▲", "-")), 2)), NA())</f>
        <v>#N/A</v>
      </c>
      <c r="G31" s="171">
        <f>IF(ROUND(VALUE(SUBSTITUTE(連結実質赤字比率に係る赤字・黒字の構成分析!H$39,"▲", "-")), 2) &gt;= 0, ABS(ROUND(VALUE(SUBSTITUTE(連結実質赤字比率に係る赤字・黒字の構成分析!H$39,"▲", "-")), 2)), NA())</f>
        <v>1.19</v>
      </c>
      <c r="H31" s="171" t="e">
        <f>IF(ROUND(VALUE(SUBSTITUTE(連結実質赤字比率に係る赤字・黒字の構成分析!I$39,"▲", "-")), 2) &lt; 0, ABS(ROUND(VALUE(SUBSTITUTE(連結実質赤字比率に係る赤字・黒字の構成分析!I$39,"▲", "-")), 2)), NA())</f>
        <v>#N/A</v>
      </c>
      <c r="I31" s="171">
        <f>IF(ROUND(VALUE(SUBSTITUTE(連結実質赤字比率に係る赤字・黒字の構成分析!I$39,"▲", "-")), 2) &gt;= 0, ABS(ROUND(VALUE(SUBSTITUTE(連結実質赤字比率に係る赤字・黒字の構成分析!I$39,"▲", "-")), 2)), NA())</f>
        <v>0.89</v>
      </c>
      <c r="J31" s="171" t="e">
        <f>IF(ROUND(VALUE(SUBSTITUTE(連結実質赤字比率に係る赤字・黒字の構成分析!J$39,"▲", "-")), 2) &lt; 0, ABS(ROUND(VALUE(SUBSTITUTE(連結実質赤字比率に係る赤字・黒字の構成分析!J$39,"▲", "-")), 2)), NA())</f>
        <v>#N/A</v>
      </c>
      <c r="K31" s="171">
        <f>IF(ROUND(VALUE(SUBSTITUTE(連結実質赤字比率に係る赤字・黒字の構成分析!J$39,"▲", "-")), 2) &gt;= 0, ABS(ROUND(VALUE(SUBSTITUTE(連結実質赤字比率に係る赤字・黒字の構成分析!J$39,"▲", "-")), 2)), NA())</f>
        <v>0.15</v>
      </c>
    </row>
    <row r="32" spans="1:11" x14ac:dyDescent="0.2">
      <c r="A32" s="171" t="str">
        <f>IF(連結実質赤字比率に係る赤字・黒字の構成分析!C$38="",NA(),連結実質赤字比率に係る赤字・黒字の構成分析!C$38)</f>
        <v>介護保険事業費特別会計</v>
      </c>
      <c r="B32" s="171" t="e">
        <f>IF(ROUND(VALUE(SUBSTITUTE(連結実質赤字比率に係る赤字・黒字の構成分析!F$38,"▲", "-")), 2) &lt; 0, ABS(ROUND(VALUE(SUBSTITUTE(連結実質赤字比率に係る赤字・黒字の構成分析!F$38,"▲", "-")), 2)), NA())</f>
        <v>#N/A</v>
      </c>
      <c r="C32" s="171">
        <f>IF(ROUND(VALUE(SUBSTITUTE(連結実質赤字比率に係る赤字・黒字の構成分析!F$38,"▲", "-")), 2) &gt;= 0, ABS(ROUND(VALUE(SUBSTITUTE(連結実質赤字比率に係る赤字・黒字の構成分析!F$38,"▲", "-")), 2)), NA())</f>
        <v>0.2</v>
      </c>
      <c r="D32" s="171" t="e">
        <f>IF(ROUND(VALUE(SUBSTITUTE(連結実質赤字比率に係る赤字・黒字の構成分析!G$38,"▲", "-")), 2) &lt; 0, ABS(ROUND(VALUE(SUBSTITUTE(連結実質赤字比率に係る赤字・黒字の構成分析!G$38,"▲", "-")), 2)), NA())</f>
        <v>#N/A</v>
      </c>
      <c r="E32" s="171">
        <f>IF(ROUND(VALUE(SUBSTITUTE(連結実質赤字比率に係る赤字・黒字の構成分析!G$38,"▲", "-")), 2) &gt;= 0, ABS(ROUND(VALUE(SUBSTITUTE(連結実質赤字比率に係る赤字・黒字の構成分析!G$38,"▲", "-")), 2)), NA())</f>
        <v>0.51</v>
      </c>
      <c r="F32" s="171" t="e">
        <f>IF(ROUND(VALUE(SUBSTITUTE(連結実質赤字比率に係る赤字・黒字の構成分析!H$38,"▲", "-")), 2) &lt; 0, ABS(ROUND(VALUE(SUBSTITUTE(連結実質赤字比率に係る赤字・黒字の構成分析!H$38,"▲", "-")), 2)), NA())</f>
        <v>#N/A</v>
      </c>
      <c r="G32" s="171">
        <f>IF(ROUND(VALUE(SUBSTITUTE(連結実質赤字比率に係る赤字・黒字の構成分析!H$38,"▲", "-")), 2) &gt;= 0, ABS(ROUND(VALUE(SUBSTITUTE(連結実質赤字比率に係る赤字・黒字の構成分析!H$38,"▲", "-")), 2)), NA())</f>
        <v>0.67</v>
      </c>
      <c r="H32" s="171" t="e">
        <f>IF(ROUND(VALUE(SUBSTITUTE(連結実質赤字比率に係る赤字・黒字の構成分析!I$38,"▲", "-")), 2) &lt; 0, ABS(ROUND(VALUE(SUBSTITUTE(連結実質赤字比率に係る赤字・黒字の構成分析!I$38,"▲", "-")), 2)), NA())</f>
        <v>#N/A</v>
      </c>
      <c r="I32" s="171">
        <f>IF(ROUND(VALUE(SUBSTITUTE(連結実質赤字比率に係る赤字・黒字の構成分析!I$38,"▲", "-")), 2) &gt;= 0, ABS(ROUND(VALUE(SUBSTITUTE(連結実質赤字比率に係る赤字・黒字の構成分析!I$38,"▲", "-")), 2)), NA())</f>
        <v>0.41</v>
      </c>
      <c r="J32" s="171" t="e">
        <f>IF(ROUND(VALUE(SUBSTITUTE(連結実質赤字比率に係る赤字・黒字の構成分析!J$38,"▲", "-")), 2) &lt; 0, ABS(ROUND(VALUE(SUBSTITUTE(連結実質赤字比率に係る赤字・黒字の構成分析!J$38,"▲", "-")), 2)), NA())</f>
        <v>#N/A</v>
      </c>
      <c r="K32" s="171">
        <f>IF(ROUND(VALUE(SUBSTITUTE(連結実質赤字比率に係る赤字・黒字の構成分析!J$38,"▲", "-")), 2) &gt;= 0, ABS(ROUND(VALUE(SUBSTITUTE(連結実質赤字比率に係る赤字・黒字の構成分析!J$38,"▲", "-")), 2)), NA())</f>
        <v>0.26</v>
      </c>
    </row>
    <row r="33" spans="1:16" x14ac:dyDescent="0.2">
      <c r="A33" s="171" t="str">
        <f>IF(連結実質赤字比率に係る赤字・黒字の構成分析!C$37="",NA(),連結実質赤字比率に係る赤字・黒字の構成分析!C$37)</f>
        <v>北部第二（三地区）土地区画整理事業費特別会計</v>
      </c>
      <c r="B33" s="171" t="e">
        <f>IF(ROUND(VALUE(SUBSTITUTE(連結実質赤字比率に係る赤字・黒字の構成分析!F$37,"▲", "-")), 2) &lt; 0, ABS(ROUND(VALUE(SUBSTITUTE(連結実質赤字比率に係る赤字・黒字の構成分析!F$37,"▲", "-")), 2)), NA())</f>
        <v>#N/A</v>
      </c>
      <c r="C33" s="171">
        <f>IF(ROUND(VALUE(SUBSTITUTE(連結実質赤字比率に係る赤字・黒字の構成分析!F$37,"▲", "-")), 2) &gt;= 0, ABS(ROUND(VALUE(SUBSTITUTE(連結実質赤字比率に係る赤字・黒字の構成分析!F$37,"▲", "-")), 2)), NA())</f>
        <v>0.59</v>
      </c>
      <c r="D33" s="171" t="e">
        <f>IF(ROUND(VALUE(SUBSTITUTE(連結実質赤字比率に係る赤字・黒字の構成分析!G$37,"▲", "-")), 2) &lt; 0, ABS(ROUND(VALUE(SUBSTITUTE(連結実質赤字比率に係る赤字・黒字の構成分析!G$37,"▲", "-")), 2)), NA())</f>
        <v>#N/A</v>
      </c>
      <c r="E33" s="171">
        <f>IF(ROUND(VALUE(SUBSTITUTE(連結実質赤字比率に係る赤字・黒字の構成分析!G$37,"▲", "-")), 2) &gt;= 0, ABS(ROUND(VALUE(SUBSTITUTE(連結実質赤字比率に係る赤字・黒字の構成分析!G$37,"▲", "-")), 2)), NA())</f>
        <v>0.51</v>
      </c>
      <c r="F33" s="171" t="e">
        <f>IF(ROUND(VALUE(SUBSTITUTE(連結実質赤字比率に係る赤字・黒字の構成分析!H$37,"▲", "-")), 2) &lt; 0, ABS(ROUND(VALUE(SUBSTITUTE(連結実質赤字比率に係る赤字・黒字の構成分析!H$37,"▲", "-")), 2)), NA())</f>
        <v>#N/A</v>
      </c>
      <c r="G33" s="171">
        <f>IF(ROUND(VALUE(SUBSTITUTE(連結実質赤字比率に係る赤字・黒字の構成分析!H$37,"▲", "-")), 2) &gt;= 0, ABS(ROUND(VALUE(SUBSTITUTE(連結実質赤字比率に係る赤字・黒字の構成分析!H$37,"▲", "-")), 2)), NA())</f>
        <v>0.36</v>
      </c>
      <c r="H33" s="171" t="e">
        <f>IF(ROUND(VALUE(SUBSTITUTE(連結実質赤字比率に係る赤字・黒字の構成分析!I$37,"▲", "-")), 2) &lt; 0, ABS(ROUND(VALUE(SUBSTITUTE(連結実質赤字比率に係る赤字・黒字の構成分析!I$37,"▲", "-")), 2)), NA())</f>
        <v>#N/A</v>
      </c>
      <c r="I33" s="171">
        <f>IF(ROUND(VALUE(SUBSTITUTE(連結実質赤字比率に係る赤字・黒字の構成分析!I$37,"▲", "-")), 2) &gt;= 0, ABS(ROUND(VALUE(SUBSTITUTE(連結実質赤字比率に係る赤字・黒字の構成分析!I$37,"▲", "-")), 2)), NA())</f>
        <v>0.37</v>
      </c>
      <c r="J33" s="171" t="e">
        <f>IF(ROUND(VALUE(SUBSTITUTE(連結実質赤字比率に係る赤字・黒字の構成分析!J$37,"▲", "-")), 2) &lt; 0, ABS(ROUND(VALUE(SUBSTITUTE(連結実質赤字比率に係る赤字・黒字の構成分析!J$37,"▲", "-")), 2)), NA())</f>
        <v>#N/A</v>
      </c>
      <c r="K33" s="171">
        <f>IF(ROUND(VALUE(SUBSTITUTE(連結実質赤字比率に係る赤字・黒字の構成分析!J$37,"▲", "-")), 2) &gt;= 0, ABS(ROUND(VALUE(SUBSTITUTE(連結実質赤字比率に係る赤字・黒字の構成分析!J$37,"▲", "-")), 2)), NA())</f>
        <v>0.73</v>
      </c>
    </row>
    <row r="34" spans="1:16" x14ac:dyDescent="0.2">
      <c r="A34" s="171" t="str">
        <f>IF(連結実質赤字比率に係る赤字・黒字の構成分析!C$36="",NA(),連結実質赤字比率に係る赤字・黒字の構成分析!C$36)</f>
        <v>下水道事業費特別会計</v>
      </c>
      <c r="B34" s="171" t="e">
        <f>IF(ROUND(VALUE(SUBSTITUTE(連結実質赤字比率に係る赤字・黒字の構成分析!F$36,"▲", "-")), 2) &lt; 0, ABS(ROUND(VALUE(SUBSTITUTE(連結実質赤字比率に係る赤字・黒字の構成分析!F$36,"▲", "-")), 2)), NA())</f>
        <v>#N/A</v>
      </c>
      <c r="C34" s="171">
        <f>IF(ROUND(VALUE(SUBSTITUTE(連結実質赤字比率に係る赤字・黒字の構成分析!F$36,"▲", "-")), 2) &gt;= 0, ABS(ROUND(VALUE(SUBSTITUTE(連結実質赤字比率に係る赤字・黒字の構成分析!F$36,"▲", "-")), 2)), NA())</f>
        <v>1.26</v>
      </c>
      <c r="D34" s="171" t="e">
        <f>IF(ROUND(VALUE(SUBSTITUTE(連結実質赤字比率に係る赤字・黒字の構成分析!G$36,"▲", "-")), 2) &lt; 0, ABS(ROUND(VALUE(SUBSTITUTE(連結実質赤字比率に係る赤字・黒字の構成分析!G$36,"▲", "-")), 2)), NA())</f>
        <v>#N/A</v>
      </c>
      <c r="E34" s="171">
        <f>IF(ROUND(VALUE(SUBSTITUTE(連結実質赤字比率に係る赤字・黒字の構成分析!G$36,"▲", "-")), 2) &gt;= 0, ABS(ROUND(VALUE(SUBSTITUTE(連結実質赤字比率に係る赤字・黒字の構成分析!G$36,"▲", "-")), 2)), NA())</f>
        <v>1.94</v>
      </c>
      <c r="F34" s="171" t="e">
        <f>IF(ROUND(VALUE(SUBSTITUTE(連結実質赤字比率に係る赤字・黒字の構成分析!H$36,"▲", "-")), 2) &lt; 0, ABS(ROUND(VALUE(SUBSTITUTE(連結実質赤字比率に係る赤字・黒字の構成分析!H$36,"▲", "-")), 2)), NA())</f>
        <v>#N/A</v>
      </c>
      <c r="G34" s="171">
        <f>IF(ROUND(VALUE(SUBSTITUTE(連結実質赤字比率に係る赤字・黒字の構成分析!H$36,"▲", "-")), 2) &gt;= 0, ABS(ROUND(VALUE(SUBSTITUTE(連結実質赤字比率に係る赤字・黒字の構成分析!H$36,"▲", "-")), 2)), NA())</f>
        <v>2.39</v>
      </c>
      <c r="H34" s="171" t="e">
        <f>IF(ROUND(VALUE(SUBSTITUTE(連結実質赤字比率に係る赤字・黒字の構成分析!I$36,"▲", "-")), 2) &lt; 0, ABS(ROUND(VALUE(SUBSTITUTE(連結実質赤字比率に係る赤字・黒字の構成分析!I$36,"▲", "-")), 2)), NA())</f>
        <v>#N/A</v>
      </c>
      <c r="I34" s="171">
        <f>IF(ROUND(VALUE(SUBSTITUTE(連結実質赤字比率に係る赤字・黒字の構成分析!I$36,"▲", "-")), 2) &gt;= 0, ABS(ROUND(VALUE(SUBSTITUTE(連結実質赤字比率に係る赤字・黒字の構成分析!I$36,"▲", "-")), 2)), NA())</f>
        <v>2.54</v>
      </c>
      <c r="J34" s="171" t="e">
        <f>IF(ROUND(VALUE(SUBSTITUTE(連結実質赤字比率に係る赤字・黒字の構成分析!J$36,"▲", "-")), 2) &lt; 0, ABS(ROUND(VALUE(SUBSTITUTE(連結実質赤字比率に係る赤字・黒字の構成分析!J$36,"▲", "-")), 2)), NA())</f>
        <v>#N/A</v>
      </c>
      <c r="K34" s="171">
        <f>IF(ROUND(VALUE(SUBSTITUTE(連結実質赤字比率に係る赤字・黒字の構成分析!J$36,"▲", "-")), 2) &gt;= 0, ABS(ROUND(VALUE(SUBSTITUTE(連結実質赤字比率に係る赤字・黒字の構成分析!J$36,"▲", "-")), 2)), NA())</f>
        <v>2.71</v>
      </c>
    </row>
    <row r="35" spans="1:16" x14ac:dyDescent="0.2">
      <c r="A35" s="171" t="str">
        <f>IF(連結実質赤字比率に係る赤字・黒字の構成分析!C$35="",NA(),連結実質赤字比率に係る赤字・黒字の構成分析!C$35)</f>
        <v>一般会計</v>
      </c>
      <c r="B35" s="171" t="e">
        <f>IF(ROUND(VALUE(SUBSTITUTE(連結実質赤字比率に係る赤字・黒字の構成分析!F$35,"▲", "-")), 2) &lt; 0, ABS(ROUND(VALUE(SUBSTITUTE(連結実質赤字比率に係る赤字・黒字の構成分析!F$35,"▲", "-")), 2)), NA())</f>
        <v>#N/A</v>
      </c>
      <c r="C35" s="171">
        <f>IF(ROUND(VALUE(SUBSTITUTE(連結実質赤字比率に係る赤字・黒字の構成分析!F$35,"▲", "-")), 2) &gt;= 0, ABS(ROUND(VALUE(SUBSTITUTE(連結実質赤字比率に係る赤字・黒字の構成分析!F$35,"▲", "-")), 2)), NA())</f>
        <v>4.54</v>
      </c>
      <c r="D35" s="171" t="e">
        <f>IF(ROUND(VALUE(SUBSTITUTE(連結実質赤字比率に係る赤字・黒字の構成分析!G$35,"▲", "-")), 2) &lt; 0, ABS(ROUND(VALUE(SUBSTITUTE(連結実質赤字比率に係る赤字・黒字の構成分析!G$35,"▲", "-")), 2)), NA())</f>
        <v>#N/A</v>
      </c>
      <c r="E35" s="171">
        <f>IF(ROUND(VALUE(SUBSTITUTE(連結実質赤字比率に係る赤字・黒字の構成分析!G$35,"▲", "-")), 2) &gt;= 0, ABS(ROUND(VALUE(SUBSTITUTE(連結実質赤字比率に係る赤字・黒字の構成分析!G$35,"▲", "-")), 2)), NA())</f>
        <v>5.54</v>
      </c>
      <c r="F35" s="171" t="e">
        <f>IF(ROUND(VALUE(SUBSTITUTE(連結実質赤字比率に係る赤字・黒字の構成分析!H$35,"▲", "-")), 2) &lt; 0, ABS(ROUND(VALUE(SUBSTITUTE(連結実質赤字比率に係る赤字・黒字の構成分析!H$35,"▲", "-")), 2)), NA())</f>
        <v>#N/A</v>
      </c>
      <c r="G35" s="171">
        <f>IF(ROUND(VALUE(SUBSTITUTE(連結実質赤字比率に係る赤字・黒字の構成分析!H$35,"▲", "-")), 2) &gt;= 0, ABS(ROUND(VALUE(SUBSTITUTE(連結実質赤字比率に係る赤字・黒字の構成分析!H$35,"▲", "-")), 2)), NA())</f>
        <v>7.85</v>
      </c>
      <c r="H35" s="171" t="e">
        <f>IF(ROUND(VALUE(SUBSTITUTE(連結実質赤字比率に係る赤字・黒字の構成分析!I$35,"▲", "-")), 2) &lt; 0, ABS(ROUND(VALUE(SUBSTITUTE(連結実質赤字比率に係る赤字・黒字の構成分析!I$35,"▲", "-")), 2)), NA())</f>
        <v>#N/A</v>
      </c>
      <c r="I35" s="171">
        <f>IF(ROUND(VALUE(SUBSTITUTE(連結実質赤字比率に係る赤字・黒字の構成分析!I$35,"▲", "-")), 2) &gt;= 0, ABS(ROUND(VALUE(SUBSTITUTE(連結実質赤字比率に係る赤字・黒字の構成分析!I$35,"▲", "-")), 2)), NA())</f>
        <v>5.84</v>
      </c>
      <c r="J35" s="171" t="e">
        <f>IF(ROUND(VALUE(SUBSTITUTE(連結実質赤字比率に係る赤字・黒字の構成分析!J$35,"▲", "-")), 2) &lt; 0, ABS(ROUND(VALUE(SUBSTITUTE(連結実質赤字比率に係る赤字・黒字の構成分析!J$35,"▲", "-")), 2)), NA())</f>
        <v>#N/A</v>
      </c>
      <c r="K35" s="171">
        <f>IF(ROUND(VALUE(SUBSTITUTE(連結実質赤字比率に係る赤字・黒字の構成分析!J$35,"▲", "-")), 2) &gt;= 0, ABS(ROUND(VALUE(SUBSTITUTE(連結実質赤字比率に係る赤字・黒字の構成分析!J$35,"▲", "-")), 2)), NA())</f>
        <v>6.06</v>
      </c>
    </row>
    <row r="36" spans="1:16" x14ac:dyDescent="0.2">
      <c r="A36" s="171" t="str">
        <f>IF(連結実質赤字比率に係る赤字・黒字の構成分析!C$34="",NA(),連結実質赤字比率に係る赤字・黒字の構成分析!C$34)</f>
        <v>市民病院事業会計</v>
      </c>
      <c r="B36" s="171" t="e">
        <f>IF(ROUND(VALUE(SUBSTITUTE(連結実質赤字比率に係る赤字・黒字の構成分析!F$34,"▲", "-")), 2) &lt; 0, ABS(ROUND(VALUE(SUBSTITUTE(連結実質赤字比率に係る赤字・黒字の構成分析!F$34,"▲", "-")), 2)), NA())</f>
        <v>#N/A</v>
      </c>
      <c r="C36" s="171">
        <f>IF(ROUND(VALUE(SUBSTITUTE(連結実質赤字比率に係る赤字・黒字の構成分析!F$34,"▲", "-")), 2) &gt;= 0, ABS(ROUND(VALUE(SUBSTITUTE(連結実質赤字比率に係る赤字・黒字の構成分析!F$34,"▲", "-")), 2)), NA())</f>
        <v>6.2</v>
      </c>
      <c r="D36" s="171" t="e">
        <f>IF(ROUND(VALUE(SUBSTITUTE(連結実質赤字比率に係る赤字・黒字の構成分析!G$34,"▲", "-")), 2) &lt; 0, ABS(ROUND(VALUE(SUBSTITUTE(連結実質赤字比率に係る赤字・黒字の構成分析!G$34,"▲", "-")), 2)), NA())</f>
        <v>#N/A</v>
      </c>
      <c r="E36" s="171">
        <f>IF(ROUND(VALUE(SUBSTITUTE(連結実質赤字比率に係る赤字・黒字の構成分析!G$34,"▲", "-")), 2) &gt;= 0, ABS(ROUND(VALUE(SUBSTITUTE(連結実質赤字比率に係る赤字・黒字の構成分析!G$34,"▲", "-")), 2)), NA())</f>
        <v>6.64</v>
      </c>
      <c r="F36" s="171" t="e">
        <f>IF(ROUND(VALUE(SUBSTITUTE(連結実質赤字比率に係る赤字・黒字の構成分析!H$34,"▲", "-")), 2) &lt; 0, ABS(ROUND(VALUE(SUBSTITUTE(連結実質赤字比率に係る赤字・黒字の構成分析!H$34,"▲", "-")), 2)), NA())</f>
        <v>#N/A</v>
      </c>
      <c r="G36" s="171">
        <f>IF(ROUND(VALUE(SUBSTITUTE(連結実質赤字比率に係る赤字・黒字の構成分析!H$34,"▲", "-")), 2) &gt;= 0, ABS(ROUND(VALUE(SUBSTITUTE(連結実質赤字比率に係る赤字・黒字の構成分析!H$34,"▲", "-")), 2)), NA())</f>
        <v>8.68</v>
      </c>
      <c r="H36" s="171" t="e">
        <f>IF(ROUND(VALUE(SUBSTITUTE(連結実質赤字比率に係る赤字・黒字の構成分析!I$34,"▲", "-")), 2) &lt; 0, ABS(ROUND(VALUE(SUBSTITUTE(連結実質赤字比率に係る赤字・黒字の構成分析!I$34,"▲", "-")), 2)), NA())</f>
        <v>#N/A</v>
      </c>
      <c r="I36" s="171">
        <f>IF(ROUND(VALUE(SUBSTITUTE(連結実質赤字比率に係る赤字・黒字の構成分析!I$34,"▲", "-")), 2) &gt;= 0, ABS(ROUND(VALUE(SUBSTITUTE(連結実質赤字比率に係る赤字・黒字の構成分析!I$34,"▲", "-")), 2)), NA())</f>
        <v>9.8800000000000008</v>
      </c>
      <c r="J36" s="171" t="e">
        <f>IF(ROUND(VALUE(SUBSTITUTE(連結実質赤字比率に係る赤字・黒字の構成分析!J$34,"▲", "-")), 2) &lt; 0, ABS(ROUND(VALUE(SUBSTITUTE(連結実質赤字比率に係る赤字・黒字の構成分析!J$34,"▲", "-")), 2)), NA())</f>
        <v>#N/A</v>
      </c>
      <c r="K36" s="171">
        <f>IF(ROUND(VALUE(SUBSTITUTE(連結実質赤字比率に係る赤字・黒字の構成分析!J$34,"▲", "-")), 2) &gt;= 0, ABS(ROUND(VALUE(SUBSTITUTE(連結実質赤字比率に係る赤字・黒字の構成分析!J$34,"▲", "-")), 2)), NA())</f>
        <v>9.3699999999999992</v>
      </c>
    </row>
    <row r="39" spans="1:16" x14ac:dyDescent="0.2">
      <c r="A39" s="140" t="s">
        <v>58</v>
      </c>
    </row>
    <row r="40" spans="1:16" x14ac:dyDescent="0.2">
      <c r="A40" s="172"/>
      <c r="B40" s="172" t="str">
        <f>'実質公債費比率（分子）の構造'!K$44</f>
        <v>R01</v>
      </c>
      <c r="C40" s="172"/>
      <c r="D40" s="172"/>
      <c r="E40" s="172" t="str">
        <f>'実質公債費比率（分子）の構造'!L$44</f>
        <v>R02</v>
      </c>
      <c r="F40" s="172"/>
      <c r="G40" s="172"/>
      <c r="H40" s="172" t="str">
        <f>'実質公債費比率（分子）の構造'!M$44</f>
        <v>R03</v>
      </c>
      <c r="I40" s="172"/>
      <c r="J40" s="172"/>
      <c r="K40" s="172" t="str">
        <f>'実質公債費比率（分子）の構造'!N$44</f>
        <v>R04</v>
      </c>
      <c r="L40" s="172"/>
      <c r="M40" s="172"/>
      <c r="N40" s="172" t="str">
        <f>'実質公債費比率（分子）の構造'!O$44</f>
        <v>R05</v>
      </c>
      <c r="O40" s="172"/>
      <c r="P40" s="172"/>
    </row>
    <row r="41" spans="1:16" x14ac:dyDescent="0.2">
      <c r="A41" s="172"/>
      <c r="B41" s="172" t="s">
        <v>59</v>
      </c>
      <c r="C41" s="172"/>
      <c r="D41" s="172" t="s">
        <v>60</v>
      </c>
      <c r="E41" s="172" t="s">
        <v>59</v>
      </c>
      <c r="F41" s="172"/>
      <c r="G41" s="172" t="s">
        <v>60</v>
      </c>
      <c r="H41" s="172" t="s">
        <v>59</v>
      </c>
      <c r="I41" s="172"/>
      <c r="J41" s="172" t="s">
        <v>60</v>
      </c>
      <c r="K41" s="172" t="s">
        <v>59</v>
      </c>
      <c r="L41" s="172"/>
      <c r="M41" s="172" t="s">
        <v>60</v>
      </c>
      <c r="N41" s="172" t="s">
        <v>59</v>
      </c>
      <c r="O41" s="172"/>
      <c r="P41" s="172" t="s">
        <v>60</v>
      </c>
    </row>
    <row r="42" spans="1:16" x14ac:dyDescent="0.2">
      <c r="A42" s="172" t="s">
        <v>61</v>
      </c>
      <c r="B42" s="172"/>
      <c r="C42" s="172"/>
      <c r="D42" s="172">
        <f>'実質公債費比率（分子）の構造'!K$52</f>
        <v>10211</v>
      </c>
      <c r="E42" s="172"/>
      <c r="F42" s="172"/>
      <c r="G42" s="172">
        <f>'実質公債費比率（分子）の構造'!L$52</f>
        <v>9852</v>
      </c>
      <c r="H42" s="172"/>
      <c r="I42" s="172"/>
      <c r="J42" s="172">
        <f>'実質公債費比率（分子）の構造'!M$52</f>
        <v>9483</v>
      </c>
      <c r="K42" s="172"/>
      <c r="L42" s="172"/>
      <c r="M42" s="172">
        <f>'実質公債費比率（分子）の構造'!N$52</f>
        <v>8694</v>
      </c>
      <c r="N42" s="172"/>
      <c r="O42" s="172"/>
      <c r="P42" s="172">
        <f>'実質公債費比率（分子）の構造'!O$52</f>
        <v>8433</v>
      </c>
    </row>
    <row r="43" spans="1:16" x14ac:dyDescent="0.2">
      <c r="A43" s="172" t="s">
        <v>16</v>
      </c>
      <c r="B43" s="172" t="str">
        <f>'実質公債費比率（分子）の構造'!K$51</f>
        <v>-</v>
      </c>
      <c r="C43" s="172"/>
      <c r="D43" s="172"/>
      <c r="E43" s="172" t="str">
        <f>'実質公債費比率（分子）の構造'!L$51</f>
        <v>-</v>
      </c>
      <c r="F43" s="172"/>
      <c r="G43" s="172"/>
      <c r="H43" s="172" t="str">
        <f>'実質公債費比率（分子）の構造'!M$51</f>
        <v>-</v>
      </c>
      <c r="I43" s="172"/>
      <c r="J43" s="172"/>
      <c r="K43" s="172" t="str">
        <f>'実質公債費比率（分子）の構造'!N$51</f>
        <v>-</v>
      </c>
      <c r="L43" s="172"/>
      <c r="M43" s="172"/>
      <c r="N43" s="172" t="str">
        <f>'実質公債費比率（分子）の構造'!O$51</f>
        <v>-</v>
      </c>
      <c r="O43" s="172"/>
      <c r="P43" s="172"/>
    </row>
    <row r="44" spans="1:16" x14ac:dyDescent="0.2">
      <c r="A44" s="172" t="s">
        <v>62</v>
      </c>
      <c r="B44" s="172">
        <f>'実質公債費比率（分子）の構造'!K$50</f>
        <v>707</v>
      </c>
      <c r="C44" s="172"/>
      <c r="D44" s="172"/>
      <c r="E44" s="172">
        <f>'実質公債費比率（分子）の構造'!L$50</f>
        <v>1323</v>
      </c>
      <c r="F44" s="172"/>
      <c r="G44" s="172"/>
      <c r="H44" s="172">
        <f>'実質公債費比率（分子）の構造'!M$50</f>
        <v>1516</v>
      </c>
      <c r="I44" s="172"/>
      <c r="J44" s="172"/>
      <c r="K44" s="172">
        <f>'実質公債費比率（分子）の構造'!N$50</f>
        <v>906</v>
      </c>
      <c r="L44" s="172"/>
      <c r="M44" s="172"/>
      <c r="N44" s="172">
        <f>'実質公債費比率（分子）の構造'!O$50</f>
        <v>667</v>
      </c>
      <c r="O44" s="172"/>
      <c r="P44" s="172"/>
    </row>
    <row r="45" spans="1:16" x14ac:dyDescent="0.2">
      <c r="A45" s="172" t="s">
        <v>63</v>
      </c>
      <c r="B45" s="172" t="str">
        <f>'実質公債費比率（分子）の構造'!K$49</f>
        <v>-</v>
      </c>
      <c r="C45" s="172"/>
      <c r="D45" s="172"/>
      <c r="E45" s="172" t="str">
        <f>'実質公債費比率（分子）の構造'!L$49</f>
        <v>-</v>
      </c>
      <c r="F45" s="172"/>
      <c r="G45" s="172"/>
      <c r="H45" s="172" t="str">
        <f>'実質公債費比率（分子）の構造'!M$49</f>
        <v>-</v>
      </c>
      <c r="I45" s="172"/>
      <c r="J45" s="172"/>
      <c r="K45" s="172" t="str">
        <f>'実質公債費比率（分子）の構造'!N$49</f>
        <v>-</v>
      </c>
      <c r="L45" s="172"/>
      <c r="M45" s="172"/>
      <c r="N45" s="172" t="str">
        <f>'実質公債費比率（分子）の構造'!O$49</f>
        <v>-</v>
      </c>
      <c r="O45" s="172"/>
      <c r="P45" s="172"/>
    </row>
    <row r="46" spans="1:16" x14ac:dyDescent="0.2">
      <c r="A46" s="172" t="s">
        <v>64</v>
      </c>
      <c r="B46" s="172">
        <f>'実質公債費比率（分子）の構造'!K$48</f>
        <v>3041</v>
      </c>
      <c r="C46" s="172"/>
      <c r="D46" s="172"/>
      <c r="E46" s="172">
        <f>'実質公債費比率（分子）の構造'!L$48</f>
        <v>2732</v>
      </c>
      <c r="F46" s="172"/>
      <c r="G46" s="172"/>
      <c r="H46" s="172">
        <f>'実質公債費比率（分子）の構造'!M$48</f>
        <v>2703</v>
      </c>
      <c r="I46" s="172"/>
      <c r="J46" s="172"/>
      <c r="K46" s="172">
        <f>'実質公債費比率（分子）の構造'!N$48</f>
        <v>2605</v>
      </c>
      <c r="L46" s="172"/>
      <c r="M46" s="172"/>
      <c r="N46" s="172">
        <f>'実質公債費比率（分子）の構造'!O$48</f>
        <v>2560</v>
      </c>
      <c r="O46" s="172"/>
      <c r="P46" s="172"/>
    </row>
    <row r="47" spans="1:16" x14ac:dyDescent="0.2">
      <c r="A47" s="172" t="s">
        <v>12</v>
      </c>
      <c r="B47" s="172" t="str">
        <f>'実質公債費比率（分子）の構造'!K$47</f>
        <v>-</v>
      </c>
      <c r="C47" s="172"/>
      <c r="D47" s="172"/>
      <c r="E47" s="172" t="str">
        <f>'実質公債費比率（分子）の構造'!L$47</f>
        <v>-</v>
      </c>
      <c r="F47" s="172"/>
      <c r="G47" s="172"/>
      <c r="H47" s="172" t="str">
        <f>'実質公債費比率（分子）の構造'!M$47</f>
        <v>-</v>
      </c>
      <c r="I47" s="172"/>
      <c r="J47" s="172"/>
      <c r="K47" s="172" t="str">
        <f>'実質公債費比率（分子）の構造'!N$47</f>
        <v>-</v>
      </c>
      <c r="L47" s="172"/>
      <c r="M47" s="172"/>
      <c r="N47" s="172" t="str">
        <f>'実質公債費比率（分子）の構造'!O$47</f>
        <v>-</v>
      </c>
      <c r="O47" s="172"/>
      <c r="P47" s="172"/>
    </row>
    <row r="48" spans="1:16" x14ac:dyDescent="0.2">
      <c r="A48" s="172" t="s">
        <v>65</v>
      </c>
      <c r="B48" s="172" t="str">
        <f>'実質公債費比率（分子）の構造'!K$46</f>
        <v>-</v>
      </c>
      <c r="C48" s="172"/>
      <c r="D48" s="172"/>
      <c r="E48" s="172" t="str">
        <f>'実質公債費比率（分子）の構造'!L$46</f>
        <v>-</v>
      </c>
      <c r="F48" s="172"/>
      <c r="G48" s="172"/>
      <c r="H48" s="172" t="str">
        <f>'実質公債費比率（分子）の構造'!M$46</f>
        <v>-</v>
      </c>
      <c r="I48" s="172"/>
      <c r="J48" s="172"/>
      <c r="K48" s="172" t="str">
        <f>'実質公債費比率（分子）の構造'!N$46</f>
        <v>-</v>
      </c>
      <c r="L48" s="172"/>
      <c r="M48" s="172"/>
      <c r="N48" s="172" t="str">
        <f>'実質公債費比率（分子）の構造'!O$46</f>
        <v>-</v>
      </c>
      <c r="O48" s="172"/>
      <c r="P48" s="172"/>
    </row>
    <row r="49" spans="1:16" x14ac:dyDescent="0.2">
      <c r="A49" s="172" t="s">
        <v>66</v>
      </c>
      <c r="B49" s="172">
        <f>'実質公債費比率（分子）の構造'!K$45</f>
        <v>8812</v>
      </c>
      <c r="C49" s="172"/>
      <c r="D49" s="172"/>
      <c r="E49" s="172">
        <f>'実質公債費比率（分子）の構造'!L$45</f>
        <v>9037</v>
      </c>
      <c r="F49" s="172"/>
      <c r="G49" s="172"/>
      <c r="H49" s="172">
        <f>'実質公債費比率（分子）の構造'!M$45</f>
        <v>9464</v>
      </c>
      <c r="I49" s="172"/>
      <c r="J49" s="172"/>
      <c r="K49" s="172">
        <f>'実質公債費比率（分子）の構造'!N$45</f>
        <v>9691</v>
      </c>
      <c r="L49" s="172"/>
      <c r="M49" s="172"/>
      <c r="N49" s="172">
        <f>'実質公債費比率（分子）の構造'!O$45</f>
        <v>9649</v>
      </c>
      <c r="O49" s="172"/>
      <c r="P49" s="172"/>
    </row>
    <row r="50" spans="1:16" x14ac:dyDescent="0.2">
      <c r="A50" s="172" t="s">
        <v>67</v>
      </c>
      <c r="B50" s="172" t="e">
        <f>NA()</f>
        <v>#N/A</v>
      </c>
      <c r="C50" s="172">
        <f>IF(ISNUMBER('実質公債費比率（分子）の構造'!K$53),'実質公債費比率（分子）の構造'!K$53,NA())</f>
        <v>2349</v>
      </c>
      <c r="D50" s="172" t="e">
        <f>NA()</f>
        <v>#N/A</v>
      </c>
      <c r="E50" s="172" t="e">
        <f>NA()</f>
        <v>#N/A</v>
      </c>
      <c r="F50" s="172">
        <f>IF(ISNUMBER('実質公債費比率（分子）の構造'!L$53),'実質公債費比率（分子）の構造'!L$53,NA())</f>
        <v>3240</v>
      </c>
      <c r="G50" s="172" t="e">
        <f>NA()</f>
        <v>#N/A</v>
      </c>
      <c r="H50" s="172" t="e">
        <f>NA()</f>
        <v>#N/A</v>
      </c>
      <c r="I50" s="172">
        <f>IF(ISNUMBER('実質公債費比率（分子）の構造'!M$53),'実質公債費比率（分子）の構造'!M$53,NA())</f>
        <v>4200</v>
      </c>
      <c r="J50" s="172" t="e">
        <f>NA()</f>
        <v>#N/A</v>
      </c>
      <c r="K50" s="172" t="e">
        <f>NA()</f>
        <v>#N/A</v>
      </c>
      <c r="L50" s="172">
        <f>IF(ISNUMBER('実質公債費比率（分子）の構造'!N$53),'実質公債費比率（分子）の構造'!N$53,NA())</f>
        <v>4508</v>
      </c>
      <c r="M50" s="172" t="e">
        <f>NA()</f>
        <v>#N/A</v>
      </c>
      <c r="N50" s="172" t="e">
        <f>NA()</f>
        <v>#N/A</v>
      </c>
      <c r="O50" s="172">
        <f>IF(ISNUMBER('実質公債費比率（分子）の構造'!O$53),'実質公債費比率（分子）の構造'!O$53,NA())</f>
        <v>4443</v>
      </c>
      <c r="P50" s="172" t="e">
        <f>NA()</f>
        <v>#N/A</v>
      </c>
    </row>
    <row r="53" spans="1:16" x14ac:dyDescent="0.2">
      <c r="A53" s="140" t="s">
        <v>68</v>
      </c>
    </row>
    <row r="54" spans="1:16" x14ac:dyDescent="0.2">
      <c r="A54" s="171"/>
      <c r="B54" s="171" t="str">
        <f>'将来負担比率（分子）の構造'!I$40</f>
        <v>R01</v>
      </c>
      <c r="C54" s="171"/>
      <c r="D54" s="171"/>
      <c r="E54" s="171" t="str">
        <f>'将来負担比率（分子）の構造'!J$40</f>
        <v>R02</v>
      </c>
      <c r="F54" s="171"/>
      <c r="G54" s="171"/>
      <c r="H54" s="171" t="str">
        <f>'将来負担比率（分子）の構造'!K$40</f>
        <v>R03</v>
      </c>
      <c r="I54" s="171"/>
      <c r="J54" s="171"/>
      <c r="K54" s="171" t="str">
        <f>'将来負担比率（分子）の構造'!L$40</f>
        <v>R04</v>
      </c>
      <c r="L54" s="171"/>
      <c r="M54" s="171"/>
      <c r="N54" s="171" t="str">
        <f>'将来負担比率（分子）の構造'!M$40</f>
        <v>R05</v>
      </c>
      <c r="O54" s="171"/>
      <c r="P54" s="171"/>
    </row>
    <row r="55" spans="1:16" x14ac:dyDescent="0.2">
      <c r="A55" s="171"/>
      <c r="B55" s="171" t="s">
        <v>69</v>
      </c>
      <c r="C55" s="171"/>
      <c r="D55" s="171" t="s">
        <v>70</v>
      </c>
      <c r="E55" s="171" t="s">
        <v>69</v>
      </c>
      <c r="F55" s="171"/>
      <c r="G55" s="171" t="s">
        <v>70</v>
      </c>
      <c r="H55" s="171" t="s">
        <v>69</v>
      </c>
      <c r="I55" s="171"/>
      <c r="J55" s="171" t="s">
        <v>70</v>
      </c>
      <c r="K55" s="171" t="s">
        <v>69</v>
      </c>
      <c r="L55" s="171"/>
      <c r="M55" s="171" t="s">
        <v>70</v>
      </c>
      <c r="N55" s="171" t="s">
        <v>69</v>
      </c>
      <c r="O55" s="171"/>
      <c r="P55" s="171" t="s">
        <v>70</v>
      </c>
    </row>
    <row r="56" spans="1:16" x14ac:dyDescent="0.2">
      <c r="A56" s="171" t="s">
        <v>43</v>
      </c>
      <c r="B56" s="171"/>
      <c r="C56" s="171"/>
      <c r="D56" s="171">
        <f>'将来負担比率（分子）の構造'!I$52</f>
        <v>51020</v>
      </c>
      <c r="E56" s="171"/>
      <c r="F56" s="171"/>
      <c r="G56" s="171">
        <f>'将来負担比率（分子）の構造'!J$52</f>
        <v>48313</v>
      </c>
      <c r="H56" s="171"/>
      <c r="I56" s="171"/>
      <c r="J56" s="171">
        <f>'将来負担比率（分子）の構造'!K$52</f>
        <v>45675</v>
      </c>
      <c r="K56" s="171"/>
      <c r="L56" s="171"/>
      <c r="M56" s="171">
        <f>'将来負担比率（分子）の構造'!L$52</f>
        <v>43654</v>
      </c>
      <c r="N56" s="171"/>
      <c r="O56" s="171"/>
      <c r="P56" s="171">
        <f>'将来負担比率（分子）の構造'!M$52</f>
        <v>40602</v>
      </c>
    </row>
    <row r="57" spans="1:16" x14ac:dyDescent="0.2">
      <c r="A57" s="171" t="s">
        <v>42</v>
      </c>
      <c r="B57" s="171"/>
      <c r="C57" s="171"/>
      <c r="D57" s="171">
        <f>'将来負担比率（分子）の構造'!I$51</f>
        <v>31293</v>
      </c>
      <c r="E57" s="171"/>
      <c r="F57" s="171"/>
      <c r="G57" s="171">
        <f>'将来負担比率（分子）の構造'!J$51</f>
        <v>29097</v>
      </c>
      <c r="H57" s="171"/>
      <c r="I57" s="171"/>
      <c r="J57" s="171">
        <f>'将来負担比率（分子）の構造'!K$51</f>
        <v>29609</v>
      </c>
      <c r="K57" s="171"/>
      <c r="L57" s="171"/>
      <c r="M57" s="171">
        <f>'将来負担比率（分子）の構造'!L$51</f>
        <v>27772</v>
      </c>
      <c r="N57" s="171"/>
      <c r="O57" s="171"/>
      <c r="P57" s="171">
        <f>'将来負担比率（分子）の構造'!M$51</f>
        <v>27056</v>
      </c>
    </row>
    <row r="58" spans="1:16" x14ac:dyDescent="0.2">
      <c r="A58" s="171" t="s">
        <v>41</v>
      </c>
      <c r="B58" s="171"/>
      <c r="C58" s="171"/>
      <c r="D58" s="171">
        <f>'将来負担比率（分子）の構造'!I$50</f>
        <v>21857</v>
      </c>
      <c r="E58" s="171"/>
      <c r="F58" s="171"/>
      <c r="G58" s="171">
        <f>'将来負担比率（分子）の構造'!J$50</f>
        <v>22858</v>
      </c>
      <c r="H58" s="171"/>
      <c r="I58" s="171"/>
      <c r="J58" s="171">
        <f>'将来負担比率（分子）の構造'!K$50</f>
        <v>22069</v>
      </c>
      <c r="K58" s="171"/>
      <c r="L58" s="171"/>
      <c r="M58" s="171">
        <f>'将来負担比率（分子）の構造'!L$50</f>
        <v>24314</v>
      </c>
      <c r="N58" s="171"/>
      <c r="O58" s="171"/>
      <c r="P58" s="171">
        <f>'将来負担比率（分子）の構造'!M$50</f>
        <v>25692</v>
      </c>
    </row>
    <row r="59" spans="1:16" x14ac:dyDescent="0.2">
      <c r="A59" s="171" t="s">
        <v>39</v>
      </c>
      <c r="B59" s="171" t="str">
        <f>'将来負担比率（分子）の構造'!I$49</f>
        <v>-</v>
      </c>
      <c r="C59" s="171"/>
      <c r="D59" s="171"/>
      <c r="E59" s="171" t="str">
        <f>'将来負担比率（分子）の構造'!J$49</f>
        <v>-</v>
      </c>
      <c r="F59" s="171"/>
      <c r="G59" s="171"/>
      <c r="H59" s="171" t="str">
        <f>'将来負担比率（分子）の構造'!K$49</f>
        <v>-</v>
      </c>
      <c r="I59" s="171"/>
      <c r="J59" s="171"/>
      <c r="K59" s="171" t="str">
        <f>'将来負担比率（分子）の構造'!L$49</f>
        <v>-</v>
      </c>
      <c r="L59" s="171"/>
      <c r="M59" s="171"/>
      <c r="N59" s="171" t="str">
        <f>'将来負担比率（分子）の構造'!M$49</f>
        <v>-</v>
      </c>
      <c r="O59" s="171"/>
      <c r="P59" s="171"/>
    </row>
    <row r="60" spans="1:16" x14ac:dyDescent="0.2">
      <c r="A60" s="171" t="s">
        <v>38</v>
      </c>
      <c r="B60" s="171" t="str">
        <f>'将来負担比率（分子）の構造'!I$48</f>
        <v>-</v>
      </c>
      <c r="C60" s="171"/>
      <c r="D60" s="171"/>
      <c r="E60" s="171" t="str">
        <f>'将来負担比率（分子）の構造'!J$48</f>
        <v>-</v>
      </c>
      <c r="F60" s="171"/>
      <c r="G60" s="171"/>
      <c r="H60" s="171" t="str">
        <f>'将来負担比率（分子）の構造'!K$48</f>
        <v>-</v>
      </c>
      <c r="I60" s="171"/>
      <c r="J60" s="171"/>
      <c r="K60" s="171" t="str">
        <f>'将来負担比率（分子）の構造'!L$48</f>
        <v>-</v>
      </c>
      <c r="L60" s="171"/>
      <c r="M60" s="171"/>
      <c r="N60" s="171" t="str">
        <f>'将来負担比率（分子）の構造'!M$48</f>
        <v>-</v>
      </c>
      <c r="O60" s="171"/>
      <c r="P60" s="171"/>
    </row>
    <row r="61" spans="1:16" x14ac:dyDescent="0.2">
      <c r="A61" s="171" t="s">
        <v>36</v>
      </c>
      <c r="B61" s="171">
        <f>'将来負担比率（分子）の構造'!I$46</f>
        <v>12</v>
      </c>
      <c r="C61" s="171"/>
      <c r="D61" s="171"/>
      <c r="E61" s="171">
        <f>'将来負担比率（分子）の構造'!J$46</f>
        <v>9</v>
      </c>
      <c r="F61" s="171"/>
      <c r="G61" s="171"/>
      <c r="H61" s="171">
        <f>'将来負担比率（分子）の構造'!K$46</f>
        <v>7</v>
      </c>
      <c r="I61" s="171"/>
      <c r="J61" s="171"/>
      <c r="K61" s="171">
        <f>'将来負担比率（分子）の構造'!L$46</f>
        <v>4</v>
      </c>
      <c r="L61" s="171"/>
      <c r="M61" s="171"/>
      <c r="N61" s="171">
        <f>'将来負担比率（分子）の構造'!M$46</f>
        <v>2</v>
      </c>
      <c r="O61" s="171"/>
      <c r="P61" s="171"/>
    </row>
    <row r="62" spans="1:16" x14ac:dyDescent="0.2">
      <c r="A62" s="171" t="s">
        <v>35</v>
      </c>
      <c r="B62" s="171">
        <f>'将来負担比率（分子）の構造'!I$45</f>
        <v>17331</v>
      </c>
      <c r="C62" s="171"/>
      <c r="D62" s="171"/>
      <c r="E62" s="171">
        <f>'将来負担比率（分子）の構造'!J$45</f>
        <v>16526</v>
      </c>
      <c r="F62" s="171"/>
      <c r="G62" s="171"/>
      <c r="H62" s="171">
        <f>'将来負担比率（分子）の構造'!K$45</f>
        <v>16707</v>
      </c>
      <c r="I62" s="171"/>
      <c r="J62" s="171"/>
      <c r="K62" s="171">
        <f>'将来負担比率（分子）の構造'!L$45</f>
        <v>16621</v>
      </c>
      <c r="L62" s="171"/>
      <c r="M62" s="171"/>
      <c r="N62" s="171">
        <f>'将来負担比率（分子）の構造'!M$45</f>
        <v>17276</v>
      </c>
      <c r="O62" s="171"/>
      <c r="P62" s="171"/>
    </row>
    <row r="63" spans="1:16" x14ac:dyDescent="0.2">
      <c r="A63" s="171" t="s">
        <v>34</v>
      </c>
      <c r="B63" s="171" t="str">
        <f>'将来負担比率（分子）の構造'!I$44</f>
        <v>-</v>
      </c>
      <c r="C63" s="171"/>
      <c r="D63" s="171"/>
      <c r="E63" s="171" t="str">
        <f>'将来負担比率（分子）の構造'!J$44</f>
        <v>-</v>
      </c>
      <c r="F63" s="171"/>
      <c r="G63" s="171"/>
      <c r="H63" s="171" t="str">
        <f>'将来負担比率（分子）の構造'!K$44</f>
        <v>-</v>
      </c>
      <c r="I63" s="171"/>
      <c r="J63" s="171"/>
      <c r="K63" s="171" t="str">
        <f>'将来負担比率（分子）の構造'!L$44</f>
        <v>-</v>
      </c>
      <c r="L63" s="171"/>
      <c r="M63" s="171"/>
      <c r="N63" s="171" t="str">
        <f>'将来負担比率（分子）の構造'!M$44</f>
        <v>-</v>
      </c>
      <c r="O63" s="171"/>
      <c r="P63" s="171"/>
    </row>
    <row r="64" spans="1:16" x14ac:dyDescent="0.2">
      <c r="A64" s="171" t="s">
        <v>33</v>
      </c>
      <c r="B64" s="171">
        <f>'将来負担比率（分子）の構造'!I$43</f>
        <v>34881</v>
      </c>
      <c r="C64" s="171"/>
      <c r="D64" s="171"/>
      <c r="E64" s="171">
        <f>'将来負担比率（分子）の構造'!J$43</f>
        <v>29416</v>
      </c>
      <c r="F64" s="171"/>
      <c r="G64" s="171"/>
      <c r="H64" s="171">
        <f>'将来負担比率（分子）の構造'!K$43</f>
        <v>27471</v>
      </c>
      <c r="I64" s="171"/>
      <c r="J64" s="171"/>
      <c r="K64" s="171">
        <f>'将来負担比率（分子）の構造'!L$43</f>
        <v>25800</v>
      </c>
      <c r="L64" s="171"/>
      <c r="M64" s="171"/>
      <c r="N64" s="171">
        <f>'将来負担比率（分子）の構造'!M$43</f>
        <v>26067</v>
      </c>
      <c r="O64" s="171"/>
      <c r="P64" s="171"/>
    </row>
    <row r="65" spans="1:16" x14ac:dyDescent="0.2">
      <c r="A65" s="171" t="s">
        <v>32</v>
      </c>
      <c r="B65" s="171">
        <f>'将来負担比率（分子）の構造'!I$42</f>
        <v>10094</v>
      </c>
      <c r="C65" s="171"/>
      <c r="D65" s="171"/>
      <c r="E65" s="171">
        <f>'将来負担比率（分子）の構造'!J$42</f>
        <v>8845</v>
      </c>
      <c r="F65" s="171"/>
      <c r="G65" s="171"/>
      <c r="H65" s="171">
        <f>'将来負担比率（分子）の構造'!K$42</f>
        <v>11945</v>
      </c>
      <c r="I65" s="171"/>
      <c r="J65" s="171"/>
      <c r="K65" s="171">
        <f>'将来負担比率（分子）の構造'!L$42</f>
        <v>9975</v>
      </c>
      <c r="L65" s="171"/>
      <c r="M65" s="171"/>
      <c r="N65" s="171">
        <f>'将来負担比率（分子）の構造'!M$42</f>
        <v>10616</v>
      </c>
      <c r="O65" s="171"/>
      <c r="P65" s="171"/>
    </row>
    <row r="66" spans="1:16" x14ac:dyDescent="0.2">
      <c r="A66" s="171" t="s">
        <v>31</v>
      </c>
      <c r="B66" s="171">
        <f>'将来負担比率（分子）の構造'!I$41</f>
        <v>79420</v>
      </c>
      <c r="C66" s="171"/>
      <c r="D66" s="171"/>
      <c r="E66" s="171">
        <f>'将来負担比率（分子）の構造'!J$41</f>
        <v>79493</v>
      </c>
      <c r="F66" s="171"/>
      <c r="G66" s="171"/>
      <c r="H66" s="171">
        <f>'将来負担比率（分子）の構造'!K$41</f>
        <v>81815</v>
      </c>
      <c r="I66" s="171"/>
      <c r="J66" s="171"/>
      <c r="K66" s="171">
        <f>'将来負担比率（分子）の構造'!L$41</f>
        <v>82181</v>
      </c>
      <c r="L66" s="171"/>
      <c r="M66" s="171"/>
      <c r="N66" s="171">
        <f>'将来負担比率（分子）の構造'!M$41</f>
        <v>78803</v>
      </c>
      <c r="O66" s="171"/>
      <c r="P66" s="171"/>
    </row>
    <row r="67" spans="1:16" x14ac:dyDescent="0.2">
      <c r="A67" s="171" t="s">
        <v>71</v>
      </c>
      <c r="B67" s="171" t="e">
        <f>NA()</f>
        <v>#N/A</v>
      </c>
      <c r="C67" s="171">
        <f>IF(ISNUMBER('将来負担比率（分子）の構造'!I$53), IF('将来負担比率（分子）の構造'!I$53 &lt; 0, 0, '将来負担比率（分子）の構造'!I$53), NA())</f>
        <v>37566</v>
      </c>
      <c r="D67" s="171" t="e">
        <f>NA()</f>
        <v>#N/A</v>
      </c>
      <c r="E67" s="171" t="e">
        <f>NA()</f>
        <v>#N/A</v>
      </c>
      <c r="F67" s="171">
        <f>IF(ISNUMBER('将来負担比率（分子）の構造'!J$53), IF('将来負担比率（分子）の構造'!J$53 &lt; 0, 0, '将来負担比率（分子）の構造'!J$53), NA())</f>
        <v>34021</v>
      </c>
      <c r="G67" s="171" t="e">
        <f>NA()</f>
        <v>#N/A</v>
      </c>
      <c r="H67" s="171" t="e">
        <f>NA()</f>
        <v>#N/A</v>
      </c>
      <c r="I67" s="171">
        <f>IF(ISNUMBER('将来負担比率（分子）の構造'!K$53), IF('将来負担比率（分子）の構造'!K$53 &lt; 0, 0, '将来負担比率（分子）の構造'!K$53), NA())</f>
        <v>40592</v>
      </c>
      <c r="J67" s="171" t="e">
        <f>NA()</f>
        <v>#N/A</v>
      </c>
      <c r="K67" s="171" t="e">
        <f>NA()</f>
        <v>#N/A</v>
      </c>
      <c r="L67" s="171">
        <f>IF(ISNUMBER('将来負担比率（分子）の構造'!L$53), IF('将来負担比率（分子）の構造'!L$53 &lt; 0, 0, '将来負担比率（分子）の構造'!L$53), NA())</f>
        <v>38843</v>
      </c>
      <c r="M67" s="171" t="e">
        <f>NA()</f>
        <v>#N/A</v>
      </c>
      <c r="N67" s="171" t="e">
        <f>NA()</f>
        <v>#N/A</v>
      </c>
      <c r="O67" s="171">
        <f>IF(ISNUMBER('将来負担比率（分子）の構造'!M$53), IF('将来負担比率（分子）の構造'!M$53 &lt; 0, 0, '将来負担比率（分子）の構造'!M$53), NA())</f>
        <v>39414</v>
      </c>
      <c r="P67" s="171" t="e">
        <f>NA()</f>
        <v>#N/A</v>
      </c>
    </row>
    <row r="70" spans="1:16" x14ac:dyDescent="0.2">
      <c r="A70" s="173" t="s">
        <v>72</v>
      </c>
      <c r="B70" s="173"/>
      <c r="C70" s="173"/>
      <c r="D70" s="173"/>
      <c r="E70" s="173"/>
      <c r="F70" s="173"/>
    </row>
    <row r="71" spans="1:16" x14ac:dyDescent="0.2">
      <c r="A71" s="174"/>
      <c r="B71" s="174" t="str">
        <f>基金残高に係る経年分析!F54</f>
        <v>R03</v>
      </c>
      <c r="C71" s="174" t="str">
        <f>基金残高に係る経年分析!G54</f>
        <v>R04</v>
      </c>
      <c r="D71" s="174" t="str">
        <f>基金残高に係る経年分析!H54</f>
        <v>R05</v>
      </c>
    </row>
    <row r="72" spans="1:16" x14ac:dyDescent="0.2">
      <c r="A72" s="174" t="s">
        <v>73</v>
      </c>
      <c r="B72" s="175">
        <f>基金残高に係る経年分析!F55</f>
        <v>12360</v>
      </c>
      <c r="C72" s="175">
        <f>基金残高に係る経年分析!G55</f>
        <v>12837</v>
      </c>
      <c r="D72" s="175">
        <f>基金残高に係る経年分析!H55</f>
        <v>13398</v>
      </c>
    </row>
    <row r="73" spans="1:16" x14ac:dyDescent="0.2">
      <c r="A73" s="174" t="s">
        <v>74</v>
      </c>
      <c r="B73" s="175" t="str">
        <f>基金残高に係る経年分析!F56</f>
        <v>-</v>
      </c>
      <c r="C73" s="175" t="str">
        <f>基金残高に係る経年分析!G56</f>
        <v>-</v>
      </c>
      <c r="D73" s="175" t="str">
        <f>基金残高に係る経年分析!H56</f>
        <v>-</v>
      </c>
    </row>
    <row r="74" spans="1:16" x14ac:dyDescent="0.2">
      <c r="A74" s="174" t="s">
        <v>75</v>
      </c>
      <c r="B74" s="175">
        <f>基金残高に係る経年分析!F57</f>
        <v>7655</v>
      </c>
      <c r="C74" s="175">
        <f>基金残高に係る経年分析!G57</f>
        <v>9420</v>
      </c>
      <c r="D74" s="175">
        <f>基金残高に係る経年分析!H57</f>
        <v>10367</v>
      </c>
    </row>
  </sheetData>
  <sheetProtection algorithmName="SHA-512" hashValue="UPnbEcZUtnuVfXb9OWMZT8CztMljgR3P9jg7lWFUSyqXTKmkFKuXK1KHKGx3HmcKZpwLfIgMyrCS5b/vpgJowg==" saltValue="vlnyFWXfEnCP8f8AKNMG2Q=="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新山</cp:lastModifiedBy>
  <cp:lastPrinted>2025-03-17T07:03:10Z</cp:lastPrinted>
  <dcterms:created xsi:type="dcterms:W3CDTF">2025-02-19T01:59:09Z</dcterms:created>
  <dcterms:modified xsi:type="dcterms:W3CDTF">2025-03-25T02:51:01Z</dcterms:modified>
  <cp:category/>
</cp:coreProperties>
</file>