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3040" windowHeight="8580"/>
  </bookViews>
  <sheets>
    <sheet name="19-1" sheetId="11" r:id="rId1"/>
    <sheet name="19-2" sheetId="12" r:id="rId2"/>
    <sheet name="19-3" sheetId="13" r:id="rId3"/>
    <sheet name="19-4-1" sheetId="14" r:id="rId4"/>
    <sheet name="19-4-2" sheetId="15" r:id="rId5"/>
    <sheet name="19-5" sheetId="16" r:id="rId6"/>
    <sheet name="19-6" sheetId="17" r:id="rId7"/>
    <sheet name="19-7" sheetId="18" r:id="rId8"/>
    <sheet name="19-8" sheetId="23" r:id="rId9"/>
    <sheet name="19-9" sheetId="22" r:id="rId10"/>
    <sheet name="19-10" sheetId="1" r:id="rId11"/>
    <sheet name="19-11" sheetId="2" r:id="rId12"/>
    <sheet name="19-12" sheetId="4" r:id="rId13"/>
    <sheet name="19-13" sheetId="5" r:id="rId14"/>
    <sheet name="19-14" sheetId="6" r:id="rId15"/>
    <sheet name="19-15" sheetId="7" r:id="rId16"/>
    <sheet name="19-16" sheetId="8" r:id="rId17"/>
    <sheet name="19-17" sheetId="9" r:id="rId18"/>
    <sheet name="19-18" sheetId="10" r:id="rId19"/>
    <sheet name="19-19" sheetId="3" r:id="rId20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" i="22" l="1"/>
  <c r="F49" i="22"/>
  <c r="D49" i="22"/>
  <c r="R48" i="22"/>
  <c r="F48" i="22"/>
  <c r="D48" i="22" s="1"/>
  <c r="R47" i="22"/>
  <c r="F47" i="22"/>
  <c r="D47" i="22" s="1"/>
  <c r="R46" i="22"/>
  <c r="F46" i="22"/>
  <c r="D46" i="22" s="1"/>
  <c r="R44" i="22"/>
  <c r="F44" i="22"/>
  <c r="D44" i="22"/>
  <c r="R43" i="22"/>
  <c r="F43" i="22"/>
  <c r="D43" i="22"/>
  <c r="R42" i="22"/>
  <c r="F42" i="22"/>
  <c r="D42" i="22"/>
  <c r="R41" i="22"/>
  <c r="F41" i="22"/>
  <c r="D41" i="22" s="1"/>
  <c r="R40" i="22"/>
  <c r="F40" i="22"/>
  <c r="D40" i="22"/>
  <c r="R38" i="22"/>
  <c r="F38" i="22"/>
  <c r="D38" i="22" s="1"/>
  <c r="R37" i="22"/>
  <c r="F37" i="22"/>
  <c r="D37" i="22" s="1"/>
  <c r="R36" i="22"/>
  <c r="F36" i="22"/>
  <c r="D36" i="22" s="1"/>
  <c r="R35" i="22"/>
  <c r="F35" i="22"/>
  <c r="D35" i="22"/>
  <c r="R34" i="22"/>
  <c r="F34" i="22"/>
  <c r="D34" i="22"/>
  <c r="R32" i="22"/>
  <c r="F32" i="22"/>
  <c r="D32" i="22"/>
  <c r="R31" i="22"/>
  <c r="F31" i="22"/>
  <c r="D31" i="22" s="1"/>
  <c r="R30" i="22"/>
  <c r="F30" i="22"/>
  <c r="D30" i="22"/>
  <c r="R29" i="22"/>
  <c r="F29" i="22"/>
  <c r="D29" i="22" s="1"/>
  <c r="R27" i="22"/>
  <c r="F27" i="22"/>
  <c r="D27" i="22" s="1"/>
  <c r="R26" i="22"/>
  <c r="F26" i="22"/>
  <c r="D26" i="22" s="1"/>
  <c r="R25" i="22"/>
  <c r="F25" i="22"/>
  <c r="D25" i="22"/>
  <c r="R24" i="22"/>
  <c r="F24" i="22"/>
  <c r="D24" i="22"/>
  <c r="R23" i="22"/>
  <c r="F23" i="22"/>
  <c r="D23" i="22"/>
  <c r="R21" i="22"/>
  <c r="F21" i="22"/>
  <c r="D21" i="22" s="1"/>
  <c r="R20" i="22"/>
  <c r="F20" i="22"/>
  <c r="D20" i="22"/>
  <c r="R19" i="22"/>
  <c r="F19" i="22"/>
  <c r="D19" i="22" s="1"/>
  <c r="R18" i="22"/>
  <c r="F18" i="22"/>
  <c r="D18" i="22" s="1"/>
  <c r="R17" i="22"/>
  <c r="F17" i="22"/>
  <c r="D17" i="22" s="1"/>
  <c r="R15" i="22"/>
  <c r="F15" i="22"/>
  <c r="D15" i="22"/>
  <c r="R14" i="22"/>
  <c r="F14" i="22"/>
  <c r="D14" i="22"/>
  <c r="R13" i="22"/>
  <c r="F13" i="22"/>
  <c r="D13" i="22"/>
  <c r="R12" i="22"/>
  <c r="F12" i="22"/>
  <c r="D12" i="22" s="1"/>
  <c r="R11" i="22"/>
  <c r="F11" i="22"/>
  <c r="D11" i="22"/>
  <c r="H8" i="17" l="1"/>
  <c r="G17" i="16"/>
  <c r="F17" i="16"/>
  <c r="E17" i="16"/>
  <c r="D17" i="16"/>
  <c r="G10" i="16"/>
  <c r="F10" i="16"/>
  <c r="E10" i="16"/>
  <c r="D10" i="16"/>
  <c r="G15" i="13"/>
  <c r="H4" i="13"/>
  <c r="G4" i="13"/>
  <c r="F4" i="13"/>
  <c r="E4" i="13"/>
  <c r="E4" i="6" l="1"/>
  <c r="F10" i="5"/>
  <c r="E48" i="3" l="1"/>
  <c r="G48" i="3" s="1"/>
  <c r="D48" i="3"/>
  <c r="E47" i="3"/>
  <c r="G47" i="3" s="1"/>
  <c r="D47" i="3"/>
  <c r="E46" i="3"/>
  <c r="G46" i="3" s="1"/>
  <c r="D46" i="3"/>
  <c r="G44" i="3"/>
  <c r="E44" i="3"/>
  <c r="D44" i="3"/>
  <c r="E43" i="3"/>
  <c r="G43" i="3" s="1"/>
  <c r="D43" i="3"/>
  <c r="G42" i="3"/>
  <c r="E42" i="3"/>
  <c r="D42" i="3"/>
  <c r="E41" i="3"/>
  <c r="G41" i="3" s="1"/>
  <c r="D41" i="3"/>
  <c r="G40" i="3"/>
  <c r="E40" i="3"/>
  <c r="D40" i="3"/>
  <c r="E38" i="3"/>
  <c r="G38" i="3" s="1"/>
  <c r="D38" i="3"/>
  <c r="E37" i="3"/>
  <c r="G37" i="3" s="1"/>
  <c r="D37" i="3"/>
  <c r="E36" i="3"/>
  <c r="G36" i="3" s="1"/>
  <c r="D36" i="3"/>
  <c r="G35" i="3"/>
  <c r="E35" i="3"/>
  <c r="D35" i="3"/>
  <c r="E34" i="3"/>
  <c r="G34" i="3" s="1"/>
  <c r="D34" i="3"/>
  <c r="G32" i="3"/>
  <c r="E32" i="3"/>
  <c r="D32" i="3"/>
  <c r="E31" i="3"/>
  <c r="G31" i="3" s="1"/>
  <c r="D31" i="3"/>
  <c r="G30" i="3"/>
  <c r="E30" i="3"/>
  <c r="D30" i="3"/>
  <c r="E29" i="3"/>
  <c r="G29" i="3" s="1"/>
  <c r="D29" i="3"/>
  <c r="E27" i="3"/>
  <c r="G27" i="3" s="1"/>
  <c r="D27" i="3"/>
  <c r="E26" i="3"/>
  <c r="G26" i="3" s="1"/>
  <c r="D26" i="3"/>
  <c r="G25" i="3"/>
  <c r="E25" i="3"/>
  <c r="D25" i="3"/>
  <c r="E24" i="3"/>
  <c r="G24" i="3" s="1"/>
  <c r="D24" i="3"/>
  <c r="G23" i="3"/>
  <c r="E23" i="3"/>
  <c r="D23" i="3"/>
  <c r="G21" i="3"/>
  <c r="E21" i="3"/>
  <c r="D21" i="3"/>
  <c r="G20" i="3"/>
  <c r="E20" i="3"/>
  <c r="D20" i="3"/>
  <c r="E19" i="3"/>
  <c r="G19" i="3" s="1"/>
  <c r="D19" i="3"/>
  <c r="E18" i="3"/>
  <c r="G18" i="3" s="1"/>
  <c r="D18" i="3"/>
  <c r="E17" i="3"/>
  <c r="G17" i="3" s="1"/>
  <c r="D17" i="3"/>
  <c r="G15" i="3"/>
  <c r="E15" i="3"/>
  <c r="D15" i="3"/>
  <c r="E14" i="3"/>
  <c r="G14" i="3" s="1"/>
  <c r="D14" i="3"/>
  <c r="G13" i="3"/>
  <c r="E13" i="3"/>
  <c r="D13" i="3"/>
  <c r="G12" i="3"/>
  <c r="E12" i="3"/>
  <c r="D12" i="3"/>
  <c r="G11" i="3"/>
  <c r="E11" i="3"/>
  <c r="D11" i="3"/>
  <c r="H48" i="2" l="1"/>
  <c r="H47" i="2"/>
  <c r="H46" i="2"/>
  <c r="H45" i="2"/>
  <c r="H43" i="2"/>
  <c r="H42" i="2"/>
  <c r="H41" i="2"/>
  <c r="H40" i="2"/>
  <c r="H39" i="2"/>
  <c r="H37" i="2"/>
  <c r="H35" i="2"/>
  <c r="H34" i="2"/>
  <c r="H31" i="2"/>
  <c r="H30" i="2"/>
  <c r="H28" i="2"/>
  <c r="H24" i="2"/>
  <c r="H22" i="2"/>
  <c r="H19" i="2"/>
  <c r="H17" i="2"/>
  <c r="H14" i="2"/>
  <c r="H12" i="2"/>
  <c r="H36" i="2" l="1"/>
  <c r="H33" i="2"/>
  <c r="H29" i="2"/>
  <c r="H26" i="2"/>
  <c r="H25" i="2"/>
  <c r="H23" i="2"/>
  <c r="H20" i="2"/>
  <c r="H18" i="2"/>
  <c r="H16" i="2"/>
  <c r="H13" i="2"/>
  <c r="H11" i="2"/>
  <c r="H10" i="2"/>
</calcChain>
</file>

<file path=xl/sharedStrings.xml><?xml version="1.0" encoding="utf-8"?>
<sst xmlns="http://schemas.openxmlformats.org/spreadsheetml/2006/main" count="1448" uniqueCount="616">
  <si>
    <t>資源循環推進課調</t>
    <rPh sb="0" eb="2">
      <t>シゲン</t>
    </rPh>
    <rPh sb="2" eb="4">
      <t>ジュンカン</t>
    </rPh>
    <rPh sb="4" eb="6">
      <t>スイシン</t>
    </rPh>
    <rPh sb="6" eb="7">
      <t>カ</t>
    </rPh>
    <rPh sb="7" eb="8">
      <t>シラ</t>
    </rPh>
    <phoneticPr fontId="3"/>
  </si>
  <si>
    <t>区分</t>
  </si>
  <si>
    <t>年間総</t>
  </si>
  <si>
    <t>年間総処理量</t>
    <phoneticPr fontId="3"/>
  </si>
  <si>
    <t>集団回収量</t>
    <rPh sb="0" eb="2">
      <t>シュウダン</t>
    </rPh>
    <rPh sb="2" eb="4">
      <t>カイシュウ</t>
    </rPh>
    <rPh sb="4" eb="5">
      <t>リョウ</t>
    </rPh>
    <phoneticPr fontId="3"/>
  </si>
  <si>
    <t>１人１日
当たりごみ
排出量</t>
    <rPh sb="0" eb="2">
      <t>ヒトリ</t>
    </rPh>
    <rPh sb="3" eb="4">
      <t>ニチ</t>
    </rPh>
    <rPh sb="5" eb="6">
      <t>ア</t>
    </rPh>
    <rPh sb="11" eb="14">
      <t>ハイシュツリョウ</t>
    </rPh>
    <phoneticPr fontId="3"/>
  </si>
  <si>
    <t>排出量</t>
  </si>
  <si>
    <t>収集量</t>
  </si>
  <si>
    <t>焼却処理量</t>
    <rPh sb="4" eb="5">
      <t>リョウ</t>
    </rPh>
    <phoneticPr fontId="3"/>
  </si>
  <si>
    <t>埋立処理量</t>
    <rPh sb="4" eb="5">
      <t>リョウ</t>
    </rPh>
    <phoneticPr fontId="3"/>
  </si>
  <si>
    <t>資源化量</t>
  </si>
  <si>
    <t>その他</t>
  </si>
  <si>
    <t>ｔ</t>
    <phoneticPr fontId="3"/>
  </si>
  <si>
    <t>ｔ</t>
  </si>
  <si>
    <t>ｇ/日</t>
    <rPh sb="2" eb="3">
      <t>ヒ</t>
    </rPh>
    <phoneticPr fontId="3"/>
  </si>
  <si>
    <t>令和２年度</t>
    <rPh sb="0" eb="2">
      <t>レイワ</t>
    </rPh>
    <rPh sb="3" eb="4">
      <t>ネン</t>
    </rPh>
    <rPh sb="4" eb="5">
      <t>ド</t>
    </rPh>
    <phoneticPr fontId="6"/>
  </si>
  <si>
    <t>３年度</t>
    <rPh sb="1" eb="3">
      <t>ネンド</t>
    </rPh>
    <rPh sb="2" eb="3">
      <t>ド</t>
    </rPh>
    <phoneticPr fontId="6"/>
  </si>
  <si>
    <t>４年度</t>
    <rPh sb="1" eb="3">
      <t>ネンド</t>
    </rPh>
    <rPh sb="2" eb="3">
      <t>ド</t>
    </rPh>
    <phoneticPr fontId="6"/>
  </si>
  <si>
    <t>横浜市</t>
  </si>
  <si>
    <t>川崎市</t>
  </si>
  <si>
    <t>相模原市</t>
    <rPh sb="0" eb="4">
      <t>サガミハラシ</t>
    </rPh>
    <phoneticPr fontId="3"/>
  </si>
  <si>
    <t>横須賀市</t>
    <rPh sb="0" eb="4">
      <t>ヨコスカシ</t>
    </rPh>
    <phoneticPr fontId="3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</si>
  <si>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</si>
  <si>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</si>
  <si>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</si>
  <si>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</si>
  <si>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</si>
  <si>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</si>
  <si>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</si>
  <si>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</si>
  <si>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</si>
  <si>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</si>
  <si>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</si>
  <si>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  <phoneticPr fontId="3"/>
  </si>
  <si>
    <t>座間市</t>
  </si>
  <si>
    <t>南足柄市</t>
  </si>
  <si>
    <t>綾瀬市</t>
  </si>
  <si>
    <t>葉山町</t>
  </si>
  <si>
    <t>寒川町</t>
  </si>
  <si>
    <t>大磯町</t>
  </si>
  <si>
    <t>二宮町</t>
    <rPh sb="0" eb="1">
      <t>ニ</t>
    </rPh>
    <phoneticPr fontId="3"/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</si>
  <si>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</si>
  <si>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</si>
  <si>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</si>
  <si>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</si>
  <si>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</si>
  <si>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</si>
  <si>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</si>
  <si>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</si>
  <si>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</si>
  <si>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</si>
  <si>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（注)１　年間総収集量は年間総処理量の計に一致する。</t>
    <rPh sb="1" eb="2">
      <t>チュウ</t>
    </rPh>
    <rPh sb="5" eb="7">
      <t>ネンカン</t>
    </rPh>
    <rPh sb="7" eb="8">
      <t>ソウ</t>
    </rPh>
    <rPh sb="8" eb="10">
      <t>シュウシュウ</t>
    </rPh>
    <rPh sb="10" eb="11">
      <t>リョウ</t>
    </rPh>
    <rPh sb="12" eb="14">
      <t>ネンカン</t>
    </rPh>
    <rPh sb="14" eb="15">
      <t>ソウ</t>
    </rPh>
    <rPh sb="15" eb="17">
      <t>ショリ</t>
    </rPh>
    <rPh sb="17" eb="18">
      <t>リョウ</t>
    </rPh>
    <rPh sb="19" eb="20">
      <t>ケイ</t>
    </rPh>
    <rPh sb="21" eb="23">
      <t>イッチ</t>
    </rPh>
    <phoneticPr fontId="3"/>
  </si>
  <si>
    <t>区分</t>
    <rPh sb="0" eb="1">
      <t>ク</t>
    </rPh>
    <rPh sb="1" eb="2">
      <t>ブン</t>
    </rPh>
    <phoneticPr fontId="3"/>
  </si>
  <si>
    <t>年間総収集量</t>
    <rPh sb="0" eb="2">
      <t>ネンカン</t>
    </rPh>
    <rPh sb="2" eb="3">
      <t>ソウ</t>
    </rPh>
    <rPh sb="3" eb="6">
      <t>シュウシュウリョウ</t>
    </rPh>
    <phoneticPr fontId="3"/>
  </si>
  <si>
    <t>自家
処理量</t>
    <rPh sb="0" eb="2">
      <t>ジカ</t>
    </rPh>
    <rPh sb="3" eb="5">
      <t>ショリ</t>
    </rPh>
    <rPh sb="5" eb="6">
      <t>リョウ</t>
    </rPh>
    <phoneticPr fontId="3"/>
  </si>
  <si>
    <t>１日当たり
処理施設
処理量</t>
    <rPh sb="6" eb="8">
      <t>ショリ</t>
    </rPh>
    <rPh sb="8" eb="10">
      <t>シセツ</t>
    </rPh>
    <rPh sb="11" eb="13">
      <t>ショリ</t>
    </rPh>
    <rPh sb="13" eb="14">
      <t>リョウ</t>
    </rPh>
    <phoneticPr fontId="3"/>
  </si>
  <si>
    <t>し尿処理施設
等処理量</t>
    <rPh sb="1" eb="2">
      <t>ニョウ</t>
    </rPh>
    <rPh sb="2" eb="4">
      <t>ショリ</t>
    </rPh>
    <rPh sb="4" eb="6">
      <t>シセツ</t>
    </rPh>
    <rPh sb="7" eb="8">
      <t>トウ</t>
    </rPh>
    <rPh sb="8" eb="11">
      <t>ショリリョウ</t>
    </rPh>
    <phoneticPr fontId="3"/>
  </si>
  <si>
    <t>下水道投入量</t>
    <rPh sb="0" eb="3">
      <t>ゲスイドウ</t>
    </rPh>
    <rPh sb="3" eb="5">
      <t>トウニュウ</t>
    </rPh>
    <rPh sb="5" eb="6">
      <t>リョウ</t>
    </rPh>
    <phoneticPr fontId="3"/>
  </si>
  <si>
    <t>kl</t>
    <phoneticPr fontId="3"/>
  </si>
  <si>
    <t>kl/日</t>
    <rPh sb="3" eb="4">
      <t>ニチ</t>
    </rPh>
    <phoneticPr fontId="3"/>
  </si>
  <si>
    <t xml:space="preserve">  </t>
    <phoneticPr fontId="3"/>
  </si>
  <si>
    <t>横浜市</t>
    <phoneticPr fontId="3"/>
  </si>
  <si>
    <t>川崎市</t>
    <phoneticPr fontId="3"/>
  </si>
  <si>
    <t>相模原市</t>
  </si>
  <si>
    <t>横須賀市</t>
  </si>
  <si>
    <t>海老名市</t>
  </si>
  <si>
    <t xml:space="preserve"> 　　２　「１人１日当たりごみ排出量」＝「年間総排出量」／「計画収集人口」／365</t>
    <rPh sb="7" eb="8">
      <t>ニン</t>
    </rPh>
    <rPh sb="9" eb="10">
      <t>ヒ</t>
    </rPh>
    <rPh sb="10" eb="11">
      <t>ア</t>
    </rPh>
    <rPh sb="15" eb="17">
      <t>ハイシュツ</t>
    </rPh>
    <rPh sb="17" eb="18">
      <t>リョウ</t>
    </rPh>
    <rPh sb="21" eb="23">
      <t>ネンカン</t>
    </rPh>
    <rPh sb="23" eb="24">
      <t>ソウ</t>
    </rPh>
    <rPh sb="24" eb="26">
      <t>ハイシュツ</t>
    </rPh>
    <rPh sb="26" eb="27">
      <t>リョウ</t>
    </rPh>
    <rPh sb="30" eb="32">
      <t>ケイカク</t>
    </rPh>
    <rPh sb="32" eb="34">
      <t>シュウシュウ</t>
    </rPh>
    <rPh sb="34" eb="36">
      <t>ジンコウ</t>
    </rPh>
    <phoneticPr fontId="3"/>
  </si>
  <si>
    <t>（注)「１日当たり処理施設処理量」＝「し尿処理施設等処理量」／365</t>
    <phoneticPr fontId="3"/>
  </si>
  <si>
    <t>（各年３月31日現在）都市公園課調</t>
    <rPh sb="1" eb="3">
      <t>カクネン</t>
    </rPh>
    <rPh sb="4" eb="5">
      <t>ガツ</t>
    </rPh>
    <rPh sb="7" eb="8">
      <t>ヒ</t>
    </rPh>
    <rPh sb="8" eb="10">
      <t>ゲンザイ</t>
    </rPh>
    <rPh sb="11" eb="13">
      <t>トシ</t>
    </rPh>
    <rPh sb="13" eb="15">
      <t>コウエン</t>
    </rPh>
    <rPh sb="15" eb="16">
      <t>カ</t>
    </rPh>
    <rPh sb="16" eb="17">
      <t>シラ</t>
    </rPh>
    <phoneticPr fontId="3"/>
  </si>
  <si>
    <t>市町別</t>
    <rPh sb="2" eb="3">
      <t>ベツ</t>
    </rPh>
    <phoneticPr fontId="3"/>
  </si>
  <si>
    <t>全体</t>
    <phoneticPr fontId="3"/>
  </si>
  <si>
    <t>都市
計画
区域内
人口</t>
    <rPh sb="6" eb="8">
      <t>クイキ</t>
    </rPh>
    <rPh sb="8" eb="9">
      <t>ナイ</t>
    </rPh>
    <phoneticPr fontId="3"/>
  </si>
  <si>
    <t>１人
当たり
公園
面積</t>
    <rPh sb="1" eb="2">
      <t>ニン</t>
    </rPh>
    <rPh sb="3" eb="4">
      <t>ア</t>
    </rPh>
    <phoneticPr fontId="3"/>
  </si>
  <si>
    <t>街区公園</t>
    <rPh sb="0" eb="1">
      <t>マチ</t>
    </rPh>
    <rPh sb="1" eb="2">
      <t>ク</t>
    </rPh>
    <rPh sb="2" eb="4">
      <t>コウエン</t>
    </rPh>
    <phoneticPr fontId="3"/>
  </si>
  <si>
    <t>近隣公園</t>
    <rPh sb="0" eb="2">
      <t>キンリン</t>
    </rPh>
    <rPh sb="2" eb="4">
      <t>コウエン</t>
    </rPh>
    <phoneticPr fontId="3"/>
  </si>
  <si>
    <t>地区公園</t>
    <rPh sb="0" eb="2">
      <t>チク</t>
    </rPh>
    <rPh sb="2" eb="4">
      <t>コウエン</t>
    </rPh>
    <phoneticPr fontId="3"/>
  </si>
  <si>
    <t>総合公園</t>
    <rPh sb="0" eb="2">
      <t>ソウゴウ</t>
    </rPh>
    <rPh sb="2" eb="4">
      <t>コウエン</t>
    </rPh>
    <phoneticPr fontId="3"/>
  </si>
  <si>
    <t>運動公園</t>
    <rPh sb="0" eb="2">
      <t>ウンドウ</t>
    </rPh>
    <rPh sb="2" eb="4">
      <t>コウエン</t>
    </rPh>
    <phoneticPr fontId="3"/>
  </si>
  <si>
    <t>特殊公園</t>
    <rPh sb="0" eb="2">
      <t>トクシュ</t>
    </rPh>
    <rPh sb="2" eb="4">
      <t>コウエン</t>
    </rPh>
    <phoneticPr fontId="3"/>
  </si>
  <si>
    <t>広域公園</t>
    <rPh sb="0" eb="2">
      <t>コウイキ</t>
    </rPh>
    <rPh sb="2" eb="4">
      <t>コウエン</t>
    </rPh>
    <phoneticPr fontId="3"/>
  </si>
  <si>
    <t>都市緑地</t>
    <rPh sb="0" eb="2">
      <t>トシ</t>
    </rPh>
    <rPh sb="2" eb="4">
      <t>リョクチ</t>
    </rPh>
    <phoneticPr fontId="3"/>
  </si>
  <si>
    <t>緑道</t>
    <rPh sb="0" eb="1">
      <t>リョク</t>
    </rPh>
    <rPh sb="1" eb="2">
      <t>ドウ</t>
    </rPh>
    <phoneticPr fontId="3"/>
  </si>
  <si>
    <t>箇所</t>
    <rPh sb="0" eb="2">
      <t>カショ</t>
    </rPh>
    <phoneticPr fontId="3"/>
  </si>
  <si>
    <t>面積</t>
    <phoneticPr fontId="3"/>
  </si>
  <si>
    <t>ha</t>
    <phoneticPr fontId="3"/>
  </si>
  <si>
    <t>千人</t>
    <rPh sb="0" eb="2">
      <t>センニン</t>
    </rPh>
    <phoneticPr fontId="3"/>
  </si>
  <si>
    <r>
      <t>ｍ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／人</t>
    </r>
    <rPh sb="3" eb="4">
      <t>ニン</t>
    </rPh>
    <phoneticPr fontId="3"/>
  </si>
  <si>
    <t>令和３年</t>
    <phoneticPr fontId="3"/>
  </si>
  <si>
    <t>４年</t>
  </si>
  <si>
    <t>５年</t>
    <phoneticPr fontId="3"/>
  </si>
  <si>
    <t>-</t>
  </si>
  <si>
    <t>二宮町</t>
  </si>
  <si>
    <t>（注）１　都市緑地には、緩衝緑地、都市林、広場公園を含む。</t>
    <rPh sb="1" eb="2">
      <t>チュウ</t>
    </rPh>
    <rPh sb="5" eb="7">
      <t>トシ</t>
    </rPh>
    <rPh sb="7" eb="9">
      <t>リョクチ</t>
    </rPh>
    <rPh sb="12" eb="14">
      <t>カンショウ</t>
    </rPh>
    <rPh sb="14" eb="16">
      <t>リョクチ</t>
    </rPh>
    <rPh sb="17" eb="19">
      <t>トシ</t>
    </rPh>
    <rPh sb="19" eb="20">
      <t>リン</t>
    </rPh>
    <rPh sb="21" eb="23">
      <t>ヒロバ</t>
    </rPh>
    <rPh sb="23" eb="25">
      <t>コウエン</t>
    </rPh>
    <rPh sb="26" eb="27">
      <t>フク</t>
    </rPh>
    <phoneticPr fontId="3"/>
  </si>
  <si>
    <t>　　　２　特殊公園とは、風致公園、動植物公園、歴史公園及び墓園をいう。</t>
    <rPh sb="5" eb="7">
      <t>トクシュ</t>
    </rPh>
    <rPh sb="7" eb="9">
      <t>コウエン</t>
    </rPh>
    <rPh sb="12" eb="14">
      <t>フウチ</t>
    </rPh>
    <rPh sb="14" eb="16">
      <t>コウエン</t>
    </rPh>
    <rPh sb="17" eb="20">
      <t>ドウショクブツ</t>
    </rPh>
    <rPh sb="20" eb="22">
      <t>コウエン</t>
    </rPh>
    <rPh sb="23" eb="25">
      <t>レキシ</t>
    </rPh>
    <rPh sb="25" eb="27">
      <t>コウエン</t>
    </rPh>
    <rPh sb="27" eb="28">
      <t>オヨ</t>
    </rPh>
    <rPh sb="29" eb="30">
      <t>ハカ</t>
    </rPh>
    <rPh sb="30" eb="31">
      <t>エン</t>
    </rPh>
    <phoneticPr fontId="3"/>
  </si>
  <si>
    <t>　　　３　都市計画区域内人口とは、都市計画区域内における人口をいう。</t>
    <rPh sb="5" eb="7">
      <t>トシ</t>
    </rPh>
    <rPh sb="7" eb="9">
      <t>ケイカク</t>
    </rPh>
    <rPh sb="9" eb="11">
      <t>クイキ</t>
    </rPh>
    <rPh sb="11" eb="12">
      <t>ナイ</t>
    </rPh>
    <rPh sb="12" eb="14">
      <t>ジンコウ</t>
    </rPh>
    <rPh sb="17" eb="19">
      <t>トシ</t>
    </rPh>
    <rPh sb="19" eb="21">
      <t>ケイカク</t>
    </rPh>
    <rPh sb="21" eb="23">
      <t>クイキ</t>
    </rPh>
    <rPh sb="23" eb="24">
      <t>ナイ</t>
    </rPh>
    <rPh sb="28" eb="30">
      <t>ジンコウ</t>
    </rPh>
    <phoneticPr fontId="3"/>
  </si>
  <si>
    <t>　　　４　集計は国土交通省「都市公園等整備現況調査」に準じる。</t>
    <rPh sb="8" eb="13">
      <t>コクドコウツウショウ</t>
    </rPh>
    <phoneticPr fontId="3"/>
  </si>
  <si>
    <t>市町村名</t>
  </si>
  <si>
    <t>地域名</t>
  </si>
  <si>
    <t>面積(ha)</t>
  </si>
  <si>
    <t>指定(変更)年月日</t>
  </si>
  <si>
    <t>田浦大作</t>
  </si>
  <si>
    <t>昭49.3.15</t>
    <phoneticPr fontId="3"/>
  </si>
  <si>
    <t>平塚高麗山</t>
  </si>
  <si>
    <t>49.3.15</t>
    <phoneticPr fontId="3"/>
  </si>
  <si>
    <t>寒川社</t>
  </si>
  <si>
    <t>49.7. 1</t>
    <phoneticPr fontId="3"/>
  </si>
  <si>
    <t>平 9.3.31</t>
    <phoneticPr fontId="3"/>
  </si>
  <si>
    <t>皇子大神</t>
  </si>
  <si>
    <t>宇都母知神社</t>
  </si>
  <si>
    <t>片浦・早川</t>
  </si>
  <si>
    <t>50.1.17</t>
    <phoneticPr fontId="3"/>
  </si>
  <si>
    <t>50.8.15</t>
    <phoneticPr fontId="3"/>
  </si>
  <si>
    <t>久野</t>
  </si>
  <si>
    <t>上赤羽根</t>
  </si>
  <si>
    <t>中赤羽根</t>
  </si>
  <si>
    <t>甘沼</t>
  </si>
  <si>
    <t>披露山・大崎</t>
  </si>
  <si>
    <t>神武寺</t>
    <rPh sb="1" eb="2">
      <t>ブ</t>
    </rPh>
    <phoneticPr fontId="3"/>
  </si>
  <si>
    <t>平10.3.31</t>
    <phoneticPr fontId="3"/>
  </si>
  <si>
    <t>11.3.31</t>
    <phoneticPr fontId="3"/>
  </si>
  <si>
    <t>茨菰山</t>
  </si>
  <si>
    <t>昭49.3.15</t>
    <rPh sb="0" eb="1">
      <t>ショウ</t>
    </rPh>
    <phoneticPr fontId="3"/>
  </si>
  <si>
    <t>志田山</t>
  </si>
  <si>
    <t>仙洞寺山</t>
  </si>
  <si>
    <t>城山</t>
  </si>
  <si>
    <t>平 7.3.31</t>
    <phoneticPr fontId="3"/>
  </si>
  <si>
    <t>青野原</t>
  </si>
  <si>
    <t>8.3.29</t>
    <phoneticPr fontId="3"/>
  </si>
  <si>
    <t>9.3.31</t>
    <phoneticPr fontId="3"/>
  </si>
  <si>
    <t>寸沢嵐</t>
  </si>
  <si>
    <t>4.3.31</t>
    <phoneticPr fontId="3"/>
  </si>
  <si>
    <t>城山湖</t>
  </si>
  <si>
    <t>昭49.7. 1</t>
    <rPh sb="0" eb="1">
      <t>ショウ</t>
    </rPh>
    <phoneticPr fontId="3"/>
  </si>
  <si>
    <t>小倉山</t>
  </si>
  <si>
    <t>日連</t>
  </si>
  <si>
    <t>49.8.30</t>
    <phoneticPr fontId="3"/>
  </si>
  <si>
    <t>58.12.16</t>
  </si>
  <si>
    <t>名倉</t>
  </si>
  <si>
    <t>小渕</t>
  </si>
  <si>
    <t>吉野</t>
  </si>
  <si>
    <t>沢井</t>
  </si>
  <si>
    <t>佐野川</t>
  </si>
  <si>
    <t>藤野上</t>
  </si>
  <si>
    <t>牧馬</t>
  </si>
  <si>
    <t>綱子</t>
  </si>
  <si>
    <t>奥牧野</t>
  </si>
  <si>
    <t>51.11.26</t>
  </si>
  <si>
    <t>平 5.3.31</t>
    <phoneticPr fontId="3"/>
  </si>
  <si>
    <t>石砂山</t>
  </si>
  <si>
    <t>10.3.31</t>
    <phoneticPr fontId="3"/>
  </si>
  <si>
    <t>(うち特別地区)</t>
    <rPh sb="3" eb="5">
      <t>トクベツ</t>
    </rPh>
    <rPh sb="5" eb="7">
      <t>チク</t>
    </rPh>
    <phoneticPr fontId="3"/>
  </si>
  <si>
    <t>(33.5)</t>
    <phoneticPr fontId="3"/>
  </si>
  <si>
    <t>12.3.31</t>
    <phoneticPr fontId="3"/>
  </si>
  <si>
    <t>16.1. 6</t>
    <phoneticPr fontId="3"/>
  </si>
  <si>
    <t>長浜</t>
  </si>
  <si>
    <t>三戸</t>
  </si>
  <si>
    <t>油壷</t>
  </si>
  <si>
    <t>三廻部浅間山</t>
    <phoneticPr fontId="3"/>
  </si>
  <si>
    <t>菩堤向山</t>
  </si>
  <si>
    <t>田原・蓑毛</t>
  </si>
  <si>
    <t>飯山</t>
  </si>
  <si>
    <t>西山</t>
  </si>
  <si>
    <t>大山・日向</t>
  </si>
  <si>
    <t>平 1.3.31</t>
    <phoneticPr fontId="3"/>
  </si>
  <si>
    <t>栗原第二水源</t>
    <rPh sb="3" eb="4">
      <t>ニ</t>
    </rPh>
    <phoneticPr fontId="3"/>
  </si>
  <si>
    <t>昭49.3.15</t>
    <rPh sb="0" eb="1">
      <t>アキラ</t>
    </rPh>
    <phoneticPr fontId="3"/>
  </si>
  <si>
    <t>矢倉岳・</t>
    <phoneticPr fontId="3"/>
  </si>
  <si>
    <t>明神ケ岳</t>
    <rPh sb="0" eb="2">
      <t>ミョウジン</t>
    </rPh>
    <rPh sb="3" eb="4">
      <t>タケ</t>
    </rPh>
    <phoneticPr fontId="3"/>
  </si>
  <si>
    <t>51.2.20</t>
    <phoneticPr fontId="3"/>
  </si>
  <si>
    <t>平 6.3.31</t>
    <phoneticPr fontId="3"/>
  </si>
  <si>
    <t>越山</t>
  </si>
  <si>
    <t>寒川神社</t>
  </si>
  <si>
    <t>大磯高麗山</t>
  </si>
  <si>
    <t>鷹取山</t>
  </si>
  <si>
    <t>神揃山</t>
  </si>
  <si>
    <t>山王山</t>
  </si>
  <si>
    <t>川勾神社</t>
    <phoneticPr fontId="3"/>
  </si>
  <si>
    <t>比奈窪</t>
  </si>
  <si>
    <t>松本下</t>
  </si>
  <si>
    <t>松本上</t>
  </si>
  <si>
    <t>鴨沢</t>
  </si>
  <si>
    <t>五所宮八幡神社</t>
  </si>
  <si>
    <t>久所・木舟</t>
  </si>
  <si>
    <t>厳島神社</t>
  </si>
  <si>
    <t>了義寺</t>
  </si>
  <si>
    <t>篠窪</t>
  </si>
  <si>
    <t>三島神社</t>
  </si>
  <si>
    <t>寄</t>
  </si>
  <si>
    <t>平 2.3.31</t>
    <phoneticPr fontId="3"/>
  </si>
  <si>
    <t>3.3.30</t>
    <phoneticPr fontId="3"/>
  </si>
  <si>
    <t>山北・共和</t>
  </si>
  <si>
    <t>谷ケ・平山</t>
    <phoneticPr fontId="3"/>
  </si>
  <si>
    <t>平22.3.23</t>
    <phoneticPr fontId="3"/>
  </si>
  <si>
    <t>塩沢</t>
  </si>
  <si>
    <t>真鶴</t>
  </si>
  <si>
    <t>吉浜</t>
    <rPh sb="0" eb="1">
      <t>ヨシ</t>
    </rPh>
    <phoneticPr fontId="3"/>
  </si>
  <si>
    <t>三増峠</t>
  </si>
  <si>
    <t>向山</t>
  </si>
  <si>
    <t>仏果山</t>
  </si>
  <si>
    <t>平 9.4. 1</t>
    <phoneticPr fontId="3"/>
  </si>
  <si>
    <t>経ケ岳</t>
    <phoneticPr fontId="3"/>
  </si>
  <si>
    <t>八菅山</t>
  </si>
  <si>
    <t>種別</t>
  </si>
  <si>
    <t>名称</t>
  </si>
  <si>
    <t>区域</t>
  </si>
  <si>
    <t>面積</t>
  </si>
  <si>
    <t>指定
年月日</t>
  </si>
  <si>
    <t>面積内訳</t>
  </si>
  <si>
    <t>国立公園</t>
    <rPh sb="0" eb="2">
      <t>コクリツ</t>
    </rPh>
    <rPh sb="2" eb="4">
      <t>コウエン</t>
    </rPh>
    <phoneticPr fontId="3"/>
  </si>
  <si>
    <t>富士箱根
伊豆
国立公園
(箱根地域)</t>
    <rPh sb="14" eb="16">
      <t>ハコネ</t>
    </rPh>
    <rPh sb="16" eb="18">
      <t>チイキ</t>
    </rPh>
    <phoneticPr fontId="3"/>
  </si>
  <si>
    <t>箱根町(全域)
小田原市、南足柄市、湯河原町の各一部</t>
    <rPh sb="4" eb="6">
      <t>ゼンイキ</t>
    </rPh>
    <phoneticPr fontId="3"/>
  </si>
  <si>
    <t>特別保護地区
第一種特別地域
第二種特別地域
第三種特別地域
普通地域</t>
    <phoneticPr fontId="3"/>
  </si>
  <si>
    <r>
      <t>506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1,503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6,910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966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471</t>
    </r>
    <r>
      <rPr>
        <sz val="8"/>
        <rFont val="ＭＳ 明朝"/>
        <family val="1"/>
        <charset val="128"/>
      </rPr>
      <t>ha</t>
    </r>
    <phoneticPr fontId="3"/>
  </si>
  <si>
    <t>国定公園</t>
  </si>
  <si>
    <t>丹沢大山
国定公園</t>
    <phoneticPr fontId="3"/>
  </si>
  <si>
    <t>相模原市、秦野市、厚木市、伊勢原市、松田町、山北町、清川村の各一部</t>
    <rPh sb="0" eb="4">
      <t>サガミハラシ</t>
    </rPh>
    <phoneticPr fontId="3"/>
  </si>
  <si>
    <t>特別保護地区
第一種特別地域
第二種特別地域
第三種特別地域</t>
    <phoneticPr fontId="3"/>
  </si>
  <si>
    <r>
      <t>1,872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2,043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4,960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18,697</t>
    </r>
    <r>
      <rPr>
        <sz val="8"/>
        <rFont val="ＭＳ 明朝"/>
        <family val="1"/>
        <charset val="128"/>
      </rPr>
      <t>ha</t>
    </r>
    <phoneticPr fontId="3"/>
  </si>
  <si>
    <t>県立自然公園</t>
    <phoneticPr fontId="3"/>
  </si>
  <si>
    <t>県立
丹沢大山
自然公園</t>
    <rPh sb="3" eb="5">
      <t>タンザワ</t>
    </rPh>
    <rPh sb="8" eb="10">
      <t>シゼン</t>
    </rPh>
    <phoneticPr fontId="3"/>
  </si>
  <si>
    <t>相模原市、秦野市、厚木市、伊勢原市、山北町、愛川町、清川村の各一部</t>
    <rPh sb="0" eb="4">
      <t>サガミハラシ</t>
    </rPh>
    <rPh sb="22" eb="25">
      <t>アイカワマチ</t>
    </rPh>
    <phoneticPr fontId="3"/>
  </si>
  <si>
    <t>特別地域
第二種特別地域
第三種特別地域
地種区分なし
普通地域</t>
  </si>
  <si>
    <t>8,157ha
512ha
1,415ha
6,230ha
3,198ha</t>
    <phoneticPr fontId="3"/>
  </si>
  <si>
    <t>県立
真鶴半島
自然公園</t>
    <rPh sb="3" eb="5">
      <t>マナヅル</t>
    </rPh>
    <rPh sb="8" eb="10">
      <t>シゼン</t>
    </rPh>
    <phoneticPr fontId="3"/>
  </si>
  <si>
    <t>真鶴町の一部</t>
    <phoneticPr fontId="3"/>
  </si>
  <si>
    <t>第一種特別地域
第三種特別地域
普通地域</t>
    <phoneticPr fontId="3"/>
  </si>
  <si>
    <r>
      <t>31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17</t>
    </r>
    <r>
      <rPr>
        <sz val="8"/>
        <rFont val="ＭＳ 明朝"/>
        <family val="1"/>
        <charset val="128"/>
      </rPr>
      <t>ha</t>
    </r>
    <r>
      <rPr>
        <sz val="8"/>
        <rFont val="ＭＳ ゴシック"/>
        <family val="3"/>
        <charset val="128"/>
      </rPr>
      <t xml:space="preserve">
90</t>
    </r>
    <r>
      <rPr>
        <sz val="8"/>
        <rFont val="ＭＳ 明朝"/>
        <family val="1"/>
        <charset val="128"/>
      </rPr>
      <t>ha</t>
    </r>
    <phoneticPr fontId="3"/>
  </si>
  <si>
    <t>県立
奥湯河原
自然公園</t>
    <rPh sb="3" eb="4">
      <t>オク</t>
    </rPh>
    <rPh sb="4" eb="5">
      <t>ユ</t>
    </rPh>
    <rPh sb="8" eb="10">
      <t>シゼン</t>
    </rPh>
    <phoneticPr fontId="3"/>
  </si>
  <si>
    <t>湯河原町の一部</t>
  </si>
  <si>
    <t>第二種特別地域
第三種特別地域
普通地域</t>
    <phoneticPr fontId="3"/>
  </si>
  <si>
    <r>
      <t>159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1,560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213</t>
    </r>
    <r>
      <rPr>
        <sz val="8"/>
        <rFont val="ＭＳ 明朝"/>
        <family val="1"/>
        <charset val="128"/>
      </rPr>
      <t>ha</t>
    </r>
    <phoneticPr fontId="3"/>
  </si>
  <si>
    <t>県立陣馬
相模湖
自然公園</t>
    <phoneticPr fontId="3"/>
  </si>
  <si>
    <t>相模原市の一部</t>
    <rPh sb="0" eb="4">
      <t>サガミハラシ</t>
    </rPh>
    <rPh sb="5" eb="7">
      <t>イチブ</t>
    </rPh>
    <phoneticPr fontId="3"/>
  </si>
  <si>
    <t>S58.12.16</t>
    <phoneticPr fontId="3"/>
  </si>
  <si>
    <t>第二種特別地域
第三種特別地域
普通地域</t>
  </si>
  <si>
    <r>
      <t>290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2,458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1,037</t>
    </r>
    <r>
      <rPr>
        <sz val="8"/>
        <rFont val="ＭＳ 明朝"/>
        <family val="1"/>
        <charset val="128"/>
      </rPr>
      <t>ha</t>
    </r>
    <phoneticPr fontId="3"/>
  </si>
  <si>
    <t>面積合計</t>
  </si>
  <si>
    <t>資料提供：自然環境保全課</t>
    <rPh sb="0" eb="2">
      <t>シリョウ</t>
    </rPh>
    <rPh sb="2" eb="4">
      <t>テイキョウ</t>
    </rPh>
    <rPh sb="5" eb="7">
      <t>シゼン</t>
    </rPh>
    <rPh sb="7" eb="9">
      <t>カンキョウ</t>
    </rPh>
    <rPh sb="9" eb="11">
      <t>ホゼン</t>
    </rPh>
    <rPh sb="11" eb="12">
      <t>カ</t>
    </rPh>
    <phoneticPr fontId="3"/>
  </si>
  <si>
    <t>公園名</t>
  </si>
  <si>
    <t>４年</t>
    <phoneticPr fontId="3"/>
  </si>
  <si>
    <t>千人</t>
  </si>
  <si>
    <t>合計</t>
  </si>
  <si>
    <t>富士箱根伊豆国立公園(箱根地域)</t>
  </si>
  <si>
    <t>丹沢大山国定公園</t>
  </si>
  <si>
    <t>県立丹沢大山自然公園</t>
  </si>
  <si>
    <t>県立真鶴半島自然公園</t>
  </si>
  <si>
    <t>県立奥湯河原自然公園</t>
  </si>
  <si>
    <t>県立陣馬相模湖自然公園</t>
  </si>
  <si>
    <t xml:space="preserve">（注）　環境省自然環境局国立公園課国立公園利用推進室「自然公園等利用者数調」による。
</t>
    <phoneticPr fontId="3"/>
  </si>
  <si>
    <t>市町別</t>
  </si>
  <si>
    <t>風致地区</t>
    <phoneticPr fontId="3"/>
  </si>
  <si>
    <t>歴史的風土保存区域</t>
    <rPh sb="0" eb="1">
      <t>レキ</t>
    </rPh>
    <rPh sb="1" eb="2">
      <t>シ</t>
    </rPh>
    <rPh sb="2" eb="3">
      <t>マト</t>
    </rPh>
    <rPh sb="3" eb="4">
      <t>カゼ</t>
    </rPh>
    <rPh sb="4" eb="5">
      <t>ツチ</t>
    </rPh>
    <rPh sb="5" eb="6">
      <t>タモツ</t>
    </rPh>
    <rPh sb="6" eb="7">
      <t>アキラ</t>
    </rPh>
    <rPh sb="7" eb="8">
      <t>ク</t>
    </rPh>
    <rPh sb="8" eb="9">
      <t>イキ</t>
    </rPh>
    <phoneticPr fontId="3"/>
  </si>
  <si>
    <t>近郊緑地保全区域</t>
  </si>
  <si>
    <t>特別緑地保全地区</t>
    <rPh sb="0" eb="2">
      <t>トクベツ</t>
    </rPh>
    <phoneticPr fontId="3"/>
  </si>
  <si>
    <t>地区数</t>
  </si>
  <si>
    <t>保存区域</t>
  </si>
  <si>
    <t>うち特別保存地区</t>
    <rPh sb="6" eb="8">
      <t>チク</t>
    </rPh>
    <phoneticPr fontId="3"/>
  </si>
  <si>
    <t>保全区域</t>
    <rPh sb="0" eb="2">
      <t>ホゼン</t>
    </rPh>
    <rPh sb="2" eb="4">
      <t>クイキ</t>
    </rPh>
    <phoneticPr fontId="3"/>
  </si>
  <si>
    <t>うち特別保全地区</t>
    <rPh sb="2" eb="4">
      <t>トクベツ</t>
    </rPh>
    <rPh sb="4" eb="6">
      <t>ホゼン</t>
    </rPh>
    <rPh sb="6" eb="8">
      <t>チク</t>
    </rPh>
    <phoneticPr fontId="3"/>
  </si>
  <si>
    <t>区域数</t>
    <rPh sb="0" eb="2">
      <t>クイキ</t>
    </rPh>
    <rPh sb="2" eb="3">
      <t>スウ</t>
    </rPh>
    <phoneticPr fontId="3"/>
  </si>
  <si>
    <t>地区数</t>
    <rPh sb="0" eb="2">
      <t>チク</t>
    </rPh>
    <rPh sb="2" eb="3">
      <t>スウ</t>
    </rPh>
    <phoneticPr fontId="3"/>
  </si>
  <si>
    <t>面積</t>
    <rPh sb="0" eb="1">
      <t>メン</t>
    </rPh>
    <rPh sb="1" eb="2">
      <t>セキ</t>
    </rPh>
    <phoneticPr fontId="3"/>
  </si>
  <si>
    <t>地区数</t>
    <phoneticPr fontId="3"/>
  </si>
  <si>
    <t>ha</t>
  </si>
  <si>
    <t xml:space="preserve"> </t>
    <phoneticPr fontId="3"/>
  </si>
  <si>
    <t>令和４年</t>
    <phoneticPr fontId="3"/>
  </si>
  <si>
    <t>　　５年</t>
    <phoneticPr fontId="3"/>
  </si>
  <si>
    <t>　　６年</t>
    <phoneticPr fontId="3"/>
  </si>
  <si>
    <t>※2</t>
  </si>
  <si>
    <t>※3</t>
  </si>
  <si>
    <t>※1</t>
    <phoneticPr fontId="3"/>
  </si>
  <si>
    <t>※1</t>
  </si>
  <si>
    <t>※4</t>
  </si>
  <si>
    <t>※3
※4</t>
  </si>
  <si>
    <t>愛川町</t>
    <rPh sb="0" eb="2">
      <t>アイカワ</t>
    </rPh>
    <rPh sb="2" eb="3">
      <t>マチ</t>
    </rPh>
    <phoneticPr fontId="3"/>
  </si>
  <si>
    <t xml:space="preserve">（注）各※印は複数自治体にまたがるものを含む。
</t>
    <rPh sb="1" eb="2">
      <t>チュウ</t>
    </rPh>
    <rPh sb="3" eb="4">
      <t>カク</t>
    </rPh>
    <rPh sb="5" eb="6">
      <t>シルシ</t>
    </rPh>
    <rPh sb="7" eb="9">
      <t>フクスウ</t>
    </rPh>
    <rPh sb="9" eb="12">
      <t>ジチタイ</t>
    </rPh>
    <rPh sb="20" eb="21">
      <t>フク</t>
    </rPh>
    <phoneticPr fontId="3"/>
  </si>
  <si>
    <t>　　　　※1　大町・材木座歴史的風土保存区域（鎌倉市166.60ha、逗子市6.80ha）</t>
    <phoneticPr fontId="3"/>
  </si>
  <si>
    <t>　　　　※2　円海山・北鎌倉近郊緑地保全区域（横浜市802.00ha、鎌倉市294.00ha）</t>
    <phoneticPr fontId="3"/>
  </si>
  <si>
    <t>　　　　※3　衣笠・大楠山近郊緑地保全区域（横須賀市685.00ha、葉山町273.00ha）</t>
    <phoneticPr fontId="3"/>
  </si>
  <si>
    <t>　　　　※4　逗子・葉山近郊緑地保全区域（逗子市282.00ha、葉山町805.00ha）</t>
    <phoneticPr fontId="3"/>
  </si>
  <si>
    <t>市町村</t>
    <phoneticPr fontId="3"/>
  </si>
  <si>
    <t>取得等年度</t>
    <rPh sb="0" eb="2">
      <t>シュトク</t>
    </rPh>
    <rPh sb="2" eb="3">
      <t>トウ</t>
    </rPh>
    <phoneticPr fontId="3"/>
  </si>
  <si>
    <t>年度</t>
  </si>
  <si>
    <t>保全面積合計</t>
  </si>
  <si>
    <t>買入れによる保全</t>
    <phoneticPr fontId="3"/>
  </si>
  <si>
    <t>東林ふれあいの森緑地</t>
    <rPh sb="0" eb="1">
      <t>トウ</t>
    </rPh>
    <rPh sb="1" eb="2">
      <t>リン</t>
    </rPh>
    <rPh sb="7" eb="8">
      <t>モリ</t>
    </rPh>
    <rPh sb="8" eb="10">
      <t>リョクチ</t>
    </rPh>
    <phoneticPr fontId="3"/>
  </si>
  <si>
    <t xml:space="preserve"> 相模原市</t>
    <phoneticPr fontId="3"/>
  </si>
  <si>
    <t>平 3・16・25・26・27</t>
    <phoneticPr fontId="3"/>
  </si>
  <si>
    <t>川名緑地</t>
  </si>
  <si>
    <t xml:space="preserve"> 藤沢市</t>
    <phoneticPr fontId="3"/>
  </si>
  <si>
    <t>5・6・21・22・23・25・26・令1</t>
    <rPh sb="19" eb="20">
      <t>レイ</t>
    </rPh>
    <phoneticPr fontId="3"/>
  </si>
  <si>
    <t>小網代の森緑地</t>
  </si>
  <si>
    <t xml:space="preserve"> 三浦市</t>
    <phoneticPr fontId="3"/>
  </si>
  <si>
    <t>平9・10・15・16</t>
    <rPh sb="0" eb="1">
      <t>ヘイ</t>
    </rPh>
    <phoneticPr fontId="3"/>
  </si>
  <si>
    <t>大磯こゆるぎ緑地</t>
  </si>
  <si>
    <t xml:space="preserve"> 大磯町</t>
    <phoneticPr fontId="3"/>
  </si>
  <si>
    <t>14</t>
  </si>
  <si>
    <t>鎌倉広町緑地</t>
  </si>
  <si>
    <t xml:space="preserve"> 鎌倉市</t>
    <phoneticPr fontId="3"/>
  </si>
  <si>
    <t>15</t>
  </si>
  <si>
    <t>葛葉緑地</t>
  </si>
  <si>
    <t xml:space="preserve"> 秦野市</t>
    <phoneticPr fontId="3"/>
  </si>
  <si>
    <t>　　 17・22</t>
    <phoneticPr fontId="3"/>
  </si>
  <si>
    <t>泉の森緑地</t>
    <rPh sb="0" eb="1">
      <t>イズミ</t>
    </rPh>
    <rPh sb="2" eb="3">
      <t>モリ</t>
    </rPh>
    <rPh sb="3" eb="5">
      <t>リョクチ</t>
    </rPh>
    <phoneticPr fontId="3"/>
  </si>
  <si>
    <t xml:space="preserve"> 大和市</t>
    <rPh sb="1" eb="3">
      <t>ヤマト</t>
    </rPh>
    <rPh sb="3" eb="4">
      <t>シ</t>
    </rPh>
    <phoneticPr fontId="3"/>
  </si>
  <si>
    <t>21・23</t>
    <phoneticPr fontId="3"/>
  </si>
  <si>
    <t>台峯緑地</t>
    <rPh sb="0" eb="1">
      <t>ダイ</t>
    </rPh>
    <rPh sb="1" eb="2">
      <t>ミネ</t>
    </rPh>
    <rPh sb="2" eb="4">
      <t>リョクチ</t>
    </rPh>
    <phoneticPr fontId="3"/>
  </si>
  <si>
    <t xml:space="preserve"> 鎌倉市</t>
    <rPh sb="1" eb="3">
      <t>カマクラ</t>
    </rPh>
    <rPh sb="3" eb="4">
      <t>シ</t>
    </rPh>
    <phoneticPr fontId="3"/>
  </si>
  <si>
    <t>22・23・24</t>
    <phoneticPr fontId="3"/>
  </si>
  <si>
    <t>谷戸頭・谷戸緑地</t>
    <rPh sb="0" eb="2">
      <t>ヤト</t>
    </rPh>
    <rPh sb="2" eb="3">
      <t>カシラ</t>
    </rPh>
    <rPh sb="4" eb="6">
      <t>ヤト</t>
    </rPh>
    <rPh sb="6" eb="8">
      <t>リョクチ</t>
    </rPh>
    <phoneticPr fontId="3"/>
  </si>
  <si>
    <t xml:space="preserve"> 大和市</t>
    <rPh sb="1" eb="4">
      <t>ヤマトシ</t>
    </rPh>
    <phoneticPr fontId="3"/>
  </si>
  <si>
    <t>令 　　 2</t>
    <rPh sb="0" eb="1">
      <t>レイ</t>
    </rPh>
    <phoneticPr fontId="3"/>
  </si>
  <si>
    <t>仙石原緑地</t>
    <rPh sb="0" eb="3">
      <t>センゴクバラ</t>
    </rPh>
    <rPh sb="3" eb="5">
      <t>リョクチ</t>
    </rPh>
    <phoneticPr fontId="3"/>
  </si>
  <si>
    <t xml:space="preserve"> 箱根町</t>
    <rPh sb="1" eb="4">
      <t>ハコネマチ</t>
    </rPh>
    <phoneticPr fontId="3"/>
  </si>
  <si>
    <t>緑地保存契約による保全</t>
  </si>
  <si>
    <t>久田緑地</t>
  </si>
  <si>
    <t xml:space="preserve"> 大和市</t>
    <phoneticPr fontId="3"/>
  </si>
  <si>
    <t>泉の森緑地</t>
  </si>
  <si>
    <t>大崎緑地</t>
  </si>
  <si>
    <t xml:space="preserve"> 逗子市</t>
    <phoneticPr fontId="3"/>
  </si>
  <si>
    <t>平 　　 4</t>
    <phoneticPr fontId="3"/>
  </si>
  <si>
    <t>　　 17</t>
    <phoneticPr fontId="3"/>
  </si>
  <si>
    <t>寄贈を受けての保全</t>
  </si>
  <si>
    <t>葉山町一色緑地</t>
    <rPh sb="2" eb="3">
      <t>マチ</t>
    </rPh>
    <rPh sb="3" eb="5">
      <t>イッシキ</t>
    </rPh>
    <phoneticPr fontId="3"/>
  </si>
  <si>
    <t xml:space="preserve"> 葉山町</t>
    <phoneticPr fontId="3"/>
  </si>
  <si>
    <t>日吉本町緑地</t>
    <rPh sb="2" eb="4">
      <t>ホンマチ</t>
    </rPh>
    <phoneticPr fontId="3"/>
  </si>
  <si>
    <t xml:space="preserve"> 横浜市</t>
    <phoneticPr fontId="3"/>
  </si>
  <si>
    <t>塔之沢緑地</t>
  </si>
  <si>
    <t xml:space="preserve"> 箱根町</t>
    <phoneticPr fontId="3"/>
  </si>
  <si>
    <t>箱根町仙石原緑地</t>
    <rPh sb="0" eb="2">
      <t>ハコネ</t>
    </rPh>
    <rPh sb="2" eb="3">
      <t>マチ</t>
    </rPh>
    <phoneticPr fontId="3"/>
  </si>
  <si>
    <t>秋谷緑地</t>
  </si>
  <si>
    <t xml:space="preserve"> 横須賀市</t>
    <phoneticPr fontId="3"/>
  </si>
  <si>
    <t>鎌倉坂ノ下緑地</t>
  </si>
  <si>
    <t>葉山滝の坂緑地</t>
  </si>
  <si>
    <t>2</t>
    <phoneticPr fontId="3"/>
  </si>
  <si>
    <t>大井吾妻山緑地</t>
  </si>
  <si>
    <t xml:space="preserve"> 大井町</t>
    <phoneticPr fontId="3"/>
  </si>
  <si>
    <t>5</t>
    <phoneticPr fontId="3"/>
  </si>
  <si>
    <t>長柄緑地</t>
  </si>
  <si>
    <t>8</t>
    <phoneticPr fontId="3"/>
  </si>
  <si>
    <t>葉山堀内緑地</t>
  </si>
  <si>
    <t>長者ヶ崎緑地</t>
  </si>
  <si>
    <t>10・12</t>
    <phoneticPr fontId="3"/>
  </si>
  <si>
    <t>桜ヶ丘緑地</t>
  </si>
  <si>
    <t>10</t>
  </si>
  <si>
    <t>一色台緑地</t>
  </si>
  <si>
    <t>箱根小塚山緑地</t>
  </si>
  <si>
    <t>三浦金田緑地</t>
  </si>
  <si>
    <t>厚木上依知鬼ヶ谷緑地</t>
  </si>
  <si>
    <t xml:space="preserve"> 厚木市</t>
    <phoneticPr fontId="3"/>
  </si>
  <si>
    <t>16・17</t>
    <phoneticPr fontId="3"/>
  </si>
  <si>
    <t>　</t>
  </si>
  <si>
    <t>鎌倉今泉緑地</t>
  </si>
  <si>
    <t>16</t>
  </si>
  <si>
    <t>管理換え等による保全</t>
  </si>
  <si>
    <t>下溝緑地</t>
  </si>
  <si>
    <t>13</t>
  </si>
  <si>
    <t>緑地所有者による自主保存</t>
  </si>
  <si>
    <t>－</t>
    <phoneticPr fontId="3"/>
  </si>
  <si>
    <t>市町村のトラストに対する支援</t>
  </si>
  <si>
    <t>緑地買入れの助成</t>
  </si>
  <si>
    <t>（注）１　保全対象緑地は①市街化区域またはそれに隣接する概ね１㎞以内にある。②面積が概ね１ha以上</t>
    <rPh sb="1" eb="2">
      <t>チュウ</t>
    </rPh>
    <rPh sb="5" eb="7">
      <t>ホゼン</t>
    </rPh>
    <rPh sb="7" eb="9">
      <t>タイショウ</t>
    </rPh>
    <rPh sb="9" eb="11">
      <t>リョクチ</t>
    </rPh>
    <rPh sb="13" eb="16">
      <t>シガイカ</t>
    </rPh>
    <rPh sb="16" eb="18">
      <t>クイキ</t>
    </rPh>
    <rPh sb="24" eb="26">
      <t>リンセツ</t>
    </rPh>
    <rPh sb="28" eb="29">
      <t>オオム</t>
    </rPh>
    <rPh sb="32" eb="34">
      <t>イナイ</t>
    </rPh>
    <rPh sb="39" eb="41">
      <t>メンセキ</t>
    </rPh>
    <rPh sb="42" eb="43">
      <t>オオム</t>
    </rPh>
    <rPh sb="47" eb="49">
      <t>イジョウ</t>
    </rPh>
    <phoneticPr fontId="3"/>
  </si>
  <si>
    <t>　 　　　ある。③優れた自然景観を有し貴重かつ他の法制度で保全できない。以上３つの要件を備えた緑地。　　　</t>
    <rPh sb="9" eb="10">
      <t>スグ</t>
    </rPh>
    <rPh sb="12" eb="14">
      <t>シゼン</t>
    </rPh>
    <rPh sb="14" eb="16">
      <t>ケイカン</t>
    </rPh>
    <rPh sb="17" eb="18">
      <t>ユウ</t>
    </rPh>
    <rPh sb="19" eb="21">
      <t>キチョウ</t>
    </rPh>
    <rPh sb="23" eb="24">
      <t>タ</t>
    </rPh>
    <rPh sb="25" eb="26">
      <t>ホウ</t>
    </rPh>
    <rPh sb="26" eb="28">
      <t>セイド</t>
    </rPh>
    <rPh sb="29" eb="31">
      <t>ホゼン</t>
    </rPh>
    <rPh sb="36" eb="38">
      <t>イジョウ</t>
    </rPh>
    <rPh sb="41" eb="43">
      <t>ヨウケン</t>
    </rPh>
    <rPh sb="44" eb="45">
      <t>ソナ</t>
    </rPh>
    <rPh sb="47" eb="49">
      <t>リョクチ</t>
    </rPh>
    <phoneticPr fontId="3"/>
  </si>
  <si>
    <t>　　　２　端数処理のため合計と内訳は一致しない。</t>
    <rPh sb="5" eb="7">
      <t>ハスウ</t>
    </rPh>
    <rPh sb="7" eb="9">
      <t>ショリ</t>
    </rPh>
    <rPh sb="12" eb="14">
      <t>ゴウケイ</t>
    </rPh>
    <rPh sb="15" eb="17">
      <t>ウチワケ</t>
    </rPh>
    <rPh sb="18" eb="20">
      <t>イッチ</t>
    </rPh>
    <phoneticPr fontId="3"/>
  </si>
  <si>
    <t>単位　千円</t>
  </si>
  <si>
    <t>（各年度３月31日現在）自然環境保全課調</t>
    <phoneticPr fontId="3"/>
  </si>
  <si>
    <t>年度別</t>
    <rPh sb="0" eb="2">
      <t>ネンド</t>
    </rPh>
    <rPh sb="2" eb="3">
      <t>ベツ</t>
    </rPh>
    <phoneticPr fontId="3"/>
  </si>
  <si>
    <t>積立金</t>
  </si>
  <si>
    <t>取り崩し
（買入）</t>
    <phoneticPr fontId="3"/>
  </si>
  <si>
    <t>年度末残額</t>
  </si>
  <si>
    <t>計</t>
  </si>
  <si>
    <t>県資金</t>
  </si>
  <si>
    <t>果実繰入</t>
  </si>
  <si>
    <t>寄付金（件数）</t>
    <phoneticPr fontId="3"/>
  </si>
  <si>
    <t>累計</t>
  </si>
  <si>
    <t>(3,212)</t>
    <phoneticPr fontId="3"/>
  </si>
  <si>
    <t>令和３年度</t>
    <rPh sb="0" eb="2">
      <t>レイワ</t>
    </rPh>
    <rPh sb="3" eb="5">
      <t>ネンド</t>
    </rPh>
    <phoneticPr fontId="26"/>
  </si>
  <si>
    <t xml:space="preserve"> - </t>
  </si>
  <si>
    <t>（177)</t>
  </si>
  <si>
    <t>４年度</t>
    <rPh sb="1" eb="3">
      <t>ネンド</t>
    </rPh>
    <phoneticPr fontId="26"/>
  </si>
  <si>
    <t>（165)</t>
  </si>
  <si>
    <t>５年度</t>
    <rPh sb="1" eb="3">
      <t>ネンド</t>
    </rPh>
    <phoneticPr fontId="26"/>
  </si>
  <si>
    <t>(131)</t>
    <phoneticPr fontId="3"/>
  </si>
  <si>
    <t>単位　人</t>
  </si>
  <si>
    <t>区別</t>
    <rPh sb="0" eb="1">
      <t>ク</t>
    </rPh>
    <rPh sb="1" eb="2">
      <t>ベツ</t>
    </rPh>
    <phoneticPr fontId="3"/>
  </si>
  <si>
    <t>令和３年度</t>
    <rPh sb="0" eb="2">
      <t>レイワ</t>
    </rPh>
    <rPh sb="3" eb="5">
      <t>ネンド</t>
    </rPh>
    <rPh sb="4" eb="5">
      <t>ネンド</t>
    </rPh>
    <phoneticPr fontId="6"/>
  </si>
  <si>
    <t>４年度</t>
    <rPh sb="1" eb="3">
      <t>ネンド</t>
    </rPh>
    <rPh sb="2" eb="3">
      <t>ネンド</t>
    </rPh>
    <phoneticPr fontId="6"/>
  </si>
  <si>
    <t>５年度</t>
  </si>
  <si>
    <t>会員数</t>
  </si>
  <si>
    <t>年度内増加数</t>
  </si>
  <si>
    <t>△301</t>
  </si>
  <si>
    <t>△221</t>
    <phoneticPr fontId="3"/>
  </si>
  <si>
    <t>△225</t>
  </si>
  <si>
    <t>地　　　区</t>
    <phoneticPr fontId="3"/>
  </si>
  <si>
    <t>二酸化窒素</t>
  </si>
  <si>
    <t>浮遊粒子状物質</t>
  </si>
  <si>
    <t>微小粒子状物質</t>
    <rPh sb="0" eb="2">
      <t>ビショウ</t>
    </rPh>
    <rPh sb="2" eb="5">
      <t>リュウシジョウ</t>
    </rPh>
    <phoneticPr fontId="3"/>
  </si>
  <si>
    <t>光化学オキシダント</t>
  </si>
  <si>
    <t>二酸化硫黄</t>
  </si>
  <si>
    <t>一酸化炭素</t>
  </si>
  <si>
    <t>達成局数</t>
    <phoneticPr fontId="3"/>
  </si>
  <si>
    <t>測定局数*</t>
    <phoneticPr fontId="3"/>
  </si>
  <si>
    <t>達成局数</t>
    <rPh sb="0" eb="2">
      <t>タッセイ</t>
    </rPh>
    <phoneticPr fontId="3"/>
  </si>
  <si>
    <t>測定局数</t>
    <phoneticPr fontId="3"/>
  </si>
  <si>
    <t>全県</t>
  </si>
  <si>
    <t>横浜</t>
  </si>
  <si>
    <t>川崎</t>
  </si>
  <si>
    <t>相模原</t>
    <rPh sb="0" eb="2">
      <t>サガミ</t>
    </rPh>
    <rPh sb="2" eb="3">
      <t>ハラ</t>
    </rPh>
    <phoneticPr fontId="3"/>
  </si>
  <si>
    <t>横須賀・三浦</t>
  </si>
  <si>
    <t>県央</t>
  </si>
  <si>
    <t>湘南</t>
  </si>
  <si>
    <t>県西</t>
    <rPh sb="1" eb="2">
      <t>ニシ</t>
    </rPh>
    <phoneticPr fontId="3"/>
  </si>
  <si>
    <t>（注）　横浜地区：横浜市、川崎地区：川崎市、相模原地区：相模原市</t>
    <rPh sb="1" eb="2">
      <t>チュウ</t>
    </rPh>
    <rPh sb="4" eb="6">
      <t>ヨコハマ</t>
    </rPh>
    <rPh sb="6" eb="8">
      <t>チク</t>
    </rPh>
    <rPh sb="9" eb="11">
      <t>ヨコハマ</t>
    </rPh>
    <rPh sb="11" eb="12">
      <t>シ</t>
    </rPh>
    <rPh sb="13" eb="15">
      <t>カワサキ</t>
    </rPh>
    <rPh sb="15" eb="17">
      <t>チク</t>
    </rPh>
    <rPh sb="18" eb="20">
      <t>カワサキ</t>
    </rPh>
    <rPh sb="20" eb="21">
      <t>シ</t>
    </rPh>
    <rPh sb="22" eb="25">
      <t>サガミハラ</t>
    </rPh>
    <rPh sb="25" eb="27">
      <t>チク</t>
    </rPh>
    <rPh sb="28" eb="32">
      <t>サガミハラシ</t>
    </rPh>
    <phoneticPr fontId="3"/>
  </si>
  <si>
    <t>　　　　横須賀・三浦地区：横須賀市・鎌倉市・逗子市・三浦市・葉山町</t>
    <rPh sb="4" eb="7">
      <t>ヨコスカ</t>
    </rPh>
    <rPh sb="8" eb="10">
      <t>ミウラ</t>
    </rPh>
    <rPh sb="10" eb="12">
      <t>チク</t>
    </rPh>
    <rPh sb="13" eb="17">
      <t>ヨコスカシ</t>
    </rPh>
    <rPh sb="18" eb="21">
      <t>カマクラシ</t>
    </rPh>
    <rPh sb="22" eb="24">
      <t>ズシ</t>
    </rPh>
    <rPh sb="24" eb="25">
      <t>シ</t>
    </rPh>
    <rPh sb="26" eb="28">
      <t>ミウラ</t>
    </rPh>
    <rPh sb="28" eb="29">
      <t>シ</t>
    </rPh>
    <rPh sb="30" eb="33">
      <t>ハヤママチ</t>
    </rPh>
    <phoneticPr fontId="3"/>
  </si>
  <si>
    <t>　　　　県央地区：厚木市・大和市・海老名市・座間市・綾瀬市・愛川町・清川村</t>
    <rPh sb="4" eb="6">
      <t>ケンオウ</t>
    </rPh>
    <rPh sb="6" eb="8">
      <t>チク</t>
    </rPh>
    <rPh sb="9" eb="12">
      <t>アツギシ</t>
    </rPh>
    <rPh sb="13" eb="16">
      <t>ヤマトシ</t>
    </rPh>
    <rPh sb="17" eb="21">
      <t>エビナシ</t>
    </rPh>
    <rPh sb="22" eb="25">
      <t>ザマシ</t>
    </rPh>
    <rPh sb="26" eb="29">
      <t>アヤセシ</t>
    </rPh>
    <rPh sb="30" eb="33">
      <t>アイカワマチ</t>
    </rPh>
    <rPh sb="34" eb="37">
      <t>キヨカワムラ</t>
    </rPh>
    <phoneticPr fontId="3"/>
  </si>
  <si>
    <t>　　　　湘南地区：平塚市・藤沢市・茅ヶ崎市・秦野市・伊勢原市・寒川町・大磯町・二宮町</t>
    <rPh sb="4" eb="6">
      <t>ショウナン</t>
    </rPh>
    <rPh sb="6" eb="8">
      <t>チク</t>
    </rPh>
    <rPh sb="9" eb="11">
      <t>ヒラツカ</t>
    </rPh>
    <rPh sb="11" eb="12">
      <t>シ</t>
    </rPh>
    <rPh sb="13" eb="16">
      <t>フジサワシ</t>
    </rPh>
    <rPh sb="17" eb="21">
      <t>チガサキシ</t>
    </rPh>
    <rPh sb="22" eb="25">
      <t>ハダノシ</t>
    </rPh>
    <rPh sb="26" eb="30">
      <t>イセハラシ</t>
    </rPh>
    <rPh sb="31" eb="34">
      <t>サムカワマチ</t>
    </rPh>
    <rPh sb="35" eb="38">
      <t>オオイソマチ</t>
    </rPh>
    <rPh sb="39" eb="42">
      <t>ニノミヤマチ</t>
    </rPh>
    <phoneticPr fontId="3"/>
  </si>
  <si>
    <t>　　　　県西地区：小田原市・南足柄市・中井町・大井町・松田町・山北町・開成町・箱根町・真鶴町・湯河原町</t>
    <rPh sb="4" eb="6">
      <t>ケンセイ</t>
    </rPh>
    <rPh sb="6" eb="8">
      <t>チク</t>
    </rPh>
    <rPh sb="9" eb="13">
      <t>オダワラシ</t>
    </rPh>
    <rPh sb="14" eb="15">
      <t>ミナミ</t>
    </rPh>
    <rPh sb="15" eb="17">
      <t>アシガラ</t>
    </rPh>
    <rPh sb="17" eb="18">
      <t>シ</t>
    </rPh>
    <rPh sb="19" eb="21">
      <t>ナカイ</t>
    </rPh>
    <rPh sb="21" eb="22">
      <t>マチ</t>
    </rPh>
    <rPh sb="23" eb="25">
      <t>オオイ</t>
    </rPh>
    <rPh sb="25" eb="26">
      <t>マチ</t>
    </rPh>
    <rPh sb="27" eb="30">
      <t>マツダマチ</t>
    </rPh>
    <rPh sb="31" eb="34">
      <t>ヤマキタマチ</t>
    </rPh>
    <rPh sb="35" eb="37">
      <t>カイセイ</t>
    </rPh>
    <rPh sb="37" eb="38">
      <t>マチ</t>
    </rPh>
    <rPh sb="39" eb="42">
      <t>ハコネマチ</t>
    </rPh>
    <rPh sb="43" eb="45">
      <t>マナヅル</t>
    </rPh>
    <rPh sb="45" eb="46">
      <t>マチ</t>
    </rPh>
    <rPh sb="47" eb="51">
      <t>ユガワラマチ</t>
    </rPh>
    <phoneticPr fontId="3"/>
  </si>
  <si>
    <t>　　　* 有効測定局（環境基準の評価となる測定局）を示す</t>
    <rPh sb="26" eb="27">
      <t>シメ</t>
    </rPh>
    <phoneticPr fontId="3"/>
  </si>
  <si>
    <t>地区</t>
  </si>
  <si>
    <t>微小粒子状物質</t>
    <rPh sb="0" eb="1">
      <t>ビ</t>
    </rPh>
    <rPh sb="1" eb="2">
      <t>ショウ</t>
    </rPh>
    <phoneticPr fontId="3"/>
  </si>
  <si>
    <t>達成局数</t>
  </si>
  <si>
    <t>相模原</t>
    <rPh sb="0" eb="3">
      <t>サガミハラ</t>
    </rPh>
    <phoneticPr fontId="3"/>
  </si>
  <si>
    <r>
      <rPr>
        <b/>
        <sz val="8"/>
        <rFont val="ＭＳ 明朝"/>
        <family val="1"/>
        <charset val="128"/>
      </rPr>
      <t>１　認定患者異動状況</t>
    </r>
    <r>
      <rPr>
        <sz val="8"/>
        <rFont val="ＭＳ 明朝"/>
        <family val="1"/>
        <charset val="128"/>
      </rPr>
      <t>　単位　人</t>
    </r>
    <rPh sb="2" eb="4">
      <t>ニンテイ</t>
    </rPh>
    <rPh sb="4" eb="6">
      <t>カンジャ</t>
    </rPh>
    <rPh sb="6" eb="8">
      <t>イドウ</t>
    </rPh>
    <rPh sb="8" eb="10">
      <t>ジョウキョウ</t>
    </rPh>
    <rPh sb="11" eb="13">
      <t>タンイ</t>
    </rPh>
    <rPh sb="14" eb="15">
      <t>ニン</t>
    </rPh>
    <phoneticPr fontId="3"/>
  </si>
  <si>
    <t>環境課調</t>
    <rPh sb="0" eb="2">
      <t>カンキョウ</t>
    </rPh>
    <rPh sb="2" eb="3">
      <t>カ</t>
    </rPh>
    <rPh sb="3" eb="4">
      <t>シラ</t>
    </rPh>
    <phoneticPr fontId="3"/>
  </si>
  <si>
    <t>5.3.31現在</t>
    <rPh sb="6" eb="8">
      <t>ゲンザイ</t>
    </rPh>
    <phoneticPr fontId="3"/>
  </si>
  <si>
    <t>6.3.31現在</t>
    <rPh sb="6" eb="8">
      <t>ゲンザイ</t>
    </rPh>
    <phoneticPr fontId="3"/>
  </si>
  <si>
    <t>実認定患者数</t>
    <phoneticPr fontId="3"/>
  </si>
  <si>
    <t>転入認定患者</t>
  </si>
  <si>
    <t>死亡</t>
  </si>
  <si>
    <t>治ゆ、その他</t>
  </si>
  <si>
    <t>実認定患者数</t>
  </si>
  <si>
    <t>総数</t>
  </si>
  <si>
    <t>-</t>
    <phoneticPr fontId="3"/>
  </si>
  <si>
    <r>
      <rPr>
        <b/>
        <sz val="8"/>
        <rFont val="ＭＳ 明朝"/>
        <family val="1"/>
        <charset val="128"/>
      </rPr>
      <t>２　認定疾病分類</t>
    </r>
    <r>
      <rPr>
        <sz val="8"/>
        <rFont val="ＭＳ 明朝"/>
        <family val="1"/>
        <charset val="128"/>
      </rPr>
      <t>　単位　人</t>
    </r>
    <rPh sb="2" eb="4">
      <t>ニンテイ</t>
    </rPh>
    <rPh sb="4" eb="6">
      <t>シッペイ</t>
    </rPh>
    <rPh sb="6" eb="8">
      <t>ブンルイ</t>
    </rPh>
    <rPh sb="9" eb="11">
      <t>タンイ</t>
    </rPh>
    <rPh sb="12" eb="13">
      <t>ニン</t>
    </rPh>
    <phoneticPr fontId="3"/>
  </si>
  <si>
    <t>慢性
気管支炎</t>
  </si>
  <si>
    <t>気管支
ぜん息</t>
    <phoneticPr fontId="3"/>
  </si>
  <si>
    <t>ぜん息性
気管支炎</t>
    <phoneticPr fontId="3"/>
  </si>
  <si>
    <t>肺気腫</t>
  </si>
  <si>
    <t>１　注意報発令日数</t>
    <rPh sb="2" eb="5">
      <t>チュウイホウ</t>
    </rPh>
    <rPh sb="5" eb="7">
      <t>ハツレイ</t>
    </rPh>
    <rPh sb="7" eb="9">
      <t>ニッスウ</t>
    </rPh>
    <phoneticPr fontId="3"/>
  </si>
  <si>
    <t>環境課調</t>
    <rPh sb="0" eb="2">
      <t>カンキョウ</t>
    </rPh>
    <phoneticPr fontId="3"/>
  </si>
  <si>
    <t>令和
３年度</t>
    <rPh sb="4" eb="6">
      <t>ネンド</t>
    </rPh>
    <phoneticPr fontId="3"/>
  </si>
  <si>
    <t>４年度</t>
    <rPh sb="1" eb="3">
      <t>ネンド</t>
    </rPh>
    <phoneticPr fontId="3"/>
  </si>
  <si>
    <t>５年度</t>
    <rPh sb="1" eb="3">
      <t>ネンド</t>
    </rPh>
    <phoneticPr fontId="3"/>
  </si>
  <si>
    <t>日</t>
  </si>
  <si>
    <t>日</t>
    <rPh sb="0" eb="1">
      <t>ヒ</t>
    </rPh>
    <phoneticPr fontId="3"/>
  </si>
  <si>
    <t>県央地域</t>
    <rPh sb="3" eb="4">
      <t>イキ</t>
    </rPh>
    <phoneticPr fontId="3"/>
  </si>
  <si>
    <t>秦野市、厚木市、大和市、</t>
    <phoneticPr fontId="3"/>
  </si>
  <si>
    <t>伊勢原市、海老名市、座間市</t>
    <phoneticPr fontId="3"/>
  </si>
  <si>
    <t>綾瀬市、愛川町、清川村</t>
    <phoneticPr fontId="3"/>
  </si>
  <si>
    <t>湘南地域</t>
  </si>
  <si>
    <t>平塚市、鎌倉市、藤沢市、</t>
    <phoneticPr fontId="3"/>
  </si>
  <si>
    <t>茅ヶ崎市、逗子市、葉山町、</t>
    <rPh sb="0" eb="3">
      <t>チガサキ</t>
    </rPh>
    <rPh sb="11" eb="12">
      <t>マチ</t>
    </rPh>
    <phoneticPr fontId="3"/>
  </si>
  <si>
    <t>寒川町、大磯町、二宮町</t>
    <rPh sb="0" eb="3">
      <t>サムカワマチ</t>
    </rPh>
    <phoneticPr fontId="3"/>
  </si>
  <si>
    <t>西湘地域</t>
  </si>
  <si>
    <t>小田原市、南足柄市、中井町、</t>
    <phoneticPr fontId="3"/>
  </si>
  <si>
    <t>大井町、開成町、箱根町、真鶴</t>
    <phoneticPr fontId="3"/>
  </si>
  <si>
    <t>町、湯河原町、松田町、山北町</t>
    <rPh sb="0" eb="1">
      <t>マチ</t>
    </rPh>
    <phoneticPr fontId="3"/>
  </si>
  <si>
    <t>２　被害届出者数</t>
    <rPh sb="2" eb="4">
      <t>ヒガイ</t>
    </rPh>
    <rPh sb="4" eb="5">
      <t>トドケ</t>
    </rPh>
    <rPh sb="5" eb="6">
      <t>デ</t>
    </rPh>
    <rPh sb="6" eb="7">
      <t>シャ</t>
    </rPh>
    <rPh sb="7" eb="8">
      <t>スウ</t>
    </rPh>
    <phoneticPr fontId="3"/>
  </si>
  <si>
    <t>被害が出た地域名</t>
    <phoneticPr fontId="3"/>
  </si>
  <si>
    <t>人</t>
  </si>
  <si>
    <t>人</t>
    <rPh sb="0" eb="1">
      <t>ヒト</t>
    </rPh>
    <phoneticPr fontId="3"/>
  </si>
  <si>
    <t>三浦市</t>
    <rPh sb="0" eb="2">
      <t>ミウラ</t>
    </rPh>
    <rPh sb="2" eb="3">
      <t>シ</t>
    </rPh>
    <phoneticPr fontId="3"/>
  </si>
  <si>
    <t>県央</t>
    <rPh sb="0" eb="2">
      <t>ケンオウ</t>
    </rPh>
    <phoneticPr fontId="3"/>
  </si>
  <si>
    <t>湘南</t>
    <rPh sb="0" eb="2">
      <t>ショウナン</t>
    </rPh>
    <phoneticPr fontId="3"/>
  </si>
  <si>
    <t>西湘</t>
  </si>
  <si>
    <t>水域区分</t>
  </si>
  <si>
    <t>水域数</t>
    <rPh sb="0" eb="2">
      <t>スイイキ</t>
    </rPh>
    <rPh sb="2" eb="3">
      <t>スウ</t>
    </rPh>
    <phoneticPr fontId="3"/>
  </si>
  <si>
    <t>環境基準</t>
  </si>
  <si>
    <t>測定
地点数</t>
    <rPh sb="3" eb="4">
      <t>チ</t>
    </rPh>
    <rPh sb="4" eb="6">
      <t>テンスウ</t>
    </rPh>
    <phoneticPr fontId="3"/>
  </si>
  <si>
    <t>環境基準</t>
    <rPh sb="0" eb="2">
      <t>カンキョウ</t>
    </rPh>
    <rPh sb="2" eb="4">
      <t>キジュン</t>
    </rPh>
    <phoneticPr fontId="3"/>
  </si>
  <si>
    <t>を達成し</t>
    <phoneticPr fontId="3"/>
  </si>
  <si>
    <t>値に適合し</t>
    <rPh sb="0" eb="1">
      <t>チ</t>
    </rPh>
    <rPh sb="2" eb="4">
      <t>テキゴウ</t>
    </rPh>
    <phoneticPr fontId="3"/>
  </si>
  <si>
    <t>た水域数</t>
    <phoneticPr fontId="3"/>
  </si>
  <si>
    <t>た地点数</t>
    <rPh sb="1" eb="3">
      <t>チテン</t>
    </rPh>
    <rPh sb="3" eb="4">
      <t>スウ</t>
    </rPh>
    <phoneticPr fontId="3"/>
  </si>
  <si>
    <t>（水域）</t>
    <rPh sb="1" eb="3">
      <t>スイイキ</t>
    </rPh>
    <phoneticPr fontId="3"/>
  </si>
  <si>
    <t>入江川</t>
    <rPh sb="0" eb="2">
      <t>イリエ</t>
    </rPh>
    <rPh sb="2" eb="3">
      <t>ガワ</t>
    </rPh>
    <phoneticPr fontId="3"/>
  </si>
  <si>
    <t>河川</t>
  </si>
  <si>
    <t>湖沼</t>
  </si>
  <si>
    <t>相模湖</t>
  </si>
  <si>
    <t>（地点）</t>
    <rPh sb="1" eb="3">
      <t>チテン</t>
    </rPh>
    <phoneticPr fontId="3"/>
  </si>
  <si>
    <t>津久井湖</t>
  </si>
  <si>
    <t>入江川（入江橋）</t>
    <rPh sb="0" eb="2">
      <t>イリエ</t>
    </rPh>
    <rPh sb="2" eb="3">
      <t>ガワ</t>
    </rPh>
    <rPh sb="4" eb="6">
      <t>イリエ</t>
    </rPh>
    <rPh sb="6" eb="7">
      <t>バシ</t>
    </rPh>
    <phoneticPr fontId="3"/>
  </si>
  <si>
    <t>芦ノ湖</t>
  </si>
  <si>
    <t>丹沢湖</t>
  </si>
  <si>
    <t>宮ヶ瀬湖</t>
    <rPh sb="0" eb="3">
      <t>ミヤガセ</t>
    </rPh>
    <phoneticPr fontId="3"/>
  </si>
  <si>
    <t>海域</t>
  </si>
  <si>
    <t>東京湾</t>
  </si>
  <si>
    <t>相模湾</t>
  </si>
  <si>
    <t>（注）　環境基準値との比較は、河川についてはＢＯＤの75％値との比較によって、湖沼及び海域については</t>
    <rPh sb="1" eb="2">
      <t>チュウ</t>
    </rPh>
    <rPh sb="4" eb="6">
      <t>カンキョウ</t>
    </rPh>
    <rPh sb="6" eb="8">
      <t>キジュン</t>
    </rPh>
    <rPh sb="8" eb="9">
      <t>チ</t>
    </rPh>
    <rPh sb="11" eb="13">
      <t>ヒカク</t>
    </rPh>
    <rPh sb="15" eb="17">
      <t>カセン</t>
    </rPh>
    <rPh sb="29" eb="30">
      <t>チ</t>
    </rPh>
    <rPh sb="32" eb="34">
      <t>ヒカク</t>
    </rPh>
    <rPh sb="39" eb="41">
      <t>コショウ</t>
    </rPh>
    <rPh sb="41" eb="42">
      <t>オヨ</t>
    </rPh>
    <rPh sb="43" eb="45">
      <t>カイイキ</t>
    </rPh>
    <phoneticPr fontId="3"/>
  </si>
  <si>
    <t>　　　ＣＯＤの75％値との比較によって行った。</t>
    <rPh sb="10" eb="11">
      <t>チ</t>
    </rPh>
    <rPh sb="13" eb="15">
      <t>ヒカク</t>
    </rPh>
    <rPh sb="19" eb="20">
      <t>オコナ</t>
    </rPh>
    <phoneticPr fontId="3"/>
  </si>
  <si>
    <t>測定</t>
  </si>
  <si>
    <t>環境基準達成状況</t>
  </si>
  <si>
    <t>項目数</t>
  </si>
  <si>
    <t>地点数</t>
  </si>
  <si>
    <t>非達成
項目数</t>
    <rPh sb="0" eb="1">
      <t>ヒ</t>
    </rPh>
    <phoneticPr fontId="6"/>
  </si>
  <si>
    <t>達成
地点数</t>
    <phoneticPr fontId="3"/>
  </si>
  <si>
    <t>達成率</t>
  </si>
  <si>
    <t>地区別非達成地点数</t>
    <rPh sb="3" eb="4">
      <t>ヒ</t>
    </rPh>
    <phoneticPr fontId="6"/>
  </si>
  <si>
    <t>％</t>
  </si>
  <si>
    <t>定点調査</t>
    <rPh sb="0" eb="2">
      <t>テイテン</t>
    </rPh>
    <rPh sb="2" eb="4">
      <t>チョウサ</t>
    </rPh>
    <phoneticPr fontId="6"/>
  </si>
  <si>
    <t>メッシュ調査</t>
    <rPh sb="4" eb="6">
      <t>チョウサ</t>
    </rPh>
    <phoneticPr fontId="6"/>
  </si>
  <si>
    <t>継続監視調査</t>
    <rPh sb="0" eb="2">
      <t>ケイゾク</t>
    </rPh>
    <rPh sb="2" eb="4">
      <t>カンシ</t>
    </rPh>
    <phoneticPr fontId="6"/>
  </si>
  <si>
    <r>
      <t>（注）　非達成地点は、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地点で複数項目が非達成の場合でも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地点として算定している。</t>
    </r>
    <rPh sb="1" eb="2">
      <t>チュウ</t>
    </rPh>
    <rPh sb="4" eb="5">
      <t>ヒ</t>
    </rPh>
    <rPh sb="5" eb="7">
      <t>タッセイ</t>
    </rPh>
    <rPh sb="7" eb="9">
      <t>チテン</t>
    </rPh>
    <rPh sb="12" eb="14">
      <t>チテン</t>
    </rPh>
    <rPh sb="15" eb="17">
      <t>フクスウ</t>
    </rPh>
    <rPh sb="17" eb="19">
      <t>コウモク</t>
    </rPh>
    <rPh sb="20" eb="21">
      <t>ヒ</t>
    </rPh>
    <rPh sb="21" eb="23">
      <t>タッセイ</t>
    </rPh>
    <rPh sb="24" eb="26">
      <t>バアイ</t>
    </rPh>
    <rPh sb="29" eb="31">
      <t>チテン</t>
    </rPh>
    <rPh sb="34" eb="36">
      <t>サンテイ</t>
    </rPh>
    <phoneticPr fontId="6"/>
  </si>
  <si>
    <t>地域</t>
    <phoneticPr fontId="3"/>
  </si>
  <si>
    <t>有効水準
点　数</t>
    <phoneticPr fontId="3"/>
  </si>
  <si>
    <t>沈下水準
点　数</t>
    <phoneticPr fontId="3"/>
  </si>
  <si>
    <t>沈下内訳</t>
    <phoneticPr fontId="3"/>
  </si>
  <si>
    <t>年 間 最 大 沈 下
点 及 び 沈 下 量</t>
    <phoneticPr fontId="3"/>
  </si>
  <si>
    <t>１cm未満</t>
    <rPh sb="3" eb="5">
      <t>ミマン</t>
    </rPh>
    <phoneticPr fontId="3"/>
  </si>
  <si>
    <t>１cm以上</t>
    <rPh sb="3" eb="5">
      <t>イジョウ</t>
    </rPh>
    <phoneticPr fontId="3"/>
  </si>
  <si>
    <t>２cm以上</t>
    <rPh sb="3" eb="5">
      <t>イジョウ</t>
    </rPh>
    <phoneticPr fontId="3"/>
  </si>
  <si>
    <t>２cm未満</t>
    <rPh sb="3" eb="5">
      <t>ミマン</t>
    </rPh>
    <phoneticPr fontId="3"/>
  </si>
  <si>
    <t>㎝</t>
  </si>
  <si>
    <t>都筑区勝田町</t>
    <rPh sb="0" eb="3">
      <t>ツヅキク</t>
    </rPh>
    <rPh sb="3" eb="6">
      <t>カツタチョウ</t>
    </rPh>
    <phoneticPr fontId="1"/>
  </si>
  <si>
    <t>(</t>
  </si>
  <si>
    <t>)</t>
  </si>
  <si>
    <t>高津区向ヶ丘1-3</t>
    <rPh sb="0" eb="1">
      <t>タカ</t>
    </rPh>
    <rPh sb="1" eb="2">
      <t>ツ</t>
    </rPh>
    <rPh sb="2" eb="3">
      <t>ク</t>
    </rPh>
    <rPh sb="3" eb="6">
      <t>ムコウガオカ</t>
    </rPh>
    <phoneticPr fontId="1"/>
  </si>
  <si>
    <t>四之宮、東真土</t>
    <phoneticPr fontId="3"/>
  </si>
  <si>
    <t>下寺尾1660</t>
    <rPh sb="0" eb="3">
      <t>シモテラオ</t>
    </rPh>
    <phoneticPr fontId="1"/>
  </si>
  <si>
    <t>下津古久602-1</t>
    <rPh sb="0" eb="4">
      <t>シモツコク</t>
    </rPh>
    <phoneticPr fontId="1"/>
  </si>
  <si>
    <t>杉久保北1</t>
    <rPh sb="0" eb="3">
      <t>スギクボ</t>
    </rPh>
    <rPh sb="3" eb="4">
      <t>キタ</t>
    </rPh>
    <phoneticPr fontId="1"/>
  </si>
  <si>
    <t>岡田</t>
    <rPh sb="0" eb="2">
      <t>オカダ</t>
    </rPh>
    <phoneticPr fontId="1"/>
  </si>
  <si>
    <t>大船</t>
    <rPh sb="0" eb="2">
      <t>オオフナ</t>
    </rPh>
    <phoneticPr fontId="1"/>
  </si>
  <si>
    <t>湘南台</t>
    <rPh sb="0" eb="2">
      <t>ショウナン</t>
    </rPh>
    <rPh sb="2" eb="3">
      <t>ダイ</t>
    </rPh>
    <phoneticPr fontId="1"/>
  </si>
  <si>
    <t>（注）１　有効水準点とは、対前回比が可能な点をいう。</t>
    <rPh sb="1" eb="2">
      <t>チュウ</t>
    </rPh>
    <rPh sb="5" eb="7">
      <t>ユウコウ</t>
    </rPh>
    <rPh sb="7" eb="10">
      <t>スイジュンテン</t>
    </rPh>
    <rPh sb="13" eb="14">
      <t>タイ</t>
    </rPh>
    <rPh sb="14" eb="17">
      <t>ゼンカイヒ</t>
    </rPh>
    <rPh sb="16" eb="17">
      <t>ヒ</t>
    </rPh>
    <rPh sb="18" eb="20">
      <t>カノウ</t>
    </rPh>
    <rPh sb="21" eb="22">
      <t>テン</t>
    </rPh>
    <phoneticPr fontId="3"/>
  </si>
  <si>
    <t>　　　２　年間最大沈下点及び沈下量の（　）内の数字は沈下量を示す。</t>
    <rPh sb="5" eb="7">
      <t>ネンカン</t>
    </rPh>
    <rPh sb="7" eb="9">
      <t>サイダイ</t>
    </rPh>
    <rPh sb="9" eb="11">
      <t>チンカ</t>
    </rPh>
    <rPh sb="11" eb="12">
      <t>テン</t>
    </rPh>
    <rPh sb="12" eb="13">
      <t>オヨ</t>
    </rPh>
    <rPh sb="14" eb="16">
      <t>チンカ</t>
    </rPh>
    <rPh sb="16" eb="17">
      <t>リョウ</t>
    </rPh>
    <rPh sb="21" eb="22">
      <t>ナイ</t>
    </rPh>
    <rPh sb="23" eb="25">
      <t>スウジ</t>
    </rPh>
    <rPh sb="26" eb="28">
      <t>チンカ</t>
    </rPh>
    <rPh sb="28" eb="29">
      <t>リョウ</t>
    </rPh>
    <rPh sb="30" eb="31">
      <t>シメ</t>
    </rPh>
    <phoneticPr fontId="3"/>
  </si>
  <si>
    <t>　　　３　横浜市及び川崎市を除く、県条例の指定地域及び周辺地域の６市１町においては、水準測量調査を平成25年から隔</t>
    <rPh sb="5" eb="8">
      <t>ヨコハマシ</t>
    </rPh>
    <rPh sb="8" eb="9">
      <t>オヨ</t>
    </rPh>
    <rPh sb="10" eb="12">
      <t>カワサキ</t>
    </rPh>
    <rPh sb="12" eb="13">
      <t>シ</t>
    </rPh>
    <rPh sb="14" eb="15">
      <t>ノゾ</t>
    </rPh>
    <rPh sb="17" eb="18">
      <t>ケン</t>
    </rPh>
    <rPh sb="18" eb="20">
      <t>ジョウレイ</t>
    </rPh>
    <rPh sb="21" eb="23">
      <t>シテイ</t>
    </rPh>
    <rPh sb="23" eb="25">
      <t>チイキ</t>
    </rPh>
    <rPh sb="25" eb="26">
      <t>オヨ</t>
    </rPh>
    <rPh sb="27" eb="29">
      <t>シュウヘン</t>
    </rPh>
    <rPh sb="29" eb="31">
      <t>チイキ</t>
    </rPh>
    <rPh sb="33" eb="34">
      <t>シ</t>
    </rPh>
    <rPh sb="35" eb="36">
      <t>チョウ</t>
    </rPh>
    <rPh sb="42" eb="44">
      <t>スイジュン</t>
    </rPh>
    <rPh sb="44" eb="46">
      <t>ソクリョウ</t>
    </rPh>
    <rPh sb="46" eb="48">
      <t>チョウサ</t>
    </rPh>
    <phoneticPr fontId="3"/>
  </si>
  <si>
    <t>道路名</t>
  </si>
  <si>
    <t>測定場所</t>
  </si>
  <si>
    <t>環境基
準類型</t>
    <rPh sb="0" eb="2">
      <t>カンキョウ</t>
    </rPh>
    <rPh sb="2" eb="3">
      <t>モト</t>
    </rPh>
    <rPh sb="4" eb="5">
      <t>ジュン</t>
    </rPh>
    <rPh sb="5" eb="7">
      <t>ルイケイ</t>
    </rPh>
    <phoneticPr fontId="3"/>
  </si>
  <si>
    <t>道路敷地境界からの距離
（ｍ）</t>
    <rPh sb="0" eb="2">
      <t>ドウロ</t>
    </rPh>
    <rPh sb="2" eb="4">
      <t>シキチ</t>
    </rPh>
    <rPh sb="4" eb="6">
      <t>キョウカイ</t>
    </rPh>
    <rPh sb="9" eb="11">
      <t>キョリ</t>
    </rPh>
    <phoneticPr fontId="3"/>
  </si>
  <si>
    <t>地上
高さ
（ｍ）</t>
    <phoneticPr fontId="3"/>
  </si>
  <si>
    <t>等価騒音レベル</t>
  </si>
  <si>
    <t>車線数</t>
    <rPh sb="0" eb="1">
      <t>クルマ</t>
    </rPh>
    <rPh sb="2" eb="3">
      <t>スウ</t>
    </rPh>
    <phoneticPr fontId="3"/>
  </si>
  <si>
    <t>(ｄＢ)</t>
    <phoneticPr fontId="3"/>
  </si>
  <si>
    <t>昼間</t>
  </si>
  <si>
    <t>夜間</t>
  </si>
  <si>
    <t>一般国道246号</t>
  </si>
  <si>
    <t>足柄上郡松田町松田庶子</t>
    <phoneticPr fontId="3"/>
  </si>
  <si>
    <t>一般国道255号</t>
    <rPh sb="0" eb="4">
      <t>イッパンコクドウ</t>
    </rPh>
    <rPh sb="7" eb="8">
      <t>ゴウ</t>
    </rPh>
    <phoneticPr fontId="27"/>
  </si>
  <si>
    <t>足柄上郡大井町金子</t>
    <rPh sb="4" eb="7">
      <t>オオイマチ</t>
    </rPh>
    <rPh sb="7" eb="9">
      <t>カネコ</t>
    </rPh>
    <phoneticPr fontId="27"/>
  </si>
  <si>
    <r>
      <t>　　　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　環境基準類型とは、土地の利用状況等によって異なる基準値を適用するための区分。</t>
    </r>
    <rPh sb="5" eb="7">
      <t>カンキョウ</t>
    </rPh>
    <rPh sb="7" eb="9">
      <t>キジュン</t>
    </rPh>
    <rPh sb="9" eb="11">
      <t>ルイケイ</t>
    </rPh>
    <rPh sb="14" eb="16">
      <t>トチ</t>
    </rPh>
    <rPh sb="17" eb="19">
      <t>リヨウ</t>
    </rPh>
    <rPh sb="19" eb="21">
      <t>ジョウキョウ</t>
    </rPh>
    <rPh sb="21" eb="22">
      <t>トウ</t>
    </rPh>
    <rPh sb="26" eb="27">
      <t>コト</t>
    </rPh>
    <rPh sb="29" eb="32">
      <t>キジュンチ</t>
    </rPh>
    <rPh sb="33" eb="35">
      <t>テキヨウ</t>
    </rPh>
    <rPh sb="40" eb="42">
      <t>クブン</t>
    </rPh>
    <phoneticPr fontId="3"/>
  </si>
  <si>
    <r>
      <t>　　　　Ａ　第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種低層住居専用地域、第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種低層住居専用地域、第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種中高層住居専用地域、第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種中高層住居専用地域</t>
    </r>
    <rPh sb="6" eb="7">
      <t>ダイ</t>
    </rPh>
    <rPh sb="8" eb="9">
      <t>シュ</t>
    </rPh>
    <rPh sb="9" eb="11">
      <t>テイソウ</t>
    </rPh>
    <rPh sb="11" eb="13">
      <t>ジュウキョ</t>
    </rPh>
    <rPh sb="13" eb="15">
      <t>センヨウ</t>
    </rPh>
    <rPh sb="15" eb="17">
      <t>チイキ</t>
    </rPh>
    <rPh sb="18" eb="19">
      <t>ダイ</t>
    </rPh>
    <rPh sb="20" eb="21">
      <t>シュ</t>
    </rPh>
    <rPh sb="21" eb="23">
      <t>テイソウ</t>
    </rPh>
    <rPh sb="23" eb="25">
      <t>ジュウキョ</t>
    </rPh>
    <rPh sb="25" eb="27">
      <t>センヨウ</t>
    </rPh>
    <rPh sb="27" eb="29">
      <t>チイキ</t>
    </rPh>
    <rPh sb="30" eb="31">
      <t>ダイ</t>
    </rPh>
    <rPh sb="32" eb="33">
      <t>シュ</t>
    </rPh>
    <rPh sb="33" eb="35">
      <t>チュウコウ</t>
    </rPh>
    <rPh sb="35" eb="36">
      <t>ソウ</t>
    </rPh>
    <rPh sb="36" eb="38">
      <t>ジュウキョ</t>
    </rPh>
    <rPh sb="38" eb="40">
      <t>センヨウ</t>
    </rPh>
    <rPh sb="40" eb="42">
      <t>チイキ</t>
    </rPh>
    <rPh sb="43" eb="44">
      <t>ダイ</t>
    </rPh>
    <rPh sb="45" eb="46">
      <t>シュ</t>
    </rPh>
    <rPh sb="46" eb="49">
      <t>チュウコウソウ</t>
    </rPh>
    <rPh sb="49" eb="51">
      <t>ジュウキョ</t>
    </rPh>
    <rPh sb="51" eb="53">
      <t>センヨウ</t>
    </rPh>
    <rPh sb="53" eb="55">
      <t>チイキ</t>
    </rPh>
    <phoneticPr fontId="3"/>
  </si>
  <si>
    <t>　　　　　　田園住居地域</t>
    <rPh sb="6" eb="8">
      <t>デンエン</t>
    </rPh>
    <rPh sb="8" eb="10">
      <t>ジュウキョ</t>
    </rPh>
    <rPh sb="10" eb="12">
      <t>チイキ</t>
    </rPh>
    <phoneticPr fontId="3"/>
  </si>
  <si>
    <r>
      <t>　　　　Ｂ　第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種住居地域、第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種住居地域、準住居地域、用途地域の定めのない地域</t>
    </r>
    <rPh sb="6" eb="7">
      <t>ダイ</t>
    </rPh>
    <rPh sb="8" eb="9">
      <t>シュ</t>
    </rPh>
    <rPh sb="9" eb="11">
      <t>ジュウキョ</t>
    </rPh>
    <rPh sb="11" eb="13">
      <t>チイキ</t>
    </rPh>
    <rPh sb="14" eb="15">
      <t>ダイ</t>
    </rPh>
    <rPh sb="16" eb="17">
      <t>シュ</t>
    </rPh>
    <rPh sb="17" eb="19">
      <t>ジュウキョ</t>
    </rPh>
    <rPh sb="19" eb="21">
      <t>チイキ</t>
    </rPh>
    <rPh sb="22" eb="23">
      <t>ジュン</t>
    </rPh>
    <rPh sb="23" eb="25">
      <t>ジュウキョ</t>
    </rPh>
    <rPh sb="25" eb="27">
      <t>チイキ</t>
    </rPh>
    <rPh sb="28" eb="30">
      <t>ヨウト</t>
    </rPh>
    <rPh sb="30" eb="32">
      <t>チイキ</t>
    </rPh>
    <rPh sb="33" eb="34">
      <t>サダ</t>
    </rPh>
    <rPh sb="38" eb="40">
      <t>チイキ</t>
    </rPh>
    <phoneticPr fontId="3"/>
  </si>
  <si>
    <t>　　　　Ｃ　近隣商業地域、商業地域、準工業地域、工業地域</t>
    <rPh sb="6" eb="8">
      <t>キンリン</t>
    </rPh>
    <rPh sb="8" eb="10">
      <t>ショウギョウ</t>
    </rPh>
    <rPh sb="10" eb="12">
      <t>チイキ</t>
    </rPh>
    <rPh sb="13" eb="15">
      <t>ショウギョウ</t>
    </rPh>
    <rPh sb="15" eb="17">
      <t>チイキ</t>
    </rPh>
    <rPh sb="18" eb="19">
      <t>ジュン</t>
    </rPh>
    <rPh sb="19" eb="21">
      <t>コウギョウ</t>
    </rPh>
    <rPh sb="21" eb="23">
      <t>チイキ</t>
    </rPh>
    <rPh sb="24" eb="26">
      <t>コウギョウ</t>
    </rPh>
    <rPh sb="26" eb="28">
      <t>チイキ</t>
    </rPh>
    <phoneticPr fontId="3"/>
  </si>
  <si>
    <t>単位　件</t>
    <rPh sb="0" eb="2">
      <t>タンイ</t>
    </rPh>
    <rPh sb="3" eb="4">
      <t>ケン</t>
    </rPh>
    <phoneticPr fontId="3"/>
  </si>
  <si>
    <t>苦情件数</t>
  </si>
  <si>
    <t>公害の種類(受理したものに限る)</t>
  </si>
  <si>
    <t>発生源の種類(受理したものに限る)</t>
    <rPh sb="0" eb="3">
      <t>ハッセイゲン</t>
    </rPh>
    <phoneticPr fontId="3"/>
  </si>
  <si>
    <t>区分</t>
    <rPh sb="0" eb="2">
      <t>クブン</t>
    </rPh>
    <phoneticPr fontId="3"/>
  </si>
  <si>
    <t>受理</t>
  </si>
  <si>
    <t>処理</t>
  </si>
  <si>
    <t>騒音</t>
    <rPh sb="0" eb="2">
      <t>ソウオン</t>
    </rPh>
    <phoneticPr fontId="3"/>
  </si>
  <si>
    <t>振動</t>
  </si>
  <si>
    <t>悪臭</t>
  </si>
  <si>
    <t>建設業</t>
    <phoneticPr fontId="3"/>
  </si>
  <si>
    <t>製造業</t>
  </si>
  <si>
    <t>電気・ガス・熱供給・水道業</t>
    <phoneticPr fontId="3"/>
  </si>
  <si>
    <t>運輸・通信業</t>
  </si>
  <si>
    <t>卸売・小売業・飲食店</t>
  </si>
  <si>
    <t>サービス業</t>
    <phoneticPr fontId="3"/>
  </si>
  <si>
    <t>不明</t>
  </si>
  <si>
    <t>令和３年度</t>
    <rPh sb="0" eb="2">
      <t>レイワ</t>
    </rPh>
    <phoneticPr fontId="6"/>
  </si>
  <si>
    <t>４年度</t>
    <phoneticPr fontId="3"/>
  </si>
  <si>
    <t>５年度</t>
    <phoneticPr fontId="3"/>
  </si>
  <si>
    <t>(</t>
    <phoneticPr fontId="3"/>
  </si>
  <si>
    <t>)</t>
    <phoneticPr fontId="3"/>
  </si>
  <si>
    <t>（注）　苦情件数の処理は、県市町村が直接処理（前年度から未処理となっていた苦情の処理を含む。）</t>
    <rPh sb="1" eb="2">
      <t>チュウ</t>
    </rPh>
    <rPh sb="4" eb="6">
      <t>クジョウ</t>
    </rPh>
    <rPh sb="6" eb="8">
      <t>ケンスウ</t>
    </rPh>
    <rPh sb="9" eb="11">
      <t>ショリ</t>
    </rPh>
    <rPh sb="13" eb="14">
      <t>ケン</t>
    </rPh>
    <rPh sb="14" eb="17">
      <t>シチョウソン</t>
    </rPh>
    <rPh sb="18" eb="20">
      <t>チョクセツ</t>
    </rPh>
    <rPh sb="20" eb="22">
      <t>ショリ</t>
    </rPh>
    <rPh sb="23" eb="26">
      <t>ゼンネンド</t>
    </rPh>
    <rPh sb="28" eb="31">
      <t>ミショリ</t>
    </rPh>
    <rPh sb="37" eb="39">
      <t>クジョウ</t>
    </rPh>
    <rPh sb="40" eb="42">
      <t>ショリ</t>
    </rPh>
    <rPh sb="43" eb="44">
      <t>フク</t>
    </rPh>
    <phoneticPr fontId="3"/>
  </si>
  <si>
    <t>　　　した件数で、警察・国等の機関へ移送したもの等は除く。</t>
    <phoneticPr fontId="3"/>
  </si>
  <si>
    <t xml:space="preserve">        なお、「受理」件数は新規受付件数、「処理」件数は前年度からの繰越分も含む。</t>
    <phoneticPr fontId="3"/>
  </si>
  <si>
    <r>
      <t xml:space="preserve">合　計　　 23市町　70 地域　11,236.4 </t>
    </r>
    <r>
      <rPr>
        <b/>
        <sz val="8"/>
        <rFont val="ＭＳ 明朝"/>
        <family val="1"/>
        <charset val="128"/>
      </rPr>
      <t>ha</t>
    </r>
    <phoneticPr fontId="3"/>
  </si>
  <si>
    <r>
      <t>昭　　</t>
    </r>
    <r>
      <rPr>
        <sz val="8"/>
        <rFont val="ＭＳ ゴシック"/>
        <family val="3"/>
        <charset val="128"/>
      </rPr>
      <t xml:space="preserve"> 61</t>
    </r>
    <phoneticPr fontId="3"/>
  </si>
  <si>
    <r>
      <t xml:space="preserve">昭　　 </t>
    </r>
    <r>
      <rPr>
        <sz val="8"/>
        <rFont val="ＭＳ ゴシック"/>
        <family val="3"/>
        <charset val="128"/>
      </rPr>
      <t>60</t>
    </r>
    <phoneticPr fontId="3"/>
  </si>
  <si>
    <r>
      <t>平　</t>
    </r>
    <r>
      <rPr>
        <sz val="8"/>
        <rFont val="ＭＳ ゴシック"/>
        <family val="3"/>
        <charset val="128"/>
      </rPr>
      <t>2・16</t>
    </r>
    <phoneticPr fontId="3"/>
  </si>
  <si>
    <r>
      <t>３</t>
    </r>
    <r>
      <rPr>
        <sz val="8"/>
        <rFont val="ＭＳ 明朝"/>
        <family val="1"/>
        <charset val="128"/>
      </rPr>
      <t>カ所</t>
    </r>
    <phoneticPr fontId="3"/>
  </si>
  <si>
    <r>
      <t>10</t>
    </r>
    <r>
      <rPr>
        <sz val="8"/>
        <rFont val="ＭＳ 明朝"/>
        <family val="1"/>
        <charset val="128"/>
      </rPr>
      <t>市町</t>
    </r>
    <phoneticPr fontId="3"/>
  </si>
  <si>
    <t>大気汚染</t>
    <rPh sb="2" eb="4">
      <t>オセン</t>
    </rPh>
    <phoneticPr fontId="3"/>
  </si>
  <si>
    <t>水質汚濁</t>
    <rPh sb="2" eb="3">
      <t>ヨゴ</t>
    </rPh>
    <rPh sb="3" eb="4">
      <t>ダク</t>
    </rPh>
    <phoneticPr fontId="3"/>
  </si>
  <si>
    <t>土壌汚染</t>
    <rPh sb="2" eb="4">
      <t>オセン</t>
    </rPh>
    <phoneticPr fontId="3"/>
  </si>
  <si>
    <t>低周波騒音</t>
    <rPh sb="0" eb="3">
      <t>テイシュウハ</t>
    </rPh>
    <rPh sb="3" eb="5">
      <t>ソウオン</t>
    </rPh>
    <phoneticPr fontId="3"/>
  </si>
  <si>
    <t>地盤沈下</t>
    <rPh sb="2" eb="4">
      <t>チンカ</t>
    </rPh>
    <phoneticPr fontId="3"/>
  </si>
  <si>
    <t>会社・事業所</t>
    <rPh sb="0" eb="2">
      <t>カイシャ</t>
    </rPh>
    <rPh sb="3" eb="6">
      <t>ジギョウショ</t>
    </rPh>
    <phoneticPr fontId="3"/>
  </si>
  <si>
    <t>会社・事業所以外</t>
    <rPh sb="0" eb="2">
      <t>カイシャ</t>
    </rPh>
    <rPh sb="3" eb="6">
      <t>ジギョウショ</t>
    </rPh>
    <rPh sb="6" eb="8">
      <t>イガイ</t>
    </rPh>
    <phoneticPr fontId="3"/>
  </si>
  <si>
    <t>個人</t>
    <rPh sb="0" eb="2">
      <t>コジン</t>
    </rPh>
    <phoneticPr fontId="3"/>
  </si>
  <si>
    <r>
      <t>森戸川（葉山町内）
鳩川
永池川
東京湾（</t>
    </r>
    <r>
      <rPr>
        <sz val="8"/>
        <rFont val="ＭＳ ゴシック"/>
        <family val="3"/>
        <charset val="128"/>
      </rPr>
      <t>10</t>
    </r>
    <r>
      <rPr>
        <sz val="8"/>
        <rFont val="ＭＳ 明朝"/>
        <family val="1"/>
        <charset val="128"/>
      </rPr>
      <t>）</t>
    </r>
    <rPh sb="0" eb="3">
      <t>モリトカワ</t>
    </rPh>
    <rPh sb="4" eb="7">
      <t>ハヤママチ</t>
    </rPh>
    <rPh sb="7" eb="8">
      <t>ナイ</t>
    </rPh>
    <rPh sb="10" eb="11">
      <t>ハト</t>
    </rPh>
    <rPh sb="11" eb="12">
      <t>ガワ</t>
    </rPh>
    <rPh sb="13" eb="16">
      <t>ナガイケガワ</t>
    </rPh>
    <rPh sb="17" eb="20">
      <t>トウキョウワン</t>
    </rPh>
    <phoneticPr fontId="3"/>
  </si>
  <si>
    <r>
      <t>鶴見川(千代橋)
森戸川（葉山町内）（森戸橋）
鳩川(馬船橋)
永池川(新竹沢橋)
東京湾（</t>
    </r>
    <r>
      <rPr>
        <sz val="8"/>
        <rFont val="ＭＳ ゴシック"/>
        <family val="3"/>
        <charset val="128"/>
      </rPr>
      <t>10</t>
    </r>
    <r>
      <rPr>
        <sz val="8"/>
        <rFont val="ＭＳ 明朝"/>
        <family val="1"/>
        <charset val="128"/>
      </rPr>
      <t>）（平潟湾内）</t>
    </r>
    <rPh sb="9" eb="11">
      <t>モリト</t>
    </rPh>
    <rPh sb="11" eb="12">
      <t>ガワ</t>
    </rPh>
    <rPh sb="13" eb="16">
      <t>ハヤママチ</t>
    </rPh>
    <rPh sb="16" eb="17">
      <t>ナイ</t>
    </rPh>
    <rPh sb="19" eb="21">
      <t>モリト</t>
    </rPh>
    <rPh sb="21" eb="22">
      <t>バシ</t>
    </rPh>
    <rPh sb="50" eb="52">
      <t>ヒラガタ</t>
    </rPh>
    <rPh sb="52" eb="53">
      <t>ワン</t>
    </rPh>
    <rPh sb="53" eb="54">
      <t>ナイ</t>
    </rPh>
    <phoneticPr fontId="3"/>
  </si>
  <si>
    <r>
      <t>川崎市(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　計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地点</t>
    </r>
    <rPh sb="0" eb="2">
      <t>カワサキ</t>
    </rPh>
    <rPh sb="2" eb="3">
      <t>シ</t>
    </rPh>
    <rPh sb="7" eb="8">
      <t>ケイ</t>
    </rPh>
    <rPh sb="9" eb="11">
      <t>チテン</t>
    </rPh>
    <phoneticPr fontId="6"/>
  </si>
  <si>
    <r>
      <t>横浜市(</t>
    </r>
    <r>
      <rPr>
        <sz val="8"/>
        <rFont val="ＭＳ ゴシック"/>
        <family val="3"/>
        <charset val="128"/>
      </rPr>
      <t>３</t>
    </r>
    <r>
      <rPr>
        <sz val="8"/>
        <rFont val="ＭＳ 明朝"/>
        <family val="1"/>
        <charset val="128"/>
      </rPr>
      <t>)　計</t>
    </r>
    <r>
      <rPr>
        <sz val="8"/>
        <rFont val="ＭＳ ゴシック"/>
        <family val="3"/>
        <charset val="128"/>
      </rPr>
      <t>３</t>
    </r>
    <r>
      <rPr>
        <sz val="8"/>
        <rFont val="ＭＳ 明朝"/>
        <family val="1"/>
        <charset val="128"/>
      </rPr>
      <t>地点</t>
    </r>
    <rPh sb="0" eb="2">
      <t>ヨコハマ</t>
    </rPh>
    <rPh sb="2" eb="3">
      <t>シ</t>
    </rPh>
    <rPh sb="7" eb="8">
      <t>ケイ</t>
    </rPh>
    <rPh sb="9" eb="11">
      <t>チテン</t>
    </rPh>
    <phoneticPr fontId="6"/>
  </si>
  <si>
    <r>
      <t>横浜市(</t>
    </r>
    <r>
      <rPr>
        <sz val="8"/>
        <rFont val="ＭＳ ゴシック"/>
        <family val="3"/>
        <charset val="128"/>
      </rPr>
      <t>11</t>
    </r>
    <r>
      <rPr>
        <sz val="8"/>
        <rFont val="ＭＳ 明朝"/>
        <family val="1"/>
        <charset val="128"/>
      </rPr>
      <t>)、川崎市（</t>
    </r>
    <r>
      <rPr>
        <sz val="8"/>
        <rFont val="ＭＳ ゴシック"/>
        <family val="3"/>
        <charset val="128"/>
      </rPr>
      <t>６</t>
    </r>
    <r>
      <rPr>
        <sz val="8"/>
        <rFont val="ＭＳ 明朝"/>
        <family val="1"/>
        <charset val="128"/>
      </rPr>
      <t>）、相模原市(</t>
    </r>
    <r>
      <rPr>
        <sz val="8"/>
        <rFont val="ＭＳ ゴシック"/>
        <family val="3"/>
        <charset val="128"/>
      </rPr>
      <t>３</t>
    </r>
    <r>
      <rPr>
        <sz val="8"/>
        <rFont val="ＭＳ 明朝"/>
        <family val="1"/>
        <charset val="128"/>
      </rPr>
      <t>)、横須賀市(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)、
平塚市(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)、藤沢市(</t>
    </r>
    <r>
      <rPr>
        <sz val="8"/>
        <rFont val="ＭＳ ゴシック"/>
        <family val="3"/>
        <charset val="128"/>
      </rPr>
      <t>３</t>
    </r>
    <r>
      <rPr>
        <sz val="8"/>
        <rFont val="ＭＳ 明朝"/>
        <family val="1"/>
        <charset val="128"/>
      </rPr>
      <t>)、茅ヶ崎市(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)、
厚木市(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)、大和市(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)、逗子市(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)、
三浦市(</t>
    </r>
    <r>
      <rPr>
        <sz val="8"/>
        <rFont val="ＭＳ ゴシック"/>
        <family val="3"/>
        <charset val="128"/>
      </rPr>
      <t>３</t>
    </r>
    <r>
      <rPr>
        <sz val="8"/>
        <rFont val="ＭＳ 明朝"/>
        <family val="1"/>
        <charset val="128"/>
      </rPr>
      <t>)、鎌倉市(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)、
寒川町(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
　　　　　　　　　　　　　計</t>
    </r>
    <r>
      <rPr>
        <sz val="8"/>
        <rFont val="ＭＳ ゴシック"/>
        <family val="3"/>
        <charset val="128"/>
      </rPr>
      <t>42</t>
    </r>
    <r>
      <rPr>
        <sz val="8"/>
        <rFont val="ＭＳ 明朝"/>
        <family val="1"/>
        <charset val="128"/>
      </rPr>
      <t>地点</t>
    </r>
    <rPh sb="0" eb="3">
      <t>ヨコハマシ</t>
    </rPh>
    <rPh sb="8" eb="11">
      <t>カワサキシ</t>
    </rPh>
    <rPh sb="23" eb="27">
      <t>ヨコスカシ</t>
    </rPh>
    <rPh sb="39" eb="42">
      <t>フジサワシ</t>
    </rPh>
    <rPh sb="62" eb="65">
      <t>ヤマトシ</t>
    </rPh>
    <rPh sb="69" eb="72">
      <t>ズシシ</t>
    </rPh>
    <rPh sb="77" eb="79">
      <t>ミウラ</t>
    </rPh>
    <rPh sb="79" eb="80">
      <t>シ</t>
    </rPh>
    <rPh sb="92" eb="95">
      <t>サムカワマチ</t>
    </rPh>
    <rPh sb="112" eb="113">
      <t>ケイ</t>
    </rPh>
    <rPh sb="115" eb="117">
      <t>チテン</t>
    </rPh>
    <phoneticPr fontId="6"/>
  </si>
  <si>
    <t>農・林・
漁業・
鉱業</t>
    <rPh sb="9" eb="10">
      <t>コウ</t>
    </rPh>
    <rPh sb="10" eb="11">
      <t>ギョウ</t>
    </rPh>
    <phoneticPr fontId="3"/>
  </si>
  <si>
    <t>（令和５年度）環境課調</t>
    <rPh sb="7" eb="9">
      <t>カンキョウ</t>
    </rPh>
    <rPh sb="9" eb="10">
      <t>カ</t>
    </rPh>
    <rPh sb="10" eb="11">
      <t>シラ</t>
    </rPh>
    <phoneticPr fontId="3"/>
  </si>
  <si>
    <t>５年度における</t>
    <phoneticPr fontId="3"/>
  </si>
  <si>
    <t>５年度における認定失効者</t>
    <rPh sb="9" eb="11">
      <t>シッコウ</t>
    </rPh>
    <phoneticPr fontId="3"/>
  </si>
  <si>
    <t>(令和５年度）環境課調</t>
    <rPh sb="1" eb="3">
      <t>レイワ</t>
    </rPh>
    <rPh sb="4" eb="5">
      <t>ネン</t>
    </rPh>
    <rPh sb="5" eb="6">
      <t>ド</t>
    </rPh>
    <rPh sb="7" eb="9">
      <t>カンキョウ</t>
    </rPh>
    <rPh sb="9" eb="10">
      <t>カ</t>
    </rPh>
    <rPh sb="10" eb="11">
      <t>シラ</t>
    </rPh>
    <phoneticPr fontId="3"/>
  </si>
  <si>
    <t>令和５年度新たに達成
した水域、
適合した地点</t>
    <rPh sb="13" eb="15">
      <t>スイイキ</t>
    </rPh>
    <rPh sb="17" eb="19">
      <t>テキゴウ</t>
    </rPh>
    <rPh sb="21" eb="23">
      <t>チテン</t>
    </rPh>
    <phoneticPr fontId="3"/>
  </si>
  <si>
    <t>令和５年度新たに達成
しなかった水域、
適合しなかった地点</t>
    <rPh sb="16" eb="18">
      <t>スイイキ</t>
    </rPh>
    <rPh sb="20" eb="22">
      <t>テキゴウ</t>
    </rPh>
    <rPh sb="27" eb="29">
      <t>チテン</t>
    </rPh>
    <phoneticPr fontId="3"/>
  </si>
  <si>
    <t>（令和５年度）環境課調</t>
    <rPh sb="4" eb="5">
      <t>ネン</t>
    </rPh>
    <rPh sb="5" eb="6">
      <t>ド</t>
    </rPh>
    <rPh sb="7" eb="9">
      <t>カンキョウ</t>
    </rPh>
    <rPh sb="9" eb="10">
      <t>カ</t>
    </rPh>
    <rPh sb="10" eb="11">
      <t>シラ</t>
    </rPh>
    <phoneticPr fontId="6"/>
  </si>
  <si>
    <t>（令和５年度）環境課調</t>
    <rPh sb="1" eb="3">
      <t>レイワ</t>
    </rPh>
    <rPh sb="4" eb="5">
      <t>ネン</t>
    </rPh>
    <rPh sb="5" eb="6">
      <t>ド</t>
    </rPh>
    <rPh sb="7" eb="9">
      <t>カンキョウ</t>
    </rPh>
    <rPh sb="9" eb="10">
      <t>カ</t>
    </rPh>
    <rPh sb="10" eb="11">
      <t>シラ</t>
    </rPh>
    <phoneticPr fontId="3"/>
  </si>
  <si>
    <t>　　　　年実施としているため、直近２年間の沈下内訳及び沈下量を記載している。</t>
    <rPh sb="4" eb="5">
      <t>トシ</t>
    </rPh>
    <rPh sb="5" eb="7">
      <t>ジッシ</t>
    </rPh>
    <rPh sb="15" eb="17">
      <t>チョッキン</t>
    </rPh>
    <rPh sb="18" eb="20">
      <t>ネンカン</t>
    </rPh>
    <rPh sb="21" eb="23">
      <t>チンカ</t>
    </rPh>
    <rPh sb="23" eb="25">
      <t>ウチワケ</t>
    </rPh>
    <rPh sb="25" eb="26">
      <t>オヨ</t>
    </rPh>
    <rPh sb="27" eb="29">
      <t>チンカ</t>
    </rPh>
    <rPh sb="29" eb="30">
      <t>リョウ</t>
    </rPh>
    <rPh sb="31" eb="33">
      <t>キサイ</t>
    </rPh>
    <phoneticPr fontId="3"/>
  </si>
  <si>
    <t>（令和６年３月31日現在）自然環境保全課調</t>
    <phoneticPr fontId="3"/>
  </si>
  <si>
    <t>（令和６年４月１日現在）自然環境保全課調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rPh sb="12" eb="14">
      <t>シゼン</t>
    </rPh>
    <rPh sb="14" eb="16">
      <t>カンキョウ</t>
    </rPh>
    <rPh sb="16" eb="18">
      <t>ホゼン</t>
    </rPh>
    <rPh sb="18" eb="19">
      <t>カ</t>
    </rPh>
    <rPh sb="19" eb="20">
      <t>シラ</t>
    </rPh>
    <phoneticPr fontId="3"/>
  </si>
  <si>
    <t>（令和６年３月31日現在）自然環境保全課調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シラ</t>
    </rPh>
    <phoneticPr fontId="3"/>
  </si>
  <si>
    <t>（令和６年３月31日現在）自然環境保全課調</t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チョウ</t>
    </rPh>
    <phoneticPr fontId="3"/>
  </si>
  <si>
    <t>(昭61～令５)</t>
    <phoneticPr fontId="3"/>
  </si>
  <si>
    <t>川崎市高津区溝口</t>
    <phoneticPr fontId="3"/>
  </si>
  <si>
    <t>川崎市高津区下作延</t>
    <phoneticPr fontId="3"/>
  </si>
  <si>
    <t>一般国道134号</t>
  </si>
  <si>
    <t>平塚市虹ケ浜</t>
    <phoneticPr fontId="3"/>
  </si>
  <si>
    <t>伊勢原市高森</t>
  </si>
  <si>
    <t>一般国道246号</t>
    <phoneticPr fontId="3"/>
  </si>
  <si>
    <t>座間市西栗原</t>
    <phoneticPr fontId="3"/>
  </si>
  <si>
    <t>（令和４年度）環境課調</t>
    <rPh sb="4" eb="5">
      <t>ネン</t>
    </rPh>
    <rPh sb="5" eb="6">
      <t>ド</t>
    </rPh>
    <rPh sb="7" eb="9">
      <t>カンキョウ</t>
    </rPh>
    <rPh sb="9" eb="10">
      <t>カ</t>
    </rPh>
    <rPh sb="10" eb="11">
      <t>シラ</t>
    </rPh>
    <phoneticPr fontId="3"/>
  </si>
  <si>
    <r>
      <t>（注）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　上記地点は常時監視により測定した</t>
    </r>
    <r>
      <rPr>
        <sz val="8"/>
        <rFont val="ＭＳ ゴシック"/>
        <family val="3"/>
        <charset val="128"/>
      </rPr>
      <t>116</t>
    </r>
    <r>
      <rPr>
        <sz val="8"/>
        <rFont val="ＭＳ 明朝"/>
        <family val="1"/>
        <charset val="128"/>
      </rPr>
      <t>地点のうち、騒音レベルが昼</t>
    </r>
    <r>
      <rPr>
        <sz val="8"/>
        <rFont val="ＭＳ ゴシック"/>
        <family val="3"/>
        <charset val="128"/>
      </rPr>
      <t>75</t>
    </r>
    <r>
      <rPr>
        <sz val="8"/>
        <rFont val="ＭＳ 明朝"/>
        <family val="1"/>
        <charset val="128"/>
      </rPr>
      <t>dBまたは夜</t>
    </r>
    <r>
      <rPr>
        <sz val="8"/>
        <rFont val="ＭＳ ゴシック"/>
        <family val="3"/>
        <charset val="128"/>
      </rPr>
      <t>70</t>
    </r>
    <r>
      <rPr>
        <sz val="8"/>
        <rFont val="ＭＳ 明朝"/>
        <family val="1"/>
        <charset val="128"/>
      </rPr>
      <t>dBを超えているもの。</t>
    </r>
    <rPh sb="1" eb="2">
      <t>チュウ</t>
    </rPh>
    <rPh sb="5" eb="7">
      <t>ジョウキ</t>
    </rPh>
    <rPh sb="7" eb="9">
      <t>チテン</t>
    </rPh>
    <rPh sb="10" eb="12">
      <t>ジョウジ</t>
    </rPh>
    <rPh sb="12" eb="14">
      <t>カンシ</t>
    </rPh>
    <rPh sb="17" eb="19">
      <t>ソクテイ</t>
    </rPh>
    <rPh sb="24" eb="26">
      <t>チテン</t>
    </rPh>
    <rPh sb="30" eb="32">
      <t>ソウオン</t>
    </rPh>
    <rPh sb="36" eb="37">
      <t>ヒル</t>
    </rPh>
    <rPh sb="44" eb="45">
      <t>ヨル</t>
    </rPh>
    <rPh sb="50" eb="51">
      <t>コ</t>
    </rPh>
    <phoneticPr fontId="3"/>
  </si>
  <si>
    <t>Ｃ</t>
    <phoneticPr fontId="3"/>
  </si>
  <si>
    <t>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</si>
</sst>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(* #,##0_);_(* \(#,##0\);_(* &quot;-&quot;_);_(@_)"/>
    <numFmt numFmtId="177" formatCode="#,##0_);[Red]\(#,##0\);_*&quot;-&quot;_;"/>
    <numFmt numFmtId="178" formatCode="_(* #,##0.000000000000000_);_(* \(#,##0.000000000000000\);_(* &quot;-&quot;_);_(@_)"/>
    <numFmt numFmtId="179" formatCode="#,##0.0_);[Red]\(#,##0.0\)"/>
    <numFmt numFmtId="180" formatCode="0.0_ "/>
    <numFmt numFmtId="181" formatCode="0_ "/>
    <numFmt numFmtId="182" formatCode="#,##0.00_ "/>
    <numFmt numFmtId="183" formatCode="_ * #,##0.0_ ;_ * \-#,##0.0_ ;_ * &quot;-&quot;?_ ;_ @_ "/>
    <numFmt numFmtId="184" formatCode="0.00_);[Red]\(0.00\)"/>
    <numFmt numFmtId="185" formatCode="#,##0;&quot;△ &quot;#,##0"/>
    <numFmt numFmtId="186" formatCode="#,##0.00;&quot;△ &quot;#,##0.00"/>
    <numFmt numFmtId="187" formatCode="0_);[Red]\(0\)"/>
    <numFmt numFmtId="188" formatCode="#,##0.0_ "/>
    <numFmt numFmtId="189" formatCode="#,##0_ "/>
    <numFmt numFmtId="190" formatCode="#,##0_ ;[Red]\-#,##0\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明朝"/>
      <family val="1"/>
      <charset val="128"/>
    </font>
    <font>
      <sz val="7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5"/>
      <name val="ＭＳ 明朝"/>
      <family val="1"/>
      <charset val="128"/>
    </font>
    <font>
      <b/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color rgb="FFFF0000"/>
      <name val="ＭＳ ゴシック"/>
      <family val="3"/>
      <charset val="128"/>
    </font>
    <font>
      <b/>
      <sz val="12"/>
      <color rgb="FF3F3F3F"/>
      <name val="ＭＳ 明朝"/>
      <family val="2"/>
      <charset val="128"/>
    </font>
    <font>
      <sz val="6.5"/>
      <color rgb="FFFF0000"/>
      <name val="ＭＳ 明朝"/>
      <family val="1"/>
      <charset val="128"/>
    </font>
    <font>
      <sz val="10"/>
      <name val="ＭＳ 明朝"/>
      <family val="1"/>
      <charset val="128"/>
    </font>
    <font>
      <strike/>
      <sz val="8"/>
      <name val="ＭＳ 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</cellStyleXfs>
  <cellXfs count="731">
    <xf numFmtId="0" fontId="0" fillId="0" borderId="0" xfId="0"/>
    <xf numFmtId="176" fontId="2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distributed" vertical="center" justifyLastLine="1"/>
    </xf>
    <xf numFmtId="176" fontId="4" fillId="0" borderId="3" xfId="0" applyNumberFormat="1" applyFont="1" applyFill="1" applyBorder="1" applyAlignment="1">
      <alignment horizontal="distributed" vertical="center" justifyLastLine="1"/>
    </xf>
    <xf numFmtId="176" fontId="2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distributed" vertical="center" justifyLastLine="1"/>
    </xf>
    <xf numFmtId="176" fontId="4" fillId="0" borderId="9" xfId="0" applyNumberFormat="1" applyFont="1" applyFill="1" applyBorder="1" applyAlignment="1">
      <alignment horizontal="distributed" vertical="center" justifyLastLine="1"/>
    </xf>
    <xf numFmtId="176" fontId="4" fillId="0" borderId="10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7" fillId="0" borderId="13" xfId="1" applyNumberFormat="1" applyFont="1" applyFill="1" applyBorder="1" applyAlignment="1">
      <alignment horizontal="right" vertical="center" wrapText="1" readingOrder="1"/>
    </xf>
    <xf numFmtId="177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176" fontId="8" fillId="0" borderId="15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182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vertical="center"/>
    </xf>
    <xf numFmtId="177" fontId="13" fillId="0" borderId="13" xfId="1" applyNumberFormat="1" applyFont="1" applyFill="1" applyBorder="1" applyAlignment="1">
      <alignment horizontal="right" vertical="center" wrapText="1" readingOrder="1"/>
    </xf>
    <xf numFmtId="177" fontId="13" fillId="0" borderId="0" xfId="0" applyNumberFormat="1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 wrapText="1" readingOrder="1"/>
    </xf>
    <xf numFmtId="0" fontId="12" fillId="0" borderId="0" xfId="0" applyFont="1" applyFill="1" applyAlignment="1">
      <alignment horizontal="distributed" vertical="center"/>
    </xf>
    <xf numFmtId="177" fontId="14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right" vertical="center" wrapText="1" readingOrder="1"/>
    </xf>
    <xf numFmtId="176" fontId="14" fillId="0" borderId="0" xfId="0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horizontal="right" vertical="center" wrapText="1"/>
    </xf>
    <xf numFmtId="176" fontId="15" fillId="0" borderId="1" xfId="0" applyNumberFormat="1" applyFont="1" applyFill="1" applyBorder="1" applyAlignment="1">
      <alignment vertical="center"/>
    </xf>
    <xf numFmtId="176" fontId="15" fillId="0" borderId="15" xfId="0" applyNumberFormat="1" applyFont="1" applyFill="1" applyBorder="1" applyAlignment="1">
      <alignment horizontal="left" vertical="center"/>
    </xf>
    <xf numFmtId="176" fontId="15" fillId="0" borderId="1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horizontal="left" vertical="center"/>
    </xf>
    <xf numFmtId="176" fontId="15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Border="1" applyAlignment="1">
      <alignment vertical="center"/>
    </xf>
    <xf numFmtId="177" fontId="13" fillId="0" borderId="13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77" fontId="14" fillId="0" borderId="13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 textRotation="255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textRotation="255" wrapText="1"/>
    </xf>
    <xf numFmtId="0" fontId="5" fillId="0" borderId="0" xfId="0" applyFont="1" applyFill="1" applyBorder="1" applyAlignment="1">
      <alignment horizontal="right" vertical="center" justifyLastLine="1"/>
    </xf>
    <xf numFmtId="0" fontId="7" fillId="0" borderId="14" xfId="0" applyFont="1" applyFill="1" applyBorder="1" applyAlignment="1">
      <alignment vertical="center"/>
    </xf>
    <xf numFmtId="38" fontId="7" fillId="0" borderId="0" xfId="1" applyFont="1" applyFill="1" applyAlignment="1">
      <alignment horizontal="right" vertical="center"/>
    </xf>
    <xf numFmtId="40" fontId="7" fillId="0" borderId="0" xfId="1" applyNumberFormat="1" applyFont="1" applyFill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/>
    </xf>
    <xf numFmtId="38" fontId="10" fillId="0" borderId="1" xfId="0" applyNumberFormat="1" applyFont="1" applyFill="1" applyBorder="1" applyAlignment="1">
      <alignment horizontal="right" vertical="center" wrapText="1"/>
    </xf>
    <xf numFmtId="40" fontId="10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18" fillId="0" borderId="0" xfId="0" applyFont="1" applyFill="1" applyAlignment="1">
      <alignment vertical="center"/>
    </xf>
    <xf numFmtId="38" fontId="6" fillId="0" borderId="0" xfId="0" applyNumberFormat="1" applyFont="1" applyFill="1" applyAlignment="1">
      <alignment vertical="center"/>
    </xf>
    <xf numFmtId="40" fontId="6" fillId="0" borderId="0" xfId="0" applyNumberFormat="1" applyFont="1" applyFill="1" applyAlignment="1">
      <alignment vertical="center"/>
    </xf>
    <xf numFmtId="40" fontId="18" fillId="0" borderId="0" xfId="0" applyNumberFormat="1" applyFont="1" applyFill="1" applyAlignment="1">
      <alignment vertical="center"/>
    </xf>
    <xf numFmtId="38" fontId="18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6" fillId="0" borderId="0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/>
    </xf>
    <xf numFmtId="17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9" fontId="4" fillId="0" borderId="13" xfId="0" applyNumberFormat="1" applyFont="1" applyFill="1" applyBorder="1" applyAlignment="1">
      <alignment horizontal="center" vertical="center"/>
    </xf>
    <xf numFmtId="17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wrapText="1"/>
    </xf>
    <xf numFmtId="179" fontId="4" fillId="0" borderId="13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wrapText="1" justifyLastLine="1"/>
    </xf>
    <xf numFmtId="0" fontId="21" fillId="0" borderId="0" xfId="0" applyFont="1" applyFill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distributed" textRotation="255" wrapText="1" justifyLastLine="1"/>
    </xf>
    <xf numFmtId="0" fontId="4" fillId="0" borderId="8" xfId="0" applyFont="1" applyFill="1" applyBorder="1" applyAlignment="1">
      <alignment vertical="center" textRotation="255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22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vertical="center" wrapText="1"/>
    </xf>
    <xf numFmtId="38" fontId="8" fillId="0" borderId="11" xfId="0" applyNumberFormat="1" applyFont="1" applyFill="1" applyBorder="1" applyAlignment="1">
      <alignment horizontal="right" vertical="center" wrapText="1"/>
    </xf>
    <xf numFmtId="38" fontId="4" fillId="0" borderId="22" xfId="0" applyNumberFormat="1" applyFont="1" applyFill="1" applyBorder="1" applyAlignment="1">
      <alignment horizontal="right" vertical="center" wrapText="1"/>
    </xf>
    <xf numFmtId="57" fontId="8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4" fillId="0" borderId="25" xfId="0" applyFont="1" applyFill="1" applyBorder="1" applyAlignment="1">
      <alignment vertical="distributed" textRotation="255" wrapText="1" justifyLastLine="1"/>
    </xf>
    <xf numFmtId="0" fontId="4" fillId="0" borderId="26" xfId="0" applyFont="1" applyFill="1" applyBorder="1" applyAlignment="1">
      <alignment vertical="center" textRotation="255" wrapText="1"/>
    </xf>
    <xf numFmtId="0" fontId="4" fillId="0" borderId="26" xfId="0" applyFont="1" applyFill="1" applyBorder="1" applyAlignment="1">
      <alignment horizontal="distributed" vertical="center" wrapText="1"/>
    </xf>
    <xf numFmtId="0" fontId="4" fillId="0" borderId="25" xfId="0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vertical="center" wrapText="1"/>
    </xf>
    <xf numFmtId="38" fontId="8" fillId="0" borderId="21" xfId="0" applyNumberFormat="1" applyFont="1" applyFill="1" applyBorder="1" applyAlignment="1">
      <alignment vertical="center" wrapText="1"/>
    </xf>
    <xf numFmtId="38" fontId="8" fillId="0" borderId="25" xfId="0" applyNumberFormat="1" applyFont="1" applyFill="1" applyBorder="1" applyAlignment="1">
      <alignment vertical="center" wrapText="1"/>
    </xf>
    <xf numFmtId="57" fontId="8" fillId="0" borderId="10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righ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vertical="center" wrapText="1"/>
    </xf>
    <xf numFmtId="38" fontId="8" fillId="0" borderId="28" xfId="0" applyNumberFormat="1" applyFont="1" applyFill="1" applyBorder="1" applyAlignment="1">
      <alignment vertical="center" wrapText="1"/>
    </xf>
    <xf numFmtId="38" fontId="8" fillId="0" borderId="29" xfId="0" applyNumberFormat="1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/>
    <xf numFmtId="0" fontId="4" fillId="0" borderId="0" xfId="0" applyFont="1" applyFill="1" applyAlignment="1">
      <alignment horizontal="right"/>
    </xf>
    <xf numFmtId="0" fontId="6" fillId="0" borderId="0" xfId="0" applyFont="1" applyFill="1"/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4" fillId="0" borderId="24" xfId="0" applyFont="1" applyFill="1" applyBorder="1" applyAlignment="1">
      <alignment horizontal="distributed" justifyLastLine="1"/>
    </xf>
    <xf numFmtId="0" fontId="5" fillId="0" borderId="14" xfId="0" applyFont="1" applyFill="1" applyBorder="1" applyAlignment="1">
      <alignment horizontal="distributed" vertical="center" justifyLastLine="1"/>
    </xf>
    <xf numFmtId="3" fontId="7" fillId="0" borderId="0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0" fontId="4" fillId="0" borderId="23" xfId="0" applyFont="1" applyFill="1" applyBorder="1"/>
    <xf numFmtId="0" fontId="4" fillId="0" borderId="1" xfId="0" applyFont="1" applyFill="1" applyBorder="1"/>
    <xf numFmtId="0" fontId="4" fillId="0" borderId="0" xfId="0" applyFont="1" applyFill="1" applyAlignment="1"/>
    <xf numFmtId="0" fontId="16" fillId="0" borderId="0" xfId="0" applyFont="1" applyFill="1" applyAlignment="1">
      <alignment horizontal="right"/>
    </xf>
    <xf numFmtId="0" fontId="21" fillId="0" borderId="1" xfId="0" applyFont="1" applyFill="1" applyBorder="1" applyAlignment="1">
      <alignment vertical="center" shrinkToFit="1"/>
    </xf>
    <xf numFmtId="0" fontId="22" fillId="0" borderId="1" xfId="0" applyFont="1" applyFill="1" applyBorder="1" applyAlignment="1">
      <alignment vertical="center" shrinkToFit="1"/>
    </xf>
    <xf numFmtId="184" fontId="6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 readingOrder="1"/>
    </xf>
    <xf numFmtId="0" fontId="4" fillId="0" borderId="38" xfId="0" applyFont="1" applyFill="1" applyBorder="1" applyAlignment="1">
      <alignment horizontal="center" vertical="center" readingOrder="1"/>
    </xf>
    <xf numFmtId="0" fontId="4" fillId="0" borderId="0" xfId="0" applyNumberFormat="1" applyFont="1" applyFill="1" applyAlignment="1">
      <alignment horizontal="right" vertical="center"/>
    </xf>
    <xf numFmtId="184" fontId="6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horizontal="centerContinuous" vertical="center"/>
    </xf>
    <xf numFmtId="0" fontId="23" fillId="0" borderId="0" xfId="0" applyFont="1" applyFill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40" fontId="7" fillId="0" borderId="0" xfId="0" applyNumberFormat="1" applyFont="1" applyFill="1" applyAlignment="1">
      <alignment horizontal="right" vertical="center" wrapText="1"/>
    </xf>
    <xf numFmtId="0" fontId="7" fillId="0" borderId="0" xfId="0" applyNumberFormat="1" applyFont="1" applyFill="1" applyAlignment="1">
      <alignment horizontal="right" vertical="center" wrapText="1"/>
    </xf>
    <xf numFmtId="0" fontId="24" fillId="0" borderId="0" xfId="0" applyFont="1" applyFill="1" applyAlignment="1">
      <alignment horizontal="center" vertical="center" wrapText="1"/>
    </xf>
    <xf numFmtId="182" fontId="7" fillId="0" borderId="0" xfId="0" applyNumberFormat="1" applyFont="1" applyFill="1" applyAlignment="1">
      <alignment horizontal="right" vertical="center" wrapText="1"/>
    </xf>
    <xf numFmtId="185" fontId="7" fillId="0" borderId="0" xfId="0" applyNumberFormat="1" applyFont="1" applyFill="1" applyAlignment="1">
      <alignment horizontal="right" vertical="center" wrapText="1"/>
    </xf>
    <xf numFmtId="4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40" fontId="10" fillId="0" borderId="0" xfId="0" applyNumberFormat="1" applyFont="1" applyFill="1" applyAlignment="1">
      <alignment vertical="center"/>
    </xf>
    <xf numFmtId="184" fontId="23" fillId="0" borderId="0" xfId="0" applyNumberFormat="1" applyFont="1" applyFill="1" applyAlignment="1">
      <alignment horizontal="right" vertical="center" wrapText="1"/>
    </xf>
    <xf numFmtId="0" fontId="23" fillId="0" borderId="14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176" fontId="10" fillId="0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184" fontId="10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10" fillId="0" borderId="15" xfId="0" applyFont="1" applyFill="1" applyBorder="1" applyAlignment="1">
      <alignment vertical="center"/>
    </xf>
    <xf numFmtId="40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85" fontId="25" fillId="0" borderId="1" xfId="0" applyNumberFormat="1" applyFont="1" applyFill="1" applyBorder="1" applyAlignment="1">
      <alignment vertical="center"/>
    </xf>
    <xf numFmtId="185" fontId="10" fillId="0" borderId="1" xfId="0" applyNumberFormat="1" applyFont="1" applyFill="1" applyBorder="1" applyAlignment="1">
      <alignment vertical="center"/>
    </xf>
    <xf numFmtId="184" fontId="10" fillId="0" borderId="0" xfId="0" applyNumberFormat="1" applyFont="1" applyFill="1" applyAlignment="1">
      <alignment vertical="center"/>
    </xf>
    <xf numFmtId="185" fontId="6" fillId="0" borderId="0" xfId="0" applyNumberFormat="1" applyFont="1" applyFill="1" applyAlignment="1">
      <alignment vertical="center"/>
    </xf>
    <xf numFmtId="185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16" fillId="0" borderId="0" xfId="0" applyFont="1" applyFill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24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7" fillId="0" borderId="0" xfId="0" applyFont="1" applyFill="1" applyAlignment="1">
      <alignment horizontal="distributed"/>
    </xf>
    <xf numFmtId="0" fontId="4" fillId="0" borderId="0" xfId="0" applyFont="1" applyFill="1" applyBorder="1"/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 applyAlignment="1">
      <alignment horizontal="distributed"/>
    </xf>
    <xf numFmtId="49" fontId="4" fillId="0" borderId="0" xfId="0" applyNumberFormat="1" applyFont="1" applyFill="1" applyBorder="1" applyAlignment="1">
      <alignment horizontal="distributed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distributed" vertical="center" wrapText="1"/>
    </xf>
    <xf numFmtId="0" fontId="6" fillId="0" borderId="0" xfId="0" applyFont="1" applyFill="1" applyAlignment="1">
      <alignment horizontal="distributed" vertical="center" shrinkToFit="1"/>
    </xf>
    <xf numFmtId="0" fontId="6" fillId="0" borderId="15" xfId="0" applyFont="1" applyFill="1" applyBorder="1"/>
    <xf numFmtId="0" fontId="6" fillId="0" borderId="23" xfId="0" applyFont="1" applyFill="1" applyBorder="1"/>
    <xf numFmtId="0" fontId="6" fillId="0" borderId="0" xfId="0" applyFont="1" applyFill="1" applyBorder="1"/>
    <xf numFmtId="0" fontId="4" fillId="0" borderId="0" xfId="0" applyFont="1" applyFill="1" applyAlignment="1">
      <alignment horizontal="center"/>
    </xf>
    <xf numFmtId="49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2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distributed" justifyLastLine="1"/>
    </xf>
    <xf numFmtId="0" fontId="7" fillId="0" borderId="0" xfId="0" applyFont="1" applyFill="1" applyBorder="1" applyAlignment="1">
      <alignment horizontal="center"/>
    </xf>
    <xf numFmtId="3" fontId="7" fillId="0" borderId="1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176" fontId="6" fillId="0" borderId="0" xfId="0" applyNumberFormat="1" applyFont="1" applyFill="1"/>
    <xf numFmtId="49" fontId="6" fillId="0" borderId="1" xfId="0" applyNumberFormat="1" applyFont="1" applyFill="1" applyBorder="1"/>
    <xf numFmtId="49" fontId="6" fillId="0" borderId="0" xfId="0" applyNumberFormat="1" applyFont="1" applyFill="1"/>
    <xf numFmtId="3" fontId="6" fillId="0" borderId="0" xfId="0" applyNumberFormat="1" applyFont="1" applyFill="1"/>
    <xf numFmtId="0" fontId="4" fillId="0" borderId="5" xfId="0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right" vertical="center"/>
    </xf>
    <xf numFmtId="185" fontId="8" fillId="0" borderId="13" xfId="1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87" fontId="7" fillId="0" borderId="0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76" fontId="16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187" fontId="7" fillId="0" borderId="13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187" fontId="6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top"/>
    </xf>
    <xf numFmtId="176" fontId="7" fillId="0" borderId="13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vertical="center"/>
    </xf>
    <xf numFmtId="185" fontId="8" fillId="0" borderId="15" xfId="0" applyNumberFormat="1" applyFont="1" applyFill="1" applyBorder="1" applyAlignment="1">
      <alignment horizontal="right" vertical="center"/>
    </xf>
    <xf numFmtId="185" fontId="8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quotePrefix="1" applyNumberFormat="1" applyFont="1" applyFill="1" applyAlignment="1">
      <alignment horizontal="right" vertical="center"/>
    </xf>
    <xf numFmtId="0" fontId="6" fillId="0" borderId="1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24" fillId="0" borderId="14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176" fontId="7" fillId="0" borderId="0" xfId="0" applyNumberFormat="1" applyFont="1" applyFill="1" applyAlignment="1">
      <alignment horizontal="right" vertical="center"/>
    </xf>
    <xf numFmtId="49" fontId="4" fillId="0" borderId="18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6" fontId="8" fillId="0" borderId="14" xfId="0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/>
    </xf>
    <xf numFmtId="49" fontId="6" fillId="0" borderId="4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top" textRotation="255"/>
    </xf>
    <xf numFmtId="0" fontId="4" fillId="0" borderId="24" xfId="0" applyFont="1" applyFill="1" applyBorder="1" applyAlignment="1">
      <alignment horizontal="center" vertical="top" textRotation="255"/>
    </xf>
    <xf numFmtId="0" fontId="5" fillId="0" borderId="0" xfId="0" applyNumberFormat="1" applyFont="1" applyFill="1" applyAlignment="1">
      <alignment horizontal="distributed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187" fontId="4" fillId="0" borderId="0" xfId="0" applyNumberFormat="1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0" fontId="6" fillId="0" borderId="40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7" fontId="6" fillId="0" borderId="15" xfId="0" applyNumberFormat="1" applyFont="1" applyFill="1" applyBorder="1" applyAlignment="1">
      <alignment vertical="center" wrapText="1"/>
    </xf>
    <xf numFmtId="187" fontId="6" fillId="0" borderId="23" xfId="0" applyNumberFormat="1" applyFont="1" applyFill="1" applyBorder="1" applyAlignment="1">
      <alignment vertical="center" wrapText="1"/>
    </xf>
    <xf numFmtId="187" fontId="6" fillId="0" borderId="1" xfId="0" applyNumberFormat="1" applyFont="1" applyFill="1" applyBorder="1" applyAlignment="1">
      <alignment vertical="center" wrapText="1"/>
    </xf>
    <xf numFmtId="180" fontId="6" fillId="0" borderId="0" xfId="0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89" fontId="4" fillId="0" borderId="0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89" fontId="4" fillId="0" borderId="8" xfId="0" applyNumberFormat="1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89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190" fontId="7" fillId="0" borderId="0" xfId="1" quotePrefix="1" applyNumberFormat="1" applyFont="1" applyFill="1" applyAlignment="1">
      <alignment horizontal="right" vertical="center"/>
    </xf>
    <xf numFmtId="187" fontId="7" fillId="0" borderId="0" xfId="3" quotePrefix="1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left" vertical="center"/>
    </xf>
    <xf numFmtId="187" fontId="7" fillId="0" borderId="0" xfId="0" applyNumberFormat="1" applyFont="1" applyFill="1" applyAlignment="1">
      <alignment horizontal="right" vertical="center"/>
    </xf>
    <xf numFmtId="49" fontId="6" fillId="0" borderId="1" xfId="0" applyNumberFormat="1" applyFont="1" applyFill="1" applyBorder="1" applyAlignment="1">
      <alignment vertical="center" wrapText="1"/>
    </xf>
    <xf numFmtId="176" fontId="8" fillId="0" borderId="13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quotePrefix="1" applyNumberFormat="1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Alignment="1">
      <alignment horizontal="left" vertical="center"/>
    </xf>
    <xf numFmtId="176" fontId="20" fillId="0" borderId="0" xfId="0" applyNumberFormat="1" applyFont="1" applyFill="1" applyAlignment="1">
      <alignment vertical="center"/>
    </xf>
    <xf numFmtId="183" fontId="8" fillId="0" borderId="13" xfId="0" applyNumberFormat="1" applyFont="1" applyFill="1" applyBorder="1" applyAlignment="1">
      <alignment horizontal="right" vertical="center" wrapText="1"/>
    </xf>
    <xf numFmtId="183" fontId="8" fillId="0" borderId="14" xfId="0" applyNumberFormat="1" applyFont="1" applyFill="1" applyBorder="1" applyAlignment="1">
      <alignment horizontal="right" vertical="center" wrapText="1"/>
    </xf>
    <xf numFmtId="49" fontId="4" fillId="0" borderId="13" xfId="0" applyNumberFormat="1" applyFont="1" applyFill="1" applyBorder="1" applyAlignment="1">
      <alignment horizontal="right" vertical="center"/>
    </xf>
    <xf numFmtId="183" fontId="8" fillId="0" borderId="13" xfId="0" applyNumberFormat="1" applyFont="1" applyFill="1" applyBorder="1" applyAlignment="1">
      <alignment horizontal="right" vertical="center"/>
    </xf>
    <xf numFmtId="183" fontId="4" fillId="0" borderId="14" xfId="0" applyNumberFormat="1" applyFont="1" applyFill="1" applyBorder="1" applyAlignment="1">
      <alignment horizontal="right" vertical="center"/>
    </xf>
    <xf numFmtId="179" fontId="8" fillId="0" borderId="13" xfId="0" applyNumberFormat="1" applyFont="1" applyFill="1" applyBorder="1" applyAlignment="1">
      <alignment horizontal="right" vertical="center" wrapText="1"/>
    </xf>
    <xf numFmtId="179" fontId="8" fillId="0" borderId="14" xfId="0" applyNumberFormat="1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9" fontId="4" fillId="0" borderId="14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183" fontId="4" fillId="0" borderId="14" xfId="0" applyNumberFormat="1" applyFont="1" applyFill="1" applyBorder="1" applyAlignment="1">
      <alignment horizontal="right" vertical="center" wrapText="1"/>
    </xf>
    <xf numFmtId="183" fontId="4" fillId="0" borderId="0" xfId="0" applyNumberFormat="1" applyFont="1" applyFill="1" applyAlignment="1">
      <alignment horizontal="right" vertical="center"/>
    </xf>
    <xf numFmtId="183" fontId="8" fillId="0" borderId="14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 wrapText="1"/>
    </xf>
    <xf numFmtId="38" fontId="7" fillId="0" borderId="0" xfId="0" applyNumberFormat="1" applyFont="1" applyFill="1" applyAlignment="1">
      <alignment horizontal="right" vertical="center" wrapText="1"/>
    </xf>
    <xf numFmtId="185" fontId="7" fillId="0" borderId="0" xfId="0" applyNumberFormat="1" applyFont="1" applyFill="1" applyAlignment="1">
      <alignment vertical="center" wrapText="1"/>
    </xf>
    <xf numFmtId="185" fontId="31" fillId="0" borderId="0" xfId="0" applyNumberFormat="1" applyFont="1" applyFill="1" applyAlignment="1">
      <alignment vertical="center" wrapText="1"/>
    </xf>
    <xf numFmtId="4" fontId="5" fillId="0" borderId="0" xfId="0" applyNumberFormat="1" applyFont="1" applyFill="1" applyAlignment="1">
      <alignment horizontal="right" vertical="center" wrapText="1"/>
    </xf>
    <xf numFmtId="176" fontId="8" fillId="0" borderId="13" xfId="0" applyNumberFormat="1" applyFont="1" applyFill="1" applyBorder="1" applyAlignment="1">
      <alignment horizontal="right" vertical="center" wrapText="1"/>
    </xf>
    <xf numFmtId="40" fontId="8" fillId="0" borderId="0" xfId="0" applyNumberFormat="1" applyFont="1" applyFill="1" applyAlignment="1">
      <alignment horizontal="right" vertical="center" wrapText="1"/>
    </xf>
    <xf numFmtId="182" fontId="8" fillId="0" borderId="0" xfId="0" applyNumberFormat="1" applyFont="1" applyFill="1" applyAlignment="1">
      <alignment horizontal="right" vertical="center" wrapText="1"/>
    </xf>
    <xf numFmtId="185" fontId="24" fillId="0" borderId="0" xfId="0" applyNumberFormat="1" applyFont="1" applyFill="1" applyAlignment="1">
      <alignment vertical="center" wrapText="1"/>
    </xf>
    <xf numFmtId="185" fontId="8" fillId="0" borderId="0" xfId="0" applyNumberFormat="1" applyFont="1" applyFill="1" applyAlignment="1">
      <alignment horizontal="right" vertical="center" wrapText="1"/>
    </xf>
    <xf numFmtId="185" fontId="3" fillId="0" borderId="0" xfId="0" applyNumberFormat="1" applyFont="1" applyFill="1" applyAlignment="1">
      <alignment vertical="top" wrapText="1"/>
    </xf>
    <xf numFmtId="38" fontId="8" fillId="0" borderId="0" xfId="0" applyNumberFormat="1" applyFont="1" applyFill="1" applyAlignment="1">
      <alignment horizontal="right" vertical="center" wrapText="1"/>
    </xf>
    <xf numFmtId="182" fontId="24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2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8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182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top" wrapText="1"/>
    </xf>
    <xf numFmtId="2" fontId="8" fillId="0" borderId="0" xfId="0" applyNumberFormat="1" applyFont="1" applyFill="1" applyAlignment="1">
      <alignment horizontal="right" vertical="center" wrapText="1"/>
    </xf>
    <xf numFmtId="186" fontId="7" fillId="0" borderId="13" xfId="0" applyNumberFormat="1" applyFont="1" applyFill="1" applyBorder="1" applyAlignment="1">
      <alignment horizontal="right"/>
    </xf>
    <xf numFmtId="49" fontId="24" fillId="0" borderId="0" xfId="0" applyNumberFormat="1" applyFont="1" applyFill="1" applyBorder="1" applyAlignment="1">
      <alignment horizontal="right"/>
    </xf>
    <xf numFmtId="186" fontId="8" fillId="0" borderId="13" xfId="0" applyNumberFormat="1" applyFont="1" applyFill="1" applyBorder="1"/>
    <xf numFmtId="49" fontId="8" fillId="0" borderId="0" xfId="0" applyNumberFormat="1" applyFont="1" applyFill="1" applyBorder="1" applyAlignment="1">
      <alignment horizontal="right" shrinkToFit="1"/>
    </xf>
    <xf numFmtId="0" fontId="4" fillId="0" borderId="14" xfId="0" applyFont="1" applyFill="1" applyBorder="1" applyAlignment="1">
      <alignment horizontal="left"/>
    </xf>
    <xf numFmtId="186" fontId="8" fillId="0" borderId="13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4" xfId="0" applyFont="1" applyFill="1" applyBorder="1" applyAlignment="1"/>
    <xf numFmtId="0" fontId="8" fillId="0" borderId="0" xfId="0" applyFont="1" applyFill="1" applyBorder="1"/>
    <xf numFmtId="39" fontId="7" fillId="0" borderId="0" xfId="2" applyNumberFormat="1" applyFont="1" applyFill="1" applyBorder="1" applyAlignment="1" applyProtection="1">
      <alignment vertical="center"/>
      <protection locked="0"/>
    </xf>
    <xf numFmtId="40" fontId="7" fillId="0" borderId="0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0" applyNumberFormat="1" applyFont="1" applyFill="1" applyBorder="1" applyAlignment="1">
      <alignment horizontal="right" vertical="center" wrapText="1"/>
    </xf>
    <xf numFmtId="40" fontId="7" fillId="0" borderId="0" xfId="0" applyNumberFormat="1" applyFont="1" applyFill="1" applyBorder="1" applyAlignment="1">
      <alignment horizontal="right" vertical="center" wrapText="1"/>
    </xf>
    <xf numFmtId="38" fontId="8" fillId="0" borderId="0" xfId="1" applyFont="1" applyFill="1" applyBorder="1" applyAlignment="1" applyProtection="1">
      <alignment vertical="center"/>
      <protection locked="0"/>
    </xf>
    <xf numFmtId="40" fontId="8" fillId="0" borderId="0" xfId="1" applyNumberFormat="1" applyFont="1" applyFill="1" applyBorder="1" applyAlignment="1" applyProtection="1">
      <alignment vertical="center"/>
      <protection locked="0"/>
    </xf>
    <xf numFmtId="39" fontId="8" fillId="0" borderId="0" xfId="2" applyNumberFormat="1" applyFont="1" applyFill="1" applyBorder="1" applyAlignment="1" applyProtection="1">
      <alignment vertical="center"/>
      <protection locked="0"/>
    </xf>
    <xf numFmtId="2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" fontId="8" fillId="0" borderId="0" xfId="2" applyNumberFormat="1" applyFont="1" applyFill="1" applyBorder="1" applyAlignment="1" applyProtection="1">
      <alignment vertical="center"/>
      <protection locked="0"/>
    </xf>
    <xf numFmtId="2" fontId="8" fillId="0" borderId="0" xfId="2" applyNumberFormat="1" applyFont="1" applyFill="1" applyBorder="1" applyAlignment="1" applyProtection="1">
      <alignment vertical="center"/>
      <protection locked="0"/>
    </xf>
    <xf numFmtId="37" fontId="8" fillId="0" borderId="0" xfId="2" applyNumberFormat="1" applyFont="1" applyFill="1" applyBorder="1" applyAlignment="1" applyProtection="1">
      <alignment vertical="center"/>
      <protection locked="0"/>
    </xf>
    <xf numFmtId="37" fontId="8" fillId="0" borderId="0" xfId="2" applyNumberFormat="1" applyFont="1" applyFill="1" applyBorder="1" applyAlignment="1" applyProtection="1">
      <alignment vertical="center"/>
    </xf>
    <xf numFmtId="39" fontId="8" fillId="0" borderId="0" xfId="2" applyNumberFormat="1" applyFont="1" applyFill="1" applyBorder="1" applyAlignment="1" applyProtection="1">
      <alignment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38" fontId="8" fillId="0" borderId="0" xfId="0" applyNumberFormat="1" applyFont="1" applyFill="1" applyBorder="1" applyAlignment="1">
      <alignment horizontal="right" vertical="center" wrapText="1"/>
    </xf>
    <xf numFmtId="40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right" vertical="center" wrapText="1"/>
    </xf>
    <xf numFmtId="37" fontId="8" fillId="0" borderId="0" xfId="0" applyNumberFormat="1" applyFont="1" applyFill="1" applyBorder="1" applyAlignment="1">
      <alignment horizontal="right" vertical="center" wrapText="1"/>
    </xf>
    <xf numFmtId="37" fontId="8" fillId="0" borderId="0" xfId="2" applyNumberFormat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distributed" vertical="center"/>
    </xf>
    <xf numFmtId="185" fontId="7" fillId="0" borderId="13" xfId="0" applyNumberFormat="1" applyFont="1" applyFill="1" applyBorder="1" applyAlignment="1">
      <alignment horizontal="right" vertical="center" wrapText="1"/>
    </xf>
    <xf numFmtId="185" fontId="7" fillId="0" borderId="0" xfId="0" applyNumberFormat="1" applyFont="1" applyFill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185" fontId="8" fillId="0" borderId="13" xfId="0" applyNumberFormat="1" applyFont="1" applyFill="1" applyBorder="1" applyAlignment="1">
      <alignment horizontal="right" vertical="center" wrapText="1"/>
    </xf>
    <xf numFmtId="185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14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right" vertical="center"/>
    </xf>
    <xf numFmtId="176" fontId="8" fillId="0" borderId="8" xfId="0" applyNumberFormat="1" applyFont="1" applyFill="1" applyBorder="1" applyAlignment="1">
      <alignment horizontal="right" vertical="center"/>
    </xf>
    <xf numFmtId="188" fontId="8" fillId="0" borderId="8" xfId="0" applyNumberFormat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 wrapText="1"/>
    </xf>
    <xf numFmtId="188" fontId="7" fillId="0" borderId="22" xfId="0" applyNumberFormat="1" applyFont="1" applyFill="1" applyBorder="1" applyAlignment="1">
      <alignment horizontal="right" vertical="center" wrapText="1"/>
    </xf>
    <xf numFmtId="188" fontId="8" fillId="0" borderId="19" xfId="0" applyNumberFormat="1" applyFont="1" applyFill="1" applyBorder="1" applyAlignment="1">
      <alignment horizontal="right" vertical="center" wrapText="1"/>
    </xf>
    <xf numFmtId="188" fontId="8" fillId="0" borderId="0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 wrapText="1"/>
    </xf>
    <xf numFmtId="176" fontId="8" fillId="0" borderId="0" xfId="0" applyNumberFormat="1" applyFont="1" applyFill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left" vertical="center" wrapText="1"/>
    </xf>
    <xf numFmtId="3" fontId="7" fillId="0" borderId="19" xfId="0" applyNumberFormat="1" applyFont="1" applyFill="1" applyBorder="1" applyAlignment="1">
      <alignment horizontal="right"/>
    </xf>
    <xf numFmtId="49" fontId="7" fillId="0" borderId="19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center" vertical="center" readingOrder="1"/>
    </xf>
    <xf numFmtId="0" fontId="4" fillId="0" borderId="37" xfId="0" applyFont="1" applyFill="1" applyBorder="1" applyAlignment="1">
      <alignment horizontal="center" vertical="center" readingOrder="1"/>
    </xf>
    <xf numFmtId="0" fontId="6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distributed" vertical="distributed"/>
    </xf>
    <xf numFmtId="0" fontId="4" fillId="0" borderId="8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center" vertical="center"/>
    </xf>
    <xf numFmtId="187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0" xfId="0" applyFont="1" applyFill="1" applyBorder="1" applyAlignment="1">
      <alignment shrinkToFit="1"/>
    </xf>
    <xf numFmtId="0" fontId="8" fillId="0" borderId="18" xfId="0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 shrinkToFit="1"/>
    </xf>
    <xf numFmtId="0" fontId="8" fillId="0" borderId="18" xfId="0" applyNumberFormat="1" applyFont="1" applyFill="1" applyBorder="1" applyAlignment="1">
      <alignment horizontal="center"/>
    </xf>
    <xf numFmtId="187" fontId="8" fillId="0" borderId="1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center" vertical="center"/>
    </xf>
    <xf numFmtId="187" fontId="4" fillId="0" borderId="7" xfId="0" applyNumberFormat="1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187" fontId="4" fillId="0" borderId="11" xfId="0" applyNumberFormat="1" applyFont="1" applyFill="1" applyBorder="1" applyAlignment="1">
      <alignment horizontal="center" vertical="center"/>
    </xf>
    <xf numFmtId="187" fontId="4" fillId="0" borderId="8" xfId="0" applyNumberFormat="1" applyFont="1" applyFill="1" applyBorder="1" applyAlignment="1">
      <alignment horizontal="center" vertical="center"/>
    </xf>
    <xf numFmtId="187" fontId="4" fillId="0" borderId="21" xfId="0" applyNumberFormat="1" applyFont="1" applyFill="1" applyBorder="1" applyAlignment="1">
      <alignment horizontal="center" vertical="center"/>
    </xf>
    <xf numFmtId="187" fontId="4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 wrapText="1"/>
    </xf>
    <xf numFmtId="180" fontId="4" fillId="0" borderId="18" xfId="0" applyNumberFormat="1" applyFont="1" applyFill="1" applyBorder="1" applyAlignment="1">
      <alignment horizontal="center" vertical="center" wrapText="1"/>
    </xf>
    <xf numFmtId="180" fontId="4" fillId="0" borderId="9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 shrinkToFit="1"/>
    </xf>
    <xf numFmtId="0" fontId="16" fillId="0" borderId="9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distributed" vertical="center" wrapText="1" justifyLastLine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 justifyLastLine="1"/>
    </xf>
    <xf numFmtId="0" fontId="4" fillId="0" borderId="18" xfId="0" applyFont="1" applyFill="1" applyBorder="1" applyAlignment="1">
      <alignment horizontal="center" vertical="center" wrapText="1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89" fontId="6" fillId="0" borderId="0" xfId="0" applyNumberFormat="1" applyFont="1" applyFill="1" applyBorder="1" applyAlignment="1">
      <alignment horizontal="center" vertical="center" wrapText="1"/>
    </xf>
    <xf numFmtId="189" fontId="6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distributed" vertical="center" wrapText="1" justifyLastLine="1"/>
    </xf>
    <xf numFmtId="176" fontId="4" fillId="0" borderId="2" xfId="0" applyNumberFormat="1" applyFont="1" applyFill="1" applyBorder="1" applyAlignment="1">
      <alignment horizontal="distributed" vertical="center" justifyLastLine="1"/>
    </xf>
    <xf numFmtId="176" fontId="4" fillId="0" borderId="8" xfId="0" applyNumberFormat="1" applyFont="1" applyFill="1" applyBorder="1" applyAlignment="1">
      <alignment horizontal="distributed" vertical="center" justifyLastLine="1"/>
    </xf>
    <xf numFmtId="176" fontId="4" fillId="0" borderId="4" xfId="0" applyNumberFormat="1" applyFont="1" applyFill="1" applyBorder="1" applyAlignment="1">
      <alignment horizontal="distributed" vertical="center" justifyLastLine="1"/>
    </xf>
    <xf numFmtId="176" fontId="4" fillId="0" borderId="5" xfId="0" applyNumberFormat="1" applyFont="1" applyFill="1" applyBorder="1" applyAlignment="1">
      <alignment horizontal="distributed" vertical="center" justifyLastLine="1"/>
    </xf>
    <xf numFmtId="176" fontId="4" fillId="0" borderId="6" xfId="0" applyNumberFormat="1" applyFont="1" applyFill="1" applyBorder="1" applyAlignment="1">
      <alignment horizontal="distributed" vertical="center" justifyLastLine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distributed" vertical="center" wrapText="1" justifyLastLine="1"/>
    </xf>
    <xf numFmtId="176" fontId="4" fillId="0" borderId="13" xfId="0" applyNumberFormat="1" applyFont="1" applyFill="1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distributed" vertical="center" justifyLastLine="1"/>
    </xf>
    <xf numFmtId="0" fontId="4" fillId="0" borderId="17" xfId="0" applyNumberFormat="1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176" fontId="4" fillId="0" borderId="17" xfId="0" applyNumberFormat="1" applyFon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center" vertical="distributed" textRotation="255" wrapText="1" justifyLastLine="1"/>
    </xf>
    <xf numFmtId="0" fontId="4" fillId="0" borderId="27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20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center" vertical="center" readingOrder="1"/>
    </xf>
    <xf numFmtId="0" fontId="4" fillId="0" borderId="35" xfId="0" applyFont="1" applyFill="1" applyBorder="1" applyAlignment="1">
      <alignment horizontal="center" vertical="center" readingOrder="1"/>
    </xf>
    <xf numFmtId="0" fontId="4" fillId="0" borderId="31" xfId="0" applyFont="1" applyFill="1" applyBorder="1" applyAlignment="1">
      <alignment horizontal="center" vertical="center" readingOrder="1"/>
    </xf>
    <xf numFmtId="0" fontId="4" fillId="0" borderId="36" xfId="0" applyFont="1" applyFill="1" applyBorder="1" applyAlignment="1">
      <alignment horizontal="center" vertical="center" readingOrder="1"/>
    </xf>
    <xf numFmtId="0" fontId="4" fillId="0" borderId="32" xfId="0" applyFont="1" applyFill="1" applyBorder="1" applyAlignment="1">
      <alignment horizontal="center" vertical="center" readingOrder="1"/>
    </xf>
    <xf numFmtId="0" fontId="4" fillId="0" borderId="33" xfId="0" applyFont="1" applyFill="1" applyBorder="1" applyAlignment="1">
      <alignment horizontal="center" vertical="center" readingOrder="1"/>
    </xf>
    <xf numFmtId="0" fontId="4" fillId="0" borderId="34" xfId="0" applyFont="1" applyFill="1" applyBorder="1" applyAlignment="1">
      <alignment horizontal="center" vertical="center" readingOrder="1"/>
    </xf>
    <xf numFmtId="0" fontId="4" fillId="0" borderId="37" xfId="0" applyFont="1" applyFill="1" applyBorder="1" applyAlignment="1">
      <alignment horizontal="center" vertical="center" readingOrder="1"/>
    </xf>
    <xf numFmtId="0" fontId="4" fillId="0" borderId="39" xfId="0" applyFont="1" applyFill="1" applyBorder="1" applyAlignment="1">
      <alignment horizontal="center" vertical="center" readingOrder="1"/>
    </xf>
    <xf numFmtId="0" fontId="4" fillId="0" borderId="14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right" vertical="center"/>
    </xf>
    <xf numFmtId="186" fontId="8" fillId="0" borderId="13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</cellXfs>
  <cellStyles count="4">
    <cellStyle name="桁区切り 2" xfId="1"/>
    <cellStyle name="標準" xfId="0" builtinId="0"/>
    <cellStyle name="標準_◎平成22年度末神奈川県内市町村別都市公園現況一覧（県確定版)" xfId="2"/>
    <cellStyle name="標準_14神奈川県H18市町村別リスト（原表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0</xdr:col>
      <xdr:colOff>76200</xdr:colOff>
      <xdr:row>20</xdr:row>
      <xdr:rowOff>114300</xdr:rowOff>
    </xdr:to>
    <xdr:sp macro="" textlink="">
      <xdr:nvSpPr>
        <xdr:cNvPr id="2" name="AutoShape 66"/>
        <xdr:cNvSpPr>
          <a:spLocks/>
        </xdr:cNvSpPr>
      </xdr:nvSpPr>
      <xdr:spPr bwMode="auto">
        <a:xfrm>
          <a:off x="28575" y="2219325"/>
          <a:ext cx="47625" cy="381000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23</xdr:row>
      <xdr:rowOff>9525</xdr:rowOff>
    </xdr:from>
    <xdr:to>
      <xdr:col>0</xdr:col>
      <xdr:colOff>76200</xdr:colOff>
      <xdr:row>26</xdr:row>
      <xdr:rowOff>0</xdr:rowOff>
    </xdr:to>
    <xdr:sp macro="" textlink="">
      <xdr:nvSpPr>
        <xdr:cNvPr id="3" name="AutoShape 66"/>
        <xdr:cNvSpPr>
          <a:spLocks/>
        </xdr:cNvSpPr>
      </xdr:nvSpPr>
      <xdr:spPr bwMode="auto">
        <a:xfrm>
          <a:off x="28575" y="2838450"/>
          <a:ext cx="47625" cy="390525"/>
        </a:xfrm>
        <a:prstGeom prst="leftBracket">
          <a:avLst>
            <a:gd name="adj" fmla="val 612493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1673678</xdr:colOff>
      <xdr:row>13</xdr:row>
      <xdr:rowOff>24492</xdr:rowOff>
    </xdr:from>
    <xdr:to>
      <xdr:col>1</xdr:col>
      <xdr:colOff>1719397</xdr:colOff>
      <xdr:row>16</xdr:row>
      <xdr:rowOff>14968</xdr:rowOff>
    </xdr:to>
    <xdr:sp macro="" textlink="">
      <xdr:nvSpPr>
        <xdr:cNvPr id="4" name="AutoShape 66"/>
        <xdr:cNvSpPr>
          <a:spLocks/>
        </xdr:cNvSpPr>
      </xdr:nvSpPr>
      <xdr:spPr bwMode="auto">
        <a:xfrm flipH="1">
          <a:off x="1759403" y="1634217"/>
          <a:ext cx="45719" cy="390526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21772</xdr:colOff>
      <xdr:row>13</xdr:row>
      <xdr:rowOff>5443</xdr:rowOff>
    </xdr:from>
    <xdr:to>
      <xdr:col>0</xdr:col>
      <xdr:colOff>69397</xdr:colOff>
      <xdr:row>15</xdr:row>
      <xdr:rowOff>119744</xdr:rowOff>
    </xdr:to>
    <xdr:sp macro="" textlink="">
      <xdr:nvSpPr>
        <xdr:cNvPr id="5" name="AutoShape 66"/>
        <xdr:cNvSpPr>
          <a:spLocks/>
        </xdr:cNvSpPr>
      </xdr:nvSpPr>
      <xdr:spPr bwMode="auto">
        <a:xfrm>
          <a:off x="21772" y="1615168"/>
          <a:ext cx="47625" cy="381001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1676400</xdr:colOff>
      <xdr:row>18</xdr:row>
      <xdr:rowOff>6804</xdr:rowOff>
    </xdr:from>
    <xdr:to>
      <xdr:col>1</xdr:col>
      <xdr:colOff>1722119</xdr:colOff>
      <xdr:row>20</xdr:row>
      <xdr:rowOff>119743</xdr:rowOff>
    </xdr:to>
    <xdr:sp macro="" textlink="">
      <xdr:nvSpPr>
        <xdr:cNvPr id="6" name="AutoShape 66"/>
        <xdr:cNvSpPr>
          <a:spLocks/>
        </xdr:cNvSpPr>
      </xdr:nvSpPr>
      <xdr:spPr bwMode="auto">
        <a:xfrm flipH="1">
          <a:off x="1762125" y="2226129"/>
          <a:ext cx="45719" cy="379639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1714966</xdr:colOff>
      <xdr:row>23</xdr:row>
      <xdr:rowOff>10886</xdr:rowOff>
    </xdr:from>
    <xdr:to>
      <xdr:col>1</xdr:col>
      <xdr:colOff>1760685</xdr:colOff>
      <xdr:row>26</xdr:row>
      <xdr:rowOff>1</xdr:rowOff>
    </xdr:to>
    <xdr:sp macro="" textlink="">
      <xdr:nvSpPr>
        <xdr:cNvPr id="7" name="AutoShape 66"/>
        <xdr:cNvSpPr>
          <a:spLocks/>
        </xdr:cNvSpPr>
      </xdr:nvSpPr>
      <xdr:spPr bwMode="auto">
        <a:xfrm flipH="1">
          <a:off x="1800691" y="2839811"/>
          <a:ext cx="45719" cy="389165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8</xdr:row>
      <xdr:rowOff>0</xdr:rowOff>
    </xdr:from>
    <xdr:to>
      <xdr:col>11</xdr:col>
      <xdr:colOff>27202</xdr:colOff>
      <xdr:row>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89245" y="179070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8</xdr:row>
      <xdr:rowOff>0</xdr:rowOff>
    </xdr:from>
    <xdr:to>
      <xdr:col>11</xdr:col>
      <xdr:colOff>27202</xdr:colOff>
      <xdr:row>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389245" y="179070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15</xdr:row>
      <xdr:rowOff>0</xdr:rowOff>
    </xdr:from>
    <xdr:to>
      <xdr:col>11</xdr:col>
      <xdr:colOff>27202</xdr:colOff>
      <xdr:row>15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389245" y="304800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12</xdr:row>
      <xdr:rowOff>0</xdr:rowOff>
    </xdr:from>
    <xdr:to>
      <xdr:col>11</xdr:col>
      <xdr:colOff>27202</xdr:colOff>
      <xdr:row>12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389245" y="263842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10</xdr:row>
      <xdr:rowOff>0</xdr:rowOff>
    </xdr:from>
    <xdr:to>
      <xdr:col>11</xdr:col>
      <xdr:colOff>27202</xdr:colOff>
      <xdr:row>10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5389245" y="226695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9</xdr:row>
      <xdr:rowOff>0</xdr:rowOff>
    </xdr:from>
    <xdr:to>
      <xdr:col>11</xdr:col>
      <xdr:colOff>27202</xdr:colOff>
      <xdr:row>9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5389245" y="202882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10</xdr:row>
      <xdr:rowOff>0</xdr:rowOff>
    </xdr:from>
    <xdr:to>
      <xdr:col>11</xdr:col>
      <xdr:colOff>27202</xdr:colOff>
      <xdr:row>10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5389245" y="226695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8</xdr:row>
      <xdr:rowOff>0</xdr:rowOff>
    </xdr:from>
    <xdr:to>
      <xdr:col>11</xdr:col>
      <xdr:colOff>27202</xdr:colOff>
      <xdr:row>8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5389245" y="179070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8</xdr:row>
      <xdr:rowOff>0</xdr:rowOff>
    </xdr:from>
    <xdr:to>
      <xdr:col>11</xdr:col>
      <xdr:colOff>27202</xdr:colOff>
      <xdr:row>8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5389245" y="179070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8</xdr:row>
      <xdr:rowOff>0</xdr:rowOff>
    </xdr:from>
    <xdr:to>
      <xdr:col>11</xdr:col>
      <xdr:colOff>27202</xdr:colOff>
      <xdr:row>8</xdr:row>
      <xdr:rowOff>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5389245" y="179070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10</xdr:row>
      <xdr:rowOff>0</xdr:rowOff>
    </xdr:from>
    <xdr:to>
      <xdr:col>11</xdr:col>
      <xdr:colOff>27202</xdr:colOff>
      <xdr:row>10</xdr:row>
      <xdr:rowOff>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5389245" y="226695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9</xdr:row>
      <xdr:rowOff>0</xdr:rowOff>
    </xdr:from>
    <xdr:to>
      <xdr:col>11</xdr:col>
      <xdr:colOff>27202</xdr:colOff>
      <xdr:row>9</xdr:row>
      <xdr:rowOff>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5389245" y="202882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10</xdr:row>
      <xdr:rowOff>0</xdr:rowOff>
    </xdr:from>
    <xdr:to>
      <xdr:col>11</xdr:col>
      <xdr:colOff>27202</xdr:colOff>
      <xdr:row>10</xdr:row>
      <xdr:rowOff>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5389245" y="226695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8</xdr:row>
      <xdr:rowOff>0</xdr:rowOff>
    </xdr:from>
    <xdr:to>
      <xdr:col>11</xdr:col>
      <xdr:colOff>27202</xdr:colOff>
      <xdr:row>8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5389245" y="179070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11</xdr:row>
      <xdr:rowOff>0</xdr:rowOff>
    </xdr:from>
    <xdr:to>
      <xdr:col>11</xdr:col>
      <xdr:colOff>27202</xdr:colOff>
      <xdr:row>11</xdr:row>
      <xdr:rowOff>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5389245" y="250507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11</xdr:row>
      <xdr:rowOff>0</xdr:rowOff>
    </xdr:from>
    <xdr:to>
      <xdr:col>11</xdr:col>
      <xdr:colOff>27202</xdr:colOff>
      <xdr:row>11</xdr:row>
      <xdr:rowOff>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389245" y="250507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11</xdr:row>
      <xdr:rowOff>0</xdr:rowOff>
    </xdr:from>
    <xdr:to>
      <xdr:col>11</xdr:col>
      <xdr:colOff>27202</xdr:colOff>
      <xdr:row>11</xdr:row>
      <xdr:rowOff>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5389245" y="2505075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14</xdr:row>
      <xdr:rowOff>0</xdr:rowOff>
    </xdr:from>
    <xdr:to>
      <xdr:col>11</xdr:col>
      <xdr:colOff>27202</xdr:colOff>
      <xdr:row>14</xdr:row>
      <xdr:rowOff>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5389245" y="291465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17</xdr:row>
      <xdr:rowOff>0</xdr:rowOff>
    </xdr:from>
    <xdr:to>
      <xdr:col>11</xdr:col>
      <xdr:colOff>27202</xdr:colOff>
      <xdr:row>17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5389245" y="331470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14</xdr:row>
      <xdr:rowOff>0</xdr:rowOff>
    </xdr:from>
    <xdr:to>
      <xdr:col>11</xdr:col>
      <xdr:colOff>27202</xdr:colOff>
      <xdr:row>14</xdr:row>
      <xdr:rowOff>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5389245" y="2914650"/>
          <a:ext cx="2386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2</xdr:row>
      <xdr:rowOff>134303</xdr:rowOff>
    </xdr:from>
    <xdr:to>
      <xdr:col>11</xdr:col>
      <xdr:colOff>66675</xdr:colOff>
      <xdr:row>4</xdr:row>
      <xdr:rowOff>122873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4048125" y="562928"/>
          <a:ext cx="485775" cy="398145"/>
          <a:chOff x="336" y="30"/>
          <a:chExt cx="38" cy="23"/>
        </a:xfrm>
      </xdr:grpSpPr>
      <xdr:sp macro="" textlink="">
        <xdr:nvSpPr>
          <xdr:cNvPr id="3" name="AutoShape 5"/>
          <xdr:cNvSpPr>
            <a:spLocks/>
          </xdr:cNvSpPr>
        </xdr:nvSpPr>
        <xdr:spPr bwMode="auto">
          <a:xfrm>
            <a:off x="336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6"/>
          <xdr:cNvSpPr>
            <a:spLocks/>
          </xdr:cNvSpPr>
        </xdr:nvSpPr>
        <xdr:spPr bwMode="auto">
          <a:xfrm flipH="1">
            <a:off x="370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54380" y="1809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7</xdr:row>
      <xdr:rowOff>28575</xdr:rowOff>
    </xdr:from>
    <xdr:to>
      <xdr:col>8</xdr:col>
      <xdr:colOff>123825</xdr:colOff>
      <xdr:row>8</xdr:row>
      <xdr:rowOff>114300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2105025" y="942975"/>
          <a:ext cx="38100" cy="2190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20</xdr:row>
      <xdr:rowOff>9525</xdr:rowOff>
    </xdr:from>
    <xdr:to>
      <xdr:col>8</xdr:col>
      <xdr:colOff>123825</xdr:colOff>
      <xdr:row>21</xdr:row>
      <xdr:rowOff>104775</xdr:rowOff>
    </xdr:to>
    <xdr:sp macro="" textlink="">
      <xdr:nvSpPr>
        <xdr:cNvPr id="3" name="AutoShape 81"/>
        <xdr:cNvSpPr>
          <a:spLocks/>
        </xdr:cNvSpPr>
      </xdr:nvSpPr>
      <xdr:spPr bwMode="auto">
        <a:xfrm>
          <a:off x="2105025" y="2657475"/>
          <a:ext cx="38100" cy="228600"/>
        </a:xfrm>
        <a:prstGeom prst="leftBrace">
          <a:avLst>
            <a:gd name="adj1" fmla="val 4913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22</xdr:row>
      <xdr:rowOff>9525</xdr:rowOff>
    </xdr:from>
    <xdr:to>
      <xdr:col>8</xdr:col>
      <xdr:colOff>123825</xdr:colOff>
      <xdr:row>24</xdr:row>
      <xdr:rowOff>0</xdr:rowOff>
    </xdr:to>
    <xdr:sp macro="" textlink="">
      <xdr:nvSpPr>
        <xdr:cNvPr id="4" name="AutoShape 82"/>
        <xdr:cNvSpPr>
          <a:spLocks/>
        </xdr:cNvSpPr>
      </xdr:nvSpPr>
      <xdr:spPr bwMode="auto">
        <a:xfrm>
          <a:off x="2105025" y="2924175"/>
          <a:ext cx="38100" cy="257175"/>
        </a:xfrm>
        <a:prstGeom prst="leftBrace">
          <a:avLst>
            <a:gd name="adj1" fmla="val 54625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36</xdr:row>
      <xdr:rowOff>22390</xdr:rowOff>
    </xdr:from>
    <xdr:to>
      <xdr:col>8</xdr:col>
      <xdr:colOff>123825</xdr:colOff>
      <xdr:row>39</xdr:row>
      <xdr:rowOff>3340</xdr:rowOff>
    </xdr:to>
    <xdr:sp macro="" textlink="">
      <xdr:nvSpPr>
        <xdr:cNvPr id="5" name="AutoShape 90"/>
        <xdr:cNvSpPr>
          <a:spLocks/>
        </xdr:cNvSpPr>
      </xdr:nvSpPr>
      <xdr:spPr bwMode="auto">
        <a:xfrm>
          <a:off x="2105025" y="4842040"/>
          <a:ext cx="38100" cy="381000"/>
        </a:xfrm>
        <a:prstGeom prst="leftBrace">
          <a:avLst>
            <a:gd name="adj1" fmla="val 8092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46</xdr:row>
      <xdr:rowOff>28575</xdr:rowOff>
    </xdr:from>
    <xdr:to>
      <xdr:col>8</xdr:col>
      <xdr:colOff>142875</xdr:colOff>
      <xdr:row>49</xdr:row>
      <xdr:rowOff>0</xdr:rowOff>
    </xdr:to>
    <xdr:sp macro="" textlink="">
      <xdr:nvSpPr>
        <xdr:cNvPr id="6" name="AutoShape 91"/>
        <xdr:cNvSpPr>
          <a:spLocks/>
        </xdr:cNvSpPr>
      </xdr:nvSpPr>
      <xdr:spPr bwMode="auto">
        <a:xfrm>
          <a:off x="2114550" y="6181725"/>
          <a:ext cx="47625" cy="371475"/>
        </a:xfrm>
        <a:prstGeom prst="leftBrace">
          <a:avLst>
            <a:gd name="adj1" fmla="val 6305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41</xdr:row>
      <xdr:rowOff>9525</xdr:rowOff>
    </xdr:from>
    <xdr:to>
      <xdr:col>8</xdr:col>
      <xdr:colOff>142875</xdr:colOff>
      <xdr:row>43</xdr:row>
      <xdr:rowOff>104775</xdr:rowOff>
    </xdr:to>
    <xdr:sp macro="" textlink="">
      <xdr:nvSpPr>
        <xdr:cNvPr id="7" name="AutoShape 93"/>
        <xdr:cNvSpPr>
          <a:spLocks/>
        </xdr:cNvSpPr>
      </xdr:nvSpPr>
      <xdr:spPr bwMode="auto">
        <a:xfrm>
          <a:off x="2114550" y="5495925"/>
          <a:ext cx="47625" cy="361950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39</xdr:row>
      <xdr:rowOff>9525</xdr:rowOff>
    </xdr:from>
    <xdr:to>
      <xdr:col>8</xdr:col>
      <xdr:colOff>142875</xdr:colOff>
      <xdr:row>40</xdr:row>
      <xdr:rowOff>123825</xdr:rowOff>
    </xdr:to>
    <xdr:sp macro="" textlink="">
      <xdr:nvSpPr>
        <xdr:cNvPr id="8" name="AutoShape 94"/>
        <xdr:cNvSpPr>
          <a:spLocks/>
        </xdr:cNvSpPr>
      </xdr:nvSpPr>
      <xdr:spPr bwMode="auto">
        <a:xfrm>
          <a:off x="2114550" y="5229225"/>
          <a:ext cx="47625" cy="2476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44</xdr:row>
      <xdr:rowOff>9525</xdr:rowOff>
    </xdr:from>
    <xdr:to>
      <xdr:col>8</xdr:col>
      <xdr:colOff>142875</xdr:colOff>
      <xdr:row>45</xdr:row>
      <xdr:rowOff>123825</xdr:rowOff>
    </xdr:to>
    <xdr:sp macro="" textlink="">
      <xdr:nvSpPr>
        <xdr:cNvPr id="9" name="AutoShape 95"/>
        <xdr:cNvSpPr>
          <a:spLocks/>
        </xdr:cNvSpPr>
      </xdr:nvSpPr>
      <xdr:spPr bwMode="auto">
        <a:xfrm>
          <a:off x="2114550" y="5895975"/>
          <a:ext cx="47625" cy="2476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49</xdr:row>
      <xdr:rowOff>9525</xdr:rowOff>
    </xdr:from>
    <xdr:to>
      <xdr:col>8</xdr:col>
      <xdr:colOff>142875</xdr:colOff>
      <xdr:row>52</xdr:row>
      <xdr:rowOff>95250</xdr:rowOff>
    </xdr:to>
    <xdr:sp macro="" textlink="">
      <xdr:nvSpPr>
        <xdr:cNvPr id="10" name="AutoShape 96"/>
        <xdr:cNvSpPr>
          <a:spLocks/>
        </xdr:cNvSpPr>
      </xdr:nvSpPr>
      <xdr:spPr bwMode="auto">
        <a:xfrm>
          <a:off x="2124075" y="6562725"/>
          <a:ext cx="38100" cy="485775"/>
        </a:xfrm>
        <a:prstGeom prst="leftBrace">
          <a:avLst>
            <a:gd name="adj1" fmla="val 10377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53</xdr:row>
      <xdr:rowOff>16205</xdr:rowOff>
    </xdr:from>
    <xdr:to>
      <xdr:col>8</xdr:col>
      <xdr:colOff>152400</xdr:colOff>
      <xdr:row>54</xdr:row>
      <xdr:rowOff>123701</xdr:rowOff>
    </xdr:to>
    <xdr:sp macro="" textlink="">
      <xdr:nvSpPr>
        <xdr:cNvPr id="11" name="AutoShape 97"/>
        <xdr:cNvSpPr>
          <a:spLocks/>
        </xdr:cNvSpPr>
      </xdr:nvSpPr>
      <xdr:spPr bwMode="auto">
        <a:xfrm>
          <a:off x="2133600" y="7102805"/>
          <a:ext cx="38100" cy="240846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57</xdr:row>
      <xdr:rowOff>9525</xdr:rowOff>
    </xdr:from>
    <xdr:to>
      <xdr:col>8</xdr:col>
      <xdr:colOff>152400</xdr:colOff>
      <xdr:row>58</xdr:row>
      <xdr:rowOff>104775</xdr:rowOff>
    </xdr:to>
    <xdr:sp macro="" textlink="">
      <xdr:nvSpPr>
        <xdr:cNvPr id="12" name="AutoShape 99"/>
        <xdr:cNvSpPr>
          <a:spLocks/>
        </xdr:cNvSpPr>
      </xdr:nvSpPr>
      <xdr:spPr bwMode="auto">
        <a:xfrm>
          <a:off x="2133600" y="7629525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120485</xdr:colOff>
      <xdr:row>59</xdr:row>
      <xdr:rowOff>9525</xdr:rowOff>
    </xdr:from>
    <xdr:to>
      <xdr:col>8</xdr:col>
      <xdr:colOff>158585</xdr:colOff>
      <xdr:row>60</xdr:row>
      <xdr:rowOff>123825</xdr:rowOff>
    </xdr:to>
    <xdr:sp macro="" textlink="">
      <xdr:nvSpPr>
        <xdr:cNvPr id="13" name="AutoShape 100"/>
        <xdr:cNvSpPr>
          <a:spLocks/>
        </xdr:cNvSpPr>
      </xdr:nvSpPr>
      <xdr:spPr bwMode="auto">
        <a:xfrm>
          <a:off x="2139785" y="7896225"/>
          <a:ext cx="38100" cy="24765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14" name="AutoShape 102"/>
        <xdr:cNvSpPr>
          <a:spLocks/>
        </xdr:cNvSpPr>
      </xdr:nvSpPr>
      <xdr:spPr bwMode="auto">
        <a:xfrm>
          <a:off x="2124075" y="9763125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84</xdr:row>
      <xdr:rowOff>9525</xdr:rowOff>
    </xdr:from>
    <xdr:to>
      <xdr:col>8</xdr:col>
      <xdr:colOff>161925</xdr:colOff>
      <xdr:row>85</xdr:row>
      <xdr:rowOff>123825</xdr:rowOff>
    </xdr:to>
    <xdr:sp macro="" textlink="">
      <xdr:nvSpPr>
        <xdr:cNvPr id="15" name="AutoShape 104"/>
        <xdr:cNvSpPr>
          <a:spLocks/>
        </xdr:cNvSpPr>
      </xdr:nvSpPr>
      <xdr:spPr bwMode="auto">
        <a:xfrm>
          <a:off x="2143125" y="11229975"/>
          <a:ext cx="38100" cy="24765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111</xdr:row>
      <xdr:rowOff>28575</xdr:rowOff>
    </xdr:from>
    <xdr:to>
      <xdr:col>8</xdr:col>
      <xdr:colOff>142875</xdr:colOff>
      <xdr:row>112</xdr:row>
      <xdr:rowOff>123825</xdr:rowOff>
    </xdr:to>
    <xdr:sp macro="" textlink="">
      <xdr:nvSpPr>
        <xdr:cNvPr id="16" name="AutoShape 106"/>
        <xdr:cNvSpPr>
          <a:spLocks/>
        </xdr:cNvSpPr>
      </xdr:nvSpPr>
      <xdr:spPr bwMode="auto">
        <a:xfrm>
          <a:off x="2124075" y="14849475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114</xdr:row>
      <xdr:rowOff>9525</xdr:rowOff>
    </xdr:from>
    <xdr:to>
      <xdr:col>8</xdr:col>
      <xdr:colOff>152400</xdr:colOff>
      <xdr:row>115</xdr:row>
      <xdr:rowOff>123825</xdr:rowOff>
    </xdr:to>
    <xdr:sp macro="" textlink="">
      <xdr:nvSpPr>
        <xdr:cNvPr id="17" name="AutoShape 107"/>
        <xdr:cNvSpPr>
          <a:spLocks/>
        </xdr:cNvSpPr>
      </xdr:nvSpPr>
      <xdr:spPr bwMode="auto">
        <a:xfrm>
          <a:off x="2133600" y="15230475"/>
          <a:ext cx="38100" cy="24765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110960</xdr:colOff>
      <xdr:row>61</xdr:row>
      <xdr:rowOff>32410</xdr:rowOff>
    </xdr:from>
    <xdr:to>
      <xdr:col>8</xdr:col>
      <xdr:colOff>158585</xdr:colOff>
      <xdr:row>64</xdr:row>
      <xdr:rowOff>99085</xdr:rowOff>
    </xdr:to>
    <xdr:sp macro="" textlink="">
      <xdr:nvSpPr>
        <xdr:cNvPr id="18" name="AutoShape 108"/>
        <xdr:cNvSpPr>
          <a:spLocks/>
        </xdr:cNvSpPr>
      </xdr:nvSpPr>
      <xdr:spPr bwMode="auto">
        <a:xfrm>
          <a:off x="2130260" y="8185810"/>
          <a:ext cx="47625" cy="466725"/>
        </a:xfrm>
        <a:prstGeom prst="leftBrace">
          <a:avLst>
            <a:gd name="adj1" fmla="val 10975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28</xdr:row>
      <xdr:rowOff>28575</xdr:rowOff>
    </xdr:from>
    <xdr:to>
      <xdr:col>8</xdr:col>
      <xdr:colOff>123825</xdr:colOff>
      <xdr:row>29</xdr:row>
      <xdr:rowOff>114300</xdr:rowOff>
    </xdr:to>
    <xdr:sp macro="" textlink="">
      <xdr:nvSpPr>
        <xdr:cNvPr id="19" name="AutoShape 110"/>
        <xdr:cNvSpPr>
          <a:spLocks/>
        </xdr:cNvSpPr>
      </xdr:nvSpPr>
      <xdr:spPr bwMode="auto">
        <a:xfrm>
          <a:off x="2105025" y="3743325"/>
          <a:ext cx="38100" cy="2190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76</xdr:row>
      <xdr:rowOff>95250</xdr:rowOff>
    </xdr:from>
    <xdr:to>
      <xdr:col>8</xdr:col>
      <xdr:colOff>152400</xdr:colOff>
      <xdr:row>81</xdr:row>
      <xdr:rowOff>104775</xdr:rowOff>
    </xdr:to>
    <xdr:sp macro="" textlink="">
      <xdr:nvSpPr>
        <xdr:cNvPr id="20" name="AutoShape 112"/>
        <xdr:cNvSpPr>
          <a:spLocks/>
        </xdr:cNvSpPr>
      </xdr:nvSpPr>
      <xdr:spPr bwMode="auto">
        <a:xfrm>
          <a:off x="2133600" y="10248900"/>
          <a:ext cx="38100" cy="676275"/>
        </a:xfrm>
        <a:prstGeom prst="leftBrace">
          <a:avLst>
            <a:gd name="adj1" fmla="val 14389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21" name="AutoShape 118"/>
        <xdr:cNvSpPr>
          <a:spLocks/>
        </xdr:cNvSpPr>
      </xdr:nvSpPr>
      <xdr:spPr bwMode="auto">
        <a:xfrm>
          <a:off x="2105025" y="13411200"/>
          <a:ext cx="38100" cy="42862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105</xdr:row>
      <xdr:rowOff>9525</xdr:rowOff>
    </xdr:from>
    <xdr:to>
      <xdr:col>8</xdr:col>
      <xdr:colOff>142875</xdr:colOff>
      <xdr:row>106</xdr:row>
      <xdr:rowOff>123825</xdr:rowOff>
    </xdr:to>
    <xdr:sp macro="" textlink="">
      <xdr:nvSpPr>
        <xdr:cNvPr id="22" name="AutoShape 120"/>
        <xdr:cNvSpPr>
          <a:spLocks/>
        </xdr:cNvSpPr>
      </xdr:nvSpPr>
      <xdr:spPr bwMode="auto">
        <a:xfrm>
          <a:off x="2114550" y="14030325"/>
          <a:ext cx="47625" cy="2476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11</xdr:row>
      <xdr:rowOff>28575</xdr:rowOff>
    </xdr:from>
    <xdr:to>
      <xdr:col>8</xdr:col>
      <xdr:colOff>123825</xdr:colOff>
      <xdr:row>13</xdr:row>
      <xdr:rowOff>114300</xdr:rowOff>
    </xdr:to>
    <xdr:sp macro="" textlink="">
      <xdr:nvSpPr>
        <xdr:cNvPr id="23" name="AutoShape 58"/>
        <xdr:cNvSpPr>
          <a:spLocks/>
        </xdr:cNvSpPr>
      </xdr:nvSpPr>
      <xdr:spPr bwMode="auto">
        <a:xfrm>
          <a:off x="2105025" y="1476375"/>
          <a:ext cx="38100" cy="352425"/>
        </a:xfrm>
        <a:prstGeom prst="leftBrace">
          <a:avLst>
            <a:gd name="adj1" fmla="val 754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14</xdr:row>
      <xdr:rowOff>28575</xdr:rowOff>
    </xdr:from>
    <xdr:to>
      <xdr:col>8</xdr:col>
      <xdr:colOff>123825</xdr:colOff>
      <xdr:row>16</xdr:row>
      <xdr:rowOff>0</xdr:rowOff>
    </xdr:to>
    <xdr:sp macro="" textlink="">
      <xdr:nvSpPr>
        <xdr:cNvPr id="24" name="AutoShape 59"/>
        <xdr:cNvSpPr>
          <a:spLocks/>
        </xdr:cNvSpPr>
      </xdr:nvSpPr>
      <xdr:spPr bwMode="auto">
        <a:xfrm>
          <a:off x="2105025" y="1876425"/>
          <a:ext cx="38100" cy="238125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82880</xdr:colOff>
      <xdr:row>24</xdr:row>
      <xdr:rowOff>15710</xdr:rowOff>
    </xdr:from>
    <xdr:to>
      <xdr:col>8</xdr:col>
      <xdr:colOff>130505</xdr:colOff>
      <xdr:row>25</xdr:row>
      <xdr:rowOff>110960</xdr:rowOff>
    </xdr:to>
    <xdr:sp macro="" textlink="">
      <xdr:nvSpPr>
        <xdr:cNvPr id="25" name="AutoShape 83"/>
        <xdr:cNvSpPr>
          <a:spLocks/>
        </xdr:cNvSpPr>
      </xdr:nvSpPr>
      <xdr:spPr bwMode="auto">
        <a:xfrm>
          <a:off x="2102180" y="3197060"/>
          <a:ext cx="47625" cy="228600"/>
        </a:xfrm>
        <a:prstGeom prst="leftBrace">
          <a:avLst>
            <a:gd name="adj1" fmla="val 39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26</xdr:row>
      <xdr:rowOff>28575</xdr:rowOff>
    </xdr:from>
    <xdr:to>
      <xdr:col>8</xdr:col>
      <xdr:colOff>123825</xdr:colOff>
      <xdr:row>27</xdr:row>
      <xdr:rowOff>114300</xdr:rowOff>
    </xdr:to>
    <xdr:sp macro="" textlink="">
      <xdr:nvSpPr>
        <xdr:cNvPr id="26" name="AutoShape 84"/>
        <xdr:cNvSpPr>
          <a:spLocks/>
        </xdr:cNvSpPr>
      </xdr:nvSpPr>
      <xdr:spPr bwMode="auto">
        <a:xfrm>
          <a:off x="2105025" y="3476625"/>
          <a:ext cx="38100" cy="2190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89065</xdr:colOff>
      <xdr:row>30</xdr:row>
      <xdr:rowOff>9525</xdr:rowOff>
    </xdr:from>
    <xdr:to>
      <xdr:col>8</xdr:col>
      <xdr:colOff>136690</xdr:colOff>
      <xdr:row>32</xdr:row>
      <xdr:rowOff>104775</xdr:rowOff>
    </xdr:to>
    <xdr:sp macro="" textlink="">
      <xdr:nvSpPr>
        <xdr:cNvPr id="27" name="AutoShape 85"/>
        <xdr:cNvSpPr>
          <a:spLocks/>
        </xdr:cNvSpPr>
      </xdr:nvSpPr>
      <xdr:spPr bwMode="auto">
        <a:xfrm>
          <a:off x="2108365" y="3990975"/>
          <a:ext cx="47625" cy="361950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28" name="AutoShape 102"/>
        <xdr:cNvSpPr>
          <a:spLocks/>
        </xdr:cNvSpPr>
      </xdr:nvSpPr>
      <xdr:spPr bwMode="auto">
        <a:xfrm>
          <a:off x="2124075" y="9763125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109</xdr:row>
      <xdr:rowOff>9525</xdr:rowOff>
    </xdr:from>
    <xdr:to>
      <xdr:col>8</xdr:col>
      <xdr:colOff>142875</xdr:colOff>
      <xdr:row>111</xdr:row>
      <xdr:rowOff>124</xdr:rowOff>
    </xdr:to>
    <xdr:sp macro="" textlink="">
      <xdr:nvSpPr>
        <xdr:cNvPr id="29" name="AutoShape 105"/>
        <xdr:cNvSpPr>
          <a:spLocks/>
        </xdr:cNvSpPr>
      </xdr:nvSpPr>
      <xdr:spPr bwMode="auto">
        <a:xfrm>
          <a:off x="2124075" y="14563725"/>
          <a:ext cx="38100" cy="257299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30" name="AutoShape 118"/>
        <xdr:cNvSpPr>
          <a:spLocks/>
        </xdr:cNvSpPr>
      </xdr:nvSpPr>
      <xdr:spPr bwMode="auto">
        <a:xfrm>
          <a:off x="2105025" y="13411200"/>
          <a:ext cx="38100" cy="42862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123701</xdr:colOff>
      <xdr:row>55</xdr:row>
      <xdr:rowOff>24740</xdr:rowOff>
    </xdr:from>
    <xdr:to>
      <xdr:col>8</xdr:col>
      <xdr:colOff>161801</xdr:colOff>
      <xdr:row>56</xdr:row>
      <xdr:rowOff>119990</xdr:rowOff>
    </xdr:to>
    <xdr:sp macro="" textlink="">
      <xdr:nvSpPr>
        <xdr:cNvPr id="31" name="AutoShape 99"/>
        <xdr:cNvSpPr>
          <a:spLocks/>
        </xdr:cNvSpPr>
      </xdr:nvSpPr>
      <xdr:spPr bwMode="auto">
        <a:xfrm>
          <a:off x="2143001" y="7378040"/>
          <a:ext cx="38100" cy="2286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324225" y="2209800"/>
          <a:ext cx="38100" cy="36195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4752975" y="2209800"/>
          <a:ext cx="38100" cy="38100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3324225" y="2209800"/>
          <a:ext cx="38100" cy="36195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4752975" y="2209800"/>
          <a:ext cx="38100" cy="38100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32</xdr:row>
      <xdr:rowOff>78105</xdr:rowOff>
    </xdr:from>
    <xdr:to>
      <xdr:col>7</xdr:col>
      <xdr:colOff>40005</xdr:colOff>
      <xdr:row>33</xdr:row>
      <xdr:rowOff>97155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2642235" y="4545330"/>
          <a:ext cx="17145" cy="152400"/>
        </a:xfrm>
        <a:prstGeom prst="leftBrace">
          <a:avLst>
            <a:gd name="adj1" fmla="val 66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9"/>
  <sheetViews>
    <sheetView tabSelected="1" zoomScaleNormal="100" zoomScaleSheetLayoutView="115" workbookViewId="0"/>
  </sheetViews>
  <sheetFormatPr defaultColWidth="9" defaultRowHeight="9.75" x14ac:dyDescent="0.15"/>
  <cols>
    <col min="1" max="1" width="0.625" style="301" customWidth="1"/>
    <col min="2" max="2" width="10.625" style="294" customWidth="1"/>
    <col min="3" max="3" width="0.875" style="301" customWidth="1"/>
    <col min="4" max="15" width="7.625" style="301" customWidth="1"/>
    <col min="16" max="16384" width="9" style="301"/>
  </cols>
  <sheetData>
    <row r="1" spans="1:15" ht="12.2" customHeight="1" thickBot="1" x14ac:dyDescent="0.2">
      <c r="A1" s="300"/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81" t="s">
        <v>591</v>
      </c>
    </row>
    <row r="2" spans="1:15" s="83" customFormat="1" ht="12.2" customHeight="1" thickTop="1" x14ac:dyDescent="0.15">
      <c r="B2" s="583" t="s">
        <v>393</v>
      </c>
      <c r="C2" s="585"/>
      <c r="D2" s="581" t="s">
        <v>394</v>
      </c>
      <c r="E2" s="581"/>
      <c r="F2" s="586" t="s">
        <v>395</v>
      </c>
      <c r="G2" s="587"/>
      <c r="H2" s="586" t="s">
        <v>396</v>
      </c>
      <c r="I2" s="587"/>
      <c r="J2" s="581" t="s">
        <v>397</v>
      </c>
      <c r="K2" s="581"/>
      <c r="L2" s="581" t="s">
        <v>398</v>
      </c>
      <c r="M2" s="581"/>
      <c r="N2" s="581" t="s">
        <v>399</v>
      </c>
      <c r="O2" s="582"/>
    </row>
    <row r="3" spans="1:15" s="303" customFormat="1" ht="9.9499999999999993" customHeight="1" x14ac:dyDescent="0.15">
      <c r="A3" s="302"/>
      <c r="B3" s="584"/>
      <c r="C3" s="584"/>
      <c r="D3" s="569" t="s">
        <v>400</v>
      </c>
      <c r="E3" s="569" t="s">
        <v>401</v>
      </c>
      <c r="F3" s="569" t="s">
        <v>402</v>
      </c>
      <c r="G3" s="569" t="s">
        <v>401</v>
      </c>
      <c r="H3" s="569" t="s">
        <v>402</v>
      </c>
      <c r="I3" s="569" t="s">
        <v>401</v>
      </c>
      <c r="J3" s="569" t="s">
        <v>402</v>
      </c>
      <c r="K3" s="569" t="s">
        <v>403</v>
      </c>
      <c r="L3" s="569" t="s">
        <v>402</v>
      </c>
      <c r="M3" s="569" t="s">
        <v>401</v>
      </c>
      <c r="N3" s="569" t="s">
        <v>402</v>
      </c>
      <c r="O3" s="570" t="s">
        <v>401</v>
      </c>
    </row>
    <row r="4" spans="1:15" s="303" customFormat="1" ht="3.75" customHeight="1" x14ac:dyDescent="0.15">
      <c r="A4" s="304"/>
      <c r="B4" s="564"/>
      <c r="C4" s="564"/>
      <c r="D4" s="566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</row>
    <row r="5" spans="1:15" ht="9.9499999999999993" customHeight="1" x14ac:dyDescent="0.15">
      <c r="B5" s="561" t="s">
        <v>404</v>
      </c>
      <c r="C5" s="306"/>
      <c r="D5" s="316">
        <v>58</v>
      </c>
      <c r="E5" s="307">
        <v>58</v>
      </c>
      <c r="F5" s="307">
        <v>60</v>
      </c>
      <c r="G5" s="307">
        <v>60</v>
      </c>
      <c r="H5" s="307">
        <v>49</v>
      </c>
      <c r="I5" s="307">
        <v>49</v>
      </c>
      <c r="J5" s="318">
        <v>0</v>
      </c>
      <c r="K5" s="307">
        <v>61</v>
      </c>
      <c r="L5" s="307">
        <v>51</v>
      </c>
      <c r="M5" s="307">
        <v>51</v>
      </c>
      <c r="N5" s="307">
        <v>3</v>
      </c>
      <c r="O5" s="307">
        <v>3</v>
      </c>
    </row>
    <row r="6" spans="1:15" ht="3.75" customHeight="1" x14ac:dyDescent="0.15">
      <c r="B6" s="561"/>
      <c r="C6" s="306"/>
      <c r="D6" s="317"/>
      <c r="E6" s="318"/>
      <c r="F6" s="318"/>
      <c r="G6" s="318"/>
      <c r="H6" s="318"/>
      <c r="I6" s="318"/>
      <c r="J6" s="49"/>
      <c r="K6" s="318"/>
      <c r="L6" s="318"/>
      <c r="M6" s="318"/>
      <c r="N6" s="318"/>
      <c r="O6" s="318"/>
    </row>
    <row r="7" spans="1:15" ht="9.9499999999999993" customHeight="1" x14ac:dyDescent="0.15">
      <c r="B7" s="560" t="s">
        <v>405</v>
      </c>
      <c r="C7" s="560"/>
      <c r="D7" s="308">
        <v>19</v>
      </c>
      <c r="E7" s="49">
        <v>19</v>
      </c>
      <c r="F7" s="49">
        <v>19</v>
      </c>
      <c r="G7" s="49">
        <v>19</v>
      </c>
      <c r="H7" s="49">
        <v>17</v>
      </c>
      <c r="I7" s="49">
        <v>17</v>
      </c>
      <c r="J7" s="49">
        <v>0</v>
      </c>
      <c r="K7" s="49">
        <v>19</v>
      </c>
      <c r="L7" s="49">
        <v>18</v>
      </c>
      <c r="M7" s="49">
        <v>18</v>
      </c>
      <c r="N7" s="49">
        <v>0</v>
      </c>
      <c r="O7" s="49">
        <v>0</v>
      </c>
    </row>
    <row r="8" spans="1:15" ht="9.9499999999999993" customHeight="1" x14ac:dyDescent="0.15">
      <c r="B8" s="560" t="s">
        <v>406</v>
      </c>
      <c r="C8" s="560"/>
      <c r="D8" s="308">
        <v>9</v>
      </c>
      <c r="E8" s="49">
        <v>9</v>
      </c>
      <c r="F8" s="49">
        <v>9</v>
      </c>
      <c r="G8" s="49">
        <v>9</v>
      </c>
      <c r="H8" s="49">
        <v>9</v>
      </c>
      <c r="I8" s="49">
        <v>9</v>
      </c>
      <c r="J8" s="49">
        <v>0</v>
      </c>
      <c r="K8" s="49">
        <v>9</v>
      </c>
      <c r="L8" s="49">
        <v>9</v>
      </c>
      <c r="M8" s="49">
        <v>9</v>
      </c>
      <c r="N8" s="49">
        <v>1</v>
      </c>
      <c r="O8" s="49">
        <v>1</v>
      </c>
    </row>
    <row r="9" spans="1:15" ht="9.9499999999999993" customHeight="1" x14ac:dyDescent="0.15">
      <c r="B9" s="560" t="s">
        <v>407</v>
      </c>
      <c r="C9" s="560"/>
      <c r="D9" s="308">
        <v>3</v>
      </c>
      <c r="E9" s="49">
        <v>3</v>
      </c>
      <c r="F9" s="49">
        <v>5</v>
      </c>
      <c r="G9" s="49">
        <v>5</v>
      </c>
      <c r="H9" s="49">
        <v>3</v>
      </c>
      <c r="I9" s="49">
        <v>3</v>
      </c>
      <c r="J9" s="49">
        <v>0</v>
      </c>
      <c r="K9" s="49">
        <v>5</v>
      </c>
      <c r="L9" s="49">
        <v>5</v>
      </c>
      <c r="M9" s="49">
        <v>5</v>
      </c>
      <c r="N9" s="49">
        <v>1</v>
      </c>
      <c r="O9" s="49">
        <v>1</v>
      </c>
    </row>
    <row r="10" spans="1:15" ht="9.75" customHeight="1" x14ac:dyDescent="0.15">
      <c r="B10" s="560" t="s">
        <v>408</v>
      </c>
      <c r="C10" s="560"/>
      <c r="D10" s="308">
        <v>7</v>
      </c>
      <c r="E10" s="49">
        <v>7</v>
      </c>
      <c r="F10" s="49">
        <v>7</v>
      </c>
      <c r="G10" s="49">
        <v>7</v>
      </c>
      <c r="H10" s="49">
        <v>6</v>
      </c>
      <c r="I10" s="49">
        <v>6</v>
      </c>
      <c r="J10" s="49">
        <v>0</v>
      </c>
      <c r="K10" s="49">
        <v>7</v>
      </c>
      <c r="L10" s="49">
        <v>5</v>
      </c>
      <c r="M10" s="49">
        <v>5</v>
      </c>
      <c r="N10" s="49">
        <v>0</v>
      </c>
      <c r="O10" s="49">
        <v>0</v>
      </c>
    </row>
    <row r="11" spans="1:15" ht="9.9499999999999993" customHeight="1" x14ac:dyDescent="0.15">
      <c r="B11" s="560" t="s">
        <v>409</v>
      </c>
      <c r="C11" s="560"/>
      <c r="D11" s="308">
        <v>6</v>
      </c>
      <c r="E11" s="49">
        <v>6</v>
      </c>
      <c r="F11" s="49">
        <v>6</v>
      </c>
      <c r="G11" s="49">
        <v>6</v>
      </c>
      <c r="H11" s="49">
        <v>4</v>
      </c>
      <c r="I11" s="49">
        <v>4</v>
      </c>
      <c r="J11" s="49">
        <v>0</v>
      </c>
      <c r="K11" s="49">
        <v>6</v>
      </c>
      <c r="L11" s="49">
        <v>2</v>
      </c>
      <c r="M11" s="49">
        <v>2</v>
      </c>
      <c r="N11" s="49">
        <v>0</v>
      </c>
      <c r="O11" s="49">
        <v>0</v>
      </c>
    </row>
    <row r="12" spans="1:15" ht="9.9499999999999993" customHeight="1" x14ac:dyDescent="0.15">
      <c r="B12" s="560" t="s">
        <v>410</v>
      </c>
      <c r="C12" s="560"/>
      <c r="D12" s="308">
        <v>12</v>
      </c>
      <c r="E12" s="49">
        <v>12</v>
      </c>
      <c r="F12" s="49">
        <v>12</v>
      </c>
      <c r="G12" s="49">
        <v>12</v>
      </c>
      <c r="H12" s="49">
        <v>8</v>
      </c>
      <c r="I12" s="49">
        <v>8</v>
      </c>
      <c r="J12" s="49">
        <v>0</v>
      </c>
      <c r="K12" s="49">
        <v>12</v>
      </c>
      <c r="L12" s="49">
        <v>9</v>
      </c>
      <c r="M12" s="49">
        <v>9</v>
      </c>
      <c r="N12" s="49">
        <v>1</v>
      </c>
      <c r="O12" s="49">
        <v>1</v>
      </c>
    </row>
    <row r="13" spans="1:15" ht="9.9499999999999993" customHeight="1" x14ac:dyDescent="0.15">
      <c r="B13" s="560" t="s">
        <v>411</v>
      </c>
      <c r="C13" s="560"/>
      <c r="D13" s="308">
        <v>2</v>
      </c>
      <c r="E13" s="49">
        <v>2</v>
      </c>
      <c r="F13" s="49">
        <v>2</v>
      </c>
      <c r="G13" s="49">
        <v>2</v>
      </c>
      <c r="H13" s="49">
        <v>2</v>
      </c>
      <c r="I13" s="49">
        <v>2</v>
      </c>
      <c r="J13" s="49">
        <v>0</v>
      </c>
      <c r="K13" s="49">
        <v>3</v>
      </c>
      <c r="L13" s="49">
        <v>3</v>
      </c>
      <c r="M13" s="49">
        <v>3</v>
      </c>
      <c r="N13" s="49">
        <v>0</v>
      </c>
      <c r="O13" s="49">
        <v>0</v>
      </c>
    </row>
    <row r="14" spans="1:15" ht="3.2" customHeight="1" thickBot="1" x14ac:dyDescent="0.2">
      <c r="A14" s="300"/>
      <c r="B14" s="79"/>
      <c r="C14" s="300"/>
      <c r="D14" s="309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</row>
    <row r="15" spans="1:15" ht="4.7" customHeight="1" thickTop="1" x14ac:dyDescent="0.15">
      <c r="A15" s="310"/>
      <c r="B15" s="108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</row>
    <row r="16" spans="1:15" ht="9" customHeight="1" x14ac:dyDescent="0.15">
      <c r="A16" s="310"/>
      <c r="B16" s="122" t="s">
        <v>412</v>
      </c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</row>
    <row r="17" spans="1:16" ht="9" customHeight="1" x14ac:dyDescent="0.15">
      <c r="A17" s="310"/>
      <c r="B17" s="122" t="s">
        <v>413</v>
      </c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</row>
    <row r="18" spans="1:16" ht="9" customHeight="1" x14ac:dyDescent="0.15">
      <c r="A18" s="310"/>
      <c r="B18" s="122" t="s">
        <v>414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</row>
    <row r="19" spans="1:16" ht="10.5" customHeight="1" x14ac:dyDescent="0.15">
      <c r="A19" s="310"/>
      <c r="B19" s="122" t="s">
        <v>415</v>
      </c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</row>
    <row r="20" spans="1:16" ht="9.75" customHeight="1" x14ac:dyDescent="0.15">
      <c r="B20" s="559" t="s">
        <v>416</v>
      </c>
    </row>
    <row r="21" spans="1:16" ht="10.5" x14ac:dyDescent="0.15">
      <c r="B21" s="143" t="s">
        <v>417</v>
      </c>
    </row>
    <row r="22" spans="1:16" x14ac:dyDescent="0.15">
      <c r="B22" s="184"/>
    </row>
    <row r="23" spans="1:16" x14ac:dyDescent="0.15">
      <c r="B23" s="184"/>
    </row>
    <row r="24" spans="1:16" x14ac:dyDescent="0.15">
      <c r="B24" s="184"/>
    </row>
    <row r="25" spans="1:16" x14ac:dyDescent="0.15">
      <c r="B25" s="184"/>
    </row>
    <row r="26" spans="1:16" x14ac:dyDescent="0.15">
      <c r="B26" s="184"/>
    </row>
    <row r="27" spans="1:16" x14ac:dyDescent="0.15">
      <c r="B27" s="184"/>
    </row>
    <row r="29" spans="1:16" x14ac:dyDescent="0.15"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</row>
  </sheetData>
  <mergeCells count="8">
    <mergeCell ref="L2:M2"/>
    <mergeCell ref="N2:O2"/>
    <mergeCell ref="B2:B3"/>
    <mergeCell ref="C2:C3"/>
    <mergeCell ref="D2:E2"/>
    <mergeCell ref="F2:G2"/>
    <mergeCell ref="H2:I2"/>
    <mergeCell ref="J2:K2"/>
  </mergeCells>
  <phoneticPr fontId="3"/>
  <printOptions horizontalCentered="1"/>
  <pageMargins left="0.70866141732283472" right="0.78740157480314965" top="0.98425196850393704" bottom="0.98425196850393704" header="0.51181102362204722" footer="0.51181102362204722"/>
  <pageSetup paperSize="9" scale="110" orientation="landscape" r:id="rId1"/>
  <headerFooter alignWithMargins="0">
    <oddHeader>&amp;L&amp;9一般環境大気測定局における環境基準の達成状況&amp;R&amp;8&amp;F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56"/>
  <sheetViews>
    <sheetView zoomScaleNormal="100" zoomScaleSheetLayoutView="100" workbookViewId="0"/>
  </sheetViews>
  <sheetFormatPr defaultColWidth="9" defaultRowHeight="9.75" x14ac:dyDescent="0.15"/>
  <cols>
    <col min="1" max="1" width="1" style="497" customWidth="1"/>
    <col min="2" max="2" width="9.625" style="497" customWidth="1"/>
    <col min="3" max="3" width="1" style="497" customWidth="1"/>
    <col min="4" max="6" width="8.125" style="497" bestFit="1" customWidth="1"/>
    <col min="7" max="7" width="7.125" style="497" bestFit="1" customWidth="1"/>
    <col min="8" max="8" width="4.625" style="497" customWidth="1"/>
    <col min="9" max="9" width="4.125" style="497" customWidth="1"/>
    <col min="10" max="10" width="2.125" style="392" customWidth="1"/>
    <col min="11" max="11" width="4.625" style="497" customWidth="1"/>
    <col min="12" max="12" width="2" style="497" customWidth="1"/>
    <col min="13" max="13" width="8.125" style="497" bestFit="1" customWidth="1"/>
    <col min="14" max="14" width="4.5" style="497" customWidth="1"/>
    <col min="15" max="15" width="4.375" style="497" customWidth="1"/>
    <col min="16" max="16" width="5.625" style="497" bestFit="1" customWidth="1"/>
    <col min="17" max="17" width="5.375" style="497" customWidth="1"/>
    <col min="18" max="18" width="8.125" style="497" bestFit="1" customWidth="1"/>
    <col min="19" max="19" width="6.125" style="497" customWidth="1"/>
    <col min="20" max="20" width="8.125" style="497" bestFit="1" customWidth="1"/>
    <col min="21" max="21" width="5.875" style="497" customWidth="1"/>
    <col min="22" max="22" width="5.625" style="497" customWidth="1"/>
    <col min="23" max="23" width="5.375" style="497" customWidth="1"/>
    <col min="24" max="24" width="5.625" style="497" customWidth="1"/>
    <col min="25" max="25" width="5.875" style="497" customWidth="1"/>
    <col min="26" max="26" width="5.625" style="497" customWidth="1"/>
    <col min="27" max="27" width="5.875" style="497" customWidth="1"/>
    <col min="28" max="28" width="5.625" style="497" customWidth="1"/>
    <col min="29" max="16384" width="9" style="497"/>
  </cols>
  <sheetData>
    <row r="1" spans="1:29" ht="12.2" customHeight="1" thickBot="1" x14ac:dyDescent="0.2">
      <c r="A1" s="120" t="s">
        <v>546</v>
      </c>
      <c r="R1" s="79"/>
      <c r="AB1" s="81" t="s">
        <v>423</v>
      </c>
      <c r="AC1" s="108"/>
    </row>
    <row r="2" spans="1:29" s="83" customFormat="1" ht="21.75" customHeight="1" thickTop="1" x14ac:dyDescent="0.15">
      <c r="B2" s="393"/>
      <c r="C2" s="394"/>
      <c r="D2" s="657" t="s">
        <v>547</v>
      </c>
      <c r="E2" s="585"/>
      <c r="F2" s="582" t="s">
        <v>548</v>
      </c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9"/>
      <c r="R2" s="657" t="s">
        <v>549</v>
      </c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395"/>
    </row>
    <row r="3" spans="1:29" s="83" customFormat="1" ht="15" customHeight="1" x14ac:dyDescent="0.15">
      <c r="B3" s="498"/>
      <c r="C3" s="396"/>
      <c r="D3" s="653" t="s">
        <v>551</v>
      </c>
      <c r="E3" s="653" t="s">
        <v>552</v>
      </c>
      <c r="F3" s="652" t="s">
        <v>370</v>
      </c>
      <c r="G3" s="652" t="s">
        <v>577</v>
      </c>
      <c r="H3" s="652" t="s">
        <v>578</v>
      </c>
      <c r="I3" s="652" t="s">
        <v>579</v>
      </c>
      <c r="J3" s="122"/>
      <c r="K3" s="660" t="s">
        <v>580</v>
      </c>
      <c r="L3" s="122"/>
      <c r="M3" s="653" t="s">
        <v>553</v>
      </c>
      <c r="N3" s="653" t="s">
        <v>554</v>
      </c>
      <c r="O3" s="652" t="s">
        <v>581</v>
      </c>
      <c r="P3" s="653" t="s">
        <v>555</v>
      </c>
      <c r="Q3" s="652" t="s">
        <v>11</v>
      </c>
      <c r="R3" s="656" t="s">
        <v>370</v>
      </c>
      <c r="S3" s="645" t="s">
        <v>582</v>
      </c>
      <c r="T3" s="645"/>
      <c r="U3" s="645"/>
      <c r="V3" s="645"/>
      <c r="W3" s="645"/>
      <c r="X3" s="645"/>
      <c r="Y3" s="645"/>
      <c r="Z3" s="645" t="s">
        <v>583</v>
      </c>
      <c r="AA3" s="645"/>
      <c r="AB3" s="646"/>
      <c r="AC3" s="395"/>
    </row>
    <row r="4" spans="1:29" s="86" customFormat="1" ht="17.45" customHeight="1" x14ac:dyDescent="0.15">
      <c r="B4" s="494" t="s">
        <v>550</v>
      </c>
      <c r="C4" s="396"/>
      <c r="D4" s="654"/>
      <c r="E4" s="654"/>
      <c r="F4" s="617"/>
      <c r="G4" s="617"/>
      <c r="H4" s="617"/>
      <c r="I4" s="617"/>
      <c r="J4" s="496"/>
      <c r="K4" s="660"/>
      <c r="L4" s="397"/>
      <c r="M4" s="654"/>
      <c r="N4" s="654"/>
      <c r="O4" s="617"/>
      <c r="P4" s="654"/>
      <c r="Q4" s="617"/>
      <c r="R4" s="614"/>
      <c r="S4" s="647" t="s">
        <v>590</v>
      </c>
      <c r="T4" s="649" t="s">
        <v>556</v>
      </c>
      <c r="U4" s="649" t="s">
        <v>557</v>
      </c>
      <c r="V4" s="650" t="s">
        <v>558</v>
      </c>
      <c r="W4" s="652" t="s">
        <v>559</v>
      </c>
      <c r="X4" s="650" t="s">
        <v>560</v>
      </c>
      <c r="Y4" s="652" t="s">
        <v>561</v>
      </c>
      <c r="Z4" s="649" t="s">
        <v>584</v>
      </c>
      <c r="AA4" s="649" t="s">
        <v>11</v>
      </c>
      <c r="AB4" s="662" t="s">
        <v>562</v>
      </c>
    </row>
    <row r="5" spans="1:29" s="86" customFormat="1" ht="17.45" customHeight="1" x14ac:dyDescent="0.15">
      <c r="A5" s="89"/>
      <c r="B5" s="398"/>
      <c r="C5" s="399"/>
      <c r="D5" s="655"/>
      <c r="E5" s="655"/>
      <c r="F5" s="596"/>
      <c r="G5" s="596"/>
      <c r="H5" s="596"/>
      <c r="I5" s="596"/>
      <c r="J5" s="492"/>
      <c r="K5" s="661"/>
      <c r="L5" s="400"/>
      <c r="M5" s="655"/>
      <c r="N5" s="655"/>
      <c r="O5" s="596"/>
      <c r="P5" s="655"/>
      <c r="Q5" s="596"/>
      <c r="R5" s="603"/>
      <c r="S5" s="648"/>
      <c r="T5" s="599"/>
      <c r="U5" s="599"/>
      <c r="V5" s="651"/>
      <c r="W5" s="596"/>
      <c r="X5" s="651"/>
      <c r="Y5" s="596"/>
      <c r="Z5" s="599"/>
      <c r="AA5" s="599"/>
      <c r="AB5" s="592"/>
    </row>
    <row r="6" spans="1:29" s="86" customFormat="1" ht="6.75" customHeight="1" x14ac:dyDescent="0.15">
      <c r="B6" s="495"/>
      <c r="C6" s="401"/>
      <c r="D6" s="402"/>
      <c r="E6" s="403"/>
      <c r="F6" s="403"/>
      <c r="G6" s="403"/>
      <c r="H6" s="403"/>
      <c r="I6" s="403"/>
      <c r="J6" s="403"/>
      <c r="K6" s="404"/>
      <c r="L6" s="404"/>
      <c r="M6" s="403"/>
      <c r="N6" s="403"/>
      <c r="O6" s="403"/>
      <c r="P6" s="403"/>
      <c r="Q6" s="403"/>
      <c r="R6" s="403"/>
      <c r="S6" s="405"/>
      <c r="T6" s="406"/>
      <c r="U6" s="406"/>
      <c r="V6" s="407"/>
      <c r="W6" s="403"/>
      <c r="X6" s="406"/>
      <c r="Y6" s="406"/>
      <c r="Z6" s="406"/>
      <c r="AA6" s="406"/>
      <c r="AB6" s="406"/>
    </row>
    <row r="7" spans="1:29" ht="15.75" customHeight="1" x14ac:dyDescent="0.15">
      <c r="B7" s="232" t="s">
        <v>563</v>
      </c>
      <c r="C7" s="408"/>
      <c r="D7" s="317">
        <v>3446</v>
      </c>
      <c r="E7" s="318">
        <v>3365</v>
      </c>
      <c r="F7" s="318">
        <v>3446</v>
      </c>
      <c r="G7" s="409">
        <v>985</v>
      </c>
      <c r="H7" s="410">
        <v>139</v>
      </c>
      <c r="I7" s="410">
        <v>1</v>
      </c>
      <c r="J7" s="351" t="s">
        <v>514</v>
      </c>
      <c r="K7" s="351">
        <v>16</v>
      </c>
      <c r="L7" s="411" t="s">
        <v>515</v>
      </c>
      <c r="M7" s="351">
        <v>1514</v>
      </c>
      <c r="N7" s="410">
        <v>249</v>
      </c>
      <c r="O7" s="351">
        <v>2</v>
      </c>
      <c r="P7" s="410">
        <v>460</v>
      </c>
      <c r="Q7" s="412">
        <v>96</v>
      </c>
      <c r="R7" s="351">
        <v>3446</v>
      </c>
      <c r="S7" s="351">
        <v>200</v>
      </c>
      <c r="T7" s="351">
        <v>1003</v>
      </c>
      <c r="U7" s="351">
        <v>175</v>
      </c>
      <c r="V7" s="351">
        <v>16</v>
      </c>
      <c r="W7" s="351">
        <v>55</v>
      </c>
      <c r="X7" s="351">
        <v>305</v>
      </c>
      <c r="Y7" s="351">
        <v>454</v>
      </c>
      <c r="Z7" s="351">
        <v>578</v>
      </c>
      <c r="AA7" s="351">
        <v>109</v>
      </c>
      <c r="AB7" s="351">
        <v>551</v>
      </c>
    </row>
    <row r="8" spans="1:29" ht="15.75" customHeight="1" x14ac:dyDescent="0.15">
      <c r="B8" s="232" t="s">
        <v>564</v>
      </c>
      <c r="C8" s="408"/>
      <c r="D8" s="317">
        <v>3481</v>
      </c>
      <c r="E8" s="318">
        <v>3147</v>
      </c>
      <c r="F8" s="318">
        <v>3481</v>
      </c>
      <c r="G8" s="409">
        <v>1040</v>
      </c>
      <c r="H8" s="410">
        <v>152</v>
      </c>
      <c r="I8" s="410">
        <v>0</v>
      </c>
      <c r="J8" s="351" t="s">
        <v>514</v>
      </c>
      <c r="K8" s="351">
        <v>25</v>
      </c>
      <c r="L8" s="411" t="s">
        <v>515</v>
      </c>
      <c r="M8" s="351">
        <v>1521</v>
      </c>
      <c r="N8" s="410">
        <v>277</v>
      </c>
      <c r="O8" s="351">
        <v>0</v>
      </c>
      <c r="P8" s="410">
        <v>381</v>
      </c>
      <c r="Q8" s="412">
        <v>110</v>
      </c>
      <c r="R8" s="351">
        <v>3481</v>
      </c>
      <c r="S8" s="351">
        <v>190</v>
      </c>
      <c r="T8" s="351">
        <v>1016</v>
      </c>
      <c r="U8" s="351">
        <v>163</v>
      </c>
      <c r="V8" s="351">
        <v>12</v>
      </c>
      <c r="W8" s="351">
        <v>74</v>
      </c>
      <c r="X8" s="351">
        <v>396</v>
      </c>
      <c r="Y8" s="351">
        <v>434</v>
      </c>
      <c r="Z8" s="351">
        <v>582</v>
      </c>
      <c r="AA8" s="351">
        <v>118</v>
      </c>
      <c r="AB8" s="351">
        <v>496</v>
      </c>
    </row>
    <row r="9" spans="1:29" ht="15.75" customHeight="1" x14ac:dyDescent="0.15">
      <c r="B9" s="232" t="s">
        <v>565</v>
      </c>
      <c r="C9" s="408"/>
      <c r="D9" s="317">
        <v>3418</v>
      </c>
      <c r="E9" s="318">
        <v>3277</v>
      </c>
      <c r="F9" s="318">
        <v>3418</v>
      </c>
      <c r="G9" s="409">
        <v>988</v>
      </c>
      <c r="H9" s="410">
        <v>108</v>
      </c>
      <c r="I9" s="410">
        <v>5</v>
      </c>
      <c r="J9" s="351" t="s">
        <v>566</v>
      </c>
      <c r="K9" s="351">
        <v>27</v>
      </c>
      <c r="L9" s="411" t="s">
        <v>567</v>
      </c>
      <c r="M9" s="351">
        <v>1523</v>
      </c>
      <c r="N9" s="410">
        <v>257</v>
      </c>
      <c r="O9" s="351">
        <v>1</v>
      </c>
      <c r="P9" s="410">
        <v>434</v>
      </c>
      <c r="Q9" s="412">
        <v>102</v>
      </c>
      <c r="R9" s="351">
        <v>3418</v>
      </c>
      <c r="S9" s="351">
        <v>117</v>
      </c>
      <c r="T9" s="351">
        <v>1163</v>
      </c>
      <c r="U9" s="351">
        <v>152</v>
      </c>
      <c r="V9" s="351">
        <v>15</v>
      </c>
      <c r="W9" s="351">
        <v>51</v>
      </c>
      <c r="X9" s="351">
        <v>369</v>
      </c>
      <c r="Y9" s="351">
        <v>453</v>
      </c>
      <c r="Z9" s="351">
        <v>519</v>
      </c>
      <c r="AA9" s="351">
        <v>76</v>
      </c>
      <c r="AB9" s="351">
        <v>503</v>
      </c>
    </row>
    <row r="10" spans="1:29" ht="9" customHeight="1" x14ac:dyDescent="0.15">
      <c r="B10" s="493"/>
      <c r="C10" s="108"/>
      <c r="D10" s="308"/>
      <c r="E10" s="49"/>
      <c r="F10" s="351"/>
      <c r="G10" s="331"/>
      <c r="H10" s="331"/>
      <c r="I10" s="331"/>
      <c r="J10" s="331"/>
      <c r="K10" s="522"/>
      <c r="L10" s="522"/>
      <c r="M10" s="331"/>
      <c r="N10" s="331"/>
      <c r="O10" s="331"/>
      <c r="P10" s="331"/>
      <c r="Q10" s="331"/>
      <c r="R10" s="331" t="s">
        <v>264</v>
      </c>
      <c r="S10" s="331"/>
      <c r="T10" s="331"/>
      <c r="U10" s="331"/>
      <c r="V10" s="523"/>
      <c r="W10" s="331"/>
      <c r="X10" s="331"/>
      <c r="Y10" s="331"/>
      <c r="Z10" s="331"/>
      <c r="AA10" s="331"/>
      <c r="AB10" s="331"/>
    </row>
    <row r="11" spans="1:29" ht="10.5" x14ac:dyDescent="0.15">
      <c r="B11" s="491" t="s">
        <v>18</v>
      </c>
      <c r="C11" s="499"/>
      <c r="D11" s="331">
        <f>F11</f>
        <v>1218</v>
      </c>
      <c r="E11" s="331">
        <v>1147</v>
      </c>
      <c r="F11" s="331">
        <f>SUM(G11:Q11)-K11</f>
        <v>1218</v>
      </c>
      <c r="G11" s="331">
        <v>388</v>
      </c>
      <c r="H11" s="331">
        <v>44</v>
      </c>
      <c r="I11" s="331">
        <v>2</v>
      </c>
      <c r="J11" s="331"/>
      <c r="K11" s="331">
        <v>3</v>
      </c>
      <c r="L11" s="524"/>
      <c r="M11" s="331">
        <v>518</v>
      </c>
      <c r="N11" s="331">
        <v>103</v>
      </c>
      <c r="O11" s="331">
        <v>0</v>
      </c>
      <c r="P11" s="331">
        <v>163</v>
      </c>
      <c r="Q11" s="331">
        <v>0</v>
      </c>
      <c r="R11" s="49">
        <f>SUM(S11:AB11)</f>
        <v>1218</v>
      </c>
      <c r="S11" s="331">
        <v>56</v>
      </c>
      <c r="T11" s="331">
        <v>521</v>
      </c>
      <c r="U11" s="331">
        <v>39</v>
      </c>
      <c r="V11" s="331">
        <v>3</v>
      </c>
      <c r="W11" s="331">
        <v>13</v>
      </c>
      <c r="X11" s="331">
        <v>156</v>
      </c>
      <c r="Y11" s="331">
        <v>200</v>
      </c>
      <c r="Z11" s="331">
        <v>83</v>
      </c>
      <c r="AA11" s="331">
        <v>15</v>
      </c>
      <c r="AB11" s="331">
        <v>132</v>
      </c>
    </row>
    <row r="12" spans="1:29" ht="10.5" x14ac:dyDescent="0.15">
      <c r="B12" s="491" t="s">
        <v>19</v>
      </c>
      <c r="C12" s="499"/>
      <c r="D12" s="331">
        <f>F12</f>
        <v>656</v>
      </c>
      <c r="E12" s="331">
        <v>686</v>
      </c>
      <c r="F12" s="331">
        <f t="shared" ref="F12:F49" si="0">SUM(G12:Q12)-K12</f>
        <v>656</v>
      </c>
      <c r="G12" s="331">
        <v>100</v>
      </c>
      <c r="H12" s="331">
        <v>19</v>
      </c>
      <c r="I12" s="331">
        <v>0</v>
      </c>
      <c r="J12" s="331"/>
      <c r="K12" s="331">
        <v>14</v>
      </c>
      <c r="L12" s="524"/>
      <c r="M12" s="331">
        <v>417</v>
      </c>
      <c r="N12" s="331">
        <v>60</v>
      </c>
      <c r="O12" s="331">
        <v>0</v>
      </c>
      <c r="P12" s="331">
        <v>56</v>
      </c>
      <c r="Q12" s="331">
        <v>4</v>
      </c>
      <c r="R12" s="49">
        <f t="shared" ref="R12:R49" si="1">SUM(S12:AB12)</f>
        <v>656</v>
      </c>
      <c r="S12" s="331">
        <v>8</v>
      </c>
      <c r="T12" s="331">
        <v>263</v>
      </c>
      <c r="U12" s="331">
        <v>21</v>
      </c>
      <c r="V12" s="331">
        <v>7</v>
      </c>
      <c r="W12" s="331">
        <v>14</v>
      </c>
      <c r="X12" s="331">
        <v>60</v>
      </c>
      <c r="Y12" s="331">
        <v>82</v>
      </c>
      <c r="Z12" s="331">
        <v>93</v>
      </c>
      <c r="AA12" s="331">
        <v>22</v>
      </c>
      <c r="AB12" s="331">
        <v>86</v>
      </c>
    </row>
    <row r="13" spans="1:29" ht="10.5" x14ac:dyDescent="0.15">
      <c r="B13" s="491" t="s">
        <v>63</v>
      </c>
      <c r="C13" s="499"/>
      <c r="D13" s="331">
        <f t="shared" ref="D13:D49" si="2">F13</f>
        <v>199</v>
      </c>
      <c r="E13" s="331">
        <v>168</v>
      </c>
      <c r="F13" s="331">
        <f t="shared" si="0"/>
        <v>199</v>
      </c>
      <c r="G13" s="331">
        <v>48</v>
      </c>
      <c r="H13" s="331">
        <v>2</v>
      </c>
      <c r="I13" s="331">
        <v>2</v>
      </c>
      <c r="J13" s="331"/>
      <c r="K13" s="331">
        <v>0</v>
      </c>
      <c r="L13" s="524"/>
      <c r="M13" s="331">
        <v>97</v>
      </c>
      <c r="N13" s="331">
        <v>19</v>
      </c>
      <c r="O13" s="331">
        <v>0</v>
      </c>
      <c r="P13" s="331">
        <v>31</v>
      </c>
      <c r="Q13" s="331">
        <v>0</v>
      </c>
      <c r="R13" s="49">
        <f t="shared" si="1"/>
        <v>199</v>
      </c>
      <c r="S13" s="331">
        <v>3</v>
      </c>
      <c r="T13" s="331">
        <v>74</v>
      </c>
      <c r="U13" s="331">
        <v>12</v>
      </c>
      <c r="V13" s="331">
        <v>1</v>
      </c>
      <c r="W13" s="331">
        <v>3</v>
      </c>
      <c r="X13" s="331">
        <v>28</v>
      </c>
      <c r="Y13" s="331">
        <v>20</v>
      </c>
      <c r="Z13" s="331">
        <v>28</v>
      </c>
      <c r="AA13" s="331">
        <v>1</v>
      </c>
      <c r="AB13" s="331">
        <v>29</v>
      </c>
    </row>
    <row r="14" spans="1:29" ht="10.5" x14ac:dyDescent="0.15">
      <c r="B14" s="491" t="s">
        <v>64</v>
      </c>
      <c r="C14" s="499"/>
      <c r="D14" s="331">
        <f t="shared" si="2"/>
        <v>45</v>
      </c>
      <c r="E14" s="331">
        <v>44</v>
      </c>
      <c r="F14" s="331">
        <f t="shared" si="0"/>
        <v>45</v>
      </c>
      <c r="G14" s="331">
        <v>7</v>
      </c>
      <c r="H14" s="331">
        <v>0</v>
      </c>
      <c r="I14" s="331">
        <v>0</v>
      </c>
      <c r="J14" s="331"/>
      <c r="K14" s="331">
        <v>0</v>
      </c>
      <c r="L14" s="524"/>
      <c r="M14" s="331">
        <v>29</v>
      </c>
      <c r="N14" s="331">
        <v>3</v>
      </c>
      <c r="O14" s="331">
        <v>0</v>
      </c>
      <c r="P14" s="331">
        <v>6</v>
      </c>
      <c r="Q14" s="331">
        <v>0</v>
      </c>
      <c r="R14" s="49">
        <f t="shared" si="1"/>
        <v>45</v>
      </c>
      <c r="S14" s="331">
        <v>3</v>
      </c>
      <c r="T14" s="331">
        <v>13</v>
      </c>
      <c r="U14" s="331">
        <v>2</v>
      </c>
      <c r="V14" s="331">
        <v>0</v>
      </c>
      <c r="W14" s="331">
        <v>0</v>
      </c>
      <c r="X14" s="331">
        <v>18</v>
      </c>
      <c r="Y14" s="331">
        <v>7</v>
      </c>
      <c r="Z14" s="331">
        <v>2</v>
      </c>
      <c r="AA14" s="331">
        <v>0</v>
      </c>
      <c r="AB14" s="331">
        <v>0</v>
      </c>
    </row>
    <row r="15" spans="1:29" ht="10.5" x14ac:dyDescent="0.15">
      <c r="B15" s="491" t="s">
        <v>22</v>
      </c>
      <c r="C15" s="499"/>
      <c r="D15" s="331">
        <f t="shared" si="2"/>
        <v>120</v>
      </c>
      <c r="E15" s="331">
        <v>130</v>
      </c>
      <c r="F15" s="331">
        <f t="shared" si="0"/>
        <v>120</v>
      </c>
      <c r="G15" s="331">
        <v>28</v>
      </c>
      <c r="H15" s="331">
        <v>10</v>
      </c>
      <c r="I15" s="331">
        <v>0</v>
      </c>
      <c r="J15" s="331"/>
      <c r="K15" s="331">
        <v>3</v>
      </c>
      <c r="L15" s="524"/>
      <c r="M15" s="331">
        <v>49</v>
      </c>
      <c r="N15" s="331">
        <v>5</v>
      </c>
      <c r="O15" s="331">
        <v>0</v>
      </c>
      <c r="P15" s="331">
        <v>26</v>
      </c>
      <c r="Q15" s="331">
        <v>2</v>
      </c>
      <c r="R15" s="49">
        <f t="shared" si="1"/>
        <v>120</v>
      </c>
      <c r="S15" s="331">
        <v>2</v>
      </c>
      <c r="T15" s="331">
        <v>29</v>
      </c>
      <c r="U15" s="331">
        <v>7</v>
      </c>
      <c r="V15" s="331">
        <v>0</v>
      </c>
      <c r="W15" s="331">
        <v>6</v>
      </c>
      <c r="X15" s="331">
        <v>8</v>
      </c>
      <c r="Y15" s="331">
        <v>21</v>
      </c>
      <c r="Z15" s="331">
        <v>19</v>
      </c>
      <c r="AA15" s="331">
        <v>1</v>
      </c>
      <c r="AB15" s="331">
        <v>27</v>
      </c>
    </row>
    <row r="16" spans="1:29" ht="9" customHeight="1" x14ac:dyDescent="0.15">
      <c r="B16" s="491"/>
      <c r="C16" s="499"/>
      <c r="D16" s="331"/>
      <c r="E16" s="331"/>
      <c r="F16" s="331"/>
      <c r="G16" s="331"/>
      <c r="H16" s="331"/>
      <c r="I16" s="331"/>
      <c r="J16" s="331"/>
      <c r="K16" s="331"/>
      <c r="L16" s="524"/>
      <c r="M16" s="331"/>
      <c r="N16" s="331"/>
      <c r="O16" s="331"/>
      <c r="P16" s="331"/>
      <c r="Q16" s="331"/>
      <c r="R16" s="49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</row>
    <row r="17" spans="2:28" ht="10.5" x14ac:dyDescent="0.15">
      <c r="B17" s="491" t="s">
        <v>23</v>
      </c>
      <c r="C17" s="499"/>
      <c r="D17" s="331">
        <f t="shared" si="2"/>
        <v>36</v>
      </c>
      <c r="E17" s="331">
        <v>34</v>
      </c>
      <c r="F17" s="331">
        <f t="shared" si="0"/>
        <v>36</v>
      </c>
      <c r="G17" s="331">
        <v>6</v>
      </c>
      <c r="H17" s="331">
        <v>0</v>
      </c>
      <c r="I17" s="331">
        <v>0</v>
      </c>
      <c r="J17" s="331"/>
      <c r="K17" s="331">
        <v>1</v>
      </c>
      <c r="L17" s="524"/>
      <c r="M17" s="331">
        <v>21</v>
      </c>
      <c r="N17" s="331">
        <v>5</v>
      </c>
      <c r="O17" s="331">
        <v>0</v>
      </c>
      <c r="P17" s="331">
        <v>3</v>
      </c>
      <c r="Q17" s="331">
        <v>1</v>
      </c>
      <c r="R17" s="49">
        <f t="shared" si="1"/>
        <v>36</v>
      </c>
      <c r="S17" s="331">
        <v>1</v>
      </c>
      <c r="T17" s="331">
        <v>16</v>
      </c>
      <c r="U17" s="331">
        <v>0</v>
      </c>
      <c r="V17" s="331">
        <v>0</v>
      </c>
      <c r="W17" s="331">
        <v>0</v>
      </c>
      <c r="X17" s="331">
        <v>6</v>
      </c>
      <c r="Y17" s="331">
        <v>5</v>
      </c>
      <c r="Z17" s="331">
        <v>5</v>
      </c>
      <c r="AA17" s="331">
        <v>0</v>
      </c>
      <c r="AB17" s="331">
        <v>3</v>
      </c>
    </row>
    <row r="18" spans="2:28" ht="10.5" x14ac:dyDescent="0.15">
      <c r="B18" s="491" t="s">
        <v>24</v>
      </c>
      <c r="C18" s="499"/>
      <c r="D18" s="331">
        <f t="shared" si="2"/>
        <v>224</v>
      </c>
      <c r="E18" s="331">
        <v>212</v>
      </c>
      <c r="F18" s="331">
        <f t="shared" si="0"/>
        <v>224</v>
      </c>
      <c r="G18" s="331">
        <v>87</v>
      </c>
      <c r="H18" s="331">
        <v>0</v>
      </c>
      <c r="I18" s="331">
        <v>0</v>
      </c>
      <c r="J18" s="331"/>
      <c r="K18" s="331">
        <v>3</v>
      </c>
      <c r="L18" s="524"/>
      <c r="M18" s="331">
        <v>92</v>
      </c>
      <c r="N18" s="331">
        <v>12</v>
      </c>
      <c r="O18" s="331">
        <v>1</v>
      </c>
      <c r="P18" s="331">
        <v>29</v>
      </c>
      <c r="Q18" s="331">
        <v>3</v>
      </c>
      <c r="R18" s="49">
        <f t="shared" si="1"/>
        <v>224</v>
      </c>
      <c r="S18" s="331">
        <v>17</v>
      </c>
      <c r="T18" s="331">
        <v>77</v>
      </c>
      <c r="U18" s="331">
        <v>6</v>
      </c>
      <c r="V18" s="331">
        <v>0</v>
      </c>
      <c r="W18" s="331">
        <v>3</v>
      </c>
      <c r="X18" s="331">
        <v>19</v>
      </c>
      <c r="Y18" s="331">
        <v>31</v>
      </c>
      <c r="Z18" s="331">
        <v>40</v>
      </c>
      <c r="AA18" s="331">
        <v>2</v>
      </c>
      <c r="AB18" s="331">
        <v>29</v>
      </c>
    </row>
    <row r="19" spans="2:28" ht="10.5" x14ac:dyDescent="0.15">
      <c r="B19" s="491" t="s">
        <v>25</v>
      </c>
      <c r="C19" s="499"/>
      <c r="D19" s="331">
        <f t="shared" si="2"/>
        <v>59</v>
      </c>
      <c r="E19" s="331">
        <v>59</v>
      </c>
      <c r="F19" s="331">
        <f t="shared" si="0"/>
        <v>59</v>
      </c>
      <c r="G19" s="331">
        <v>22</v>
      </c>
      <c r="H19" s="331">
        <v>5</v>
      </c>
      <c r="I19" s="331">
        <v>0</v>
      </c>
      <c r="J19" s="331"/>
      <c r="K19" s="331">
        <v>0</v>
      </c>
      <c r="L19" s="524"/>
      <c r="M19" s="331">
        <v>25</v>
      </c>
      <c r="N19" s="331">
        <v>0</v>
      </c>
      <c r="O19" s="331">
        <v>0</v>
      </c>
      <c r="P19" s="331">
        <v>7</v>
      </c>
      <c r="Q19" s="331">
        <v>0</v>
      </c>
      <c r="R19" s="49">
        <f t="shared" si="1"/>
        <v>59</v>
      </c>
      <c r="S19" s="331">
        <v>1</v>
      </c>
      <c r="T19" s="331">
        <v>13</v>
      </c>
      <c r="U19" s="331">
        <v>10</v>
      </c>
      <c r="V19" s="331">
        <v>0</v>
      </c>
      <c r="W19" s="331">
        <v>1</v>
      </c>
      <c r="X19" s="331">
        <v>5</v>
      </c>
      <c r="Y19" s="331">
        <v>4</v>
      </c>
      <c r="Z19" s="331">
        <v>18</v>
      </c>
      <c r="AA19" s="331">
        <v>4</v>
      </c>
      <c r="AB19" s="331">
        <v>3</v>
      </c>
    </row>
    <row r="20" spans="2:28" ht="10.5" x14ac:dyDescent="0.15">
      <c r="B20" s="491" t="s">
        <v>26</v>
      </c>
      <c r="C20" s="499"/>
      <c r="D20" s="331">
        <f t="shared" si="2"/>
        <v>85</v>
      </c>
      <c r="E20" s="331">
        <v>86</v>
      </c>
      <c r="F20" s="331">
        <f t="shared" si="0"/>
        <v>85</v>
      </c>
      <c r="G20" s="331">
        <v>39</v>
      </c>
      <c r="H20" s="331">
        <v>1</v>
      </c>
      <c r="I20" s="331">
        <v>0</v>
      </c>
      <c r="J20" s="331"/>
      <c r="K20" s="331">
        <v>0</v>
      </c>
      <c r="L20" s="524"/>
      <c r="M20" s="331">
        <v>27</v>
      </c>
      <c r="N20" s="331">
        <v>0</v>
      </c>
      <c r="O20" s="331">
        <v>0</v>
      </c>
      <c r="P20" s="331">
        <v>16</v>
      </c>
      <c r="Q20" s="331">
        <v>2</v>
      </c>
      <c r="R20" s="49">
        <f t="shared" si="1"/>
        <v>85</v>
      </c>
      <c r="S20" s="331">
        <v>3</v>
      </c>
      <c r="T20" s="331">
        <v>17</v>
      </c>
      <c r="U20" s="331">
        <v>2</v>
      </c>
      <c r="V20" s="331">
        <v>0</v>
      </c>
      <c r="W20" s="331">
        <v>0</v>
      </c>
      <c r="X20" s="331">
        <v>7</v>
      </c>
      <c r="Y20" s="331">
        <v>18</v>
      </c>
      <c r="Z20" s="331">
        <v>24</v>
      </c>
      <c r="AA20" s="331">
        <v>0</v>
      </c>
      <c r="AB20" s="331">
        <v>14</v>
      </c>
    </row>
    <row r="21" spans="2:28" ht="10.5" x14ac:dyDescent="0.15">
      <c r="B21" s="491" t="s">
        <v>27</v>
      </c>
      <c r="C21" s="499"/>
      <c r="D21" s="331">
        <f t="shared" si="2"/>
        <v>24</v>
      </c>
      <c r="E21" s="331">
        <v>21</v>
      </c>
      <c r="F21" s="331">
        <f t="shared" si="0"/>
        <v>24</v>
      </c>
      <c r="G21" s="331">
        <v>3</v>
      </c>
      <c r="H21" s="331">
        <v>3</v>
      </c>
      <c r="I21" s="331">
        <v>0</v>
      </c>
      <c r="J21" s="331"/>
      <c r="K21" s="331">
        <v>0</v>
      </c>
      <c r="L21" s="524"/>
      <c r="M21" s="331">
        <v>11</v>
      </c>
      <c r="N21" s="331">
        <v>0</v>
      </c>
      <c r="O21" s="331">
        <v>0</v>
      </c>
      <c r="P21" s="331">
        <v>5</v>
      </c>
      <c r="Q21" s="331">
        <v>2</v>
      </c>
      <c r="R21" s="49">
        <f t="shared" si="1"/>
        <v>24</v>
      </c>
      <c r="S21" s="331">
        <v>0</v>
      </c>
      <c r="T21" s="331">
        <v>4</v>
      </c>
      <c r="U21" s="331">
        <v>0</v>
      </c>
      <c r="V21" s="331">
        <v>1</v>
      </c>
      <c r="W21" s="331">
        <v>1</v>
      </c>
      <c r="X21" s="331">
        <v>6</v>
      </c>
      <c r="Y21" s="331">
        <v>2</v>
      </c>
      <c r="Z21" s="331">
        <v>3</v>
      </c>
      <c r="AA21" s="331">
        <v>0</v>
      </c>
      <c r="AB21" s="331">
        <v>7</v>
      </c>
    </row>
    <row r="22" spans="2:28" ht="9" customHeight="1" x14ac:dyDescent="0.15">
      <c r="B22" s="491"/>
      <c r="C22" s="499"/>
      <c r="D22" s="331"/>
      <c r="E22" s="331"/>
      <c r="F22" s="331"/>
      <c r="G22" s="331"/>
      <c r="H22" s="331"/>
      <c r="I22" s="331"/>
      <c r="J22" s="331"/>
      <c r="K22" s="331"/>
      <c r="L22" s="524"/>
      <c r="M22" s="331"/>
      <c r="N22" s="331"/>
      <c r="O22" s="331"/>
      <c r="P22" s="331"/>
      <c r="Q22" s="331"/>
      <c r="R22" s="49"/>
      <c r="S22" s="331"/>
      <c r="T22" s="337"/>
      <c r="U22" s="337"/>
      <c r="V22" s="337"/>
      <c r="W22" s="337"/>
      <c r="X22" s="337"/>
      <c r="Y22" s="337"/>
      <c r="Z22" s="337"/>
      <c r="AA22" s="337"/>
      <c r="AB22" s="337"/>
    </row>
    <row r="23" spans="2:28" ht="10.5" x14ac:dyDescent="0.15">
      <c r="B23" s="491" t="s">
        <v>28</v>
      </c>
      <c r="C23" s="499"/>
      <c r="D23" s="331">
        <f t="shared" si="2"/>
        <v>22</v>
      </c>
      <c r="E23" s="331">
        <v>15</v>
      </c>
      <c r="F23" s="331">
        <f t="shared" si="0"/>
        <v>22</v>
      </c>
      <c r="G23" s="331">
        <v>15</v>
      </c>
      <c r="H23" s="331">
        <v>2</v>
      </c>
      <c r="I23" s="331">
        <v>0</v>
      </c>
      <c r="J23" s="331"/>
      <c r="K23" s="331">
        <v>0</v>
      </c>
      <c r="L23" s="524"/>
      <c r="M23" s="331">
        <v>1</v>
      </c>
      <c r="N23" s="331">
        <v>0</v>
      </c>
      <c r="O23" s="331">
        <v>0</v>
      </c>
      <c r="P23" s="331">
        <v>2</v>
      </c>
      <c r="Q23" s="331">
        <v>2</v>
      </c>
      <c r="R23" s="49">
        <f t="shared" si="1"/>
        <v>22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1</v>
      </c>
      <c r="Y23" s="331">
        <v>0</v>
      </c>
      <c r="Z23" s="331">
        <v>14</v>
      </c>
      <c r="AA23" s="331">
        <v>0</v>
      </c>
      <c r="AB23" s="331">
        <v>7</v>
      </c>
    </row>
    <row r="24" spans="2:28" ht="10.5" x14ac:dyDescent="0.15">
      <c r="B24" s="491" t="s">
        <v>29</v>
      </c>
      <c r="C24" s="499"/>
      <c r="D24" s="331">
        <f t="shared" si="2"/>
        <v>77</v>
      </c>
      <c r="E24" s="331">
        <v>78</v>
      </c>
      <c r="F24" s="331">
        <f t="shared" si="0"/>
        <v>77</v>
      </c>
      <c r="G24" s="331">
        <v>56</v>
      </c>
      <c r="H24" s="331">
        <v>0</v>
      </c>
      <c r="I24" s="331">
        <v>0</v>
      </c>
      <c r="J24" s="331"/>
      <c r="K24" s="331">
        <v>0</v>
      </c>
      <c r="L24" s="524"/>
      <c r="M24" s="331">
        <v>15</v>
      </c>
      <c r="N24" s="331">
        <v>3</v>
      </c>
      <c r="O24" s="331">
        <v>0</v>
      </c>
      <c r="P24" s="331">
        <v>3</v>
      </c>
      <c r="Q24" s="331">
        <v>0</v>
      </c>
      <c r="R24" s="49">
        <f t="shared" si="1"/>
        <v>77</v>
      </c>
      <c r="S24" s="331">
        <v>1</v>
      </c>
      <c r="T24" s="331">
        <v>2</v>
      </c>
      <c r="U24" s="331">
        <v>5</v>
      </c>
      <c r="V24" s="331">
        <v>0</v>
      </c>
      <c r="W24" s="331">
        <v>0</v>
      </c>
      <c r="X24" s="331">
        <v>5</v>
      </c>
      <c r="Y24" s="331">
        <v>5</v>
      </c>
      <c r="Z24" s="331">
        <v>24</v>
      </c>
      <c r="AA24" s="331">
        <v>16</v>
      </c>
      <c r="AB24" s="331">
        <v>19</v>
      </c>
    </row>
    <row r="25" spans="2:28" ht="10.5" x14ac:dyDescent="0.15">
      <c r="B25" s="491" t="s">
        <v>30</v>
      </c>
      <c r="C25" s="499"/>
      <c r="D25" s="331">
        <f t="shared" si="2"/>
        <v>133</v>
      </c>
      <c r="E25" s="331">
        <v>130</v>
      </c>
      <c r="F25" s="331">
        <f t="shared" si="0"/>
        <v>133</v>
      </c>
      <c r="G25" s="331">
        <v>49</v>
      </c>
      <c r="H25" s="331">
        <v>4</v>
      </c>
      <c r="I25" s="331">
        <v>1</v>
      </c>
      <c r="J25" s="331"/>
      <c r="K25" s="331">
        <v>0</v>
      </c>
      <c r="L25" s="524"/>
      <c r="M25" s="331">
        <v>50</v>
      </c>
      <c r="N25" s="331">
        <v>8</v>
      </c>
      <c r="O25" s="331">
        <v>0</v>
      </c>
      <c r="P25" s="331">
        <v>16</v>
      </c>
      <c r="Q25" s="331">
        <v>5</v>
      </c>
      <c r="R25" s="49">
        <f t="shared" si="1"/>
        <v>133</v>
      </c>
      <c r="S25" s="331">
        <v>3</v>
      </c>
      <c r="T25" s="331">
        <v>31</v>
      </c>
      <c r="U25" s="331">
        <v>11</v>
      </c>
      <c r="V25" s="331">
        <v>2</v>
      </c>
      <c r="W25" s="331">
        <v>4</v>
      </c>
      <c r="X25" s="331">
        <v>6</v>
      </c>
      <c r="Y25" s="331">
        <v>20</v>
      </c>
      <c r="Z25" s="331">
        <v>15</v>
      </c>
      <c r="AA25" s="331">
        <v>0</v>
      </c>
      <c r="AB25" s="331">
        <v>41</v>
      </c>
    </row>
    <row r="26" spans="2:28" ht="10.5" x14ac:dyDescent="0.15">
      <c r="B26" s="491" t="s">
        <v>31</v>
      </c>
      <c r="C26" s="499"/>
      <c r="D26" s="331">
        <f t="shared" si="2"/>
        <v>79</v>
      </c>
      <c r="E26" s="331">
        <v>74</v>
      </c>
      <c r="F26" s="331">
        <f t="shared" si="0"/>
        <v>79</v>
      </c>
      <c r="G26" s="331">
        <v>10</v>
      </c>
      <c r="H26" s="331">
        <v>1</v>
      </c>
      <c r="I26" s="331">
        <v>0</v>
      </c>
      <c r="J26" s="331"/>
      <c r="K26" s="331">
        <v>0</v>
      </c>
      <c r="L26" s="524"/>
      <c r="M26" s="331">
        <v>43</v>
      </c>
      <c r="N26" s="331">
        <v>13</v>
      </c>
      <c r="O26" s="331">
        <v>0</v>
      </c>
      <c r="P26" s="331">
        <v>12</v>
      </c>
      <c r="Q26" s="331">
        <v>0</v>
      </c>
      <c r="R26" s="49">
        <f t="shared" si="1"/>
        <v>79</v>
      </c>
      <c r="S26" s="331">
        <v>0</v>
      </c>
      <c r="T26" s="331">
        <v>32</v>
      </c>
      <c r="U26" s="331">
        <v>5</v>
      </c>
      <c r="V26" s="331">
        <v>0</v>
      </c>
      <c r="W26" s="331">
        <v>1</v>
      </c>
      <c r="X26" s="331">
        <v>11</v>
      </c>
      <c r="Y26" s="331">
        <v>8</v>
      </c>
      <c r="Z26" s="331">
        <v>16</v>
      </c>
      <c r="AA26" s="331">
        <v>0</v>
      </c>
      <c r="AB26" s="331">
        <v>6</v>
      </c>
    </row>
    <row r="27" spans="2:28" ht="10.5" x14ac:dyDescent="0.15">
      <c r="B27" s="491" t="s">
        <v>32</v>
      </c>
      <c r="C27" s="499"/>
      <c r="D27" s="331">
        <f t="shared" si="2"/>
        <v>43</v>
      </c>
      <c r="E27" s="331">
        <v>41</v>
      </c>
      <c r="F27" s="331">
        <f t="shared" si="0"/>
        <v>43</v>
      </c>
      <c r="G27" s="331">
        <v>7</v>
      </c>
      <c r="H27" s="331">
        <v>4</v>
      </c>
      <c r="I27" s="331">
        <v>0</v>
      </c>
      <c r="J27" s="331"/>
      <c r="K27" s="331">
        <v>0</v>
      </c>
      <c r="L27" s="524"/>
      <c r="M27" s="331">
        <v>17</v>
      </c>
      <c r="N27" s="331">
        <v>5</v>
      </c>
      <c r="O27" s="331">
        <v>0</v>
      </c>
      <c r="P27" s="331">
        <v>10</v>
      </c>
      <c r="Q27" s="331">
        <v>0</v>
      </c>
      <c r="R27" s="49">
        <f t="shared" si="1"/>
        <v>43</v>
      </c>
      <c r="S27" s="331">
        <v>8</v>
      </c>
      <c r="T27" s="331">
        <v>8</v>
      </c>
      <c r="U27" s="331">
        <v>5</v>
      </c>
      <c r="V27" s="331">
        <v>0</v>
      </c>
      <c r="W27" s="331">
        <v>1</v>
      </c>
      <c r="X27" s="331">
        <v>6</v>
      </c>
      <c r="Y27" s="331">
        <v>7</v>
      </c>
      <c r="Z27" s="331">
        <v>4</v>
      </c>
      <c r="AA27" s="331">
        <v>2</v>
      </c>
      <c r="AB27" s="331">
        <v>2</v>
      </c>
    </row>
    <row r="28" spans="2:28" ht="9" customHeight="1" x14ac:dyDescent="0.15">
      <c r="B28" s="491"/>
      <c r="C28" s="499"/>
      <c r="D28" s="331"/>
      <c r="E28" s="331"/>
      <c r="F28" s="331"/>
      <c r="G28" s="331"/>
      <c r="H28" s="331"/>
      <c r="I28" s="331"/>
      <c r="J28" s="331"/>
      <c r="K28" s="331"/>
      <c r="L28" s="524"/>
      <c r="M28" s="331"/>
      <c r="N28" s="331"/>
      <c r="O28" s="331"/>
      <c r="P28" s="331"/>
      <c r="Q28" s="331"/>
      <c r="R28" s="49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</row>
    <row r="29" spans="2:28" ht="10.5" x14ac:dyDescent="0.15">
      <c r="B29" s="491" t="s">
        <v>65</v>
      </c>
      <c r="C29" s="499"/>
      <c r="D29" s="331">
        <f t="shared" si="2"/>
        <v>58</v>
      </c>
      <c r="E29" s="331">
        <v>58</v>
      </c>
      <c r="F29" s="331">
        <f t="shared" si="0"/>
        <v>58</v>
      </c>
      <c r="G29" s="331">
        <v>17</v>
      </c>
      <c r="H29" s="331">
        <v>3</v>
      </c>
      <c r="I29" s="331">
        <v>0</v>
      </c>
      <c r="J29" s="331"/>
      <c r="K29" s="331">
        <v>0</v>
      </c>
      <c r="L29" s="524"/>
      <c r="M29" s="331">
        <v>22</v>
      </c>
      <c r="N29" s="331">
        <v>6</v>
      </c>
      <c r="O29" s="331">
        <v>0</v>
      </c>
      <c r="P29" s="331">
        <v>10</v>
      </c>
      <c r="Q29" s="331">
        <v>0</v>
      </c>
      <c r="R29" s="49">
        <f t="shared" si="1"/>
        <v>58</v>
      </c>
      <c r="S29" s="331">
        <v>1</v>
      </c>
      <c r="T29" s="331">
        <v>15</v>
      </c>
      <c r="U29" s="331">
        <v>3</v>
      </c>
      <c r="V29" s="331">
        <v>0</v>
      </c>
      <c r="W29" s="331">
        <v>0</v>
      </c>
      <c r="X29" s="331">
        <v>6</v>
      </c>
      <c r="Y29" s="331">
        <v>5</v>
      </c>
      <c r="Z29" s="331">
        <v>13</v>
      </c>
      <c r="AA29" s="331">
        <v>2</v>
      </c>
      <c r="AB29" s="331">
        <v>13</v>
      </c>
    </row>
    <row r="30" spans="2:28" ht="10.5" x14ac:dyDescent="0.15">
      <c r="B30" s="491" t="s">
        <v>34</v>
      </c>
      <c r="C30" s="499"/>
      <c r="D30" s="331">
        <f t="shared" si="2"/>
        <v>57</v>
      </c>
      <c r="E30" s="331">
        <v>57</v>
      </c>
      <c r="F30" s="331">
        <f t="shared" si="0"/>
        <v>57</v>
      </c>
      <c r="G30" s="331">
        <v>4</v>
      </c>
      <c r="H30" s="331">
        <v>0</v>
      </c>
      <c r="I30" s="331">
        <v>0</v>
      </c>
      <c r="J30" s="331"/>
      <c r="K30" s="331">
        <v>1</v>
      </c>
      <c r="L30" s="524"/>
      <c r="M30" s="331">
        <v>36</v>
      </c>
      <c r="N30" s="331">
        <v>9</v>
      </c>
      <c r="O30" s="331">
        <v>0</v>
      </c>
      <c r="P30" s="331">
        <v>8</v>
      </c>
      <c r="Q30" s="331">
        <v>0</v>
      </c>
      <c r="R30" s="49">
        <f t="shared" si="1"/>
        <v>57</v>
      </c>
      <c r="S30" s="331">
        <v>1</v>
      </c>
      <c r="T30" s="331">
        <v>24</v>
      </c>
      <c r="U30" s="331">
        <v>8</v>
      </c>
      <c r="V30" s="331">
        <v>0</v>
      </c>
      <c r="W30" s="331">
        <v>0</v>
      </c>
      <c r="X30" s="331">
        <v>7</v>
      </c>
      <c r="Y30" s="331">
        <v>7</v>
      </c>
      <c r="Z30" s="331">
        <v>3</v>
      </c>
      <c r="AA30" s="331">
        <v>3</v>
      </c>
      <c r="AB30" s="331">
        <v>4</v>
      </c>
    </row>
    <row r="31" spans="2:28" ht="10.5" x14ac:dyDescent="0.15">
      <c r="B31" s="491" t="s">
        <v>35</v>
      </c>
      <c r="C31" s="499"/>
      <c r="D31" s="331">
        <f t="shared" si="2"/>
        <v>38</v>
      </c>
      <c r="E31" s="331">
        <v>17</v>
      </c>
      <c r="F31" s="331">
        <f t="shared" si="0"/>
        <v>38</v>
      </c>
      <c r="G31" s="331">
        <v>31</v>
      </c>
      <c r="H31" s="331">
        <v>1</v>
      </c>
      <c r="I31" s="331">
        <v>0</v>
      </c>
      <c r="J31" s="331"/>
      <c r="K31" s="331">
        <v>0</v>
      </c>
      <c r="L31" s="524"/>
      <c r="M31" s="331">
        <v>4</v>
      </c>
      <c r="N31" s="331">
        <v>0</v>
      </c>
      <c r="O31" s="331">
        <v>0</v>
      </c>
      <c r="P31" s="331">
        <v>2</v>
      </c>
      <c r="Q31" s="331">
        <v>0</v>
      </c>
      <c r="R31" s="49">
        <f t="shared" si="1"/>
        <v>38</v>
      </c>
      <c r="S31" s="331">
        <v>1</v>
      </c>
      <c r="T31" s="331">
        <v>3</v>
      </c>
      <c r="U31" s="331">
        <v>1</v>
      </c>
      <c r="V31" s="331">
        <v>0</v>
      </c>
      <c r="W31" s="331">
        <v>0</v>
      </c>
      <c r="X31" s="331">
        <v>0</v>
      </c>
      <c r="Y31" s="331">
        <v>0</v>
      </c>
      <c r="Z31" s="331">
        <v>14</v>
      </c>
      <c r="AA31" s="331">
        <v>0</v>
      </c>
      <c r="AB31" s="331">
        <v>19</v>
      </c>
    </row>
    <row r="32" spans="2:28" ht="10.5" x14ac:dyDescent="0.15">
      <c r="B32" s="491" t="s">
        <v>36</v>
      </c>
      <c r="C32" s="499"/>
      <c r="D32" s="331">
        <f t="shared" si="2"/>
        <v>71</v>
      </c>
      <c r="E32" s="331">
        <v>55</v>
      </c>
      <c r="F32" s="331">
        <f t="shared" si="0"/>
        <v>71</v>
      </c>
      <c r="G32" s="331">
        <v>26</v>
      </c>
      <c r="H32" s="331">
        <v>1</v>
      </c>
      <c r="I32" s="331">
        <v>0</v>
      </c>
      <c r="J32" s="331"/>
      <c r="K32" s="331">
        <v>0</v>
      </c>
      <c r="L32" s="524"/>
      <c r="M32" s="331">
        <v>21</v>
      </c>
      <c r="N32" s="331">
        <v>3</v>
      </c>
      <c r="O32" s="331">
        <v>0</v>
      </c>
      <c r="P32" s="331">
        <v>15</v>
      </c>
      <c r="Q32" s="331">
        <v>5</v>
      </c>
      <c r="R32" s="49">
        <f t="shared" si="1"/>
        <v>71</v>
      </c>
      <c r="S32" s="331">
        <v>1</v>
      </c>
      <c r="T32" s="331">
        <v>16</v>
      </c>
      <c r="U32" s="331">
        <v>8</v>
      </c>
      <c r="V32" s="331">
        <v>0</v>
      </c>
      <c r="W32" s="331">
        <v>0</v>
      </c>
      <c r="X32" s="331">
        <v>4</v>
      </c>
      <c r="Y32" s="331">
        <v>8</v>
      </c>
      <c r="Z32" s="331">
        <v>12</v>
      </c>
      <c r="AA32" s="331">
        <v>3</v>
      </c>
      <c r="AB32" s="331">
        <v>19</v>
      </c>
    </row>
    <row r="33" spans="2:28" ht="9" customHeight="1" x14ac:dyDescent="0.15">
      <c r="B33" s="491"/>
      <c r="C33" s="499"/>
      <c r="D33" s="331"/>
      <c r="E33" s="331"/>
      <c r="F33" s="331"/>
      <c r="G33" s="331"/>
      <c r="H33" s="331"/>
      <c r="I33" s="331"/>
      <c r="J33" s="331"/>
      <c r="K33" s="331"/>
      <c r="L33" s="524"/>
      <c r="M33" s="331"/>
      <c r="N33" s="331"/>
      <c r="O33" s="331"/>
      <c r="P33" s="331"/>
      <c r="Q33" s="331"/>
      <c r="R33" s="49"/>
      <c r="S33" s="331"/>
      <c r="T33" s="337"/>
      <c r="U33" s="337"/>
      <c r="V33" s="337"/>
      <c r="W33" s="337"/>
      <c r="X33" s="337"/>
      <c r="Y33" s="337"/>
      <c r="Z33" s="337"/>
      <c r="AA33" s="337"/>
      <c r="AB33" s="337"/>
    </row>
    <row r="34" spans="2:28" ht="10.5" x14ac:dyDescent="0.15">
      <c r="B34" s="491" t="s">
        <v>37</v>
      </c>
      <c r="C34" s="499"/>
      <c r="D34" s="331">
        <f t="shared" si="2"/>
        <v>9</v>
      </c>
      <c r="E34" s="331">
        <v>9</v>
      </c>
      <c r="F34" s="331">
        <f t="shared" si="0"/>
        <v>9</v>
      </c>
      <c r="G34" s="331">
        <v>8</v>
      </c>
      <c r="H34" s="331">
        <v>0</v>
      </c>
      <c r="I34" s="331">
        <v>0</v>
      </c>
      <c r="J34" s="331"/>
      <c r="K34" s="331">
        <v>1</v>
      </c>
      <c r="L34" s="524"/>
      <c r="M34" s="331">
        <v>1</v>
      </c>
      <c r="N34" s="331">
        <v>0</v>
      </c>
      <c r="O34" s="331">
        <v>0</v>
      </c>
      <c r="P34" s="331">
        <v>0</v>
      </c>
      <c r="Q34" s="331">
        <v>0</v>
      </c>
      <c r="R34" s="49">
        <f t="shared" si="1"/>
        <v>9</v>
      </c>
      <c r="S34" s="331">
        <v>4</v>
      </c>
      <c r="T34" s="331">
        <v>0</v>
      </c>
      <c r="U34" s="331">
        <v>0</v>
      </c>
      <c r="V34" s="331">
        <v>0</v>
      </c>
      <c r="W34" s="331">
        <v>0</v>
      </c>
      <c r="X34" s="331">
        <v>0</v>
      </c>
      <c r="Y34" s="331">
        <v>0</v>
      </c>
      <c r="Z34" s="331">
        <v>4</v>
      </c>
      <c r="AA34" s="331">
        <v>0</v>
      </c>
      <c r="AB34" s="331">
        <v>1</v>
      </c>
    </row>
    <row r="35" spans="2:28" ht="10.5" x14ac:dyDescent="0.15">
      <c r="B35" s="491" t="s">
        <v>38</v>
      </c>
      <c r="C35" s="499"/>
      <c r="D35" s="331">
        <f t="shared" si="2"/>
        <v>18</v>
      </c>
      <c r="E35" s="331">
        <v>18</v>
      </c>
      <c r="F35" s="331">
        <f t="shared" si="0"/>
        <v>18</v>
      </c>
      <c r="G35" s="331">
        <v>11</v>
      </c>
      <c r="H35" s="331">
        <v>0</v>
      </c>
      <c r="I35" s="331">
        <v>0</v>
      </c>
      <c r="J35" s="331"/>
      <c r="K35" s="331">
        <v>0</v>
      </c>
      <c r="L35" s="524"/>
      <c r="M35" s="331">
        <v>1</v>
      </c>
      <c r="N35" s="331">
        <v>1</v>
      </c>
      <c r="O35" s="331">
        <v>0</v>
      </c>
      <c r="P35" s="331">
        <v>4</v>
      </c>
      <c r="Q35" s="331">
        <v>1</v>
      </c>
      <c r="R35" s="49">
        <f t="shared" si="1"/>
        <v>18</v>
      </c>
      <c r="S35" s="331">
        <v>0</v>
      </c>
      <c r="T35" s="331">
        <v>2</v>
      </c>
      <c r="U35" s="331">
        <v>3</v>
      </c>
      <c r="V35" s="331">
        <v>0</v>
      </c>
      <c r="W35" s="331">
        <v>0</v>
      </c>
      <c r="X35" s="331">
        <v>3</v>
      </c>
      <c r="Y35" s="331">
        <v>0</v>
      </c>
      <c r="Z35" s="331">
        <v>10</v>
      </c>
      <c r="AA35" s="331">
        <v>0</v>
      </c>
      <c r="AB35" s="331">
        <v>0</v>
      </c>
    </row>
    <row r="36" spans="2:28" ht="10.5" x14ac:dyDescent="0.15">
      <c r="B36" s="491" t="s">
        <v>39</v>
      </c>
      <c r="C36" s="499"/>
      <c r="D36" s="331">
        <f t="shared" si="2"/>
        <v>33</v>
      </c>
      <c r="E36" s="331">
        <v>33</v>
      </c>
      <c r="F36" s="331">
        <f t="shared" si="0"/>
        <v>33</v>
      </c>
      <c r="G36" s="331">
        <v>0</v>
      </c>
      <c r="H36" s="331">
        <v>0</v>
      </c>
      <c r="I36" s="331">
        <v>0</v>
      </c>
      <c r="J36" s="331"/>
      <c r="K36" s="331">
        <v>0</v>
      </c>
      <c r="L36" s="524"/>
      <c r="M36" s="331">
        <v>0</v>
      </c>
      <c r="N36" s="331">
        <v>0</v>
      </c>
      <c r="O36" s="331">
        <v>0</v>
      </c>
      <c r="P36" s="331">
        <v>0</v>
      </c>
      <c r="Q36" s="331">
        <v>33</v>
      </c>
      <c r="R36" s="49">
        <f t="shared" si="1"/>
        <v>33</v>
      </c>
      <c r="S36" s="331">
        <v>0</v>
      </c>
      <c r="T36" s="331">
        <v>0</v>
      </c>
      <c r="U36" s="331">
        <v>0</v>
      </c>
      <c r="V36" s="331">
        <v>0</v>
      </c>
      <c r="W36" s="331">
        <v>0</v>
      </c>
      <c r="X36" s="331">
        <v>0</v>
      </c>
      <c r="Y36" s="331">
        <v>0</v>
      </c>
      <c r="Z36" s="331">
        <v>0</v>
      </c>
      <c r="AA36" s="331">
        <v>0</v>
      </c>
      <c r="AB36" s="331">
        <v>33</v>
      </c>
    </row>
    <row r="37" spans="2:28" ht="10.5" x14ac:dyDescent="0.15">
      <c r="B37" s="491" t="s">
        <v>91</v>
      </c>
      <c r="C37" s="499"/>
      <c r="D37" s="331">
        <f t="shared" si="2"/>
        <v>24</v>
      </c>
      <c r="E37" s="49">
        <v>24</v>
      </c>
      <c r="F37" s="331">
        <f t="shared" si="0"/>
        <v>24</v>
      </c>
      <c r="G37" s="49">
        <v>11</v>
      </c>
      <c r="H37" s="331">
        <v>0</v>
      </c>
      <c r="I37" s="331">
        <v>0</v>
      </c>
      <c r="J37" s="331"/>
      <c r="K37" s="331">
        <v>0</v>
      </c>
      <c r="L37" s="524"/>
      <c r="M37" s="49">
        <v>9</v>
      </c>
      <c r="N37" s="331">
        <v>0</v>
      </c>
      <c r="O37" s="331">
        <v>0</v>
      </c>
      <c r="P37" s="49">
        <v>4</v>
      </c>
      <c r="Q37" s="49">
        <v>0</v>
      </c>
      <c r="R37" s="49">
        <f t="shared" si="1"/>
        <v>24</v>
      </c>
      <c r="S37" s="331">
        <v>0</v>
      </c>
      <c r="T37" s="331">
        <v>1</v>
      </c>
      <c r="U37" s="331">
        <v>0</v>
      </c>
      <c r="V37" s="331">
        <v>0</v>
      </c>
      <c r="W37" s="331">
        <v>0</v>
      </c>
      <c r="X37" s="331">
        <v>1</v>
      </c>
      <c r="Y37" s="331">
        <v>2</v>
      </c>
      <c r="Z37" s="331">
        <v>16</v>
      </c>
      <c r="AA37" s="331">
        <v>1</v>
      </c>
      <c r="AB37" s="331">
        <v>3</v>
      </c>
    </row>
    <row r="38" spans="2:28" ht="9" customHeight="1" x14ac:dyDescent="0.15">
      <c r="B38" s="491" t="s">
        <v>41</v>
      </c>
      <c r="C38" s="499"/>
      <c r="D38" s="331">
        <f t="shared" si="2"/>
        <v>10</v>
      </c>
      <c r="E38" s="331">
        <v>10</v>
      </c>
      <c r="F38" s="331">
        <f t="shared" si="0"/>
        <v>10</v>
      </c>
      <c r="G38" s="331">
        <v>2</v>
      </c>
      <c r="H38" s="49">
        <v>6</v>
      </c>
      <c r="I38" s="331">
        <v>0</v>
      </c>
      <c r="J38" s="331"/>
      <c r="K38" s="331">
        <v>0</v>
      </c>
      <c r="L38" s="524"/>
      <c r="M38" s="331">
        <v>1</v>
      </c>
      <c r="N38" s="331">
        <v>0</v>
      </c>
      <c r="O38" s="331">
        <v>0</v>
      </c>
      <c r="P38" s="331">
        <v>1</v>
      </c>
      <c r="Q38" s="331">
        <v>0</v>
      </c>
      <c r="R38" s="49">
        <f t="shared" si="1"/>
        <v>10</v>
      </c>
      <c r="S38" s="331">
        <v>0</v>
      </c>
      <c r="T38" s="331">
        <v>1</v>
      </c>
      <c r="U38" s="331">
        <v>0</v>
      </c>
      <c r="V38" s="331">
        <v>0</v>
      </c>
      <c r="W38" s="331">
        <v>0</v>
      </c>
      <c r="X38" s="331">
        <v>0</v>
      </c>
      <c r="Y38" s="331">
        <v>0</v>
      </c>
      <c r="Z38" s="331">
        <v>2</v>
      </c>
      <c r="AA38" s="331">
        <v>3</v>
      </c>
      <c r="AB38" s="331">
        <v>4</v>
      </c>
    </row>
    <row r="39" spans="2:28" ht="10.5" x14ac:dyDescent="0.15">
      <c r="B39" s="491"/>
      <c r="C39" s="499"/>
      <c r="D39" s="331"/>
      <c r="E39" s="49"/>
      <c r="F39" s="331"/>
      <c r="G39" s="49"/>
      <c r="H39" s="331"/>
      <c r="I39" s="331"/>
      <c r="J39" s="331"/>
      <c r="K39" s="331"/>
      <c r="L39" s="524"/>
      <c r="M39" s="49"/>
      <c r="N39" s="49"/>
      <c r="O39" s="331"/>
      <c r="P39" s="49"/>
      <c r="Q39" s="49"/>
      <c r="R39" s="49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</row>
    <row r="40" spans="2:28" ht="10.5" x14ac:dyDescent="0.15">
      <c r="B40" s="491" t="s">
        <v>42</v>
      </c>
      <c r="C40" s="499"/>
      <c r="D40" s="331">
        <f t="shared" si="2"/>
        <v>56</v>
      </c>
      <c r="E40" s="331">
        <v>47</v>
      </c>
      <c r="F40" s="331">
        <f t="shared" si="0"/>
        <v>56</v>
      </c>
      <c r="G40" s="331">
        <v>9</v>
      </c>
      <c r="H40" s="331">
        <v>0</v>
      </c>
      <c r="I40" s="331">
        <v>0</v>
      </c>
      <c r="J40" s="331"/>
      <c r="K40" s="331">
        <v>1</v>
      </c>
      <c r="L40" s="524"/>
      <c r="M40" s="331">
        <v>5</v>
      </c>
      <c r="N40" s="331">
        <v>0</v>
      </c>
      <c r="O40" s="331">
        <v>0</v>
      </c>
      <c r="P40" s="331">
        <v>0</v>
      </c>
      <c r="Q40" s="331">
        <v>42</v>
      </c>
      <c r="R40" s="49">
        <f t="shared" si="1"/>
        <v>56</v>
      </c>
      <c r="S40" s="331">
        <v>0</v>
      </c>
      <c r="T40" s="331">
        <v>0</v>
      </c>
      <c r="U40" s="331">
        <v>0</v>
      </c>
      <c r="V40" s="331">
        <v>1</v>
      </c>
      <c r="W40" s="331">
        <v>1</v>
      </c>
      <c r="X40" s="331">
        <v>0</v>
      </c>
      <c r="Y40" s="331">
        <v>0</v>
      </c>
      <c r="Z40" s="331">
        <v>53</v>
      </c>
      <c r="AA40" s="331">
        <v>0</v>
      </c>
      <c r="AB40" s="331">
        <v>1</v>
      </c>
    </row>
    <row r="41" spans="2:28" ht="10.5" x14ac:dyDescent="0.15">
      <c r="B41" s="491" t="s">
        <v>43</v>
      </c>
      <c r="C41" s="499"/>
      <c r="D41" s="331">
        <f t="shared" si="2"/>
        <v>1</v>
      </c>
      <c r="E41" s="331">
        <v>1</v>
      </c>
      <c r="F41" s="331">
        <f t="shared" si="0"/>
        <v>1</v>
      </c>
      <c r="G41" s="331">
        <v>0</v>
      </c>
      <c r="H41" s="331">
        <v>1</v>
      </c>
      <c r="I41" s="331">
        <v>0</v>
      </c>
      <c r="J41" s="331"/>
      <c r="K41" s="331">
        <v>0</v>
      </c>
      <c r="L41" s="524"/>
      <c r="M41" s="331">
        <v>0</v>
      </c>
      <c r="N41" s="331">
        <v>0</v>
      </c>
      <c r="O41" s="331">
        <v>0</v>
      </c>
      <c r="P41" s="331">
        <v>0</v>
      </c>
      <c r="Q41" s="331">
        <v>0</v>
      </c>
      <c r="R41" s="49">
        <f t="shared" si="1"/>
        <v>1</v>
      </c>
      <c r="S41" s="331">
        <v>0</v>
      </c>
      <c r="T41" s="331">
        <v>0</v>
      </c>
      <c r="U41" s="331">
        <v>1</v>
      </c>
      <c r="V41" s="331">
        <v>0</v>
      </c>
      <c r="W41" s="331">
        <v>0</v>
      </c>
      <c r="X41" s="331">
        <v>0</v>
      </c>
      <c r="Y41" s="331">
        <v>0</v>
      </c>
      <c r="Z41" s="331">
        <v>0</v>
      </c>
      <c r="AA41" s="331">
        <v>0</v>
      </c>
      <c r="AB41" s="331">
        <v>0</v>
      </c>
    </row>
    <row r="42" spans="2:28" ht="10.5" x14ac:dyDescent="0.15">
      <c r="B42" s="491" t="s">
        <v>44</v>
      </c>
      <c r="C42" s="499"/>
      <c r="D42" s="331">
        <f t="shared" si="2"/>
        <v>0</v>
      </c>
      <c r="E42" s="331">
        <v>0</v>
      </c>
      <c r="F42" s="331">
        <f t="shared" si="0"/>
        <v>0</v>
      </c>
      <c r="G42" s="331">
        <v>0</v>
      </c>
      <c r="H42" s="331">
        <v>0</v>
      </c>
      <c r="I42" s="331">
        <v>0</v>
      </c>
      <c r="J42" s="331"/>
      <c r="K42" s="331">
        <v>0</v>
      </c>
      <c r="L42" s="524"/>
      <c r="M42" s="331">
        <v>0</v>
      </c>
      <c r="N42" s="331">
        <v>0</v>
      </c>
      <c r="O42" s="331">
        <v>0</v>
      </c>
      <c r="P42" s="331">
        <v>0</v>
      </c>
      <c r="Q42" s="331">
        <v>0</v>
      </c>
      <c r="R42" s="49">
        <f t="shared" si="1"/>
        <v>0</v>
      </c>
      <c r="S42" s="331">
        <v>0</v>
      </c>
      <c r="T42" s="331">
        <v>0</v>
      </c>
      <c r="U42" s="331">
        <v>0</v>
      </c>
      <c r="V42" s="331">
        <v>0</v>
      </c>
      <c r="W42" s="331">
        <v>0</v>
      </c>
      <c r="X42" s="331">
        <v>0</v>
      </c>
      <c r="Y42" s="331">
        <v>0</v>
      </c>
      <c r="Z42" s="331">
        <v>0</v>
      </c>
      <c r="AA42" s="331">
        <v>0</v>
      </c>
      <c r="AB42" s="331">
        <v>0</v>
      </c>
    </row>
    <row r="43" spans="2:28" ht="10.5" x14ac:dyDescent="0.15">
      <c r="B43" s="491" t="s">
        <v>45</v>
      </c>
      <c r="C43" s="499"/>
      <c r="D43" s="331">
        <f t="shared" si="2"/>
        <v>0</v>
      </c>
      <c r="E43" s="331">
        <v>0</v>
      </c>
      <c r="F43" s="331">
        <f t="shared" si="0"/>
        <v>0</v>
      </c>
      <c r="G43" s="331">
        <v>0</v>
      </c>
      <c r="H43" s="331">
        <v>0</v>
      </c>
      <c r="I43" s="331">
        <v>0</v>
      </c>
      <c r="J43" s="331"/>
      <c r="K43" s="331">
        <v>0</v>
      </c>
      <c r="L43" s="524"/>
      <c r="M43" s="331">
        <v>0</v>
      </c>
      <c r="N43" s="331">
        <v>0</v>
      </c>
      <c r="O43" s="331">
        <v>0</v>
      </c>
      <c r="P43" s="331">
        <v>0</v>
      </c>
      <c r="Q43" s="331">
        <v>0</v>
      </c>
      <c r="R43" s="49">
        <f t="shared" si="1"/>
        <v>0</v>
      </c>
      <c r="S43" s="331">
        <v>0</v>
      </c>
      <c r="T43" s="331">
        <v>0</v>
      </c>
      <c r="U43" s="331">
        <v>0</v>
      </c>
      <c r="V43" s="331">
        <v>0</v>
      </c>
      <c r="W43" s="331">
        <v>0</v>
      </c>
      <c r="X43" s="331">
        <v>0</v>
      </c>
      <c r="Y43" s="331">
        <v>0</v>
      </c>
      <c r="Z43" s="331">
        <v>0</v>
      </c>
      <c r="AA43" s="331">
        <v>0</v>
      </c>
      <c r="AB43" s="331">
        <v>0</v>
      </c>
    </row>
    <row r="44" spans="2:28" ht="9" customHeight="1" x14ac:dyDescent="0.15">
      <c r="B44" s="491" t="s">
        <v>46</v>
      </c>
      <c r="C44" s="499"/>
      <c r="D44" s="331">
        <f t="shared" si="2"/>
        <v>0</v>
      </c>
      <c r="E44" s="331">
        <v>0</v>
      </c>
      <c r="F44" s="331">
        <f t="shared" si="0"/>
        <v>0</v>
      </c>
      <c r="G44" s="331">
        <v>0</v>
      </c>
      <c r="H44" s="331">
        <v>0</v>
      </c>
      <c r="I44" s="331">
        <v>0</v>
      </c>
      <c r="J44" s="331"/>
      <c r="K44" s="331">
        <v>0</v>
      </c>
      <c r="L44" s="524"/>
      <c r="M44" s="331">
        <v>0</v>
      </c>
      <c r="N44" s="331">
        <v>0</v>
      </c>
      <c r="O44" s="331">
        <v>0</v>
      </c>
      <c r="P44" s="331">
        <v>0</v>
      </c>
      <c r="Q44" s="331">
        <v>0</v>
      </c>
      <c r="R44" s="49">
        <f t="shared" si="1"/>
        <v>0</v>
      </c>
      <c r="S44" s="331">
        <v>0</v>
      </c>
      <c r="T44" s="331">
        <v>0</v>
      </c>
      <c r="U44" s="331">
        <v>0</v>
      </c>
      <c r="V44" s="331">
        <v>0</v>
      </c>
      <c r="W44" s="331">
        <v>0</v>
      </c>
      <c r="X44" s="331">
        <v>0</v>
      </c>
      <c r="Y44" s="331">
        <v>0</v>
      </c>
      <c r="Z44" s="331">
        <v>0</v>
      </c>
      <c r="AA44" s="331">
        <v>0</v>
      </c>
      <c r="AB44" s="331">
        <v>0</v>
      </c>
    </row>
    <row r="45" spans="2:28" ht="10.5" x14ac:dyDescent="0.15">
      <c r="B45" s="491"/>
      <c r="C45" s="499"/>
      <c r="D45" s="331"/>
      <c r="E45" s="331"/>
      <c r="F45" s="331"/>
      <c r="G45" s="331"/>
      <c r="H45" s="331"/>
      <c r="I45" s="331"/>
      <c r="J45" s="331"/>
      <c r="K45" s="331"/>
      <c r="L45" s="524"/>
      <c r="M45" s="331"/>
      <c r="N45" s="331"/>
      <c r="O45" s="331"/>
      <c r="P45" s="331"/>
      <c r="Q45" s="331"/>
      <c r="R45" s="49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</row>
    <row r="46" spans="2:28" ht="10.5" x14ac:dyDescent="0.15">
      <c r="B46" s="491" t="s">
        <v>47</v>
      </c>
      <c r="C46" s="499"/>
      <c r="D46" s="331">
        <f t="shared" si="2"/>
        <v>0</v>
      </c>
      <c r="E46" s="331">
        <v>0</v>
      </c>
      <c r="F46" s="331">
        <f t="shared" si="0"/>
        <v>0</v>
      </c>
      <c r="G46" s="331">
        <v>0</v>
      </c>
      <c r="H46" s="331">
        <v>0</v>
      </c>
      <c r="I46" s="331">
        <v>0</v>
      </c>
      <c r="J46" s="331"/>
      <c r="K46" s="331">
        <v>0</v>
      </c>
      <c r="L46" s="524"/>
      <c r="M46" s="331">
        <v>0</v>
      </c>
      <c r="N46" s="331">
        <v>0</v>
      </c>
      <c r="O46" s="331">
        <v>0</v>
      </c>
      <c r="P46" s="331">
        <v>0</v>
      </c>
      <c r="Q46" s="331">
        <v>0</v>
      </c>
      <c r="R46" s="49">
        <f t="shared" si="1"/>
        <v>0</v>
      </c>
      <c r="S46" s="331">
        <v>0</v>
      </c>
      <c r="T46" s="331">
        <v>0</v>
      </c>
      <c r="U46" s="331">
        <v>0</v>
      </c>
      <c r="V46" s="331">
        <v>0</v>
      </c>
      <c r="W46" s="331">
        <v>0</v>
      </c>
      <c r="X46" s="331">
        <v>0</v>
      </c>
      <c r="Y46" s="331">
        <v>0</v>
      </c>
      <c r="Z46" s="331">
        <v>0</v>
      </c>
      <c r="AA46" s="331">
        <v>0</v>
      </c>
      <c r="AB46" s="331">
        <v>0</v>
      </c>
    </row>
    <row r="47" spans="2:28" ht="10.5" x14ac:dyDescent="0.15">
      <c r="B47" s="491" t="s">
        <v>48</v>
      </c>
      <c r="C47" s="499"/>
      <c r="D47" s="331">
        <f t="shared" si="2"/>
        <v>17</v>
      </c>
      <c r="E47" s="331">
        <v>17</v>
      </c>
      <c r="F47" s="331">
        <f t="shared" si="0"/>
        <v>17</v>
      </c>
      <c r="G47" s="331">
        <v>4</v>
      </c>
      <c r="H47" s="331">
        <v>1</v>
      </c>
      <c r="I47" s="331">
        <v>0</v>
      </c>
      <c r="J47" s="331"/>
      <c r="K47" s="331">
        <v>0</v>
      </c>
      <c r="L47" s="524"/>
      <c r="M47" s="331">
        <v>8</v>
      </c>
      <c r="N47" s="331">
        <v>2</v>
      </c>
      <c r="O47" s="331">
        <v>0</v>
      </c>
      <c r="P47" s="331">
        <v>2</v>
      </c>
      <c r="Q47" s="331">
        <v>0</v>
      </c>
      <c r="R47" s="49">
        <f t="shared" si="1"/>
        <v>17</v>
      </c>
      <c r="S47" s="331">
        <v>3</v>
      </c>
      <c r="T47" s="331">
        <v>1</v>
      </c>
      <c r="U47" s="331">
        <v>0</v>
      </c>
      <c r="V47" s="331">
        <v>0</v>
      </c>
      <c r="W47" s="331">
        <v>1</v>
      </c>
      <c r="X47" s="331">
        <v>6</v>
      </c>
      <c r="Y47" s="331">
        <v>0</v>
      </c>
      <c r="Z47" s="331">
        <v>4</v>
      </c>
      <c r="AA47" s="331">
        <v>1</v>
      </c>
      <c r="AB47" s="331">
        <v>1</v>
      </c>
    </row>
    <row r="48" spans="2:28" ht="10.5" x14ac:dyDescent="0.15">
      <c r="B48" s="491" t="s">
        <v>49</v>
      </c>
      <c r="C48" s="499"/>
      <c r="D48" s="331">
        <f t="shared" si="2"/>
        <v>6</v>
      </c>
      <c r="E48" s="331">
        <v>6</v>
      </c>
      <c r="F48" s="331">
        <f t="shared" si="0"/>
        <v>6</v>
      </c>
      <c r="G48" s="331">
        <v>0</v>
      </c>
      <c r="H48" s="331">
        <v>0</v>
      </c>
      <c r="I48" s="331">
        <v>0</v>
      </c>
      <c r="J48" s="331"/>
      <c r="K48" s="331">
        <v>0</v>
      </c>
      <c r="L48" s="524"/>
      <c r="M48" s="331">
        <v>3</v>
      </c>
      <c r="N48" s="331">
        <v>0</v>
      </c>
      <c r="O48" s="331">
        <v>0</v>
      </c>
      <c r="P48" s="331">
        <v>3</v>
      </c>
      <c r="Q48" s="331">
        <v>0</v>
      </c>
      <c r="R48" s="49">
        <f t="shared" si="1"/>
        <v>6</v>
      </c>
      <c r="S48" s="331">
        <v>0</v>
      </c>
      <c r="T48" s="331">
        <v>0</v>
      </c>
      <c r="U48" s="331">
        <v>3</v>
      </c>
      <c r="V48" s="331">
        <v>0</v>
      </c>
      <c r="W48" s="331">
        <v>2</v>
      </c>
      <c r="X48" s="331">
        <v>0</v>
      </c>
      <c r="Y48" s="331">
        <v>1</v>
      </c>
      <c r="Z48" s="331">
        <v>0</v>
      </c>
      <c r="AA48" s="331">
        <v>0</v>
      </c>
      <c r="AB48" s="331">
        <v>0</v>
      </c>
    </row>
    <row r="49" spans="1:28" ht="10.5" x14ac:dyDescent="0.15">
      <c r="B49" s="491" t="s">
        <v>50</v>
      </c>
      <c r="C49" s="499"/>
      <c r="D49" s="331">
        <f t="shared" si="2"/>
        <v>0</v>
      </c>
      <c r="E49" s="331">
        <v>0</v>
      </c>
      <c r="F49" s="331">
        <f t="shared" si="0"/>
        <v>0</v>
      </c>
      <c r="G49" s="331">
        <v>0</v>
      </c>
      <c r="H49" s="331">
        <v>0</v>
      </c>
      <c r="I49" s="331">
        <v>0</v>
      </c>
      <c r="J49" s="331"/>
      <c r="K49" s="331">
        <v>0</v>
      </c>
      <c r="L49" s="524"/>
      <c r="M49" s="331">
        <v>0</v>
      </c>
      <c r="N49" s="331">
        <v>0</v>
      </c>
      <c r="O49" s="331">
        <v>0</v>
      </c>
      <c r="P49" s="331">
        <v>0</v>
      </c>
      <c r="Q49" s="331">
        <v>0</v>
      </c>
      <c r="R49" s="49">
        <f t="shared" si="1"/>
        <v>0</v>
      </c>
      <c r="S49" s="331">
        <v>0</v>
      </c>
      <c r="T49" s="331">
        <v>0</v>
      </c>
      <c r="U49" s="331">
        <v>0</v>
      </c>
      <c r="V49" s="331">
        <v>0</v>
      </c>
      <c r="W49" s="331">
        <v>0</v>
      </c>
      <c r="X49" s="331">
        <v>0</v>
      </c>
      <c r="Y49" s="331">
        <v>0</v>
      </c>
      <c r="Z49" s="331">
        <v>0</v>
      </c>
      <c r="AA49" s="331">
        <v>0</v>
      </c>
      <c r="AB49" s="331">
        <v>0</v>
      </c>
    </row>
    <row r="50" spans="1:28" ht="6" customHeight="1" thickBot="1" x14ac:dyDescent="0.2">
      <c r="A50" s="79"/>
      <c r="B50" s="79"/>
      <c r="C50" s="356"/>
      <c r="D50" s="79"/>
      <c r="E50" s="79"/>
      <c r="F50" s="79"/>
      <c r="G50" s="79"/>
      <c r="H50" s="79"/>
      <c r="I50" s="79"/>
      <c r="J50" s="79"/>
      <c r="K50" s="413"/>
      <c r="L50" s="413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</row>
    <row r="51" spans="1:28" ht="3.75" customHeight="1" thickTop="1" x14ac:dyDescent="0.15">
      <c r="B51" s="643"/>
      <c r="C51" s="644"/>
      <c r="D51" s="644"/>
      <c r="E51" s="644"/>
      <c r="F51" s="644"/>
      <c r="G51" s="644"/>
      <c r="H51" s="644"/>
      <c r="I51" s="644"/>
      <c r="J51" s="644"/>
      <c r="K51" s="644"/>
      <c r="L51" s="644"/>
      <c r="M51" s="644"/>
      <c r="N51" s="644"/>
      <c r="O51" s="644"/>
    </row>
    <row r="52" spans="1:28" ht="10.5" x14ac:dyDescent="0.15">
      <c r="A52" s="493" t="s">
        <v>568</v>
      </c>
      <c r="B52" s="493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0.5" x14ac:dyDescent="0.15">
      <c r="A53" s="493" t="s">
        <v>569</v>
      </c>
      <c r="B53" s="493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0.5" x14ac:dyDescent="0.15">
      <c r="A54" s="493" t="s">
        <v>570</v>
      </c>
      <c r="B54" s="493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x14ac:dyDescent="0.15"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28" x14ac:dyDescent="0.15">
      <c r="B56" s="18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</sheetData>
  <mergeCells count="29">
    <mergeCell ref="R3:R5"/>
    <mergeCell ref="D2:E2"/>
    <mergeCell ref="F2:Q2"/>
    <mergeCell ref="R2:AB2"/>
    <mergeCell ref="D3:D5"/>
    <mergeCell ref="E3:E5"/>
    <mergeCell ref="F3:F5"/>
    <mergeCell ref="G3:G5"/>
    <mergeCell ref="H3:H5"/>
    <mergeCell ref="I3:I5"/>
    <mergeCell ref="K3:K5"/>
    <mergeCell ref="AA4:AA5"/>
    <mergeCell ref="AB4:AB5"/>
    <mergeCell ref="B51:O51"/>
    <mergeCell ref="S3:Y3"/>
    <mergeCell ref="Z3:AB3"/>
    <mergeCell ref="S4:S5"/>
    <mergeCell ref="T4:T5"/>
    <mergeCell ref="U4:U5"/>
    <mergeCell ref="V4:V5"/>
    <mergeCell ref="W4:W5"/>
    <mergeCell ref="X4:X5"/>
    <mergeCell ref="Y4:Y5"/>
    <mergeCell ref="Z4:Z5"/>
    <mergeCell ref="M3:M5"/>
    <mergeCell ref="N3:N5"/>
    <mergeCell ref="O3:O5"/>
    <mergeCell ref="P3:P5"/>
    <mergeCell ref="Q3:Q5"/>
  </mergeCells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scale="89" fitToWidth="0" fitToHeight="0" orientation="landscape" r:id="rId1"/>
  <headerFooter alignWithMargins="0">
    <oddHeader>&amp;L&amp;9公害苦情状況&amp;C&amp;K000000
&amp;R&amp;9 &amp;F  (&amp;A)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52"/>
  <sheetViews>
    <sheetView zoomScaleNormal="100" zoomScaleSheetLayoutView="100" workbookViewId="0"/>
  </sheetViews>
  <sheetFormatPr defaultColWidth="9" defaultRowHeight="9.75" x14ac:dyDescent="0.15"/>
  <cols>
    <col min="1" max="1" width="1" style="5" customWidth="1"/>
    <col min="2" max="2" width="9.125" style="5" customWidth="1"/>
    <col min="3" max="3" width="0.875" style="5" customWidth="1"/>
    <col min="4" max="4" width="10.375" style="22" bestFit="1" customWidth="1"/>
    <col min="5" max="6" width="11" style="5" bestFit="1" customWidth="1"/>
    <col min="7" max="7" width="9.875" style="5" bestFit="1" customWidth="1"/>
    <col min="8" max="8" width="9.125" style="5" bestFit="1" customWidth="1"/>
    <col min="9" max="9" width="7" style="5" customWidth="1"/>
    <col min="10" max="10" width="8.5" style="13" customWidth="1"/>
    <col min="11" max="11" width="8.5" style="5" customWidth="1"/>
    <col min="12" max="14" width="9" style="5"/>
    <col min="15" max="15" width="14.5" style="5" bestFit="1" customWidth="1"/>
    <col min="16" max="16384" width="9" style="5"/>
  </cols>
  <sheetData>
    <row r="1" spans="1:15" ht="12.2" customHeight="1" thickBot="1" x14ac:dyDescent="0.2">
      <c r="A1" s="1"/>
      <c r="B1" s="2"/>
      <c r="C1" s="2"/>
      <c r="D1" s="3"/>
      <c r="E1" s="2"/>
      <c r="F1" s="2"/>
      <c r="G1" s="2"/>
      <c r="H1" s="2"/>
      <c r="I1" s="2"/>
      <c r="J1" s="4"/>
      <c r="K1" s="4" t="s">
        <v>0</v>
      </c>
    </row>
    <row r="2" spans="1:15" s="6" customFormat="1" ht="15.75" customHeight="1" thickTop="1" x14ac:dyDescent="0.15">
      <c r="B2" s="663" t="s">
        <v>1</v>
      </c>
      <c r="C2" s="7"/>
      <c r="D2" s="8" t="s">
        <v>2</v>
      </c>
      <c r="E2" s="8" t="s">
        <v>2</v>
      </c>
      <c r="F2" s="665" t="s">
        <v>3</v>
      </c>
      <c r="G2" s="666"/>
      <c r="H2" s="666"/>
      <c r="I2" s="667"/>
      <c r="J2" s="668" t="s">
        <v>4</v>
      </c>
      <c r="K2" s="670" t="s">
        <v>5</v>
      </c>
    </row>
    <row r="3" spans="1:15" s="6" customFormat="1" ht="15" customHeight="1" x14ac:dyDescent="0.15">
      <c r="A3" s="9"/>
      <c r="B3" s="664"/>
      <c r="C3" s="10"/>
      <c r="D3" s="11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669"/>
      <c r="K3" s="671"/>
    </row>
    <row r="4" spans="1:15" s="13" customFormat="1" ht="11.1" customHeight="1" x14ac:dyDescent="0.15">
      <c r="B4" s="14"/>
      <c r="C4" s="14"/>
      <c r="D4" s="15" t="s">
        <v>12</v>
      </c>
      <c r="E4" s="14" t="s">
        <v>13</v>
      </c>
      <c r="F4" s="14" t="s">
        <v>13</v>
      </c>
      <c r="G4" s="14" t="s">
        <v>13</v>
      </c>
      <c r="H4" s="14" t="s">
        <v>13</v>
      </c>
      <c r="I4" s="14" t="s">
        <v>13</v>
      </c>
      <c r="J4" s="14" t="s">
        <v>13</v>
      </c>
      <c r="K4" s="14" t="s">
        <v>14</v>
      </c>
    </row>
    <row r="5" spans="1:15" ht="11.1" customHeight="1" x14ac:dyDescent="0.15">
      <c r="B5" s="16" t="s">
        <v>15</v>
      </c>
      <c r="C5" s="17"/>
      <c r="D5" s="18">
        <v>2819079.3</v>
      </c>
      <c r="E5" s="19">
        <v>2579379.9</v>
      </c>
      <c r="F5" s="19">
        <v>2147317</v>
      </c>
      <c r="G5" s="19">
        <v>7958</v>
      </c>
      <c r="H5" s="19">
        <v>414475.9</v>
      </c>
      <c r="I5" s="19">
        <v>9629</v>
      </c>
      <c r="J5" s="19">
        <v>239699.4</v>
      </c>
      <c r="K5" s="19">
        <v>835.84549778250198</v>
      </c>
    </row>
    <row r="6" spans="1:15" ht="11.1" customHeight="1" x14ac:dyDescent="0.15">
      <c r="B6" s="16" t="s">
        <v>16</v>
      </c>
      <c r="C6" s="20"/>
      <c r="D6" s="18">
        <v>2757789</v>
      </c>
      <c r="E6" s="19">
        <v>2528036</v>
      </c>
      <c r="F6" s="19">
        <v>2105633</v>
      </c>
      <c r="G6" s="19">
        <v>7213</v>
      </c>
      <c r="H6" s="19">
        <v>405661</v>
      </c>
      <c r="I6" s="19">
        <v>9529</v>
      </c>
      <c r="J6" s="19">
        <v>229753</v>
      </c>
      <c r="K6" s="19">
        <v>818</v>
      </c>
    </row>
    <row r="7" spans="1:15" ht="11.1" customHeight="1" x14ac:dyDescent="0.15">
      <c r="B7" s="50" t="s">
        <v>17</v>
      </c>
      <c r="C7" s="51"/>
      <c r="D7" s="52">
        <v>2694614</v>
      </c>
      <c r="E7" s="53">
        <v>2475554</v>
      </c>
      <c r="F7" s="53">
        <v>2067547</v>
      </c>
      <c r="G7" s="53">
        <v>6174</v>
      </c>
      <c r="H7" s="53">
        <v>392503</v>
      </c>
      <c r="I7" s="53">
        <v>9330</v>
      </c>
      <c r="J7" s="53">
        <v>219060</v>
      </c>
      <c r="K7" s="53">
        <v>799</v>
      </c>
      <c r="O7" s="21"/>
    </row>
    <row r="8" spans="1:15" ht="11.1" customHeight="1" x14ac:dyDescent="0.15">
      <c r="B8" s="54"/>
      <c r="C8" s="51"/>
      <c r="D8" s="55"/>
      <c r="E8" s="53"/>
      <c r="F8" s="53"/>
      <c r="G8" s="53"/>
      <c r="H8" s="53"/>
      <c r="I8" s="53"/>
      <c r="J8" s="53"/>
      <c r="K8" s="53"/>
    </row>
    <row r="9" spans="1:15" ht="11.1" customHeight="1" x14ac:dyDescent="0.15">
      <c r="B9" s="56" t="s">
        <v>18</v>
      </c>
      <c r="C9" s="51"/>
      <c r="D9" s="57">
        <v>1093017</v>
      </c>
      <c r="E9" s="57">
        <v>956579</v>
      </c>
      <c r="F9" s="57">
        <v>844559</v>
      </c>
      <c r="G9" s="57">
        <v>2941</v>
      </c>
      <c r="H9" s="57">
        <v>109079</v>
      </c>
      <c r="I9" s="57">
        <v>0</v>
      </c>
      <c r="J9" s="57">
        <v>136438</v>
      </c>
      <c r="K9" s="57">
        <v>794</v>
      </c>
    </row>
    <row r="10" spans="1:15" ht="11.1" customHeight="1" x14ac:dyDescent="0.15">
      <c r="B10" s="56" t="s">
        <v>19</v>
      </c>
      <c r="C10" s="51"/>
      <c r="D10" s="57">
        <v>426419</v>
      </c>
      <c r="E10" s="57">
        <v>392166</v>
      </c>
      <c r="F10" s="57">
        <v>340123</v>
      </c>
      <c r="G10" s="57">
        <v>1</v>
      </c>
      <c r="H10" s="57">
        <v>46507</v>
      </c>
      <c r="I10" s="57">
        <v>5535</v>
      </c>
      <c r="J10" s="57">
        <v>34253</v>
      </c>
      <c r="K10" s="57">
        <v>758</v>
      </c>
    </row>
    <row r="11" spans="1:15" ht="11.1" customHeight="1" x14ac:dyDescent="0.15">
      <c r="B11" s="56" t="s">
        <v>20</v>
      </c>
      <c r="C11" s="51"/>
      <c r="D11" s="57">
        <v>217057</v>
      </c>
      <c r="E11" s="57">
        <v>214038</v>
      </c>
      <c r="F11" s="57">
        <v>178110</v>
      </c>
      <c r="G11" s="57">
        <v>0</v>
      </c>
      <c r="H11" s="57">
        <v>35766</v>
      </c>
      <c r="I11" s="57">
        <v>162</v>
      </c>
      <c r="J11" s="57">
        <v>3019</v>
      </c>
      <c r="K11" s="57">
        <v>818</v>
      </c>
    </row>
    <row r="12" spans="1:15" ht="11.1" customHeight="1" x14ac:dyDescent="0.15">
      <c r="B12" s="56" t="s">
        <v>21</v>
      </c>
      <c r="C12" s="51"/>
      <c r="D12" s="57">
        <v>118113</v>
      </c>
      <c r="E12" s="57">
        <v>101492</v>
      </c>
      <c r="F12" s="57">
        <v>85399</v>
      </c>
      <c r="G12" s="57">
        <v>634</v>
      </c>
      <c r="H12" s="57">
        <v>15459</v>
      </c>
      <c r="I12" s="57">
        <v>0</v>
      </c>
      <c r="J12" s="57">
        <v>16621</v>
      </c>
      <c r="K12" s="57">
        <v>852</v>
      </c>
    </row>
    <row r="13" spans="1:15" ht="11.1" customHeight="1" x14ac:dyDescent="0.15">
      <c r="B13" s="56" t="s">
        <v>22</v>
      </c>
      <c r="C13" s="51"/>
      <c r="D13" s="57">
        <v>76960</v>
      </c>
      <c r="E13" s="57">
        <v>76960</v>
      </c>
      <c r="F13" s="57">
        <v>60503</v>
      </c>
      <c r="G13" s="57">
        <v>429</v>
      </c>
      <c r="H13" s="57">
        <v>15541</v>
      </c>
      <c r="I13" s="57">
        <v>487</v>
      </c>
      <c r="J13" s="57">
        <v>0</v>
      </c>
      <c r="K13" s="57">
        <v>818</v>
      </c>
    </row>
    <row r="14" spans="1:15" ht="5.85" customHeight="1" x14ac:dyDescent="0.15">
      <c r="B14" s="56"/>
      <c r="C14" s="51"/>
      <c r="D14" s="57"/>
      <c r="E14" s="57"/>
      <c r="F14" s="57"/>
      <c r="G14" s="57"/>
      <c r="H14" s="57"/>
      <c r="I14" s="57"/>
      <c r="J14" s="57"/>
      <c r="K14" s="57"/>
    </row>
    <row r="15" spans="1:15" ht="11.1" customHeight="1" x14ac:dyDescent="0.15">
      <c r="B15" s="56" t="s">
        <v>23</v>
      </c>
      <c r="C15" s="51"/>
      <c r="D15" s="57">
        <v>56779</v>
      </c>
      <c r="E15" s="57">
        <v>56779</v>
      </c>
      <c r="F15" s="57">
        <v>27237</v>
      </c>
      <c r="G15" s="57">
        <v>0</v>
      </c>
      <c r="H15" s="57">
        <v>29542</v>
      </c>
      <c r="I15" s="57">
        <v>0</v>
      </c>
      <c r="J15" s="57">
        <v>0</v>
      </c>
      <c r="K15" s="57">
        <v>902</v>
      </c>
    </row>
    <row r="16" spans="1:15" ht="11.1" customHeight="1" x14ac:dyDescent="0.15">
      <c r="B16" s="56" t="s">
        <v>24</v>
      </c>
      <c r="C16" s="51"/>
      <c r="D16" s="57">
        <v>128932</v>
      </c>
      <c r="E16" s="57">
        <v>108792</v>
      </c>
      <c r="F16" s="57">
        <v>96051</v>
      </c>
      <c r="G16" s="57">
        <v>161</v>
      </c>
      <c r="H16" s="57">
        <v>10960</v>
      </c>
      <c r="I16" s="57">
        <v>1620</v>
      </c>
      <c r="J16" s="57">
        <v>20140</v>
      </c>
      <c r="K16" s="57">
        <v>797</v>
      </c>
    </row>
    <row r="17" spans="2:11" ht="11.1" customHeight="1" x14ac:dyDescent="0.15">
      <c r="B17" s="56" t="s">
        <v>25</v>
      </c>
      <c r="C17" s="51"/>
      <c r="D17" s="57">
        <v>64273</v>
      </c>
      <c r="E17" s="57">
        <v>64273</v>
      </c>
      <c r="F17" s="57">
        <v>50475</v>
      </c>
      <c r="G17" s="57">
        <v>379</v>
      </c>
      <c r="H17" s="57">
        <v>13419</v>
      </c>
      <c r="I17" s="57">
        <v>0</v>
      </c>
      <c r="J17" s="57">
        <v>0</v>
      </c>
      <c r="K17" s="57">
        <v>940</v>
      </c>
    </row>
    <row r="18" spans="2:11" ht="11.1" customHeight="1" x14ac:dyDescent="0.15">
      <c r="B18" s="56" t="s">
        <v>26</v>
      </c>
      <c r="C18" s="51"/>
      <c r="D18" s="57">
        <v>63738</v>
      </c>
      <c r="E18" s="57">
        <v>63738</v>
      </c>
      <c r="F18" s="57">
        <v>47898</v>
      </c>
      <c r="G18" s="57">
        <v>0</v>
      </c>
      <c r="H18" s="57">
        <v>15777</v>
      </c>
      <c r="I18" s="57">
        <v>63</v>
      </c>
      <c r="J18" s="57">
        <v>0</v>
      </c>
      <c r="K18" s="57">
        <v>715</v>
      </c>
    </row>
    <row r="19" spans="2:11" ht="11.1" customHeight="1" x14ac:dyDescent="0.15">
      <c r="B19" s="56" t="s">
        <v>27</v>
      </c>
      <c r="C19" s="51"/>
      <c r="D19" s="57">
        <v>17665</v>
      </c>
      <c r="E19" s="57">
        <v>14734</v>
      </c>
      <c r="F19" s="57">
        <v>10646</v>
      </c>
      <c r="G19" s="57">
        <v>0</v>
      </c>
      <c r="H19" s="57">
        <v>4088</v>
      </c>
      <c r="I19" s="57">
        <v>0</v>
      </c>
      <c r="J19" s="57">
        <v>2931</v>
      </c>
      <c r="K19" s="57">
        <v>812</v>
      </c>
    </row>
    <row r="20" spans="2:11" ht="5.85" customHeight="1" x14ac:dyDescent="0.15">
      <c r="B20" s="56"/>
      <c r="C20" s="51"/>
      <c r="D20" s="57"/>
      <c r="E20" s="57"/>
      <c r="F20" s="57"/>
      <c r="G20" s="57"/>
      <c r="H20" s="57"/>
      <c r="I20" s="57"/>
      <c r="J20" s="57"/>
      <c r="K20" s="57"/>
    </row>
    <row r="21" spans="2:11" ht="11.1" customHeight="1" x14ac:dyDescent="0.15">
      <c r="B21" s="56" t="s">
        <v>28</v>
      </c>
      <c r="C21" s="51"/>
      <c r="D21" s="57">
        <v>14799</v>
      </c>
      <c r="E21" s="57">
        <v>14597</v>
      </c>
      <c r="F21" s="57">
        <v>8760</v>
      </c>
      <c r="G21" s="57">
        <v>56</v>
      </c>
      <c r="H21" s="57">
        <v>4671</v>
      </c>
      <c r="I21" s="57">
        <v>1110</v>
      </c>
      <c r="J21" s="57">
        <v>202</v>
      </c>
      <c r="K21" s="57">
        <v>990</v>
      </c>
    </row>
    <row r="22" spans="2:11" ht="11.1" customHeight="1" x14ac:dyDescent="0.15">
      <c r="B22" s="56" t="s">
        <v>29</v>
      </c>
      <c r="C22" s="51"/>
      <c r="D22" s="57">
        <v>46501</v>
      </c>
      <c r="E22" s="57">
        <v>46209</v>
      </c>
      <c r="F22" s="57">
        <v>33768</v>
      </c>
      <c r="G22" s="57">
        <v>524</v>
      </c>
      <c r="H22" s="57">
        <v>11917</v>
      </c>
      <c r="I22" s="57">
        <v>0</v>
      </c>
      <c r="J22" s="57">
        <v>292</v>
      </c>
      <c r="K22" s="57">
        <v>788</v>
      </c>
    </row>
    <row r="23" spans="2:11" ht="11.1" customHeight="1" x14ac:dyDescent="0.15">
      <c r="B23" s="56" t="s">
        <v>30</v>
      </c>
      <c r="C23" s="51"/>
      <c r="D23" s="57">
        <v>67303</v>
      </c>
      <c r="E23" s="57">
        <v>67303</v>
      </c>
      <c r="F23" s="57">
        <v>50297</v>
      </c>
      <c r="G23" s="57">
        <v>0</v>
      </c>
      <c r="H23" s="57">
        <v>17006</v>
      </c>
      <c r="I23" s="57">
        <v>0</v>
      </c>
      <c r="J23" s="57">
        <v>0</v>
      </c>
      <c r="K23" s="57">
        <v>823</v>
      </c>
    </row>
    <row r="24" spans="2:11" ht="11.1" customHeight="1" x14ac:dyDescent="0.15">
      <c r="B24" s="56" t="s">
        <v>31</v>
      </c>
      <c r="C24" s="51"/>
      <c r="D24" s="57">
        <v>66182</v>
      </c>
      <c r="E24" s="57">
        <v>66182</v>
      </c>
      <c r="F24" s="57">
        <v>52880</v>
      </c>
      <c r="G24" s="57">
        <v>0</v>
      </c>
      <c r="H24" s="57">
        <v>13071</v>
      </c>
      <c r="I24" s="57">
        <v>231</v>
      </c>
      <c r="J24" s="57">
        <v>0</v>
      </c>
      <c r="K24" s="57">
        <v>747</v>
      </c>
    </row>
    <row r="25" spans="2:11" ht="11.1" customHeight="1" x14ac:dyDescent="0.15">
      <c r="B25" s="56" t="s">
        <v>32</v>
      </c>
      <c r="C25" s="51"/>
      <c r="D25" s="57">
        <v>29219</v>
      </c>
      <c r="E25" s="57">
        <v>26642</v>
      </c>
      <c r="F25" s="57">
        <v>22998</v>
      </c>
      <c r="G25" s="57">
        <v>285</v>
      </c>
      <c r="H25" s="57">
        <v>3359</v>
      </c>
      <c r="I25" s="57">
        <v>0</v>
      </c>
      <c r="J25" s="57">
        <v>2577</v>
      </c>
      <c r="K25" s="57">
        <v>790</v>
      </c>
    </row>
    <row r="26" spans="2:11" ht="5.85" customHeight="1" x14ac:dyDescent="0.15">
      <c r="B26" s="56"/>
      <c r="C26" s="51"/>
      <c r="D26" s="57"/>
      <c r="E26" s="57"/>
      <c r="F26" s="57"/>
      <c r="G26" s="57"/>
      <c r="H26" s="57"/>
      <c r="I26" s="57"/>
      <c r="J26" s="57"/>
      <c r="K26" s="57"/>
    </row>
    <row r="27" spans="2:11" ht="11.1" customHeight="1" x14ac:dyDescent="0.15">
      <c r="B27" s="56" t="s">
        <v>33</v>
      </c>
      <c r="C27" s="51"/>
      <c r="D27" s="57">
        <v>36309</v>
      </c>
      <c r="E27" s="57">
        <v>36309</v>
      </c>
      <c r="F27" s="57">
        <v>26399</v>
      </c>
      <c r="G27" s="57">
        <v>0</v>
      </c>
      <c r="H27" s="57">
        <v>9910</v>
      </c>
      <c r="I27" s="57">
        <v>0</v>
      </c>
      <c r="J27" s="57">
        <v>0</v>
      </c>
      <c r="K27" s="57">
        <v>714</v>
      </c>
    </row>
    <row r="28" spans="2:11" ht="11.1" customHeight="1" x14ac:dyDescent="0.15">
      <c r="B28" s="56" t="s">
        <v>34</v>
      </c>
      <c r="C28" s="51"/>
      <c r="D28" s="57">
        <v>32715</v>
      </c>
      <c r="E28" s="57">
        <v>32403</v>
      </c>
      <c r="F28" s="57">
        <v>24328</v>
      </c>
      <c r="G28" s="57">
        <v>0</v>
      </c>
      <c r="H28" s="57">
        <v>8075</v>
      </c>
      <c r="I28" s="57">
        <v>0</v>
      </c>
      <c r="J28" s="57">
        <v>312</v>
      </c>
      <c r="K28" s="57">
        <v>678</v>
      </c>
    </row>
    <row r="29" spans="2:11" ht="11.1" customHeight="1" x14ac:dyDescent="0.15">
      <c r="B29" s="56" t="s">
        <v>35</v>
      </c>
      <c r="C29" s="51"/>
      <c r="D29" s="57">
        <v>12397</v>
      </c>
      <c r="E29" s="57">
        <v>12397</v>
      </c>
      <c r="F29" s="57">
        <v>9278</v>
      </c>
      <c r="G29" s="57">
        <v>142</v>
      </c>
      <c r="H29" s="57">
        <v>2971</v>
      </c>
      <c r="I29" s="57">
        <v>6</v>
      </c>
      <c r="J29" s="57">
        <v>0</v>
      </c>
      <c r="K29" s="57">
        <v>845</v>
      </c>
    </row>
    <row r="30" spans="2:11" ht="11.1" customHeight="1" x14ac:dyDescent="0.15">
      <c r="B30" s="56" t="s">
        <v>36</v>
      </c>
      <c r="C30" s="51"/>
      <c r="D30" s="57">
        <v>22618</v>
      </c>
      <c r="E30" s="57">
        <v>22618</v>
      </c>
      <c r="F30" s="57">
        <v>17588</v>
      </c>
      <c r="G30" s="57">
        <v>0</v>
      </c>
      <c r="H30" s="57">
        <v>5030</v>
      </c>
      <c r="I30" s="57">
        <v>0</v>
      </c>
      <c r="J30" s="57">
        <v>0</v>
      </c>
      <c r="K30" s="57">
        <v>744</v>
      </c>
    </row>
    <row r="31" spans="2:11" ht="5.25" customHeight="1" x14ac:dyDescent="0.15">
      <c r="B31" s="58"/>
      <c r="C31" s="59"/>
      <c r="D31" s="60"/>
      <c r="E31" s="61"/>
      <c r="F31" s="57"/>
      <c r="G31" s="61"/>
      <c r="H31" s="61"/>
      <c r="I31" s="61"/>
      <c r="J31" s="62"/>
      <c r="K31" s="61"/>
    </row>
    <row r="32" spans="2:11" ht="11.1" customHeight="1" x14ac:dyDescent="0.15">
      <c r="B32" s="56" t="s">
        <v>37</v>
      </c>
      <c r="C32" s="51"/>
      <c r="D32" s="57">
        <v>10635</v>
      </c>
      <c r="E32" s="57">
        <v>8987</v>
      </c>
      <c r="F32" s="57">
        <v>5863</v>
      </c>
      <c r="G32" s="57">
        <v>25</v>
      </c>
      <c r="H32" s="57">
        <v>3099</v>
      </c>
      <c r="I32" s="57">
        <v>0</v>
      </c>
      <c r="J32" s="57">
        <v>1648</v>
      </c>
      <c r="K32" s="57">
        <v>927</v>
      </c>
    </row>
    <row r="33" spans="1:11" ht="11.1" customHeight="1" x14ac:dyDescent="0.15">
      <c r="B33" s="56" t="s">
        <v>38</v>
      </c>
      <c r="C33" s="51"/>
      <c r="D33" s="57">
        <v>12959</v>
      </c>
      <c r="E33" s="57">
        <v>12959</v>
      </c>
      <c r="F33" s="57">
        <v>10441</v>
      </c>
      <c r="G33" s="57">
        <v>0</v>
      </c>
      <c r="H33" s="57">
        <v>2518</v>
      </c>
      <c r="I33" s="57">
        <v>0</v>
      </c>
      <c r="J33" s="57">
        <v>0</v>
      </c>
      <c r="K33" s="57">
        <v>730</v>
      </c>
    </row>
    <row r="34" spans="1:11" ht="11.1" customHeight="1" x14ac:dyDescent="0.15">
      <c r="B34" s="56" t="s">
        <v>39</v>
      </c>
      <c r="C34" s="51"/>
      <c r="D34" s="57">
        <v>10181</v>
      </c>
      <c r="E34" s="57">
        <v>9997</v>
      </c>
      <c r="F34" s="57">
        <v>7701</v>
      </c>
      <c r="G34" s="57">
        <v>62</v>
      </c>
      <c r="H34" s="57">
        <v>2188</v>
      </c>
      <c r="I34" s="57">
        <v>46</v>
      </c>
      <c r="J34" s="57">
        <v>184</v>
      </c>
      <c r="K34" s="57">
        <v>890</v>
      </c>
    </row>
    <row r="35" spans="1:11" ht="11.1" customHeight="1" x14ac:dyDescent="0.15">
      <c r="B35" s="56" t="s">
        <v>40</v>
      </c>
      <c r="C35" s="51"/>
      <c r="D35" s="57">
        <v>7823</v>
      </c>
      <c r="E35" s="57">
        <v>7823</v>
      </c>
      <c r="F35" s="57">
        <v>5521</v>
      </c>
      <c r="G35" s="57">
        <v>61</v>
      </c>
      <c r="H35" s="57">
        <v>2221</v>
      </c>
      <c r="I35" s="57">
        <v>20</v>
      </c>
      <c r="J35" s="57">
        <v>0</v>
      </c>
      <c r="K35" s="57">
        <v>790</v>
      </c>
    </row>
    <row r="36" spans="1:11" ht="11.1" customHeight="1" x14ac:dyDescent="0.15">
      <c r="B36" s="56" t="s">
        <v>41</v>
      </c>
      <c r="C36" s="51"/>
      <c r="D36" s="57">
        <v>2988</v>
      </c>
      <c r="E36" s="57">
        <v>2988</v>
      </c>
      <c r="F36" s="57">
        <v>2482</v>
      </c>
      <c r="G36" s="57">
        <v>22</v>
      </c>
      <c r="H36" s="57">
        <v>484</v>
      </c>
      <c r="I36" s="57">
        <v>0</v>
      </c>
      <c r="J36" s="57">
        <v>0</v>
      </c>
      <c r="K36" s="57">
        <v>900</v>
      </c>
    </row>
    <row r="37" spans="1:11" ht="5.85" customHeight="1" x14ac:dyDescent="0.15">
      <c r="B37" s="56"/>
      <c r="C37" s="51"/>
      <c r="D37" s="57"/>
      <c r="E37" s="57"/>
      <c r="F37" s="57"/>
      <c r="G37" s="57"/>
      <c r="H37" s="57"/>
      <c r="I37" s="57"/>
      <c r="J37" s="57"/>
      <c r="K37" s="57"/>
    </row>
    <row r="38" spans="1:11" ht="11.1" customHeight="1" x14ac:dyDescent="0.15">
      <c r="B38" s="56" t="s">
        <v>42</v>
      </c>
      <c r="C38" s="51"/>
      <c r="D38" s="57">
        <v>5202</v>
      </c>
      <c r="E38" s="57">
        <v>5187</v>
      </c>
      <c r="F38" s="57">
        <v>4023</v>
      </c>
      <c r="G38" s="57">
        <v>42</v>
      </c>
      <c r="H38" s="57">
        <v>1122</v>
      </c>
      <c r="I38" s="57">
        <v>0</v>
      </c>
      <c r="J38" s="57">
        <v>15</v>
      </c>
      <c r="K38" s="57">
        <v>828</v>
      </c>
    </row>
    <row r="39" spans="1:11" ht="11.1" customHeight="1" x14ac:dyDescent="0.15">
      <c r="B39" s="56" t="s">
        <v>43</v>
      </c>
      <c r="C39" s="51"/>
      <c r="D39" s="57">
        <v>3163</v>
      </c>
      <c r="E39" s="57">
        <v>3149</v>
      </c>
      <c r="F39" s="57">
        <v>2421</v>
      </c>
      <c r="G39" s="57">
        <v>27</v>
      </c>
      <c r="H39" s="57">
        <v>701</v>
      </c>
      <c r="I39" s="57">
        <v>0</v>
      </c>
      <c r="J39" s="57">
        <v>14</v>
      </c>
      <c r="K39" s="57">
        <v>827</v>
      </c>
    </row>
    <row r="40" spans="1:11" ht="11.1" customHeight="1" x14ac:dyDescent="0.15">
      <c r="B40" s="56" t="s">
        <v>44</v>
      </c>
      <c r="C40" s="51"/>
      <c r="D40" s="57">
        <v>3357</v>
      </c>
      <c r="E40" s="57">
        <v>3339</v>
      </c>
      <c r="F40" s="57">
        <v>2708</v>
      </c>
      <c r="G40" s="57">
        <v>57</v>
      </c>
      <c r="H40" s="57">
        <v>571</v>
      </c>
      <c r="I40" s="57">
        <v>3</v>
      </c>
      <c r="J40" s="57">
        <v>18</v>
      </c>
      <c r="K40" s="57">
        <v>981</v>
      </c>
    </row>
    <row r="41" spans="1:11" ht="11.1" customHeight="1" x14ac:dyDescent="0.15">
      <c r="B41" s="56" t="s">
        <v>45</v>
      </c>
      <c r="C41" s="51"/>
      <c r="D41" s="57">
        <v>5386</v>
      </c>
      <c r="E41" s="57">
        <v>5381</v>
      </c>
      <c r="F41" s="57">
        <v>3801</v>
      </c>
      <c r="G41" s="57">
        <v>56</v>
      </c>
      <c r="H41" s="57">
        <v>1523</v>
      </c>
      <c r="I41" s="57">
        <v>1</v>
      </c>
      <c r="J41" s="57">
        <v>5</v>
      </c>
      <c r="K41" s="57">
        <v>790</v>
      </c>
    </row>
    <row r="42" spans="1:11" ht="11.1" customHeight="1" x14ac:dyDescent="0.15">
      <c r="B42" s="56" t="s">
        <v>46</v>
      </c>
      <c r="C42" s="51"/>
      <c r="D42" s="57">
        <v>13265</v>
      </c>
      <c r="E42" s="57">
        <v>13265</v>
      </c>
      <c r="F42" s="57">
        <v>12566</v>
      </c>
      <c r="G42" s="57">
        <v>0</v>
      </c>
      <c r="H42" s="57">
        <v>699</v>
      </c>
      <c r="I42" s="57">
        <v>0</v>
      </c>
      <c r="J42" s="57">
        <v>0</v>
      </c>
      <c r="K42" s="57">
        <v>3310</v>
      </c>
    </row>
    <row r="43" spans="1:11" ht="5.85" customHeight="1" x14ac:dyDescent="0.15">
      <c r="B43" s="56"/>
      <c r="C43" s="51"/>
      <c r="D43" s="57"/>
      <c r="E43" s="57"/>
      <c r="F43" s="57"/>
      <c r="G43" s="57"/>
      <c r="H43" s="57"/>
      <c r="I43" s="57"/>
      <c r="J43" s="57"/>
      <c r="K43" s="57"/>
    </row>
    <row r="44" spans="1:11" ht="11.1" customHeight="1" x14ac:dyDescent="0.15">
      <c r="B44" s="56" t="s">
        <v>47</v>
      </c>
      <c r="C44" s="51"/>
      <c r="D44" s="57">
        <v>2838</v>
      </c>
      <c r="E44" s="57">
        <v>2824</v>
      </c>
      <c r="F44" s="57">
        <v>2318</v>
      </c>
      <c r="G44" s="57">
        <v>24</v>
      </c>
      <c r="H44" s="57">
        <v>482</v>
      </c>
      <c r="I44" s="57">
        <v>0</v>
      </c>
      <c r="J44" s="57">
        <v>14</v>
      </c>
      <c r="K44" s="57">
        <v>1194</v>
      </c>
    </row>
    <row r="45" spans="1:11" ht="11.1" customHeight="1" x14ac:dyDescent="0.15">
      <c r="B45" s="56" t="s">
        <v>48</v>
      </c>
      <c r="C45" s="51"/>
      <c r="D45" s="57">
        <v>12657</v>
      </c>
      <c r="E45" s="57">
        <v>12637</v>
      </c>
      <c r="F45" s="57">
        <v>10775</v>
      </c>
      <c r="G45" s="57">
        <v>92</v>
      </c>
      <c r="H45" s="57">
        <v>1770</v>
      </c>
      <c r="I45" s="57">
        <v>0</v>
      </c>
      <c r="J45" s="57">
        <v>20</v>
      </c>
      <c r="K45" s="57">
        <v>1517</v>
      </c>
    </row>
    <row r="46" spans="1:11" ht="11.1" customHeight="1" x14ac:dyDescent="0.15">
      <c r="B46" s="56" t="s">
        <v>49</v>
      </c>
      <c r="C46" s="51"/>
      <c r="D46" s="57">
        <v>12219</v>
      </c>
      <c r="E46" s="57">
        <v>11862</v>
      </c>
      <c r="F46" s="57">
        <v>8962</v>
      </c>
      <c r="G46" s="57">
        <v>154</v>
      </c>
      <c r="H46" s="57">
        <v>2700</v>
      </c>
      <c r="I46" s="57">
        <v>46</v>
      </c>
      <c r="J46" s="57">
        <v>357</v>
      </c>
      <c r="K46" s="57">
        <v>849</v>
      </c>
    </row>
    <row r="47" spans="1:11" ht="10.5" customHeight="1" x14ac:dyDescent="0.15">
      <c r="B47" s="56" t="s">
        <v>50</v>
      </c>
      <c r="C47" s="51"/>
      <c r="D47" s="57">
        <v>945</v>
      </c>
      <c r="E47" s="57">
        <v>945</v>
      </c>
      <c r="F47" s="57">
        <v>668</v>
      </c>
      <c r="G47" s="57">
        <v>0</v>
      </c>
      <c r="H47" s="57">
        <v>277</v>
      </c>
      <c r="I47" s="57">
        <v>0</v>
      </c>
      <c r="J47" s="57">
        <v>0</v>
      </c>
      <c r="K47" s="57">
        <v>869</v>
      </c>
    </row>
    <row r="48" spans="1:11" ht="3.75" customHeight="1" thickBot="1" x14ac:dyDescent="0.2">
      <c r="A48" s="1"/>
      <c r="B48" s="63"/>
      <c r="C48" s="63"/>
      <c r="D48" s="64"/>
      <c r="E48" s="63"/>
      <c r="F48" s="63"/>
      <c r="G48" s="63"/>
      <c r="H48" s="63"/>
      <c r="I48" s="63"/>
      <c r="J48" s="65"/>
      <c r="K48" s="63"/>
    </row>
    <row r="49" spans="1:11" ht="3.2" customHeight="1" thickTop="1" x14ac:dyDescent="0.15">
      <c r="B49" s="66"/>
      <c r="C49" s="66"/>
      <c r="D49" s="67"/>
      <c r="E49" s="66"/>
      <c r="F49" s="66"/>
      <c r="G49" s="66"/>
      <c r="H49" s="66"/>
      <c r="I49" s="66"/>
      <c r="J49" s="68"/>
      <c r="K49" s="66"/>
    </row>
    <row r="50" spans="1:11" ht="10.5" x14ac:dyDescent="0.15">
      <c r="A50" s="2" t="s">
        <v>51</v>
      </c>
      <c r="B50" s="66"/>
      <c r="C50" s="66"/>
      <c r="D50" s="67"/>
      <c r="E50" s="66"/>
      <c r="F50" s="66"/>
      <c r="G50" s="66"/>
      <c r="H50" s="66"/>
      <c r="I50" s="66"/>
      <c r="J50" s="68"/>
      <c r="K50" s="66"/>
    </row>
    <row r="51" spans="1:11" ht="10.5" x14ac:dyDescent="0.15">
      <c r="A51" s="2" t="s">
        <v>66</v>
      </c>
      <c r="B51" s="418"/>
      <c r="C51" s="66"/>
      <c r="D51" s="67"/>
      <c r="E51" s="66"/>
      <c r="F51" s="66"/>
      <c r="G51" s="66"/>
      <c r="H51" s="66"/>
      <c r="I51" s="66"/>
      <c r="J51" s="68"/>
      <c r="K51" s="66"/>
    </row>
    <row r="52" spans="1:11" x14ac:dyDescent="0.15">
      <c r="B52" s="22"/>
    </row>
  </sheetData>
  <mergeCells count="4">
    <mergeCell ref="B2:B3"/>
    <mergeCell ref="F2:I2"/>
    <mergeCell ref="J2:J3"/>
    <mergeCell ref="K2:K3"/>
  </mergeCells>
  <phoneticPr fontId="3"/>
  <printOptions horizontalCentered="1"/>
  <pageMargins left="0.6692913385826772" right="0.59055118110236227" top="0.98425196850393704" bottom="0" header="0.51181102362204722" footer="0"/>
  <pageSetup paperSize="9" scale="105" orientation="portrait" cellComments="asDisplayed" r:id="rId1"/>
  <headerFooter alignWithMargins="0">
    <oddHeader>&amp;L&amp;9ごみ処理状況&amp;R&amp;8&amp;F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208"/>
  <sheetViews>
    <sheetView zoomScaleNormal="100" zoomScaleSheetLayoutView="140" workbookViewId="0"/>
  </sheetViews>
  <sheetFormatPr defaultColWidth="9" defaultRowHeight="9.75" x14ac:dyDescent="0.15"/>
  <cols>
    <col min="1" max="1" width="1" style="24" customWidth="1"/>
    <col min="2" max="2" width="9.125" style="24" customWidth="1"/>
    <col min="3" max="3" width="0.875" style="24" customWidth="1"/>
    <col min="4" max="4" width="10.75" style="24" bestFit="1" customWidth="1"/>
    <col min="5" max="5" width="11.375" style="24" bestFit="1" customWidth="1"/>
    <col min="6" max="6" width="9.75" style="24" bestFit="1" customWidth="1"/>
    <col min="7" max="8" width="9.125" style="24" customWidth="1"/>
    <col min="9" max="9" width="9" style="24"/>
    <col min="10" max="10" width="6.125" style="24" customWidth="1"/>
    <col min="11" max="11" width="6.875" style="24" customWidth="1"/>
    <col min="12" max="12" width="4.125" style="24" customWidth="1"/>
    <col min="13" max="13" width="6.125" style="24" customWidth="1"/>
    <col min="14" max="14" width="6.875" style="24" customWidth="1"/>
    <col min="15" max="15" width="9" style="24"/>
    <col min="16" max="16" width="9.125" style="24" bestFit="1" customWidth="1"/>
    <col min="17" max="17" width="9" style="24"/>
    <col min="18" max="19" width="9.125" style="24" bestFit="1" customWidth="1"/>
    <col min="20" max="20" width="9" style="24"/>
    <col min="21" max="23" width="9.125" style="24" bestFit="1" customWidth="1"/>
    <col min="24" max="16384" width="9" style="24"/>
  </cols>
  <sheetData>
    <row r="1" spans="1:25" ht="12.2" customHeight="1" thickBot="1" x14ac:dyDescent="0.2">
      <c r="A1" s="23"/>
      <c r="B1" s="2"/>
      <c r="C1" s="2"/>
      <c r="D1" s="2"/>
      <c r="E1" s="2"/>
      <c r="F1" s="2"/>
      <c r="G1" s="2"/>
      <c r="H1" s="4" t="s">
        <v>0</v>
      </c>
    </row>
    <row r="2" spans="1:25" s="27" customFormat="1" ht="15.75" customHeight="1" thickTop="1" x14ac:dyDescent="0.15">
      <c r="A2" s="25"/>
      <c r="B2" s="663" t="s">
        <v>52</v>
      </c>
      <c r="C2" s="26"/>
      <c r="D2" s="673" t="s">
        <v>53</v>
      </c>
      <c r="E2" s="676"/>
      <c r="F2" s="677"/>
      <c r="G2" s="678" t="s">
        <v>54</v>
      </c>
      <c r="H2" s="679" t="s">
        <v>55</v>
      </c>
    </row>
    <row r="3" spans="1:25" s="27" customFormat="1" ht="13.7" customHeight="1" x14ac:dyDescent="0.15">
      <c r="A3" s="25"/>
      <c r="B3" s="672"/>
      <c r="C3" s="17"/>
      <c r="D3" s="674"/>
      <c r="E3" s="682" t="s">
        <v>56</v>
      </c>
      <c r="F3" s="684" t="s">
        <v>57</v>
      </c>
      <c r="G3" s="617"/>
      <c r="H3" s="680"/>
      <c r="J3" s="28"/>
    </row>
    <row r="4" spans="1:25" s="27" customFormat="1" ht="10.5" customHeight="1" x14ac:dyDescent="0.15">
      <c r="A4" s="29"/>
      <c r="B4" s="664"/>
      <c r="C4" s="30"/>
      <c r="D4" s="675"/>
      <c r="E4" s="683"/>
      <c r="F4" s="669"/>
      <c r="G4" s="596"/>
      <c r="H4" s="681"/>
    </row>
    <row r="5" spans="1:25" s="32" customFormat="1" ht="9.75" customHeight="1" x14ac:dyDescent="0.15">
      <c r="A5" s="4"/>
      <c r="B5" s="14"/>
      <c r="C5" s="14"/>
      <c r="D5" s="15" t="s">
        <v>58</v>
      </c>
      <c r="E5" s="14" t="s">
        <v>58</v>
      </c>
      <c r="F5" s="31" t="s">
        <v>58</v>
      </c>
      <c r="G5" s="31" t="s">
        <v>58</v>
      </c>
      <c r="H5" s="14" t="s">
        <v>59</v>
      </c>
    </row>
    <row r="6" spans="1:25" s="5" customFormat="1" ht="13.7" customHeight="1" x14ac:dyDescent="0.15">
      <c r="B6" s="16" t="s">
        <v>15</v>
      </c>
      <c r="C6" s="17"/>
      <c r="D6" s="33">
        <v>317949.68</v>
      </c>
      <c r="E6" s="34">
        <v>154012.20000000004</v>
      </c>
      <c r="F6" s="34">
        <v>163937.47999999998</v>
      </c>
      <c r="G6" s="19">
        <v>1759</v>
      </c>
      <c r="H6" s="19">
        <v>421.95123287671242</v>
      </c>
      <c r="J6" s="35"/>
      <c r="K6" s="36"/>
      <c r="L6" s="36"/>
      <c r="M6" s="37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ht="12.6" customHeight="1" x14ac:dyDescent="0.15">
      <c r="A7" s="2"/>
      <c r="B7" s="16" t="s">
        <v>16</v>
      </c>
      <c r="C7" s="38"/>
      <c r="D7" s="33">
        <v>314137</v>
      </c>
      <c r="E7" s="34">
        <v>153216</v>
      </c>
      <c r="F7" s="34">
        <v>160921</v>
      </c>
      <c r="G7" s="19">
        <v>1674</v>
      </c>
      <c r="H7" s="19">
        <v>419.76986301369863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12.6" customHeight="1" x14ac:dyDescent="0.15">
      <c r="A8" s="2"/>
      <c r="B8" s="50" t="s">
        <v>17</v>
      </c>
      <c r="C8" s="69"/>
      <c r="D8" s="70">
        <v>307832</v>
      </c>
      <c r="E8" s="71">
        <v>149420</v>
      </c>
      <c r="F8" s="71">
        <v>158412</v>
      </c>
      <c r="G8" s="71">
        <v>1679</v>
      </c>
      <c r="H8" s="53">
        <v>409.36986301369865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8.4499999999999993" customHeight="1" x14ac:dyDescent="0.15">
      <c r="A9" s="2"/>
      <c r="B9" s="58"/>
      <c r="C9" s="72"/>
      <c r="D9" s="73"/>
      <c r="E9" s="74"/>
      <c r="F9" s="74"/>
      <c r="G9" s="74"/>
      <c r="H9" s="74"/>
      <c r="I9" s="24" t="s">
        <v>60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1.1" customHeight="1" x14ac:dyDescent="0.15">
      <c r="A10" s="2"/>
      <c r="B10" s="56" t="s">
        <v>61</v>
      </c>
      <c r="C10" s="72"/>
      <c r="D10" s="75">
        <v>32800</v>
      </c>
      <c r="E10" s="76">
        <v>0</v>
      </c>
      <c r="F10" s="76">
        <v>32800</v>
      </c>
      <c r="G10" s="76">
        <v>0</v>
      </c>
      <c r="H10" s="57">
        <f t="shared" ref="H10:H36" si="0">IF(E10="-",0,E10/365)</f>
        <v>0</v>
      </c>
      <c r="J10" s="40"/>
      <c r="K10" s="37"/>
      <c r="L10" s="37"/>
      <c r="M10" s="41"/>
      <c r="N10" s="42"/>
      <c r="O10" s="37"/>
      <c r="P10" s="37"/>
      <c r="Q10" s="37"/>
      <c r="R10" s="37"/>
      <c r="S10" s="37"/>
      <c r="T10" s="37"/>
      <c r="U10" s="37"/>
      <c r="V10" s="43"/>
      <c r="W10" s="37"/>
      <c r="X10" s="37"/>
      <c r="Y10" s="37"/>
    </row>
    <row r="11" spans="1:25" ht="11.1" customHeight="1" x14ac:dyDescent="0.15">
      <c r="A11" s="2"/>
      <c r="B11" s="56" t="s">
        <v>62</v>
      </c>
      <c r="C11" s="72"/>
      <c r="D11" s="75">
        <v>40584</v>
      </c>
      <c r="E11" s="76">
        <v>0</v>
      </c>
      <c r="F11" s="76">
        <v>40584</v>
      </c>
      <c r="G11" s="76">
        <v>0</v>
      </c>
      <c r="H11" s="57">
        <f t="shared" si="0"/>
        <v>0</v>
      </c>
      <c r="J11" s="40"/>
      <c r="K11" s="37"/>
      <c r="L11" s="37"/>
      <c r="M11" s="41"/>
      <c r="N11" s="42"/>
      <c r="O11" s="37"/>
      <c r="P11" s="37"/>
      <c r="Q11" s="37"/>
      <c r="R11" s="37"/>
      <c r="S11" s="37"/>
      <c r="T11" s="37"/>
      <c r="U11" s="37"/>
      <c r="V11" s="43"/>
      <c r="W11" s="37"/>
      <c r="X11" s="37"/>
      <c r="Y11" s="37"/>
    </row>
    <row r="12" spans="1:25" ht="11.1" customHeight="1" x14ac:dyDescent="0.15">
      <c r="A12" s="2"/>
      <c r="B12" s="56" t="s">
        <v>63</v>
      </c>
      <c r="C12" s="72"/>
      <c r="D12" s="75">
        <v>26638</v>
      </c>
      <c r="E12" s="76">
        <v>26638</v>
      </c>
      <c r="F12" s="76">
        <v>0</v>
      </c>
      <c r="G12" s="76">
        <v>0</v>
      </c>
      <c r="H12" s="57">
        <f>IF(E12="-",0,E12/365)</f>
        <v>72.980821917808214</v>
      </c>
      <c r="J12" s="40"/>
      <c r="K12" s="37"/>
      <c r="L12" s="37"/>
      <c r="M12" s="41"/>
      <c r="N12" s="42"/>
      <c r="O12" s="37"/>
      <c r="P12" s="37"/>
      <c r="Q12" s="37"/>
      <c r="R12" s="37"/>
      <c r="S12" s="37"/>
      <c r="T12" s="37"/>
      <c r="U12" s="37"/>
      <c r="V12" s="43"/>
      <c r="W12" s="37"/>
      <c r="X12" s="37"/>
      <c r="Y12" s="37"/>
    </row>
    <row r="13" spans="1:25" ht="11.1" customHeight="1" x14ac:dyDescent="0.15">
      <c r="A13" s="2"/>
      <c r="B13" s="56" t="s">
        <v>64</v>
      </c>
      <c r="C13" s="72"/>
      <c r="D13" s="75">
        <v>12849</v>
      </c>
      <c r="E13" s="76">
        <v>0</v>
      </c>
      <c r="F13" s="76">
        <v>12849</v>
      </c>
      <c r="G13" s="76">
        <v>0</v>
      </c>
      <c r="H13" s="57">
        <f t="shared" si="0"/>
        <v>0</v>
      </c>
      <c r="J13" s="40"/>
      <c r="K13" s="37"/>
      <c r="L13" s="37"/>
      <c r="M13" s="41"/>
      <c r="N13" s="42"/>
      <c r="O13" s="37"/>
      <c r="P13" s="37"/>
      <c r="Q13" s="37"/>
      <c r="R13" s="37"/>
      <c r="S13" s="37"/>
      <c r="T13" s="37"/>
      <c r="U13" s="37"/>
      <c r="V13" s="43"/>
      <c r="W13" s="37"/>
      <c r="X13" s="37"/>
      <c r="Y13" s="37"/>
    </row>
    <row r="14" spans="1:25" ht="11.1" customHeight="1" x14ac:dyDescent="0.15">
      <c r="A14" s="2"/>
      <c r="B14" s="56" t="s">
        <v>22</v>
      </c>
      <c r="C14" s="72"/>
      <c r="D14" s="75">
        <v>5111</v>
      </c>
      <c r="E14" s="76">
        <v>5111</v>
      </c>
      <c r="F14" s="76">
        <v>0</v>
      </c>
      <c r="G14" s="76">
        <v>0</v>
      </c>
      <c r="H14" s="57">
        <f>IF(E14="-",0,E14/365)</f>
        <v>14.002739726027396</v>
      </c>
      <c r="J14" s="40"/>
      <c r="K14" s="37"/>
      <c r="L14" s="37"/>
      <c r="M14" s="41"/>
      <c r="N14" s="42"/>
      <c r="O14" s="37"/>
      <c r="P14" s="37"/>
      <c r="Q14" s="37"/>
      <c r="R14" s="37"/>
      <c r="S14" s="37"/>
      <c r="T14" s="37"/>
      <c r="U14" s="37"/>
      <c r="V14" s="43"/>
      <c r="W14" s="37"/>
      <c r="X14" s="37"/>
      <c r="Y14" s="37"/>
    </row>
    <row r="15" spans="1:25" ht="7.35" customHeight="1" x14ac:dyDescent="0.15">
      <c r="A15" s="2"/>
      <c r="B15" s="56"/>
      <c r="C15" s="72"/>
      <c r="D15" s="75"/>
      <c r="E15" s="76"/>
      <c r="F15" s="76"/>
      <c r="G15" s="76"/>
      <c r="H15" s="57"/>
      <c r="J15" s="40"/>
      <c r="K15" s="37"/>
      <c r="L15" s="37"/>
      <c r="M15" s="41"/>
      <c r="N15" s="42"/>
      <c r="O15" s="37"/>
      <c r="P15" s="37"/>
      <c r="Q15" s="37"/>
      <c r="R15" s="37"/>
      <c r="S15" s="37"/>
      <c r="T15" s="37"/>
      <c r="U15" s="37"/>
      <c r="V15" s="43"/>
      <c r="W15" s="37"/>
      <c r="X15" s="37"/>
      <c r="Y15" s="37"/>
    </row>
    <row r="16" spans="1:25" ht="11.1" customHeight="1" x14ac:dyDescent="0.15">
      <c r="A16" s="2"/>
      <c r="B16" s="56" t="s">
        <v>23</v>
      </c>
      <c r="C16" s="72"/>
      <c r="D16" s="75">
        <v>2979</v>
      </c>
      <c r="E16" s="76">
        <v>0</v>
      </c>
      <c r="F16" s="76">
        <v>2979</v>
      </c>
      <c r="G16" s="76">
        <v>0</v>
      </c>
      <c r="H16" s="57">
        <f t="shared" si="0"/>
        <v>0</v>
      </c>
      <c r="J16" s="40"/>
      <c r="K16" s="37"/>
      <c r="L16" s="37"/>
      <c r="M16" s="41"/>
      <c r="N16" s="42"/>
      <c r="O16" s="37"/>
      <c r="P16" s="37"/>
      <c r="Q16" s="37"/>
      <c r="R16" s="37"/>
      <c r="S16" s="37"/>
      <c r="T16" s="37"/>
      <c r="U16" s="37"/>
      <c r="V16" s="43"/>
      <c r="W16" s="37"/>
      <c r="X16" s="37"/>
      <c r="Y16" s="37"/>
    </row>
    <row r="17" spans="1:25" ht="11.1" customHeight="1" x14ac:dyDescent="0.15">
      <c r="A17" s="2"/>
      <c r="B17" s="56" t="s">
        <v>24</v>
      </c>
      <c r="C17" s="72"/>
      <c r="D17" s="75">
        <v>12780</v>
      </c>
      <c r="E17" s="76">
        <v>12780</v>
      </c>
      <c r="F17" s="76">
        <v>0</v>
      </c>
      <c r="G17" s="76">
        <v>0</v>
      </c>
      <c r="H17" s="57">
        <f>IF(E17="-",0,E17/365)</f>
        <v>35.013698630136986</v>
      </c>
      <c r="J17" s="40"/>
      <c r="K17" s="37"/>
      <c r="L17" s="37"/>
      <c r="M17" s="41"/>
      <c r="N17" s="42"/>
      <c r="O17" s="37"/>
      <c r="P17" s="37"/>
      <c r="Q17" s="37"/>
      <c r="R17" s="37"/>
      <c r="S17" s="37"/>
      <c r="T17" s="37"/>
      <c r="U17" s="37"/>
      <c r="V17" s="43"/>
      <c r="W17" s="37"/>
      <c r="X17" s="37"/>
      <c r="Y17" s="37"/>
    </row>
    <row r="18" spans="1:25" ht="11.1" customHeight="1" x14ac:dyDescent="0.15">
      <c r="A18" s="2"/>
      <c r="B18" s="56" t="s">
        <v>25</v>
      </c>
      <c r="C18" s="72"/>
      <c r="D18" s="75">
        <v>24431</v>
      </c>
      <c r="E18" s="76">
        <v>0</v>
      </c>
      <c r="F18" s="76">
        <v>24431</v>
      </c>
      <c r="G18" s="76">
        <v>0</v>
      </c>
      <c r="H18" s="57">
        <f t="shared" si="0"/>
        <v>0</v>
      </c>
      <c r="J18" s="40"/>
      <c r="K18" s="37"/>
      <c r="L18" s="37"/>
      <c r="M18" s="41"/>
      <c r="N18" s="42"/>
      <c r="O18" s="37"/>
      <c r="P18" s="37"/>
      <c r="Q18" s="37"/>
      <c r="R18" s="37"/>
      <c r="S18" s="37"/>
      <c r="T18" s="37"/>
      <c r="U18" s="37"/>
      <c r="V18" s="43"/>
      <c r="W18" s="37"/>
      <c r="X18" s="37"/>
      <c r="Y18" s="37"/>
    </row>
    <row r="19" spans="1:25" ht="11.1" customHeight="1" x14ac:dyDescent="0.15">
      <c r="A19" s="2"/>
      <c r="B19" s="56" t="s">
        <v>26</v>
      </c>
      <c r="C19" s="72"/>
      <c r="D19" s="75">
        <v>9242</v>
      </c>
      <c r="E19" s="76">
        <v>9242</v>
      </c>
      <c r="F19" s="76">
        <v>0</v>
      </c>
      <c r="G19" s="76">
        <v>0</v>
      </c>
      <c r="H19" s="57">
        <f>IF(E19="-",0,E19/365)</f>
        <v>25.32054794520548</v>
      </c>
      <c r="J19" s="40"/>
      <c r="K19" s="37"/>
      <c r="L19" s="37"/>
      <c r="M19" s="41"/>
      <c r="N19" s="42"/>
      <c r="O19" s="37"/>
      <c r="P19" s="37"/>
      <c r="Q19" s="37"/>
      <c r="R19" s="37"/>
      <c r="S19" s="37"/>
      <c r="T19" s="37"/>
      <c r="U19" s="37"/>
      <c r="V19" s="43"/>
      <c r="W19" s="37"/>
      <c r="X19" s="37"/>
      <c r="Y19" s="37"/>
    </row>
    <row r="20" spans="1:25" ht="11.1" customHeight="1" x14ac:dyDescent="0.15">
      <c r="A20" s="2"/>
      <c r="B20" s="56" t="s">
        <v>27</v>
      </c>
      <c r="C20" s="72"/>
      <c r="D20" s="75">
        <v>257</v>
      </c>
      <c r="E20" s="76">
        <v>0</v>
      </c>
      <c r="F20" s="76">
        <v>257</v>
      </c>
      <c r="G20" s="76">
        <v>0</v>
      </c>
      <c r="H20" s="57">
        <f t="shared" si="0"/>
        <v>0</v>
      </c>
      <c r="J20" s="40"/>
      <c r="K20" s="37"/>
      <c r="L20" s="37"/>
      <c r="M20" s="41"/>
      <c r="N20" s="42"/>
      <c r="O20" s="37"/>
      <c r="P20" s="37"/>
      <c r="Q20" s="37"/>
      <c r="R20" s="37"/>
      <c r="S20" s="37"/>
      <c r="T20" s="37"/>
      <c r="U20" s="37"/>
      <c r="V20" s="43"/>
      <c r="W20" s="37"/>
      <c r="X20" s="37"/>
      <c r="Y20" s="37"/>
    </row>
    <row r="21" spans="1:25" ht="7.35" customHeight="1" x14ac:dyDescent="0.15">
      <c r="A21" s="2"/>
      <c r="B21" s="56"/>
      <c r="C21" s="72"/>
      <c r="D21" s="75"/>
      <c r="E21" s="76"/>
      <c r="F21" s="76"/>
      <c r="G21" s="76"/>
      <c r="H21" s="57"/>
      <c r="J21" s="40"/>
      <c r="K21" s="37"/>
      <c r="L21" s="37"/>
      <c r="M21" s="41"/>
      <c r="N21" s="42"/>
      <c r="O21" s="37"/>
      <c r="P21" s="37"/>
      <c r="Q21" s="37"/>
      <c r="R21" s="37"/>
      <c r="S21" s="37"/>
      <c r="T21" s="37"/>
      <c r="U21" s="37"/>
      <c r="V21" s="43"/>
      <c r="W21" s="37"/>
      <c r="X21" s="37"/>
      <c r="Y21" s="37"/>
    </row>
    <row r="22" spans="1:25" ht="11.1" customHeight="1" x14ac:dyDescent="0.15">
      <c r="A22" s="2"/>
      <c r="B22" s="56" t="s">
        <v>28</v>
      </c>
      <c r="C22" s="72"/>
      <c r="D22" s="75">
        <v>19480</v>
      </c>
      <c r="E22" s="76">
        <v>19480</v>
      </c>
      <c r="F22" s="76">
        <v>0</v>
      </c>
      <c r="G22" s="76">
        <v>0</v>
      </c>
      <c r="H22" s="57">
        <f>IF(E22="-",0,E22/365)</f>
        <v>53.369863013698627</v>
      </c>
      <c r="J22" s="40"/>
      <c r="K22" s="37"/>
      <c r="L22" s="37"/>
      <c r="M22" s="41"/>
      <c r="N22" s="42"/>
      <c r="O22" s="37"/>
      <c r="P22" s="37"/>
      <c r="Q22" s="37"/>
      <c r="R22" s="37"/>
      <c r="S22" s="37"/>
      <c r="T22" s="37"/>
      <c r="U22" s="37"/>
      <c r="V22" s="43"/>
      <c r="W22" s="37"/>
      <c r="X22" s="37"/>
      <c r="Y22" s="37"/>
    </row>
    <row r="23" spans="1:25" ht="11.1" customHeight="1" x14ac:dyDescent="0.15">
      <c r="A23" s="2"/>
      <c r="B23" s="56" t="s">
        <v>29</v>
      </c>
      <c r="C23" s="72"/>
      <c r="D23" s="75">
        <v>14316</v>
      </c>
      <c r="E23" s="76">
        <v>0</v>
      </c>
      <c r="F23" s="76">
        <v>14316</v>
      </c>
      <c r="G23" s="76">
        <v>249</v>
      </c>
      <c r="H23" s="57">
        <f t="shared" si="0"/>
        <v>0</v>
      </c>
      <c r="J23" s="40"/>
      <c r="K23" s="37"/>
      <c r="L23" s="37"/>
      <c r="M23" s="41"/>
      <c r="N23" s="42"/>
      <c r="O23" s="37"/>
      <c r="P23" s="37"/>
      <c r="Q23" s="37"/>
      <c r="R23" s="37"/>
      <c r="S23" s="37"/>
      <c r="T23" s="37"/>
      <c r="U23" s="37"/>
      <c r="V23" s="43"/>
      <c r="W23" s="37"/>
      <c r="X23" s="37"/>
      <c r="Y23" s="37"/>
    </row>
    <row r="24" spans="1:25" ht="11.1" customHeight="1" x14ac:dyDescent="0.15">
      <c r="A24" s="2"/>
      <c r="B24" s="56" t="s">
        <v>30</v>
      </c>
      <c r="C24" s="72"/>
      <c r="D24" s="75">
        <v>13974</v>
      </c>
      <c r="E24" s="76">
        <v>13974</v>
      </c>
      <c r="F24" s="76">
        <v>0</v>
      </c>
      <c r="G24" s="76">
        <v>0</v>
      </c>
      <c r="H24" s="57">
        <f>IF(E24="-",0,E24/365)</f>
        <v>38.284931506849318</v>
      </c>
      <c r="J24" s="40"/>
      <c r="K24" s="37"/>
      <c r="L24" s="37"/>
      <c r="M24" s="41"/>
      <c r="N24" s="42"/>
      <c r="O24" s="37"/>
      <c r="P24" s="37"/>
      <c r="Q24" s="37"/>
      <c r="R24" s="37"/>
      <c r="S24" s="37"/>
      <c r="T24" s="37"/>
      <c r="U24" s="37"/>
      <c r="V24" s="43"/>
      <c r="W24" s="37"/>
      <c r="X24" s="37"/>
      <c r="Y24" s="37"/>
    </row>
    <row r="25" spans="1:25" ht="11.1" customHeight="1" x14ac:dyDescent="0.15">
      <c r="A25" s="2"/>
      <c r="B25" s="56" t="s">
        <v>31</v>
      </c>
      <c r="C25" s="72"/>
      <c r="D25" s="75">
        <v>3375</v>
      </c>
      <c r="E25" s="76">
        <v>0</v>
      </c>
      <c r="F25" s="76">
        <v>3375</v>
      </c>
      <c r="G25" s="76">
        <v>0</v>
      </c>
      <c r="H25" s="57">
        <f t="shared" si="0"/>
        <v>0</v>
      </c>
      <c r="J25" s="40"/>
      <c r="K25" s="37"/>
      <c r="L25" s="37"/>
      <c r="M25" s="41"/>
      <c r="N25" s="42"/>
      <c r="O25" s="37"/>
      <c r="P25" s="37"/>
      <c r="Q25" s="37"/>
      <c r="R25" s="37"/>
      <c r="S25" s="37"/>
      <c r="T25" s="37"/>
      <c r="U25" s="37"/>
      <c r="V25" s="43"/>
      <c r="W25" s="37"/>
      <c r="X25" s="37"/>
      <c r="Y25" s="37"/>
    </row>
    <row r="26" spans="1:25" ht="11.1" customHeight="1" x14ac:dyDescent="0.15">
      <c r="A26" s="2"/>
      <c r="B26" s="56" t="s">
        <v>32</v>
      </c>
      <c r="C26" s="72"/>
      <c r="D26" s="75">
        <v>13608</v>
      </c>
      <c r="E26" s="76">
        <v>0</v>
      </c>
      <c r="F26" s="76">
        <v>13608</v>
      </c>
      <c r="G26" s="76">
        <v>1430</v>
      </c>
      <c r="H26" s="57">
        <f t="shared" si="0"/>
        <v>0</v>
      </c>
      <c r="J26" s="40"/>
      <c r="K26" s="37"/>
      <c r="L26" s="37"/>
      <c r="M26" s="41"/>
      <c r="N26" s="42"/>
      <c r="O26" s="37"/>
      <c r="P26" s="37"/>
      <c r="Q26" s="37"/>
      <c r="R26" s="37"/>
      <c r="S26" s="37"/>
      <c r="T26" s="37"/>
      <c r="U26" s="37"/>
      <c r="V26" s="43"/>
      <c r="W26" s="37"/>
      <c r="X26" s="37"/>
      <c r="Y26" s="37"/>
    </row>
    <row r="27" spans="1:25" ht="7.35" customHeight="1" x14ac:dyDescent="0.15">
      <c r="A27" s="2"/>
      <c r="B27" s="56"/>
      <c r="C27" s="72"/>
      <c r="D27" s="75"/>
      <c r="E27" s="76"/>
      <c r="F27" s="76"/>
      <c r="G27" s="76"/>
      <c r="H27" s="57"/>
      <c r="J27" s="40"/>
      <c r="K27" s="37"/>
      <c r="L27" s="37"/>
      <c r="M27" s="41"/>
      <c r="N27" s="42"/>
      <c r="O27" s="37"/>
      <c r="P27" s="37"/>
      <c r="Q27" s="37"/>
      <c r="R27" s="37"/>
      <c r="S27" s="37"/>
      <c r="T27" s="37"/>
      <c r="U27" s="37"/>
      <c r="V27" s="43"/>
      <c r="W27" s="37"/>
      <c r="X27" s="37"/>
      <c r="Y27" s="37"/>
    </row>
    <row r="28" spans="1:25" ht="11.1" customHeight="1" x14ac:dyDescent="0.15">
      <c r="A28" s="2"/>
      <c r="B28" s="56" t="s">
        <v>65</v>
      </c>
      <c r="C28" s="72"/>
      <c r="D28" s="75">
        <v>2814</v>
      </c>
      <c r="E28" s="76">
        <v>2814</v>
      </c>
      <c r="F28" s="76">
        <v>0</v>
      </c>
      <c r="G28" s="76">
        <v>0</v>
      </c>
      <c r="H28" s="57">
        <f>IF(E28="-",0,E28/365)</f>
        <v>7.7095890410958905</v>
      </c>
      <c r="J28" s="40"/>
      <c r="K28" s="37"/>
      <c r="L28" s="37"/>
      <c r="M28" s="41"/>
      <c r="N28" s="42"/>
      <c r="O28" s="37"/>
      <c r="P28" s="37"/>
      <c r="Q28" s="37"/>
      <c r="R28" s="37"/>
      <c r="S28" s="37"/>
      <c r="T28" s="37"/>
      <c r="U28" s="37"/>
      <c r="V28" s="43"/>
      <c r="W28" s="37"/>
      <c r="X28" s="37"/>
      <c r="Y28" s="37"/>
    </row>
    <row r="29" spans="1:25" ht="11.1" customHeight="1" x14ac:dyDescent="0.15">
      <c r="A29" s="2"/>
      <c r="B29" s="56" t="s">
        <v>34</v>
      </c>
      <c r="C29" s="72"/>
      <c r="D29" s="75">
        <v>3184</v>
      </c>
      <c r="E29" s="76">
        <v>3184</v>
      </c>
      <c r="F29" s="76">
        <v>0</v>
      </c>
      <c r="G29" s="76">
        <v>0</v>
      </c>
      <c r="H29" s="57">
        <f t="shared" si="0"/>
        <v>8.7232876712328764</v>
      </c>
      <c r="J29" s="40"/>
      <c r="K29" s="37"/>
      <c r="L29" s="37"/>
      <c r="M29" s="41"/>
      <c r="N29" s="42"/>
      <c r="O29" s="37"/>
      <c r="P29" s="37"/>
      <c r="Q29" s="37"/>
      <c r="R29" s="37"/>
      <c r="S29" s="37"/>
      <c r="T29" s="37"/>
      <c r="U29" s="37"/>
      <c r="V29" s="43"/>
      <c r="W29" s="37"/>
      <c r="X29" s="37"/>
      <c r="Y29" s="37"/>
    </row>
    <row r="30" spans="1:25" ht="11.1" customHeight="1" x14ac:dyDescent="0.15">
      <c r="A30" s="2"/>
      <c r="B30" s="56" t="s">
        <v>35</v>
      </c>
      <c r="C30" s="72"/>
      <c r="D30" s="75">
        <v>11513</v>
      </c>
      <c r="E30" s="76">
        <v>11513</v>
      </c>
      <c r="F30" s="76">
        <v>0</v>
      </c>
      <c r="G30" s="76">
        <v>0</v>
      </c>
      <c r="H30" s="57">
        <f>IF(E30="-",0,E30/365)</f>
        <v>31.542465753424658</v>
      </c>
      <c r="J30" s="40"/>
      <c r="K30" s="37"/>
      <c r="L30" s="37"/>
      <c r="M30" s="41"/>
      <c r="N30" s="42"/>
      <c r="O30" s="37"/>
      <c r="P30" s="37"/>
      <c r="Q30" s="37"/>
      <c r="R30" s="37"/>
      <c r="S30" s="37"/>
      <c r="T30" s="37"/>
      <c r="U30" s="37"/>
      <c r="V30" s="43"/>
      <c r="W30" s="37"/>
      <c r="X30" s="37"/>
      <c r="Y30" s="37"/>
    </row>
    <row r="31" spans="1:25" ht="11.1" customHeight="1" x14ac:dyDescent="0.15">
      <c r="A31" s="2"/>
      <c r="B31" s="56" t="s">
        <v>36</v>
      </c>
      <c r="C31" s="72"/>
      <c r="D31" s="75">
        <v>4510</v>
      </c>
      <c r="E31" s="76">
        <v>4510</v>
      </c>
      <c r="F31" s="76">
        <v>0</v>
      </c>
      <c r="G31" s="76">
        <v>0</v>
      </c>
      <c r="H31" s="57">
        <f>IF(E31="-",0,E31/365)</f>
        <v>12.356164383561644</v>
      </c>
      <c r="J31" s="40"/>
      <c r="K31" s="37"/>
      <c r="L31" s="37"/>
      <c r="M31" s="41"/>
      <c r="N31" s="42"/>
      <c r="O31" s="37"/>
      <c r="P31" s="37"/>
      <c r="Q31" s="37"/>
      <c r="R31" s="37"/>
      <c r="S31" s="37"/>
      <c r="T31" s="37"/>
      <c r="U31" s="37"/>
      <c r="V31" s="43"/>
      <c r="W31" s="37"/>
      <c r="X31" s="37"/>
      <c r="Y31" s="37"/>
    </row>
    <row r="32" spans="1:25" s="5" customFormat="1" ht="5.25" customHeight="1" x14ac:dyDescent="0.15">
      <c r="B32" s="58"/>
      <c r="C32" s="59"/>
      <c r="D32" s="60"/>
      <c r="E32" s="61"/>
      <c r="F32" s="61"/>
      <c r="G32" s="61"/>
      <c r="H32" s="61"/>
      <c r="I32" s="44"/>
      <c r="J32" s="45"/>
      <c r="K32" s="44"/>
    </row>
    <row r="33" spans="1:25" ht="11.1" customHeight="1" x14ac:dyDescent="0.15">
      <c r="A33" s="2"/>
      <c r="B33" s="56" t="s">
        <v>37</v>
      </c>
      <c r="C33" s="72"/>
      <c r="D33" s="75">
        <v>8338</v>
      </c>
      <c r="E33" s="77">
        <v>0</v>
      </c>
      <c r="F33" s="77">
        <v>8338</v>
      </c>
      <c r="G33" s="77">
        <v>0</v>
      </c>
      <c r="H33" s="57">
        <f t="shared" si="0"/>
        <v>0</v>
      </c>
      <c r="J33" s="40"/>
      <c r="K33" s="37"/>
      <c r="L33" s="37"/>
      <c r="M33" s="41"/>
      <c r="N33" s="42"/>
      <c r="O33" s="37"/>
      <c r="P33" s="37"/>
      <c r="Q33" s="37"/>
      <c r="R33" s="37"/>
      <c r="S33" s="37"/>
      <c r="T33" s="37"/>
      <c r="U33" s="37"/>
      <c r="V33" s="43"/>
      <c r="W33" s="37"/>
      <c r="X33" s="37"/>
      <c r="Y33" s="37"/>
    </row>
    <row r="34" spans="1:25" ht="11.1" customHeight="1" x14ac:dyDescent="0.15">
      <c r="A34" s="2"/>
      <c r="B34" s="56" t="s">
        <v>38</v>
      </c>
      <c r="C34" s="72"/>
      <c r="D34" s="75">
        <v>2412</v>
      </c>
      <c r="E34" s="77">
        <v>2412</v>
      </c>
      <c r="F34" s="77">
        <v>0</v>
      </c>
      <c r="G34" s="77">
        <v>0</v>
      </c>
      <c r="H34" s="57">
        <f>IF(E34="-",0,E34/365)</f>
        <v>6.6082191780821917</v>
      </c>
      <c r="J34" s="40"/>
      <c r="K34" s="37"/>
      <c r="L34" s="37"/>
      <c r="M34" s="41"/>
      <c r="N34" s="42"/>
      <c r="O34" s="37"/>
      <c r="P34" s="37"/>
      <c r="Q34" s="37"/>
      <c r="R34" s="37"/>
      <c r="S34" s="37"/>
      <c r="T34" s="37"/>
      <c r="U34" s="37"/>
      <c r="V34" s="43"/>
      <c r="W34" s="37"/>
      <c r="X34" s="37"/>
      <c r="Y34" s="37"/>
    </row>
    <row r="35" spans="1:25" ht="11.1" customHeight="1" x14ac:dyDescent="0.15">
      <c r="A35" s="2"/>
      <c r="B35" s="56" t="s">
        <v>39</v>
      </c>
      <c r="C35" s="72"/>
      <c r="D35" s="75">
        <v>6392</v>
      </c>
      <c r="E35" s="77">
        <v>6392</v>
      </c>
      <c r="F35" s="77">
        <v>0</v>
      </c>
      <c r="G35" s="77">
        <v>0</v>
      </c>
      <c r="H35" s="57">
        <f>IF(E35="-",0,E35/365)</f>
        <v>17.512328767123286</v>
      </c>
      <c r="J35" s="40"/>
      <c r="K35" s="37"/>
      <c r="L35" s="37"/>
      <c r="M35" s="41"/>
      <c r="N35" s="42"/>
      <c r="O35" s="37"/>
      <c r="P35" s="37"/>
      <c r="Q35" s="37"/>
      <c r="R35" s="37"/>
      <c r="S35" s="37"/>
      <c r="T35" s="37"/>
      <c r="U35" s="37"/>
      <c r="V35" s="43"/>
      <c r="W35" s="37"/>
      <c r="X35" s="37"/>
      <c r="Y35" s="37"/>
    </row>
    <row r="36" spans="1:25" ht="11.1" customHeight="1" x14ac:dyDescent="0.15">
      <c r="A36" s="2"/>
      <c r="B36" s="56" t="s">
        <v>40</v>
      </c>
      <c r="C36" s="72"/>
      <c r="D36" s="75">
        <v>4875</v>
      </c>
      <c r="E36" s="77">
        <v>0</v>
      </c>
      <c r="F36" s="77">
        <v>4875</v>
      </c>
      <c r="G36" s="77">
        <v>0</v>
      </c>
      <c r="H36" s="57">
        <f t="shared" si="0"/>
        <v>0</v>
      </c>
      <c r="J36" s="40"/>
      <c r="K36" s="37"/>
      <c r="L36" s="37"/>
      <c r="M36" s="41"/>
      <c r="N36" s="42"/>
      <c r="O36" s="37"/>
      <c r="P36" s="37"/>
      <c r="Q36" s="37"/>
      <c r="R36" s="37"/>
      <c r="S36" s="37"/>
      <c r="T36" s="37"/>
      <c r="U36" s="37"/>
      <c r="V36" s="43"/>
      <c r="W36" s="37"/>
      <c r="X36" s="37"/>
      <c r="Y36" s="37"/>
    </row>
    <row r="37" spans="1:25" ht="11.1" customHeight="1" x14ac:dyDescent="0.15">
      <c r="A37" s="2"/>
      <c r="B37" s="56" t="s">
        <v>41</v>
      </c>
      <c r="C37" s="72"/>
      <c r="D37" s="75">
        <v>2646</v>
      </c>
      <c r="E37" s="77">
        <v>2646</v>
      </c>
      <c r="F37" s="77">
        <v>0</v>
      </c>
      <c r="G37" s="77">
        <v>0</v>
      </c>
      <c r="H37" s="57">
        <f>IF(E37="-",0,E37/365)</f>
        <v>7.2493150684931509</v>
      </c>
      <c r="J37" s="40"/>
      <c r="K37" s="37"/>
      <c r="L37" s="37"/>
      <c r="M37" s="41"/>
      <c r="N37" s="42"/>
      <c r="O37" s="37"/>
      <c r="P37" s="37"/>
      <c r="Q37" s="37"/>
      <c r="R37" s="37"/>
      <c r="S37" s="37"/>
      <c r="T37" s="37"/>
      <c r="U37" s="37"/>
      <c r="V37" s="43"/>
      <c r="W37" s="37"/>
      <c r="X37" s="37"/>
      <c r="Y37" s="37"/>
    </row>
    <row r="38" spans="1:25" ht="7.35" customHeight="1" x14ac:dyDescent="0.15">
      <c r="A38" s="2"/>
      <c r="B38" s="56"/>
      <c r="C38" s="72"/>
      <c r="D38" s="75"/>
      <c r="E38" s="77"/>
      <c r="F38" s="77"/>
      <c r="G38" s="77"/>
      <c r="H38" s="57"/>
      <c r="J38" s="40"/>
      <c r="K38" s="37"/>
      <c r="L38" s="37"/>
      <c r="M38" s="41"/>
      <c r="N38" s="42"/>
      <c r="O38" s="37"/>
      <c r="P38" s="37"/>
      <c r="Q38" s="37"/>
      <c r="R38" s="37"/>
      <c r="S38" s="37"/>
      <c r="T38" s="37"/>
      <c r="U38" s="37"/>
      <c r="V38" s="43"/>
      <c r="W38" s="37"/>
      <c r="X38" s="37"/>
      <c r="Y38" s="37"/>
    </row>
    <row r="39" spans="1:25" ht="11.1" customHeight="1" x14ac:dyDescent="0.15">
      <c r="A39" s="2"/>
      <c r="B39" s="56" t="s">
        <v>42</v>
      </c>
      <c r="C39" s="72"/>
      <c r="D39" s="75">
        <v>1344</v>
      </c>
      <c r="E39" s="77">
        <v>1344</v>
      </c>
      <c r="F39" s="77">
        <v>0</v>
      </c>
      <c r="G39" s="77">
        <v>0</v>
      </c>
      <c r="H39" s="57">
        <f>IF(E39="-",0,E39/365)</f>
        <v>3.6821917808219178</v>
      </c>
      <c r="J39" s="40"/>
      <c r="K39" s="37"/>
      <c r="L39" s="37"/>
      <c r="M39" s="41"/>
      <c r="N39" s="42"/>
      <c r="O39" s="37"/>
      <c r="P39" s="37"/>
      <c r="Q39" s="37"/>
      <c r="R39" s="37"/>
      <c r="S39" s="37"/>
      <c r="T39" s="37"/>
      <c r="U39" s="37"/>
      <c r="V39" s="43"/>
      <c r="W39" s="37"/>
      <c r="X39" s="37"/>
      <c r="Y39" s="37"/>
    </row>
    <row r="40" spans="1:25" ht="11.1" customHeight="1" x14ac:dyDescent="0.15">
      <c r="A40" s="2"/>
      <c r="B40" s="56" t="s">
        <v>43</v>
      </c>
      <c r="C40" s="72"/>
      <c r="D40" s="75">
        <v>1384</v>
      </c>
      <c r="E40" s="77">
        <v>1384</v>
      </c>
      <c r="F40" s="77">
        <v>0</v>
      </c>
      <c r="G40" s="77">
        <v>0</v>
      </c>
      <c r="H40" s="57">
        <f>IF(E40="-",0,E40/365)</f>
        <v>3.7917808219178082</v>
      </c>
      <c r="J40" s="40"/>
      <c r="K40" s="37"/>
      <c r="L40" s="37"/>
      <c r="M40" s="41"/>
      <c r="N40" s="42"/>
      <c r="O40" s="37"/>
      <c r="P40" s="37"/>
      <c r="Q40" s="37"/>
      <c r="R40" s="37"/>
      <c r="S40" s="37"/>
      <c r="T40" s="37"/>
      <c r="U40" s="37"/>
      <c r="V40" s="43"/>
      <c r="W40" s="37"/>
      <c r="X40" s="37"/>
      <c r="Y40" s="37"/>
    </row>
    <row r="41" spans="1:25" ht="11.1" customHeight="1" x14ac:dyDescent="0.15">
      <c r="A41" s="2"/>
      <c r="B41" s="56" t="s">
        <v>44</v>
      </c>
      <c r="C41" s="72"/>
      <c r="D41" s="75">
        <v>3141</v>
      </c>
      <c r="E41" s="77">
        <v>3141</v>
      </c>
      <c r="F41" s="77">
        <v>0</v>
      </c>
      <c r="G41" s="77">
        <v>0</v>
      </c>
      <c r="H41" s="57">
        <f>IF(E41="-",0,E41/365)</f>
        <v>8.6054794520547944</v>
      </c>
      <c r="J41" s="40"/>
      <c r="K41" s="37"/>
      <c r="L41" s="37"/>
      <c r="M41" s="41"/>
      <c r="N41" s="42"/>
      <c r="O41" s="37"/>
      <c r="P41" s="37"/>
      <c r="Q41" s="37"/>
      <c r="R41" s="37"/>
      <c r="S41" s="37"/>
      <c r="T41" s="37"/>
      <c r="U41" s="37"/>
      <c r="V41" s="43"/>
      <c r="W41" s="37"/>
      <c r="X41" s="37"/>
      <c r="Y41" s="37"/>
    </row>
    <row r="42" spans="1:25" ht="11.1" customHeight="1" x14ac:dyDescent="0.15">
      <c r="A42" s="2"/>
      <c r="B42" s="56" t="s">
        <v>45</v>
      </c>
      <c r="C42" s="72"/>
      <c r="D42" s="75">
        <v>2287</v>
      </c>
      <c r="E42" s="77">
        <v>2287</v>
      </c>
      <c r="F42" s="77">
        <v>0</v>
      </c>
      <c r="G42" s="77">
        <v>0</v>
      </c>
      <c r="H42" s="57">
        <f>IF(E42="-",0,E42/365)</f>
        <v>6.2657534246575342</v>
      </c>
      <c r="J42" s="40"/>
      <c r="K42" s="37"/>
      <c r="L42" s="37"/>
      <c r="M42" s="41"/>
      <c r="N42" s="42"/>
      <c r="O42" s="37"/>
      <c r="P42" s="37"/>
      <c r="Q42" s="37"/>
      <c r="R42" s="37"/>
      <c r="S42" s="37"/>
      <c r="T42" s="37"/>
      <c r="U42" s="37"/>
      <c r="V42" s="43"/>
      <c r="W42" s="37"/>
      <c r="X42" s="37"/>
      <c r="Y42" s="37"/>
    </row>
    <row r="43" spans="1:25" ht="11.1" customHeight="1" x14ac:dyDescent="0.15">
      <c r="A43" s="2"/>
      <c r="B43" s="56" t="s">
        <v>46</v>
      </c>
      <c r="C43" s="72"/>
      <c r="D43" s="75">
        <v>8338</v>
      </c>
      <c r="E43" s="77">
        <v>8338</v>
      </c>
      <c r="F43" s="77">
        <v>0</v>
      </c>
      <c r="G43" s="77">
        <v>0</v>
      </c>
      <c r="H43" s="57">
        <f>IF(E43="-",0,E43/365)</f>
        <v>22.843835616438355</v>
      </c>
      <c r="J43" s="40"/>
      <c r="K43" s="37"/>
      <c r="L43" s="37"/>
      <c r="M43" s="41"/>
      <c r="N43" s="42"/>
      <c r="O43" s="37"/>
      <c r="P43" s="37"/>
      <c r="Q43" s="37"/>
      <c r="R43" s="37"/>
      <c r="S43" s="37"/>
      <c r="T43" s="37"/>
      <c r="U43" s="37"/>
      <c r="V43" s="43"/>
      <c r="W43" s="37"/>
      <c r="X43" s="37"/>
      <c r="Y43" s="37"/>
    </row>
    <row r="44" spans="1:25" ht="7.35" customHeight="1" x14ac:dyDescent="0.15">
      <c r="A44" s="2"/>
      <c r="B44" s="56"/>
      <c r="C44" s="72"/>
      <c r="D44" s="75"/>
      <c r="E44" s="77"/>
      <c r="F44" s="77"/>
      <c r="G44" s="77"/>
      <c r="H44" s="57"/>
      <c r="J44" s="40"/>
      <c r="K44" s="37"/>
      <c r="L44" s="37"/>
      <c r="M44" s="41"/>
      <c r="N44" s="42"/>
      <c r="O44" s="37"/>
      <c r="P44" s="37"/>
      <c r="Q44" s="37"/>
      <c r="R44" s="37"/>
      <c r="S44" s="37"/>
      <c r="T44" s="37"/>
      <c r="U44" s="37"/>
      <c r="V44" s="43"/>
      <c r="W44" s="37"/>
      <c r="X44" s="37"/>
      <c r="Y44" s="37"/>
    </row>
    <row r="45" spans="1:25" ht="11.1" customHeight="1" x14ac:dyDescent="0.15">
      <c r="A45" s="2"/>
      <c r="B45" s="56" t="s">
        <v>47</v>
      </c>
      <c r="C45" s="72"/>
      <c r="D45" s="75">
        <v>3832</v>
      </c>
      <c r="E45" s="77">
        <v>3832</v>
      </c>
      <c r="F45" s="77">
        <v>0</v>
      </c>
      <c r="G45" s="77">
        <v>0</v>
      </c>
      <c r="H45" s="57">
        <f>IF(E45="-",0,E45/365)</f>
        <v>10.498630136986302</v>
      </c>
      <c r="J45" s="40"/>
      <c r="K45" s="37"/>
      <c r="L45" s="37"/>
      <c r="M45" s="41"/>
      <c r="N45" s="42"/>
      <c r="O45" s="37"/>
      <c r="P45" s="37"/>
      <c r="Q45" s="37"/>
      <c r="R45" s="37"/>
      <c r="S45" s="37"/>
      <c r="T45" s="37"/>
      <c r="U45" s="37"/>
      <c r="V45" s="43"/>
      <c r="W45" s="37"/>
      <c r="X45" s="37"/>
      <c r="Y45" s="37"/>
    </row>
    <row r="46" spans="1:25" ht="11.1" customHeight="1" x14ac:dyDescent="0.15">
      <c r="A46" s="2"/>
      <c r="B46" s="56" t="s">
        <v>48</v>
      </c>
      <c r="C46" s="72"/>
      <c r="D46" s="75">
        <v>3928</v>
      </c>
      <c r="E46" s="77">
        <v>3928</v>
      </c>
      <c r="F46" s="77">
        <v>0</v>
      </c>
      <c r="G46" s="77">
        <v>0</v>
      </c>
      <c r="H46" s="57">
        <f>IF(E46="-",0,E46/365)</f>
        <v>10.761643835616438</v>
      </c>
      <c r="J46" s="40"/>
      <c r="K46" s="37"/>
      <c r="L46" s="37"/>
      <c r="M46" s="41"/>
      <c r="N46" s="42"/>
      <c r="O46" s="37"/>
      <c r="P46" s="37"/>
      <c r="Q46" s="37"/>
      <c r="R46" s="37"/>
      <c r="S46" s="37"/>
      <c r="T46" s="37"/>
      <c r="U46" s="37"/>
      <c r="V46" s="43"/>
      <c r="W46" s="37"/>
      <c r="X46" s="37"/>
      <c r="Y46" s="37"/>
    </row>
    <row r="47" spans="1:25" ht="11.1" customHeight="1" x14ac:dyDescent="0.15">
      <c r="A47" s="2"/>
      <c r="B47" s="56" t="s">
        <v>49</v>
      </c>
      <c r="C47" s="72"/>
      <c r="D47" s="75">
        <v>4267</v>
      </c>
      <c r="E47" s="77">
        <v>4267</v>
      </c>
      <c r="F47" s="77">
        <v>0</v>
      </c>
      <c r="G47" s="77">
        <v>0</v>
      </c>
      <c r="H47" s="57">
        <f>IF(E47="-",0,E47/365)</f>
        <v>11.69041095890411</v>
      </c>
      <c r="J47" s="40"/>
      <c r="K47" s="37"/>
      <c r="L47" s="37"/>
      <c r="M47" s="41"/>
      <c r="N47" s="42"/>
      <c r="O47" s="37"/>
      <c r="P47" s="37"/>
      <c r="Q47" s="37"/>
      <c r="R47" s="37"/>
      <c r="S47" s="37"/>
      <c r="T47" s="37"/>
      <c r="U47" s="37"/>
      <c r="V47" s="43"/>
      <c r="W47" s="37"/>
      <c r="X47" s="37"/>
      <c r="Y47" s="37"/>
    </row>
    <row r="48" spans="1:25" ht="11.1" customHeight="1" x14ac:dyDescent="0.15">
      <c r="A48" s="2"/>
      <c r="B48" s="56" t="s">
        <v>50</v>
      </c>
      <c r="C48" s="72"/>
      <c r="D48" s="75">
        <v>203</v>
      </c>
      <c r="E48" s="77">
        <v>203</v>
      </c>
      <c r="F48" s="77">
        <v>0</v>
      </c>
      <c r="G48" s="77">
        <v>0</v>
      </c>
      <c r="H48" s="57">
        <f>IF(E48="-",0,E48/365)</f>
        <v>0.55616438356164388</v>
      </c>
      <c r="J48" s="40"/>
      <c r="K48" s="37"/>
      <c r="L48" s="37"/>
      <c r="M48" s="41"/>
      <c r="N48" s="42"/>
      <c r="O48" s="37"/>
      <c r="P48" s="37"/>
      <c r="Q48" s="37"/>
      <c r="R48" s="37"/>
      <c r="S48" s="37"/>
      <c r="T48" s="37"/>
      <c r="U48" s="37"/>
      <c r="V48" s="43"/>
      <c r="W48" s="37"/>
      <c r="X48" s="37"/>
      <c r="Y48" s="37"/>
    </row>
    <row r="49" spans="1:20" ht="5.25" customHeight="1" thickBot="1" x14ac:dyDescent="0.2">
      <c r="A49" s="23"/>
      <c r="B49" s="23"/>
      <c r="C49" s="23"/>
      <c r="D49" s="46"/>
      <c r="E49" s="23"/>
      <c r="F49" s="23"/>
      <c r="G49" s="23"/>
      <c r="H49" s="23"/>
      <c r="M49" s="32"/>
      <c r="N49" s="47"/>
      <c r="Q49" s="37"/>
      <c r="T49" s="37"/>
    </row>
    <row r="50" spans="1:20" ht="12.75" customHeight="1" thickTop="1" x14ac:dyDescent="0.15">
      <c r="A50" s="2" t="s">
        <v>67</v>
      </c>
      <c r="B50" s="419"/>
      <c r="C50" s="39"/>
      <c r="D50" s="14"/>
      <c r="E50" s="39"/>
      <c r="F50" s="39"/>
      <c r="G50" s="2"/>
      <c r="H50" s="2"/>
      <c r="J50" s="48"/>
      <c r="M50" s="32"/>
      <c r="N50" s="47"/>
    </row>
    <row r="51" spans="1:20" x14ac:dyDescent="0.15">
      <c r="C51" s="37"/>
      <c r="E51" s="37"/>
      <c r="F51" s="37"/>
    </row>
    <row r="52" spans="1:20" ht="10.5" x14ac:dyDescent="0.15">
      <c r="C52" s="37"/>
      <c r="D52" s="49"/>
      <c r="E52" s="37"/>
      <c r="F52" s="37"/>
    </row>
    <row r="53" spans="1:20" ht="10.5" x14ac:dyDescent="0.15">
      <c r="C53" s="37"/>
      <c r="D53" s="49"/>
      <c r="E53" s="37"/>
      <c r="F53" s="37"/>
    </row>
    <row r="54" spans="1:20" ht="10.5" x14ac:dyDescent="0.15">
      <c r="D54" s="49"/>
      <c r="E54" s="37"/>
      <c r="F54" s="37"/>
    </row>
    <row r="55" spans="1:20" ht="10.5" x14ac:dyDescent="0.15">
      <c r="D55" s="49"/>
      <c r="E55" s="37"/>
      <c r="F55" s="37"/>
    </row>
    <row r="56" spans="1:20" x14ac:dyDescent="0.15">
      <c r="E56" s="37"/>
      <c r="F56" s="37"/>
    </row>
    <row r="57" spans="1:20" x14ac:dyDescent="0.15">
      <c r="E57" s="37"/>
      <c r="F57" s="37"/>
    </row>
    <row r="58" spans="1:20" x14ac:dyDescent="0.15">
      <c r="E58" s="37"/>
      <c r="F58" s="37"/>
    </row>
    <row r="59" spans="1:20" x14ac:dyDescent="0.15">
      <c r="E59" s="37"/>
      <c r="F59" s="37"/>
    </row>
    <row r="60" spans="1:20" x14ac:dyDescent="0.15">
      <c r="E60" s="37"/>
      <c r="F60" s="37"/>
    </row>
    <row r="61" spans="1:20" x14ac:dyDescent="0.15">
      <c r="E61" s="37"/>
      <c r="F61" s="37"/>
    </row>
    <row r="62" spans="1:20" x14ac:dyDescent="0.15">
      <c r="E62" s="37"/>
      <c r="F62" s="37"/>
    </row>
    <row r="63" spans="1:20" x14ac:dyDescent="0.15">
      <c r="E63" s="37"/>
      <c r="F63" s="37"/>
    </row>
    <row r="64" spans="1:20" x14ac:dyDescent="0.15">
      <c r="E64" s="37"/>
      <c r="F64" s="37"/>
    </row>
    <row r="65" spans="5:6" x14ac:dyDescent="0.15">
      <c r="E65" s="37"/>
      <c r="F65" s="37"/>
    </row>
    <row r="66" spans="5:6" x14ac:dyDescent="0.15">
      <c r="E66" s="37"/>
      <c r="F66" s="37"/>
    </row>
    <row r="67" spans="5:6" x14ac:dyDescent="0.15">
      <c r="E67" s="37"/>
      <c r="F67" s="37"/>
    </row>
    <row r="68" spans="5:6" x14ac:dyDescent="0.15">
      <c r="E68" s="37"/>
      <c r="F68" s="37"/>
    </row>
    <row r="69" spans="5:6" x14ac:dyDescent="0.15">
      <c r="E69" s="37"/>
      <c r="F69" s="37"/>
    </row>
    <row r="70" spans="5:6" x14ac:dyDescent="0.15">
      <c r="E70" s="37"/>
      <c r="F70" s="37"/>
    </row>
    <row r="71" spans="5:6" x14ac:dyDescent="0.15">
      <c r="E71" s="37"/>
      <c r="F71" s="37"/>
    </row>
    <row r="72" spans="5:6" x14ac:dyDescent="0.15">
      <c r="E72" s="37"/>
      <c r="F72" s="37"/>
    </row>
    <row r="73" spans="5:6" x14ac:dyDescent="0.15">
      <c r="E73" s="37"/>
      <c r="F73" s="37"/>
    </row>
    <row r="74" spans="5:6" x14ac:dyDescent="0.15">
      <c r="E74" s="37"/>
      <c r="F74" s="37"/>
    </row>
    <row r="75" spans="5:6" x14ac:dyDescent="0.15">
      <c r="E75" s="37"/>
      <c r="F75" s="37"/>
    </row>
    <row r="76" spans="5:6" x14ac:dyDescent="0.15">
      <c r="E76" s="37"/>
      <c r="F76" s="37"/>
    </row>
    <row r="77" spans="5:6" x14ac:dyDescent="0.15">
      <c r="E77" s="37"/>
      <c r="F77" s="37"/>
    </row>
    <row r="78" spans="5:6" x14ac:dyDescent="0.15">
      <c r="E78" s="37"/>
      <c r="F78" s="37"/>
    </row>
    <row r="79" spans="5:6" x14ac:dyDescent="0.15">
      <c r="E79" s="37"/>
      <c r="F79" s="37"/>
    </row>
    <row r="80" spans="5:6" x14ac:dyDescent="0.15">
      <c r="E80" s="37"/>
      <c r="F80" s="37"/>
    </row>
    <row r="81" spans="5:6" x14ac:dyDescent="0.15">
      <c r="E81" s="37"/>
      <c r="F81" s="37"/>
    </row>
    <row r="82" spans="5:6" x14ac:dyDescent="0.15">
      <c r="E82" s="37"/>
      <c r="F82" s="37"/>
    </row>
    <row r="83" spans="5:6" x14ac:dyDescent="0.15">
      <c r="E83" s="37"/>
      <c r="F83" s="37"/>
    </row>
    <row r="84" spans="5:6" x14ac:dyDescent="0.15">
      <c r="E84" s="37"/>
      <c r="F84" s="37"/>
    </row>
    <row r="85" spans="5:6" x14ac:dyDescent="0.15">
      <c r="E85" s="37"/>
      <c r="F85" s="37"/>
    </row>
    <row r="86" spans="5:6" x14ac:dyDescent="0.15">
      <c r="E86" s="37"/>
      <c r="F86" s="37"/>
    </row>
    <row r="87" spans="5:6" x14ac:dyDescent="0.15">
      <c r="E87" s="37"/>
      <c r="F87" s="37"/>
    </row>
    <row r="88" spans="5:6" x14ac:dyDescent="0.15">
      <c r="E88" s="37"/>
      <c r="F88" s="37"/>
    </row>
    <row r="89" spans="5:6" x14ac:dyDescent="0.15">
      <c r="E89" s="37"/>
      <c r="F89" s="37"/>
    </row>
    <row r="90" spans="5:6" x14ac:dyDescent="0.15">
      <c r="E90" s="37"/>
      <c r="F90" s="37"/>
    </row>
    <row r="91" spans="5:6" x14ac:dyDescent="0.15">
      <c r="E91" s="37"/>
      <c r="F91" s="37"/>
    </row>
    <row r="92" spans="5:6" x14ac:dyDescent="0.15">
      <c r="E92" s="37"/>
      <c r="F92" s="37"/>
    </row>
    <row r="93" spans="5:6" x14ac:dyDescent="0.15">
      <c r="E93" s="37"/>
      <c r="F93" s="37"/>
    </row>
    <row r="94" spans="5:6" x14ac:dyDescent="0.15">
      <c r="E94" s="37"/>
      <c r="F94" s="37"/>
    </row>
    <row r="95" spans="5:6" x14ac:dyDescent="0.15">
      <c r="E95" s="37"/>
      <c r="F95" s="37"/>
    </row>
    <row r="96" spans="5:6" x14ac:dyDescent="0.15">
      <c r="E96" s="37"/>
      <c r="F96" s="37"/>
    </row>
    <row r="97" spans="5:6" x14ac:dyDescent="0.15">
      <c r="E97" s="37"/>
      <c r="F97" s="37"/>
    </row>
    <row r="98" spans="5:6" x14ac:dyDescent="0.15">
      <c r="E98" s="37"/>
      <c r="F98" s="37"/>
    </row>
    <row r="99" spans="5:6" x14ac:dyDescent="0.15">
      <c r="E99" s="37"/>
      <c r="F99" s="37"/>
    </row>
    <row r="100" spans="5:6" x14ac:dyDescent="0.15">
      <c r="E100" s="37"/>
      <c r="F100" s="37"/>
    </row>
    <row r="101" spans="5:6" x14ac:dyDescent="0.15">
      <c r="E101" s="37"/>
      <c r="F101" s="37"/>
    </row>
    <row r="102" spans="5:6" x14ac:dyDescent="0.15">
      <c r="E102" s="37"/>
      <c r="F102" s="37"/>
    </row>
    <row r="103" spans="5:6" x14ac:dyDescent="0.15">
      <c r="E103" s="37"/>
      <c r="F103" s="37"/>
    </row>
    <row r="104" spans="5:6" x14ac:dyDescent="0.15">
      <c r="E104" s="37"/>
      <c r="F104" s="37"/>
    </row>
    <row r="105" spans="5:6" x14ac:dyDescent="0.15">
      <c r="E105" s="37"/>
      <c r="F105" s="37"/>
    </row>
    <row r="106" spans="5:6" x14ac:dyDescent="0.15">
      <c r="E106" s="37"/>
      <c r="F106" s="37"/>
    </row>
    <row r="107" spans="5:6" x14ac:dyDescent="0.15">
      <c r="E107" s="37"/>
      <c r="F107" s="37"/>
    </row>
    <row r="108" spans="5:6" x14ac:dyDescent="0.15">
      <c r="E108" s="37"/>
      <c r="F108" s="37"/>
    </row>
    <row r="109" spans="5:6" x14ac:dyDescent="0.15">
      <c r="E109" s="37"/>
      <c r="F109" s="37"/>
    </row>
    <row r="110" spans="5:6" x14ac:dyDescent="0.15">
      <c r="E110" s="37"/>
    </row>
    <row r="111" spans="5:6" x14ac:dyDescent="0.15">
      <c r="E111" s="37"/>
    </row>
    <row r="112" spans="5:6" x14ac:dyDescent="0.15">
      <c r="E112" s="37"/>
    </row>
    <row r="113" spans="5:5" x14ac:dyDescent="0.15">
      <c r="E113" s="37"/>
    </row>
    <row r="114" spans="5:5" x14ac:dyDescent="0.15">
      <c r="E114" s="37"/>
    </row>
    <row r="115" spans="5:5" x14ac:dyDescent="0.15">
      <c r="E115" s="37"/>
    </row>
    <row r="116" spans="5:5" x14ac:dyDescent="0.15">
      <c r="E116" s="37"/>
    </row>
    <row r="117" spans="5:5" x14ac:dyDescent="0.15">
      <c r="E117" s="37"/>
    </row>
    <row r="118" spans="5:5" x14ac:dyDescent="0.15">
      <c r="E118" s="37"/>
    </row>
    <row r="119" spans="5:5" x14ac:dyDescent="0.15">
      <c r="E119" s="37"/>
    </row>
    <row r="120" spans="5:5" x14ac:dyDescent="0.15">
      <c r="E120" s="37"/>
    </row>
    <row r="121" spans="5:5" x14ac:dyDescent="0.15">
      <c r="E121" s="37"/>
    </row>
    <row r="122" spans="5:5" x14ac:dyDescent="0.15">
      <c r="E122" s="37"/>
    </row>
    <row r="123" spans="5:5" x14ac:dyDescent="0.15">
      <c r="E123" s="37"/>
    </row>
    <row r="124" spans="5:5" x14ac:dyDescent="0.15">
      <c r="E124" s="37"/>
    </row>
    <row r="125" spans="5:5" x14ac:dyDescent="0.15">
      <c r="E125" s="37"/>
    </row>
    <row r="126" spans="5:5" x14ac:dyDescent="0.15">
      <c r="E126" s="37"/>
    </row>
    <row r="127" spans="5:5" x14ac:dyDescent="0.15">
      <c r="E127" s="37"/>
    </row>
    <row r="128" spans="5:5" x14ac:dyDescent="0.15">
      <c r="E128" s="37"/>
    </row>
    <row r="129" spans="5:5" x14ac:dyDescent="0.15">
      <c r="E129" s="37"/>
    </row>
    <row r="130" spans="5:5" x14ac:dyDescent="0.15">
      <c r="E130" s="37"/>
    </row>
    <row r="131" spans="5:5" x14ac:dyDescent="0.15">
      <c r="E131" s="37"/>
    </row>
    <row r="132" spans="5:5" x14ac:dyDescent="0.15">
      <c r="E132" s="37"/>
    </row>
    <row r="133" spans="5:5" x14ac:dyDescent="0.15">
      <c r="E133" s="37"/>
    </row>
    <row r="134" spans="5:5" x14ac:dyDescent="0.15">
      <c r="E134" s="37"/>
    </row>
    <row r="135" spans="5:5" x14ac:dyDescent="0.15">
      <c r="E135" s="37"/>
    </row>
    <row r="136" spans="5:5" x14ac:dyDescent="0.15">
      <c r="E136" s="37"/>
    </row>
    <row r="137" spans="5:5" x14ac:dyDescent="0.15">
      <c r="E137" s="37"/>
    </row>
    <row r="138" spans="5:5" x14ac:dyDescent="0.15">
      <c r="E138" s="37"/>
    </row>
    <row r="139" spans="5:5" x14ac:dyDescent="0.15">
      <c r="E139" s="37"/>
    </row>
    <row r="140" spans="5:5" x14ac:dyDescent="0.15">
      <c r="E140" s="37"/>
    </row>
    <row r="141" spans="5:5" x14ac:dyDescent="0.15">
      <c r="E141" s="37"/>
    </row>
    <row r="142" spans="5:5" x14ac:dyDescent="0.15">
      <c r="E142" s="37"/>
    </row>
    <row r="143" spans="5:5" x14ac:dyDescent="0.15">
      <c r="E143" s="37"/>
    </row>
    <row r="144" spans="5:5" x14ac:dyDescent="0.15">
      <c r="E144" s="37"/>
    </row>
    <row r="145" spans="5:5" x14ac:dyDescent="0.15">
      <c r="E145" s="37"/>
    </row>
    <row r="146" spans="5:5" x14ac:dyDescent="0.15">
      <c r="E146" s="37"/>
    </row>
    <row r="147" spans="5:5" x14ac:dyDescent="0.15">
      <c r="E147" s="37"/>
    </row>
    <row r="148" spans="5:5" x14ac:dyDescent="0.15">
      <c r="E148" s="37"/>
    </row>
    <row r="149" spans="5:5" x14ac:dyDescent="0.15">
      <c r="E149" s="37"/>
    </row>
    <row r="150" spans="5:5" x14ac:dyDescent="0.15">
      <c r="E150" s="37"/>
    </row>
    <row r="151" spans="5:5" x14ac:dyDescent="0.15">
      <c r="E151" s="37"/>
    </row>
    <row r="152" spans="5:5" x14ac:dyDescent="0.15">
      <c r="E152" s="37"/>
    </row>
    <row r="153" spans="5:5" x14ac:dyDescent="0.15">
      <c r="E153" s="37"/>
    </row>
    <row r="154" spans="5:5" x14ac:dyDescent="0.15">
      <c r="E154" s="37"/>
    </row>
    <row r="155" spans="5:5" x14ac:dyDescent="0.15">
      <c r="E155" s="37"/>
    </row>
    <row r="156" spans="5:5" x14ac:dyDescent="0.15">
      <c r="E156" s="37"/>
    </row>
    <row r="157" spans="5:5" x14ac:dyDescent="0.15">
      <c r="E157" s="37"/>
    </row>
    <row r="158" spans="5:5" x14ac:dyDescent="0.15">
      <c r="E158" s="37"/>
    </row>
    <row r="159" spans="5:5" x14ac:dyDescent="0.15">
      <c r="E159" s="37"/>
    </row>
    <row r="160" spans="5:5" x14ac:dyDescent="0.15">
      <c r="E160" s="37"/>
    </row>
    <row r="161" spans="5:5" x14ac:dyDescent="0.15">
      <c r="E161" s="37"/>
    </row>
    <row r="162" spans="5:5" x14ac:dyDescent="0.15">
      <c r="E162" s="37"/>
    </row>
    <row r="163" spans="5:5" x14ac:dyDescent="0.15">
      <c r="E163" s="37"/>
    </row>
    <row r="164" spans="5:5" x14ac:dyDescent="0.15">
      <c r="E164" s="37"/>
    </row>
    <row r="165" spans="5:5" x14ac:dyDescent="0.15">
      <c r="E165" s="37"/>
    </row>
    <row r="166" spans="5:5" x14ac:dyDescent="0.15">
      <c r="E166" s="37"/>
    </row>
    <row r="167" spans="5:5" x14ac:dyDescent="0.15">
      <c r="E167" s="37"/>
    </row>
    <row r="168" spans="5:5" x14ac:dyDescent="0.15">
      <c r="E168" s="37"/>
    </row>
    <row r="169" spans="5:5" x14ac:dyDescent="0.15">
      <c r="E169" s="37"/>
    </row>
    <row r="170" spans="5:5" x14ac:dyDescent="0.15">
      <c r="E170" s="37"/>
    </row>
    <row r="171" spans="5:5" x14ac:dyDescent="0.15">
      <c r="E171" s="37"/>
    </row>
    <row r="172" spans="5:5" x14ac:dyDescent="0.15">
      <c r="E172" s="37"/>
    </row>
    <row r="173" spans="5:5" x14ac:dyDescent="0.15">
      <c r="E173" s="37"/>
    </row>
    <row r="174" spans="5:5" x14ac:dyDescent="0.15">
      <c r="E174" s="37"/>
    </row>
    <row r="175" spans="5:5" x14ac:dyDescent="0.15">
      <c r="E175" s="37"/>
    </row>
    <row r="176" spans="5:5" x14ac:dyDescent="0.15">
      <c r="E176" s="37"/>
    </row>
    <row r="177" spans="5:5" x14ac:dyDescent="0.15">
      <c r="E177" s="37"/>
    </row>
    <row r="178" spans="5:5" x14ac:dyDescent="0.15">
      <c r="E178" s="37"/>
    </row>
    <row r="179" spans="5:5" x14ac:dyDescent="0.15">
      <c r="E179" s="37"/>
    </row>
    <row r="180" spans="5:5" x14ac:dyDescent="0.15">
      <c r="E180" s="37"/>
    </row>
    <row r="181" spans="5:5" x14ac:dyDescent="0.15">
      <c r="E181" s="37"/>
    </row>
    <row r="182" spans="5:5" x14ac:dyDescent="0.15">
      <c r="E182" s="37"/>
    </row>
    <row r="183" spans="5:5" x14ac:dyDescent="0.15">
      <c r="E183" s="37"/>
    </row>
    <row r="184" spans="5:5" x14ac:dyDescent="0.15">
      <c r="E184" s="37"/>
    </row>
    <row r="185" spans="5:5" x14ac:dyDescent="0.15">
      <c r="E185" s="37"/>
    </row>
    <row r="186" spans="5:5" x14ac:dyDescent="0.15">
      <c r="E186" s="37"/>
    </row>
    <row r="187" spans="5:5" x14ac:dyDescent="0.15">
      <c r="E187" s="37"/>
    </row>
    <row r="188" spans="5:5" x14ac:dyDescent="0.15">
      <c r="E188" s="37"/>
    </row>
    <row r="189" spans="5:5" x14ac:dyDescent="0.15">
      <c r="E189" s="37"/>
    </row>
    <row r="190" spans="5:5" x14ac:dyDescent="0.15">
      <c r="E190" s="37"/>
    </row>
    <row r="191" spans="5:5" x14ac:dyDescent="0.15">
      <c r="E191" s="37"/>
    </row>
    <row r="192" spans="5:5" x14ac:dyDescent="0.15">
      <c r="E192" s="37"/>
    </row>
    <row r="193" spans="5:5" x14ac:dyDescent="0.15">
      <c r="E193" s="37"/>
    </row>
    <row r="194" spans="5:5" x14ac:dyDescent="0.15">
      <c r="E194" s="37"/>
    </row>
    <row r="195" spans="5:5" x14ac:dyDescent="0.15">
      <c r="E195" s="37"/>
    </row>
    <row r="196" spans="5:5" x14ac:dyDescent="0.15">
      <c r="E196" s="37"/>
    </row>
    <row r="197" spans="5:5" x14ac:dyDescent="0.15">
      <c r="E197" s="37"/>
    </row>
    <row r="198" spans="5:5" x14ac:dyDescent="0.15">
      <c r="E198" s="37"/>
    </row>
    <row r="199" spans="5:5" x14ac:dyDescent="0.15">
      <c r="E199" s="37"/>
    </row>
    <row r="200" spans="5:5" x14ac:dyDescent="0.15">
      <c r="E200" s="37"/>
    </row>
    <row r="201" spans="5:5" x14ac:dyDescent="0.15">
      <c r="E201" s="37"/>
    </row>
    <row r="202" spans="5:5" x14ac:dyDescent="0.15">
      <c r="E202" s="37"/>
    </row>
    <row r="203" spans="5:5" x14ac:dyDescent="0.15">
      <c r="E203" s="37"/>
    </row>
    <row r="204" spans="5:5" x14ac:dyDescent="0.15">
      <c r="E204" s="37"/>
    </row>
    <row r="205" spans="5:5" x14ac:dyDescent="0.15">
      <c r="E205" s="37"/>
    </row>
    <row r="206" spans="5:5" x14ac:dyDescent="0.15">
      <c r="E206" s="37"/>
    </row>
    <row r="207" spans="5:5" x14ac:dyDescent="0.15">
      <c r="E207" s="37"/>
    </row>
    <row r="208" spans="5:5" x14ac:dyDescent="0.15">
      <c r="E208" s="37"/>
    </row>
  </sheetData>
  <mergeCells count="7">
    <mergeCell ref="B2:B4"/>
    <mergeCell ref="D2:D4"/>
    <mergeCell ref="E2:F2"/>
    <mergeCell ref="G2:G4"/>
    <mergeCell ref="H2:H4"/>
    <mergeCell ref="E3:E4"/>
    <mergeCell ref="F3:F4"/>
  </mergeCells>
  <phoneticPr fontId="3"/>
  <printOptions horizontalCentered="1"/>
  <pageMargins left="0.78740157480314965" right="0" top="0.98425196850393704" bottom="0" header="0.51181102362204722" footer="0"/>
  <pageSetup paperSize="9" scale="120" orientation="portrait" r:id="rId1"/>
  <headerFooter alignWithMargins="0">
    <oddHeader>&amp;L&amp;9し尿処理状況&amp;R&amp;9&amp;F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123"/>
  <sheetViews>
    <sheetView zoomScaleNormal="100" zoomScaleSheetLayoutView="125" workbookViewId="0"/>
  </sheetViews>
  <sheetFormatPr defaultColWidth="10.125" defaultRowHeight="10.5" x14ac:dyDescent="0.15"/>
  <cols>
    <col min="1" max="1" width="0.5" style="80" customWidth="1"/>
    <col min="2" max="2" width="6.875" style="121" customWidth="1"/>
    <col min="3" max="3" width="0.375" style="121" customWidth="1"/>
    <col min="4" max="4" width="0.375" style="122" customWidth="1"/>
    <col min="5" max="5" width="11.625" style="103" customWidth="1"/>
    <col min="6" max="6" width="0.375" style="80" customWidth="1"/>
    <col min="7" max="7" width="8.125" style="124" customWidth="1"/>
    <col min="8" max="8" width="0.625" style="124" customWidth="1"/>
    <col min="9" max="9" width="10.625" style="125" customWidth="1"/>
    <col min="10" max="10" width="0.5" style="125" customWidth="1"/>
    <col min="11" max="11" width="0.5" style="80" customWidth="1"/>
    <col min="12" max="12" width="6.875" style="121" customWidth="1"/>
    <col min="13" max="13" width="0.375" style="121" customWidth="1"/>
    <col min="14" max="14" width="0.375" style="122" customWidth="1"/>
    <col min="15" max="15" width="11.875" style="103" customWidth="1"/>
    <col min="16" max="16" width="0.5" style="103" customWidth="1"/>
    <col min="17" max="17" width="8.875" style="124" customWidth="1"/>
    <col min="18" max="18" width="0.5" style="125" customWidth="1"/>
    <col min="19" max="16384" width="10.125" style="80"/>
  </cols>
  <sheetData>
    <row r="1" spans="1:18" ht="12.2" customHeight="1" thickBot="1" x14ac:dyDescent="0.2">
      <c r="A1" s="120"/>
      <c r="G1" s="123"/>
      <c r="I1" s="125" t="s">
        <v>600</v>
      </c>
      <c r="L1" s="80"/>
      <c r="M1" s="80"/>
      <c r="N1" s="80"/>
      <c r="O1" s="80"/>
      <c r="P1" s="80"/>
      <c r="Q1" s="80"/>
      <c r="R1" s="80"/>
    </row>
    <row r="2" spans="1:18" s="132" customFormat="1" ht="15" customHeight="1" thickTop="1" x14ac:dyDescent="0.15">
      <c r="A2" s="126"/>
      <c r="B2" s="127" t="s">
        <v>96</v>
      </c>
      <c r="C2" s="127"/>
      <c r="D2" s="128"/>
      <c r="E2" s="129" t="s">
        <v>97</v>
      </c>
      <c r="F2" s="130"/>
      <c r="G2" s="685" t="s">
        <v>98</v>
      </c>
      <c r="H2" s="686"/>
      <c r="I2" s="131" t="s">
        <v>99</v>
      </c>
      <c r="J2" s="126"/>
      <c r="K2" s="91"/>
    </row>
    <row r="3" spans="1:18" s="132" customFormat="1" ht="3.2" customHeight="1" x14ac:dyDescent="0.15">
      <c r="B3" s="133"/>
      <c r="C3" s="133"/>
      <c r="D3" s="78"/>
      <c r="E3" s="91"/>
      <c r="F3" s="92"/>
      <c r="G3" s="134"/>
      <c r="H3" s="135"/>
      <c r="I3" s="78"/>
      <c r="J3" s="91"/>
      <c r="K3" s="91"/>
    </row>
    <row r="4" spans="1:18" ht="11.1" customHeight="1" x14ac:dyDescent="0.15">
      <c r="C4" s="136"/>
      <c r="G4" s="137"/>
      <c r="H4" s="138"/>
      <c r="J4" s="139"/>
      <c r="K4" s="122"/>
      <c r="L4" s="80"/>
      <c r="M4" s="80"/>
      <c r="N4" s="80"/>
      <c r="O4" s="80"/>
      <c r="P4" s="80"/>
      <c r="Q4" s="80"/>
      <c r="R4" s="80"/>
    </row>
    <row r="5" spans="1:18" ht="11.1" customHeight="1" x14ac:dyDescent="0.15">
      <c r="B5" s="354" t="s">
        <v>64</v>
      </c>
      <c r="D5" s="353"/>
      <c r="E5" s="354" t="s">
        <v>100</v>
      </c>
      <c r="F5" s="341"/>
      <c r="G5" s="420">
        <v>4.9000000000000004</v>
      </c>
      <c r="H5" s="421"/>
      <c r="I5" s="422" t="s">
        <v>101</v>
      </c>
      <c r="J5" s="140"/>
      <c r="K5" s="122"/>
    </row>
    <row r="6" spans="1:18" ht="11.1" customHeight="1" x14ac:dyDescent="0.15">
      <c r="B6" s="354" t="s">
        <v>22</v>
      </c>
      <c r="D6" s="353"/>
      <c r="E6" s="354" t="s">
        <v>102</v>
      </c>
      <c r="F6" s="341"/>
      <c r="G6" s="420">
        <v>5.9</v>
      </c>
      <c r="H6" s="421"/>
      <c r="I6" s="422" t="s">
        <v>103</v>
      </c>
      <c r="J6" s="140"/>
      <c r="K6" s="122"/>
    </row>
    <row r="7" spans="1:18" ht="11.1" customHeight="1" x14ac:dyDescent="0.15">
      <c r="B7" s="354"/>
      <c r="D7" s="353"/>
      <c r="E7" s="354"/>
      <c r="F7" s="341"/>
      <c r="G7" s="420"/>
      <c r="H7" s="421"/>
      <c r="I7" s="422"/>
      <c r="J7" s="140"/>
      <c r="K7" s="122"/>
    </row>
    <row r="8" spans="1:18" ht="11.1" customHeight="1" x14ac:dyDescent="0.15">
      <c r="B8" s="354" t="s">
        <v>24</v>
      </c>
      <c r="C8" s="382"/>
      <c r="D8" s="353"/>
      <c r="E8" s="354" t="s">
        <v>104</v>
      </c>
      <c r="F8" s="341"/>
      <c r="G8" s="420">
        <v>1.5</v>
      </c>
      <c r="H8" s="421"/>
      <c r="I8" s="422" t="s">
        <v>105</v>
      </c>
      <c r="J8" s="139"/>
      <c r="K8" s="122"/>
    </row>
    <row r="9" spans="1:18" ht="11.1" customHeight="1" x14ac:dyDescent="0.15">
      <c r="B9" s="354"/>
      <c r="C9" s="382"/>
      <c r="D9" s="353"/>
      <c r="E9" s="354"/>
      <c r="F9" s="341"/>
      <c r="G9" s="420"/>
      <c r="H9" s="421"/>
      <c r="I9" s="422" t="s">
        <v>106</v>
      </c>
      <c r="J9" s="139"/>
      <c r="K9" s="122"/>
    </row>
    <row r="10" spans="1:18" ht="11.1" customHeight="1" x14ac:dyDescent="0.15">
      <c r="B10" s="354"/>
      <c r="D10" s="353"/>
      <c r="E10" s="354" t="s">
        <v>107</v>
      </c>
      <c r="F10" s="341"/>
      <c r="G10" s="420">
        <v>1.7</v>
      </c>
      <c r="H10" s="421"/>
      <c r="I10" s="422" t="s">
        <v>101</v>
      </c>
      <c r="J10" s="140"/>
      <c r="K10" s="122"/>
    </row>
    <row r="11" spans="1:18" ht="11.1" customHeight="1" x14ac:dyDescent="0.15">
      <c r="B11" s="354"/>
      <c r="D11" s="353"/>
      <c r="E11" s="354" t="s">
        <v>108</v>
      </c>
      <c r="F11" s="341"/>
      <c r="G11" s="420">
        <v>1.5</v>
      </c>
      <c r="H11" s="421"/>
      <c r="I11" s="422" t="s">
        <v>103</v>
      </c>
      <c r="J11" s="140"/>
      <c r="K11" s="122"/>
    </row>
    <row r="12" spans="1:18" ht="11.1" customHeight="1" x14ac:dyDescent="0.15">
      <c r="B12" s="354"/>
      <c r="D12" s="353"/>
      <c r="E12" s="354"/>
      <c r="F12" s="341"/>
      <c r="G12" s="423"/>
      <c r="H12" s="424"/>
      <c r="I12" s="422" t="s">
        <v>105</v>
      </c>
      <c r="J12" s="140"/>
      <c r="K12" s="122"/>
    </row>
    <row r="13" spans="1:18" ht="11.1" customHeight="1" x14ac:dyDescent="0.15">
      <c r="B13" s="354" t="s">
        <v>25</v>
      </c>
      <c r="D13" s="353"/>
      <c r="E13" s="354" t="s">
        <v>109</v>
      </c>
      <c r="F13" s="341"/>
      <c r="G13" s="420">
        <v>356</v>
      </c>
      <c r="H13" s="421"/>
      <c r="I13" s="422" t="s">
        <v>110</v>
      </c>
      <c r="J13" s="140"/>
      <c r="K13" s="122"/>
    </row>
    <row r="14" spans="1:18" ht="11.1" customHeight="1" x14ac:dyDescent="0.15">
      <c r="B14" s="354"/>
      <c r="D14" s="353"/>
      <c r="E14" s="354"/>
      <c r="F14" s="341"/>
      <c r="G14" s="420"/>
      <c r="H14" s="421"/>
      <c r="I14" s="422" t="s">
        <v>111</v>
      </c>
      <c r="J14" s="140"/>
      <c r="K14" s="122"/>
    </row>
    <row r="15" spans="1:18" ht="11.1" customHeight="1" x14ac:dyDescent="0.15">
      <c r="B15" s="354"/>
      <c r="D15" s="353"/>
      <c r="E15" s="354" t="s">
        <v>112</v>
      </c>
      <c r="F15" s="341"/>
      <c r="G15" s="420">
        <v>736.6</v>
      </c>
      <c r="H15" s="421"/>
      <c r="I15" s="422" t="s">
        <v>105</v>
      </c>
      <c r="J15" s="140"/>
      <c r="K15" s="122"/>
    </row>
    <row r="16" spans="1:18" ht="11.1" customHeight="1" x14ac:dyDescent="0.15">
      <c r="B16" s="354"/>
      <c r="D16" s="353"/>
      <c r="E16" s="354"/>
      <c r="F16" s="341"/>
      <c r="G16" s="420"/>
      <c r="H16" s="421"/>
      <c r="I16" s="422" t="s">
        <v>111</v>
      </c>
      <c r="J16" s="140"/>
      <c r="K16" s="122"/>
    </row>
    <row r="17" spans="2:11" ht="11.1" customHeight="1" x14ac:dyDescent="0.15">
      <c r="B17" s="354" t="s">
        <v>26</v>
      </c>
      <c r="D17" s="353"/>
      <c r="E17" s="354" t="s">
        <v>113</v>
      </c>
      <c r="F17" s="341"/>
      <c r="G17" s="420">
        <v>2</v>
      </c>
      <c r="H17" s="421"/>
      <c r="I17" s="422" t="s">
        <v>105</v>
      </c>
      <c r="J17" s="140"/>
      <c r="K17" s="122"/>
    </row>
    <row r="18" spans="2:11" ht="11.1" customHeight="1" x14ac:dyDescent="0.15">
      <c r="B18" s="354"/>
      <c r="D18" s="353"/>
      <c r="E18" s="354" t="s">
        <v>114</v>
      </c>
      <c r="F18" s="341"/>
      <c r="G18" s="420">
        <v>3.7</v>
      </c>
      <c r="H18" s="421"/>
      <c r="I18" s="422" t="s">
        <v>103</v>
      </c>
      <c r="J18" s="140"/>
      <c r="K18" s="122"/>
    </row>
    <row r="19" spans="2:11" ht="11.1" customHeight="1" x14ac:dyDescent="0.15">
      <c r="B19" s="354"/>
      <c r="D19" s="353"/>
      <c r="E19" s="354" t="s">
        <v>115</v>
      </c>
      <c r="F19" s="341"/>
      <c r="G19" s="420">
        <v>2.8</v>
      </c>
      <c r="H19" s="421"/>
      <c r="I19" s="422" t="s">
        <v>103</v>
      </c>
      <c r="J19" s="140"/>
      <c r="K19" s="122"/>
    </row>
    <row r="20" spans="2:11" ht="11.1" customHeight="1" x14ac:dyDescent="0.15">
      <c r="B20" s="354" t="s">
        <v>27</v>
      </c>
      <c r="D20" s="353"/>
      <c r="E20" s="354" t="s">
        <v>116</v>
      </c>
      <c r="F20" s="341"/>
      <c r="G20" s="420">
        <v>17</v>
      </c>
      <c r="H20" s="421"/>
      <c r="I20" s="422" t="s">
        <v>103</v>
      </c>
      <c r="J20" s="139"/>
      <c r="K20" s="122"/>
    </row>
    <row r="21" spans="2:11" ht="11.1" customHeight="1" x14ac:dyDescent="0.15">
      <c r="B21" s="354"/>
      <c r="D21" s="353"/>
      <c r="E21" s="354" t="s">
        <v>117</v>
      </c>
      <c r="F21" s="341"/>
      <c r="G21" s="420">
        <v>18</v>
      </c>
      <c r="H21" s="421"/>
      <c r="I21" s="422" t="s">
        <v>118</v>
      </c>
      <c r="J21" s="140"/>
      <c r="K21" s="122"/>
    </row>
    <row r="22" spans="2:11" ht="11.1" customHeight="1" x14ac:dyDescent="0.15">
      <c r="B22" s="354"/>
      <c r="D22" s="353"/>
      <c r="E22" s="354"/>
      <c r="F22" s="341"/>
      <c r="G22" s="420"/>
      <c r="H22" s="421"/>
      <c r="I22" s="422" t="s">
        <v>119</v>
      </c>
      <c r="J22" s="140"/>
      <c r="K22" s="122"/>
    </row>
    <row r="23" spans="2:11" ht="11.1" customHeight="1" x14ac:dyDescent="0.15">
      <c r="B23" s="354" t="s">
        <v>20</v>
      </c>
      <c r="C23" s="383"/>
      <c r="D23" s="353"/>
      <c r="E23" s="354" t="s">
        <v>120</v>
      </c>
      <c r="F23" s="92"/>
      <c r="G23" s="425">
        <v>87.2</v>
      </c>
      <c r="H23" s="426"/>
      <c r="I23" s="422" t="s">
        <v>121</v>
      </c>
      <c r="J23" s="140"/>
      <c r="K23" s="122"/>
    </row>
    <row r="24" spans="2:11" ht="11.1" customHeight="1" x14ac:dyDescent="0.15">
      <c r="B24" s="354"/>
      <c r="C24" s="383"/>
      <c r="D24" s="353"/>
      <c r="E24" s="354"/>
      <c r="F24" s="92"/>
      <c r="G24" s="425"/>
      <c r="H24" s="426"/>
      <c r="I24" s="422" t="s">
        <v>105</v>
      </c>
      <c r="J24" s="140"/>
      <c r="K24" s="122"/>
    </row>
    <row r="25" spans="2:11" ht="11.1" customHeight="1" x14ac:dyDescent="0.15">
      <c r="B25" s="354"/>
      <c r="C25" s="136"/>
      <c r="D25" s="353"/>
      <c r="E25" s="354" t="s">
        <v>122</v>
      </c>
      <c r="F25" s="92"/>
      <c r="G25" s="425">
        <v>247.1</v>
      </c>
      <c r="H25" s="426"/>
      <c r="I25" s="422" t="s">
        <v>103</v>
      </c>
      <c r="J25" s="140"/>
      <c r="K25" s="122"/>
    </row>
    <row r="26" spans="2:11" ht="11.1" customHeight="1" x14ac:dyDescent="0.15">
      <c r="B26" s="354"/>
      <c r="C26" s="136"/>
      <c r="D26" s="353"/>
      <c r="E26" s="354"/>
      <c r="F26" s="92"/>
      <c r="G26" s="425"/>
      <c r="H26" s="426"/>
      <c r="I26" s="422" t="s">
        <v>105</v>
      </c>
      <c r="J26" s="140"/>
      <c r="K26" s="122"/>
    </row>
    <row r="27" spans="2:11" ht="11.1" customHeight="1" x14ac:dyDescent="0.15">
      <c r="B27" s="354"/>
      <c r="C27" s="136"/>
      <c r="D27" s="353"/>
      <c r="E27" s="354" t="s">
        <v>123</v>
      </c>
      <c r="F27" s="92"/>
      <c r="G27" s="425">
        <v>98.1</v>
      </c>
      <c r="H27" s="426"/>
      <c r="I27" s="422" t="s">
        <v>103</v>
      </c>
      <c r="J27" s="140"/>
      <c r="K27" s="122"/>
    </row>
    <row r="28" spans="2:11" ht="11.1" customHeight="1" x14ac:dyDescent="0.15">
      <c r="B28" s="354"/>
      <c r="C28" s="136"/>
      <c r="D28" s="353"/>
      <c r="E28" s="354"/>
      <c r="F28" s="92"/>
      <c r="G28" s="425"/>
      <c r="H28" s="426"/>
      <c r="I28" s="422" t="s">
        <v>105</v>
      </c>
      <c r="J28" s="140"/>
      <c r="K28" s="122"/>
    </row>
    <row r="29" spans="2:11" ht="11.1" customHeight="1" x14ac:dyDescent="0.15">
      <c r="B29" s="354"/>
      <c r="C29" s="136"/>
      <c r="D29" s="353"/>
      <c r="E29" s="354" t="s">
        <v>124</v>
      </c>
      <c r="F29" s="104"/>
      <c r="G29" s="425">
        <v>46.8</v>
      </c>
      <c r="H29" s="426"/>
      <c r="I29" s="422" t="s">
        <v>103</v>
      </c>
      <c r="J29" s="140"/>
      <c r="K29" s="122"/>
    </row>
    <row r="30" spans="2:11" ht="11.1" customHeight="1" x14ac:dyDescent="0.15">
      <c r="B30" s="354"/>
      <c r="C30" s="136"/>
      <c r="D30" s="353"/>
      <c r="E30" s="354"/>
      <c r="F30" s="104"/>
      <c r="G30" s="425"/>
      <c r="H30" s="426"/>
      <c r="I30" s="422" t="s">
        <v>105</v>
      </c>
      <c r="J30" s="140"/>
      <c r="K30" s="122"/>
    </row>
    <row r="31" spans="2:11" ht="11.1" customHeight="1" x14ac:dyDescent="0.15">
      <c r="B31" s="354"/>
      <c r="C31" s="136"/>
      <c r="D31" s="353"/>
      <c r="E31" s="354"/>
      <c r="F31" s="341"/>
      <c r="G31" s="427"/>
      <c r="H31" s="363"/>
      <c r="I31" s="422" t="s">
        <v>125</v>
      </c>
      <c r="J31" s="140"/>
      <c r="K31" s="122"/>
    </row>
    <row r="32" spans="2:11" ht="11.1" customHeight="1" x14ac:dyDescent="0.15">
      <c r="B32" s="354"/>
      <c r="C32" s="136"/>
      <c r="D32" s="353"/>
      <c r="E32" s="354" t="s">
        <v>126</v>
      </c>
      <c r="F32" s="104"/>
      <c r="G32" s="425">
        <v>24.9</v>
      </c>
      <c r="H32" s="426"/>
      <c r="I32" s="422" t="s">
        <v>127</v>
      </c>
      <c r="J32" s="139"/>
      <c r="K32" s="122"/>
    </row>
    <row r="33" spans="2:11" ht="11.1" customHeight="1" x14ac:dyDescent="0.15">
      <c r="B33" s="354"/>
      <c r="C33" s="136"/>
      <c r="D33" s="353"/>
      <c r="E33" s="354"/>
      <c r="F33" s="104"/>
      <c r="G33" s="425"/>
      <c r="H33" s="426"/>
      <c r="I33" s="422" t="s">
        <v>128</v>
      </c>
      <c r="J33" s="139"/>
      <c r="K33" s="122"/>
    </row>
    <row r="34" spans="2:11" ht="11.1" customHeight="1" x14ac:dyDescent="0.15">
      <c r="B34" s="428"/>
      <c r="C34" s="136"/>
      <c r="D34" s="353"/>
      <c r="E34" s="354" t="s">
        <v>129</v>
      </c>
      <c r="F34" s="104"/>
      <c r="G34" s="425">
        <v>12.8</v>
      </c>
      <c r="H34" s="426"/>
      <c r="I34" s="422" t="s">
        <v>130</v>
      </c>
      <c r="J34" s="140"/>
      <c r="K34" s="122"/>
    </row>
    <row r="35" spans="2:11" ht="13.5" x14ac:dyDescent="0.15">
      <c r="B35" s="429"/>
      <c r="C35" s="341"/>
      <c r="D35" s="353"/>
      <c r="E35" s="354" t="s">
        <v>131</v>
      </c>
      <c r="F35" s="104"/>
      <c r="G35" s="425">
        <v>86.1</v>
      </c>
      <c r="H35" s="426"/>
      <c r="I35" s="422" t="s">
        <v>132</v>
      </c>
      <c r="K35" s="122"/>
    </row>
    <row r="36" spans="2:11" x14ac:dyDescent="0.15">
      <c r="B36" s="354"/>
      <c r="C36" s="136"/>
      <c r="D36" s="353"/>
      <c r="E36" s="354" t="s">
        <v>133</v>
      </c>
      <c r="F36" s="104"/>
      <c r="G36" s="425">
        <v>137.5</v>
      </c>
      <c r="H36" s="426"/>
      <c r="I36" s="422" t="s">
        <v>105</v>
      </c>
      <c r="K36" s="122"/>
    </row>
    <row r="37" spans="2:11" x14ac:dyDescent="0.15">
      <c r="B37" s="354"/>
      <c r="C37" s="136"/>
      <c r="D37" s="353"/>
      <c r="E37" s="354"/>
      <c r="F37" s="104"/>
      <c r="G37" s="425"/>
      <c r="H37" s="426"/>
      <c r="I37" s="422" t="s">
        <v>103</v>
      </c>
      <c r="K37" s="122"/>
    </row>
    <row r="38" spans="2:11" x14ac:dyDescent="0.15">
      <c r="B38" s="354"/>
      <c r="C38" s="136"/>
      <c r="D38" s="353"/>
      <c r="E38" s="354" t="s">
        <v>134</v>
      </c>
      <c r="F38" s="104"/>
      <c r="G38" s="425">
        <v>0.1</v>
      </c>
      <c r="H38" s="426"/>
      <c r="I38" s="422" t="s">
        <v>135</v>
      </c>
      <c r="K38" s="122"/>
    </row>
    <row r="39" spans="2:11" x14ac:dyDescent="0.15">
      <c r="C39" s="136"/>
      <c r="D39" s="353"/>
      <c r="E39" s="354"/>
      <c r="F39" s="104"/>
      <c r="G39" s="425"/>
      <c r="H39" s="430"/>
      <c r="I39" s="422" t="s">
        <v>136</v>
      </c>
      <c r="K39" s="122"/>
    </row>
    <row r="40" spans="2:11" x14ac:dyDescent="0.15">
      <c r="B40" s="354"/>
      <c r="C40" s="136"/>
      <c r="D40" s="353"/>
      <c r="E40" s="354" t="s">
        <v>137</v>
      </c>
      <c r="F40" s="92"/>
      <c r="G40" s="425">
        <v>66.3</v>
      </c>
      <c r="H40" s="426"/>
      <c r="I40" s="422" t="s">
        <v>103</v>
      </c>
      <c r="K40" s="122"/>
    </row>
    <row r="41" spans="2:11" x14ac:dyDescent="0.15">
      <c r="B41" s="354"/>
      <c r="C41" s="136"/>
      <c r="D41" s="353"/>
      <c r="E41" s="354"/>
      <c r="F41" s="92"/>
      <c r="G41" s="425"/>
      <c r="H41" s="426"/>
      <c r="I41" s="422" t="s">
        <v>135</v>
      </c>
      <c r="K41" s="122"/>
    </row>
    <row r="42" spans="2:11" x14ac:dyDescent="0.15">
      <c r="B42" s="354"/>
      <c r="C42" s="136"/>
      <c r="D42" s="353"/>
      <c r="E42" s="354"/>
      <c r="F42" s="341"/>
      <c r="G42" s="427"/>
      <c r="H42" s="363"/>
      <c r="I42" s="422" t="s">
        <v>103</v>
      </c>
      <c r="K42" s="122"/>
    </row>
    <row r="43" spans="2:11" x14ac:dyDescent="0.15">
      <c r="B43" s="354"/>
      <c r="C43" s="136"/>
      <c r="D43" s="353"/>
      <c r="E43" s="354" t="s">
        <v>138</v>
      </c>
      <c r="F43" s="104"/>
      <c r="G43" s="425">
        <v>21.8</v>
      </c>
      <c r="H43" s="426"/>
      <c r="I43" s="422" t="s">
        <v>105</v>
      </c>
      <c r="K43" s="122"/>
    </row>
    <row r="44" spans="2:11" x14ac:dyDescent="0.15">
      <c r="B44" s="354"/>
      <c r="C44" s="136"/>
      <c r="D44" s="353"/>
      <c r="E44" s="354"/>
      <c r="F44" s="104"/>
      <c r="G44" s="425"/>
      <c r="H44" s="430"/>
      <c r="I44" s="422" t="s">
        <v>135</v>
      </c>
      <c r="K44" s="122"/>
    </row>
    <row r="45" spans="2:11" x14ac:dyDescent="0.15">
      <c r="B45" s="354"/>
      <c r="C45" s="136"/>
      <c r="D45" s="353"/>
      <c r="E45" s="354" t="s">
        <v>139</v>
      </c>
      <c r="F45" s="92"/>
      <c r="G45" s="425">
        <v>1.4</v>
      </c>
      <c r="H45" s="426"/>
      <c r="I45" s="422" t="s">
        <v>103</v>
      </c>
      <c r="K45" s="122"/>
    </row>
    <row r="46" spans="2:11" x14ac:dyDescent="0.15">
      <c r="B46" s="354"/>
      <c r="C46" s="136"/>
      <c r="D46" s="353"/>
      <c r="E46" s="354"/>
      <c r="F46" s="92"/>
      <c r="G46" s="425"/>
      <c r="H46" s="426"/>
      <c r="I46" s="422" t="s">
        <v>136</v>
      </c>
      <c r="K46" s="122"/>
    </row>
    <row r="47" spans="2:11" x14ac:dyDescent="0.15">
      <c r="B47" s="354"/>
      <c r="C47" s="136"/>
      <c r="D47" s="353"/>
      <c r="E47" s="354"/>
      <c r="F47" s="341"/>
      <c r="G47" s="427"/>
      <c r="H47" s="363"/>
      <c r="I47" s="422" t="s">
        <v>103</v>
      </c>
      <c r="K47" s="122"/>
    </row>
    <row r="48" spans="2:11" x14ac:dyDescent="0.15">
      <c r="B48" s="354"/>
      <c r="C48" s="136"/>
      <c r="D48" s="353"/>
      <c r="E48" s="354" t="s">
        <v>140</v>
      </c>
      <c r="F48" s="104"/>
      <c r="G48" s="425">
        <v>1.8</v>
      </c>
      <c r="H48" s="426"/>
      <c r="I48" s="422" t="s">
        <v>135</v>
      </c>
      <c r="K48" s="122"/>
    </row>
    <row r="49" spans="1:19" x14ac:dyDescent="0.15">
      <c r="B49" s="354"/>
      <c r="C49" s="136"/>
      <c r="D49" s="353"/>
      <c r="E49" s="354"/>
      <c r="F49" s="104"/>
      <c r="G49" s="425"/>
      <c r="H49" s="430"/>
      <c r="I49" s="422" t="s">
        <v>136</v>
      </c>
      <c r="K49" s="122"/>
    </row>
    <row r="50" spans="1:19" x14ac:dyDescent="0.15">
      <c r="B50" s="354"/>
      <c r="C50" s="136"/>
      <c r="D50" s="353"/>
      <c r="E50" s="354"/>
      <c r="F50" s="341"/>
      <c r="G50" s="427"/>
      <c r="H50" s="363"/>
      <c r="I50" s="422" t="s">
        <v>103</v>
      </c>
      <c r="K50" s="122"/>
    </row>
    <row r="51" spans="1:19" x14ac:dyDescent="0.15">
      <c r="B51" s="354"/>
      <c r="C51" s="136"/>
      <c r="D51" s="353"/>
      <c r="E51" s="354" t="s">
        <v>141</v>
      </c>
      <c r="F51" s="92"/>
      <c r="G51" s="425">
        <v>41</v>
      </c>
      <c r="H51" s="426"/>
      <c r="I51" s="422" t="s">
        <v>105</v>
      </c>
      <c r="K51" s="122"/>
    </row>
    <row r="52" spans="1:19" x14ac:dyDescent="0.15">
      <c r="B52" s="354"/>
      <c r="C52" s="136"/>
      <c r="D52" s="353"/>
      <c r="E52" s="354"/>
      <c r="F52" s="92"/>
      <c r="G52" s="425"/>
      <c r="H52" s="426"/>
      <c r="I52" s="422" t="s">
        <v>135</v>
      </c>
      <c r="K52" s="122"/>
    </row>
    <row r="53" spans="1:19" x14ac:dyDescent="0.15">
      <c r="B53" s="354"/>
      <c r="C53" s="136"/>
      <c r="D53" s="353"/>
      <c r="E53" s="354"/>
      <c r="F53" s="104"/>
      <c r="G53" s="425"/>
      <c r="H53" s="426"/>
      <c r="I53" s="422" t="s">
        <v>136</v>
      </c>
      <c r="K53" s="122"/>
    </row>
    <row r="54" spans="1:19" x14ac:dyDescent="0.15">
      <c r="B54" s="354"/>
      <c r="C54" s="136"/>
      <c r="D54" s="353"/>
      <c r="E54" s="354" t="s">
        <v>142</v>
      </c>
      <c r="F54" s="92"/>
      <c r="G54" s="425">
        <v>29.8</v>
      </c>
      <c r="H54" s="426"/>
      <c r="I54" s="422" t="s">
        <v>105</v>
      </c>
      <c r="K54" s="122"/>
    </row>
    <row r="55" spans="1:19" x14ac:dyDescent="0.15">
      <c r="B55" s="354"/>
      <c r="C55" s="136"/>
      <c r="D55" s="353"/>
      <c r="E55" s="354"/>
      <c r="F55" s="92"/>
      <c r="G55" s="425"/>
      <c r="H55" s="426"/>
      <c r="I55" s="422" t="s">
        <v>135</v>
      </c>
      <c r="K55" s="122"/>
    </row>
    <row r="56" spans="1:19" x14ac:dyDescent="0.15">
      <c r="B56" s="354"/>
      <c r="C56" s="136"/>
      <c r="D56" s="353"/>
      <c r="E56" s="354" t="s">
        <v>143</v>
      </c>
      <c r="F56" s="92"/>
      <c r="G56" s="425">
        <v>138.6</v>
      </c>
      <c r="H56" s="426"/>
      <c r="I56" s="422" t="s">
        <v>105</v>
      </c>
      <c r="K56" s="122"/>
    </row>
    <row r="57" spans="1:19" x14ac:dyDescent="0.15">
      <c r="B57" s="354"/>
      <c r="C57" s="136"/>
      <c r="D57" s="353"/>
      <c r="E57" s="354"/>
      <c r="F57" s="92"/>
      <c r="G57" s="425"/>
      <c r="H57" s="426"/>
      <c r="I57" s="422" t="s">
        <v>135</v>
      </c>
      <c r="K57" s="122"/>
    </row>
    <row r="58" spans="1:19" x14ac:dyDescent="0.15">
      <c r="B58" s="354"/>
      <c r="C58" s="136"/>
      <c r="D58" s="353"/>
      <c r="E58" s="354" t="s">
        <v>144</v>
      </c>
      <c r="F58" s="92"/>
      <c r="G58" s="425">
        <v>49.6</v>
      </c>
      <c r="H58" s="426"/>
      <c r="I58" s="422" t="s">
        <v>105</v>
      </c>
      <c r="K58" s="122"/>
    </row>
    <row r="59" spans="1:19" x14ac:dyDescent="0.15">
      <c r="B59" s="354"/>
      <c r="C59" s="136"/>
      <c r="D59" s="353"/>
      <c r="E59" s="354"/>
      <c r="F59" s="92"/>
      <c r="G59" s="425"/>
      <c r="H59" s="426"/>
      <c r="I59" s="422" t="s">
        <v>135</v>
      </c>
      <c r="K59" s="122"/>
    </row>
    <row r="60" spans="1:19" x14ac:dyDescent="0.15">
      <c r="B60" s="354"/>
      <c r="C60" s="136"/>
      <c r="D60" s="353"/>
      <c r="E60" s="354" t="s">
        <v>145</v>
      </c>
      <c r="F60" s="92"/>
      <c r="G60" s="425">
        <v>130.30000000000001</v>
      </c>
      <c r="H60" s="426"/>
      <c r="I60" s="422" t="s">
        <v>135</v>
      </c>
      <c r="J60" s="140"/>
      <c r="K60" s="122"/>
    </row>
    <row r="61" spans="1:19" x14ac:dyDescent="0.15">
      <c r="A61" s="122"/>
      <c r="B61" s="354"/>
      <c r="C61" s="136"/>
      <c r="D61" s="353"/>
      <c r="E61" s="354"/>
      <c r="F61" s="92"/>
      <c r="G61" s="425"/>
      <c r="H61" s="426"/>
      <c r="I61" s="422" t="s">
        <v>146</v>
      </c>
      <c r="J61" s="139"/>
      <c r="K61" s="122"/>
    </row>
    <row r="62" spans="1:19" x14ac:dyDescent="0.15">
      <c r="B62" s="354"/>
      <c r="C62" s="136"/>
      <c r="D62" s="353"/>
      <c r="E62" s="354"/>
      <c r="F62" s="341"/>
      <c r="G62" s="431"/>
      <c r="H62" s="363"/>
      <c r="I62" s="422" t="s">
        <v>147</v>
      </c>
    </row>
    <row r="63" spans="1:19" x14ac:dyDescent="0.15">
      <c r="B63" s="354"/>
      <c r="C63" s="136"/>
      <c r="D63" s="353"/>
      <c r="E63" s="354" t="s">
        <v>148</v>
      </c>
      <c r="F63" s="104"/>
      <c r="G63" s="425">
        <v>119.3</v>
      </c>
      <c r="H63" s="426"/>
      <c r="I63" s="422" t="s">
        <v>149</v>
      </c>
      <c r="J63" s="141"/>
      <c r="K63" s="141"/>
      <c r="L63" s="141"/>
      <c r="M63" s="141"/>
      <c r="N63" s="141"/>
      <c r="O63" s="141"/>
      <c r="P63" s="141"/>
      <c r="Q63" s="141"/>
      <c r="R63" s="141"/>
      <c r="S63" s="141"/>
    </row>
    <row r="64" spans="1:19" x14ac:dyDescent="0.15">
      <c r="B64" s="340"/>
      <c r="C64" s="340"/>
      <c r="D64" s="353"/>
      <c r="E64" s="340" t="s">
        <v>150</v>
      </c>
      <c r="F64" s="341"/>
      <c r="G64" s="432" t="s">
        <v>151</v>
      </c>
      <c r="H64" s="341"/>
      <c r="I64" s="81" t="s">
        <v>152</v>
      </c>
    </row>
    <row r="65" spans="2:9" x14ac:dyDescent="0.15">
      <c r="B65" s="340"/>
      <c r="C65" s="340"/>
      <c r="D65" s="353"/>
      <c r="E65" s="340"/>
      <c r="F65" s="341"/>
      <c r="G65" s="337"/>
      <c r="H65" s="341"/>
      <c r="I65" s="81" t="s">
        <v>153</v>
      </c>
    </row>
    <row r="66" spans="2:9" x14ac:dyDescent="0.15">
      <c r="B66" s="354" t="s">
        <v>28</v>
      </c>
      <c r="D66" s="353"/>
      <c r="E66" s="354" t="s">
        <v>154</v>
      </c>
      <c r="F66" s="341"/>
      <c r="G66" s="420">
        <v>13.5</v>
      </c>
      <c r="H66" s="421"/>
      <c r="I66" s="422" t="s">
        <v>121</v>
      </c>
    </row>
    <row r="67" spans="2:9" x14ac:dyDescent="0.15">
      <c r="B67" s="354"/>
      <c r="D67" s="353"/>
      <c r="E67" s="354" t="s">
        <v>155</v>
      </c>
      <c r="F67" s="341"/>
      <c r="G67" s="420">
        <v>6</v>
      </c>
      <c r="H67" s="421"/>
      <c r="I67" s="422" t="s">
        <v>103</v>
      </c>
    </row>
    <row r="68" spans="2:9" x14ac:dyDescent="0.15">
      <c r="B68" s="354"/>
      <c r="D68" s="353"/>
      <c r="E68" s="354" t="s">
        <v>156</v>
      </c>
      <c r="F68" s="341"/>
      <c r="G68" s="420">
        <v>5.7</v>
      </c>
      <c r="H68" s="421"/>
      <c r="I68" s="422" t="s">
        <v>103</v>
      </c>
    </row>
    <row r="69" spans="2:9" x14ac:dyDescent="0.15">
      <c r="B69" s="354" t="s">
        <v>29</v>
      </c>
      <c r="D69" s="353"/>
      <c r="E69" s="354" t="s">
        <v>157</v>
      </c>
      <c r="F69" s="341"/>
      <c r="G69" s="420">
        <v>47.1</v>
      </c>
      <c r="H69" s="421"/>
      <c r="I69" s="422" t="s">
        <v>105</v>
      </c>
    </row>
    <row r="70" spans="2:9" x14ac:dyDescent="0.15">
      <c r="B70" s="354"/>
      <c r="D70" s="353"/>
      <c r="E70" s="354" t="s">
        <v>158</v>
      </c>
      <c r="F70" s="341"/>
      <c r="G70" s="420">
        <v>28.7</v>
      </c>
      <c r="H70" s="421"/>
      <c r="I70" s="422" t="s">
        <v>105</v>
      </c>
    </row>
    <row r="71" spans="2:9" x14ac:dyDescent="0.15">
      <c r="B71" s="354"/>
      <c r="D71" s="353"/>
      <c r="E71" s="354" t="s">
        <v>159</v>
      </c>
      <c r="F71" s="341"/>
      <c r="G71" s="420">
        <v>91.3</v>
      </c>
      <c r="H71" s="421"/>
      <c r="I71" s="422" t="s">
        <v>105</v>
      </c>
    </row>
    <row r="72" spans="2:9" x14ac:dyDescent="0.15">
      <c r="B72" s="354" t="s">
        <v>30</v>
      </c>
      <c r="D72" s="353"/>
      <c r="E72" s="354" t="s">
        <v>160</v>
      </c>
      <c r="F72" s="341"/>
      <c r="G72" s="420">
        <v>10.7</v>
      </c>
      <c r="H72" s="421"/>
      <c r="I72" s="422" t="s">
        <v>103</v>
      </c>
    </row>
    <row r="73" spans="2:9" x14ac:dyDescent="0.15">
      <c r="B73" s="354"/>
      <c r="D73" s="353"/>
      <c r="E73" s="354" t="s">
        <v>161</v>
      </c>
      <c r="F73" s="341"/>
      <c r="G73" s="420">
        <v>75.599999999999994</v>
      </c>
      <c r="H73" s="421"/>
      <c r="I73" s="422" t="s">
        <v>103</v>
      </c>
    </row>
    <row r="74" spans="2:9" x14ac:dyDescent="0.15">
      <c r="B74" s="354" t="s">
        <v>32</v>
      </c>
      <c r="C74" s="382"/>
      <c r="D74" s="353"/>
      <c r="E74" s="354" t="s">
        <v>162</v>
      </c>
      <c r="F74" s="341"/>
      <c r="G74" s="420">
        <v>53.9</v>
      </c>
      <c r="H74" s="421"/>
      <c r="I74" s="422" t="s">
        <v>105</v>
      </c>
    </row>
    <row r="75" spans="2:9" x14ac:dyDescent="0.15">
      <c r="B75" s="354"/>
      <c r="C75" s="382"/>
      <c r="D75" s="353"/>
      <c r="E75" s="354"/>
      <c r="F75" s="341"/>
      <c r="G75" s="420"/>
      <c r="H75" s="421"/>
      <c r="I75" s="422" t="s">
        <v>163</v>
      </c>
    </row>
    <row r="76" spans="2:9" x14ac:dyDescent="0.15">
      <c r="B76" s="354" t="s">
        <v>34</v>
      </c>
      <c r="D76" s="353"/>
      <c r="E76" s="354" t="s">
        <v>164</v>
      </c>
      <c r="F76" s="341"/>
      <c r="G76" s="420">
        <v>2.1</v>
      </c>
      <c r="H76" s="421"/>
      <c r="I76" s="422" t="s">
        <v>101</v>
      </c>
    </row>
    <row r="77" spans="2:9" x14ac:dyDescent="0.15">
      <c r="B77" s="354"/>
      <c r="C77" s="122"/>
      <c r="D77" s="353"/>
      <c r="E77" s="354"/>
      <c r="F77" s="341"/>
      <c r="G77" s="423"/>
      <c r="H77" s="424"/>
      <c r="I77" s="422" t="s">
        <v>165</v>
      </c>
    </row>
    <row r="78" spans="2:9" x14ac:dyDescent="0.15">
      <c r="B78" s="354"/>
      <c r="D78" s="353"/>
      <c r="E78" s="354"/>
      <c r="F78" s="341"/>
      <c r="G78" s="420"/>
      <c r="H78" s="421"/>
      <c r="I78" s="422" t="s">
        <v>105</v>
      </c>
    </row>
    <row r="79" spans="2:9" x14ac:dyDescent="0.15">
      <c r="B79" s="354" t="s">
        <v>35</v>
      </c>
      <c r="C79" s="382"/>
      <c r="D79" s="353"/>
      <c r="E79" s="121" t="s">
        <v>166</v>
      </c>
      <c r="F79" s="341"/>
      <c r="G79" s="420">
        <v>3691.2</v>
      </c>
      <c r="H79" s="421"/>
      <c r="I79" s="422" t="s">
        <v>111</v>
      </c>
    </row>
    <row r="80" spans="2:9" x14ac:dyDescent="0.15">
      <c r="B80" s="354"/>
      <c r="C80" s="382"/>
      <c r="D80" s="353"/>
      <c r="E80" s="354" t="s">
        <v>167</v>
      </c>
      <c r="F80" s="341"/>
      <c r="G80" s="420"/>
      <c r="H80" s="421"/>
      <c r="I80" s="422" t="s">
        <v>168</v>
      </c>
    </row>
    <row r="81" spans="2:9" x14ac:dyDescent="0.15">
      <c r="B81" s="354"/>
      <c r="D81" s="353"/>
      <c r="E81" s="354"/>
      <c r="F81" s="341"/>
      <c r="G81" s="420"/>
      <c r="H81" s="421"/>
      <c r="I81" s="422" t="s">
        <v>146</v>
      </c>
    </row>
    <row r="82" spans="2:9" x14ac:dyDescent="0.15">
      <c r="B82" s="354"/>
      <c r="D82" s="353"/>
      <c r="E82" s="354"/>
      <c r="F82" s="341"/>
      <c r="G82" s="420"/>
      <c r="H82" s="433"/>
      <c r="I82" s="422" t="s">
        <v>169</v>
      </c>
    </row>
    <row r="83" spans="2:9" x14ac:dyDescent="0.15">
      <c r="B83" s="354" t="s">
        <v>38</v>
      </c>
      <c r="D83" s="353"/>
      <c r="E83" s="354" t="s">
        <v>170</v>
      </c>
      <c r="F83" s="341"/>
      <c r="G83" s="420">
        <v>6.7</v>
      </c>
      <c r="H83" s="421"/>
      <c r="I83" s="422" t="s">
        <v>101</v>
      </c>
    </row>
    <row r="84" spans="2:9" x14ac:dyDescent="0.15">
      <c r="B84" s="354"/>
      <c r="D84" s="353"/>
      <c r="E84" s="354" t="s">
        <v>171</v>
      </c>
      <c r="F84" s="341"/>
      <c r="G84" s="420">
        <v>4.4000000000000004</v>
      </c>
      <c r="H84" s="421"/>
      <c r="I84" s="422" t="s">
        <v>103</v>
      </c>
    </row>
    <row r="85" spans="2:9" x14ac:dyDescent="0.15">
      <c r="B85" s="354" t="s">
        <v>39</v>
      </c>
      <c r="C85" s="382"/>
      <c r="D85" s="353"/>
      <c r="E85" s="354" t="s">
        <v>172</v>
      </c>
      <c r="F85" s="341"/>
      <c r="G85" s="420">
        <v>70.099999999999994</v>
      </c>
      <c r="H85" s="421"/>
      <c r="I85" s="422" t="s">
        <v>103</v>
      </c>
    </row>
    <row r="86" spans="2:9" x14ac:dyDescent="0.15">
      <c r="B86" s="354"/>
      <c r="C86" s="382"/>
      <c r="D86" s="353"/>
      <c r="E86" s="354"/>
      <c r="F86" s="341"/>
      <c r="G86" s="420"/>
      <c r="H86" s="421"/>
      <c r="I86" s="422" t="s">
        <v>168</v>
      </c>
    </row>
    <row r="87" spans="2:9" x14ac:dyDescent="0.15">
      <c r="B87" s="354"/>
      <c r="D87" s="353"/>
      <c r="E87" s="354" t="s">
        <v>173</v>
      </c>
      <c r="F87" s="341"/>
      <c r="G87" s="420">
        <v>0.8</v>
      </c>
      <c r="H87" s="421"/>
      <c r="I87" s="422" t="s">
        <v>103</v>
      </c>
    </row>
    <row r="88" spans="2:9" x14ac:dyDescent="0.15">
      <c r="B88" s="354"/>
      <c r="D88" s="353"/>
      <c r="E88" s="354" t="s">
        <v>174</v>
      </c>
      <c r="F88" s="341"/>
      <c r="G88" s="420">
        <v>0.4</v>
      </c>
      <c r="H88" s="421"/>
      <c r="I88" s="422" t="s">
        <v>103</v>
      </c>
    </row>
    <row r="89" spans="2:9" x14ac:dyDescent="0.15">
      <c r="B89" s="354" t="s">
        <v>91</v>
      </c>
      <c r="D89" s="353"/>
      <c r="E89" s="354" t="s">
        <v>175</v>
      </c>
      <c r="F89" s="341"/>
      <c r="G89" s="420">
        <v>3.1</v>
      </c>
      <c r="H89" s="421"/>
      <c r="I89" s="422" t="s">
        <v>103</v>
      </c>
    </row>
    <row r="90" spans="2:9" x14ac:dyDescent="0.15">
      <c r="B90" s="354"/>
      <c r="D90" s="353"/>
      <c r="E90" s="354" t="s">
        <v>176</v>
      </c>
      <c r="F90" s="341"/>
      <c r="G90" s="420">
        <v>2.2999999999999998</v>
      </c>
      <c r="H90" s="421"/>
      <c r="I90" s="422" t="s">
        <v>103</v>
      </c>
    </row>
    <row r="91" spans="2:9" x14ac:dyDescent="0.15">
      <c r="B91" s="354" t="s">
        <v>41</v>
      </c>
      <c r="D91" s="353"/>
      <c r="E91" s="354" t="s">
        <v>177</v>
      </c>
      <c r="F91" s="341"/>
      <c r="G91" s="420">
        <v>1.5</v>
      </c>
      <c r="H91" s="421"/>
      <c r="I91" s="422" t="s">
        <v>105</v>
      </c>
    </row>
    <row r="92" spans="2:9" x14ac:dyDescent="0.15">
      <c r="B92" s="354"/>
      <c r="D92" s="353"/>
      <c r="E92" s="354" t="s">
        <v>178</v>
      </c>
      <c r="F92" s="341"/>
      <c r="G92" s="420">
        <v>3.8</v>
      </c>
      <c r="H92" s="421"/>
      <c r="I92" s="422" t="s">
        <v>105</v>
      </c>
    </row>
    <row r="93" spans="2:9" x14ac:dyDescent="0.15">
      <c r="B93" s="354"/>
      <c r="D93" s="353"/>
      <c r="E93" s="354" t="s">
        <v>179</v>
      </c>
      <c r="F93" s="341"/>
      <c r="G93" s="420">
        <v>13.2</v>
      </c>
      <c r="H93" s="421"/>
      <c r="I93" s="422" t="s">
        <v>105</v>
      </c>
    </row>
    <row r="94" spans="2:9" x14ac:dyDescent="0.15">
      <c r="B94" s="354"/>
      <c r="D94" s="353"/>
      <c r="E94" s="354" t="s">
        <v>180</v>
      </c>
      <c r="F94" s="341"/>
      <c r="G94" s="420">
        <v>27.3</v>
      </c>
      <c r="H94" s="421"/>
      <c r="I94" s="422" t="s">
        <v>105</v>
      </c>
    </row>
    <row r="95" spans="2:9" x14ac:dyDescent="0.15">
      <c r="B95" s="354"/>
      <c r="D95" s="353"/>
      <c r="E95" s="354" t="s">
        <v>181</v>
      </c>
      <c r="F95" s="341"/>
      <c r="G95" s="420">
        <v>2</v>
      </c>
      <c r="H95" s="421"/>
      <c r="I95" s="422" t="s">
        <v>105</v>
      </c>
    </row>
    <row r="96" spans="2:9" x14ac:dyDescent="0.15">
      <c r="B96" s="354"/>
      <c r="D96" s="353"/>
      <c r="E96" s="354" t="s">
        <v>182</v>
      </c>
      <c r="F96" s="341"/>
      <c r="G96" s="420">
        <v>2.2000000000000002</v>
      </c>
      <c r="H96" s="421"/>
      <c r="I96" s="422" t="s">
        <v>105</v>
      </c>
    </row>
    <row r="97" spans="2:9" x14ac:dyDescent="0.15">
      <c r="B97" s="354"/>
      <c r="D97" s="353"/>
      <c r="E97" s="354" t="s">
        <v>183</v>
      </c>
      <c r="F97" s="341"/>
      <c r="G97" s="420">
        <v>2.2999999999999998</v>
      </c>
      <c r="H97" s="421"/>
      <c r="I97" s="422" t="s">
        <v>105</v>
      </c>
    </row>
    <row r="98" spans="2:9" x14ac:dyDescent="0.15">
      <c r="B98" s="354" t="s">
        <v>42</v>
      </c>
      <c r="D98" s="353"/>
      <c r="E98" s="354" t="s">
        <v>184</v>
      </c>
      <c r="F98" s="341"/>
      <c r="G98" s="420">
        <v>1.1000000000000001</v>
      </c>
      <c r="H98" s="421"/>
      <c r="I98" s="422" t="s">
        <v>105</v>
      </c>
    </row>
    <row r="99" spans="2:9" x14ac:dyDescent="0.15">
      <c r="B99" s="354"/>
      <c r="D99" s="353"/>
      <c r="E99" s="354" t="s">
        <v>185</v>
      </c>
      <c r="F99" s="341"/>
      <c r="G99" s="420">
        <v>21.3</v>
      </c>
      <c r="H99" s="421"/>
      <c r="I99" s="422" t="s">
        <v>105</v>
      </c>
    </row>
    <row r="100" spans="2:9" x14ac:dyDescent="0.15">
      <c r="B100" s="354"/>
      <c r="D100" s="353"/>
      <c r="E100" s="354" t="s">
        <v>186</v>
      </c>
      <c r="F100" s="341"/>
      <c r="G100" s="420">
        <v>0.5</v>
      </c>
      <c r="H100" s="421"/>
      <c r="I100" s="422" t="s">
        <v>105</v>
      </c>
    </row>
    <row r="101" spans="2:9" x14ac:dyDescent="0.15">
      <c r="B101" s="354"/>
      <c r="C101" s="122"/>
      <c r="D101" s="353"/>
      <c r="E101" s="354"/>
      <c r="F101" s="341"/>
      <c r="G101" s="423"/>
      <c r="H101" s="424"/>
      <c r="I101" s="422" t="s">
        <v>103</v>
      </c>
    </row>
    <row r="102" spans="2:9" x14ac:dyDescent="0.15">
      <c r="C102" s="382"/>
      <c r="D102" s="353"/>
      <c r="E102" s="354"/>
      <c r="F102" s="341"/>
      <c r="G102" s="423"/>
      <c r="H102" s="434"/>
      <c r="I102" s="422" t="s">
        <v>168</v>
      </c>
    </row>
    <row r="103" spans="2:9" x14ac:dyDescent="0.15">
      <c r="B103" s="354" t="s">
        <v>43</v>
      </c>
      <c r="C103" s="382"/>
      <c r="D103" s="353"/>
      <c r="E103" s="354" t="s">
        <v>187</v>
      </c>
      <c r="F103" s="341"/>
      <c r="G103" s="420">
        <v>636.20000000000005</v>
      </c>
      <c r="H103" s="421"/>
      <c r="I103" s="422" t="s">
        <v>188</v>
      </c>
    </row>
    <row r="104" spans="2:9" x14ac:dyDescent="0.15">
      <c r="D104" s="353"/>
      <c r="E104" s="354"/>
      <c r="F104" s="341"/>
      <c r="G104" s="423"/>
      <c r="H104" s="435"/>
      <c r="I104" s="422" t="s">
        <v>189</v>
      </c>
    </row>
    <row r="105" spans="2:9" x14ac:dyDescent="0.15">
      <c r="B105" s="354" t="s">
        <v>44</v>
      </c>
      <c r="C105" s="136"/>
      <c r="D105" s="353"/>
      <c r="E105" s="354" t="s">
        <v>190</v>
      </c>
      <c r="F105" s="104"/>
      <c r="G105" s="425">
        <v>1480</v>
      </c>
      <c r="H105" s="426"/>
      <c r="I105" s="422" t="s">
        <v>101</v>
      </c>
    </row>
    <row r="106" spans="2:9" x14ac:dyDescent="0.15">
      <c r="B106" s="354"/>
      <c r="C106" s="136"/>
      <c r="D106" s="353"/>
      <c r="E106" s="354" t="s">
        <v>191</v>
      </c>
      <c r="F106" s="104"/>
      <c r="G106" s="425">
        <v>835.4</v>
      </c>
      <c r="H106" s="426"/>
      <c r="I106" s="422" t="s">
        <v>103</v>
      </c>
    </row>
    <row r="107" spans="2:9" x14ac:dyDescent="0.15">
      <c r="B107" s="354"/>
      <c r="C107" s="136"/>
      <c r="D107" s="353"/>
      <c r="E107" s="354"/>
      <c r="F107" s="104"/>
      <c r="G107" s="425"/>
      <c r="H107" s="426"/>
      <c r="I107" s="422" t="s">
        <v>192</v>
      </c>
    </row>
    <row r="108" spans="2:9" x14ac:dyDescent="0.15">
      <c r="B108" s="354"/>
      <c r="C108" s="136"/>
      <c r="D108" s="353"/>
      <c r="E108" s="354" t="s">
        <v>193</v>
      </c>
      <c r="F108" s="104"/>
      <c r="G108" s="425">
        <v>230</v>
      </c>
      <c r="H108" s="426"/>
      <c r="I108" s="422" t="s">
        <v>101</v>
      </c>
    </row>
    <row r="109" spans="2:9" x14ac:dyDescent="0.15">
      <c r="B109" s="354" t="s">
        <v>47</v>
      </c>
      <c r="C109" s="136"/>
      <c r="D109" s="353"/>
      <c r="E109" s="354" t="s">
        <v>194</v>
      </c>
      <c r="F109" s="104"/>
      <c r="G109" s="425">
        <v>96.7</v>
      </c>
      <c r="H109" s="426"/>
      <c r="I109" s="422" t="s">
        <v>103</v>
      </c>
    </row>
    <row r="110" spans="2:9" x14ac:dyDescent="0.15">
      <c r="B110" s="354" t="s">
        <v>48</v>
      </c>
      <c r="C110" s="383"/>
      <c r="D110" s="353"/>
      <c r="E110" s="354" t="s">
        <v>195</v>
      </c>
      <c r="F110" s="92"/>
      <c r="G110" s="425">
        <v>379.1</v>
      </c>
      <c r="H110" s="426"/>
      <c r="I110" s="422" t="s">
        <v>105</v>
      </c>
    </row>
    <row r="111" spans="2:9" x14ac:dyDescent="0.15">
      <c r="B111" s="354"/>
      <c r="C111" s="383"/>
      <c r="D111" s="353"/>
      <c r="E111" s="354"/>
      <c r="F111" s="92"/>
      <c r="G111" s="425"/>
      <c r="H111" s="426"/>
      <c r="I111" s="422" t="s">
        <v>111</v>
      </c>
    </row>
    <row r="112" spans="2:9" x14ac:dyDescent="0.15">
      <c r="B112" s="354" t="s">
        <v>49</v>
      </c>
      <c r="C112" s="383"/>
      <c r="D112" s="353"/>
      <c r="E112" s="354" t="s">
        <v>196</v>
      </c>
      <c r="F112" s="92"/>
      <c r="G112" s="425">
        <v>57.6</v>
      </c>
      <c r="H112" s="426"/>
      <c r="I112" s="422" t="s">
        <v>103</v>
      </c>
    </row>
    <row r="113" spans="2:9" x14ac:dyDescent="0.15">
      <c r="B113" s="354"/>
      <c r="C113" s="383"/>
      <c r="D113" s="353"/>
      <c r="E113" s="354"/>
      <c r="F113" s="92"/>
      <c r="G113" s="425"/>
      <c r="H113" s="426"/>
      <c r="I113" s="422" t="s">
        <v>168</v>
      </c>
    </row>
    <row r="114" spans="2:9" x14ac:dyDescent="0.15">
      <c r="B114" s="354"/>
      <c r="C114" s="136"/>
      <c r="D114" s="353"/>
      <c r="E114" s="354" t="s">
        <v>197</v>
      </c>
      <c r="F114" s="104"/>
      <c r="G114" s="425">
        <v>68.900000000000006</v>
      </c>
      <c r="H114" s="426"/>
      <c r="I114" s="422" t="s">
        <v>103</v>
      </c>
    </row>
    <row r="115" spans="2:9" x14ac:dyDescent="0.15">
      <c r="B115" s="354"/>
      <c r="C115" s="136"/>
      <c r="D115" s="353"/>
      <c r="E115" s="354" t="s">
        <v>198</v>
      </c>
      <c r="F115" s="92"/>
      <c r="G115" s="425">
        <v>331.8</v>
      </c>
      <c r="H115" s="426"/>
      <c r="I115" s="422" t="s">
        <v>103</v>
      </c>
    </row>
    <row r="116" spans="2:9" x14ac:dyDescent="0.15">
      <c r="B116" s="354"/>
      <c r="C116" s="136"/>
      <c r="D116" s="353"/>
      <c r="E116" s="354"/>
      <c r="F116" s="92"/>
      <c r="G116" s="425"/>
      <c r="H116" s="426"/>
      <c r="I116" s="422" t="s">
        <v>199</v>
      </c>
    </row>
    <row r="117" spans="2:9" x14ac:dyDescent="0.15">
      <c r="B117" s="354"/>
      <c r="C117" s="136"/>
      <c r="D117" s="353"/>
      <c r="E117" s="354" t="s">
        <v>200</v>
      </c>
      <c r="F117" s="104"/>
      <c r="G117" s="425">
        <v>417.2</v>
      </c>
      <c r="H117" s="426"/>
      <c r="I117" s="422" t="s">
        <v>101</v>
      </c>
    </row>
    <row r="118" spans="2:9" x14ac:dyDescent="0.15">
      <c r="B118" s="354"/>
      <c r="C118" s="136"/>
      <c r="D118" s="353"/>
      <c r="E118" s="354" t="s">
        <v>201</v>
      </c>
      <c r="F118" s="104"/>
      <c r="G118" s="425">
        <v>22.6</v>
      </c>
      <c r="H118" s="426"/>
      <c r="I118" s="422" t="s">
        <v>110</v>
      </c>
    </row>
    <row r="119" spans="2:9" ht="6.75" customHeight="1" x14ac:dyDescent="0.15">
      <c r="B119" s="687" t="s">
        <v>571</v>
      </c>
      <c r="C119" s="687"/>
      <c r="D119" s="687"/>
      <c r="E119" s="687"/>
      <c r="F119" s="687"/>
      <c r="G119" s="687"/>
      <c r="H119" s="687"/>
      <c r="I119" s="687"/>
    </row>
    <row r="120" spans="2:9" ht="6" customHeight="1" thickBot="1" x14ac:dyDescent="0.2">
      <c r="B120" s="688"/>
      <c r="C120" s="688"/>
      <c r="D120" s="688"/>
      <c r="E120" s="688"/>
      <c r="F120" s="688"/>
      <c r="G120" s="688"/>
      <c r="H120" s="688"/>
      <c r="I120" s="688"/>
    </row>
    <row r="121" spans="2:9" ht="11.25" thickTop="1" x14ac:dyDescent="0.15">
      <c r="F121" s="103"/>
      <c r="H121" s="125"/>
      <c r="I121" s="80"/>
    </row>
    <row r="123" spans="2:9" x14ac:dyDescent="0.15">
      <c r="B123" s="103"/>
      <c r="E123" s="141"/>
      <c r="F123" s="141"/>
      <c r="G123" s="141"/>
      <c r="H123" s="141"/>
      <c r="I123" s="141"/>
    </row>
  </sheetData>
  <mergeCells count="2">
    <mergeCell ref="G2:H2"/>
    <mergeCell ref="B119:I120"/>
  </mergeCells>
  <phoneticPr fontId="3"/>
  <printOptions horizontalCentered="1"/>
  <pageMargins left="0.39370078740157483" right="0" top="0.98425196850393704" bottom="0" header="0.51181102362204722" footer="0.27559055118110237"/>
  <pageSetup paperSize="9" scale="116" orientation="portrait" r:id="rId1"/>
  <headerFooter alignWithMargins="0">
    <oddHeader>&amp;L&amp;9自然環境保全地域&amp;R&amp;8&amp;F （&amp;A）</oddHeader>
  </headerFooter>
  <rowBreaks count="1" manualBreakCount="1">
    <brk id="65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11"/>
  <sheetViews>
    <sheetView zoomScaleNormal="100" zoomScaleSheetLayoutView="130" workbookViewId="0"/>
  </sheetViews>
  <sheetFormatPr defaultColWidth="9" defaultRowHeight="9.75" x14ac:dyDescent="0.15"/>
  <cols>
    <col min="1" max="1" width="3.875" style="82" customWidth="1"/>
    <col min="2" max="2" width="0.625" style="82" customWidth="1"/>
    <col min="3" max="3" width="8.625" style="82" customWidth="1"/>
    <col min="4" max="4" width="0.625" style="82" customWidth="1"/>
    <col min="5" max="5" width="15.625" style="82" customWidth="1"/>
    <col min="6" max="6" width="6.875" style="82" customWidth="1"/>
    <col min="7" max="7" width="1.125" style="82" customWidth="1"/>
    <col min="8" max="8" width="9.125" style="82" customWidth="1"/>
    <col min="9" max="9" width="1.5" style="82" customWidth="1"/>
    <col min="10" max="10" width="12.125" style="82" bestFit="1" customWidth="1"/>
    <col min="11" max="11" width="7.875" style="181" customWidth="1"/>
    <col min="12" max="12" width="1.625" style="82" customWidth="1"/>
    <col min="13" max="16384" width="9" style="82"/>
  </cols>
  <sheetData>
    <row r="1" spans="1:12" ht="12.2" customHeight="1" thickBot="1" x14ac:dyDescent="0.2">
      <c r="A1" s="80"/>
      <c r="B1" s="80"/>
      <c r="C1" s="80"/>
      <c r="D1" s="80"/>
      <c r="E1" s="143"/>
      <c r="F1" s="80"/>
      <c r="G1" s="80"/>
      <c r="H1" s="144"/>
      <c r="I1" s="144"/>
      <c r="J1" s="144"/>
      <c r="K1" s="144" t="s">
        <v>601</v>
      </c>
    </row>
    <row r="2" spans="1:12" s="83" customFormat="1" ht="25.5" customHeight="1" thickTop="1" x14ac:dyDescent="0.15">
      <c r="A2" s="145" t="s">
        <v>202</v>
      </c>
      <c r="B2" s="129"/>
      <c r="C2" s="129" t="s">
        <v>203</v>
      </c>
      <c r="D2" s="145"/>
      <c r="E2" s="84" t="s">
        <v>204</v>
      </c>
      <c r="F2" s="586" t="s">
        <v>205</v>
      </c>
      <c r="G2" s="587"/>
      <c r="H2" s="146" t="s">
        <v>206</v>
      </c>
      <c r="I2" s="129"/>
      <c r="J2" s="689" t="s">
        <v>207</v>
      </c>
      <c r="K2" s="689"/>
      <c r="L2" s="147"/>
    </row>
    <row r="3" spans="1:12" s="83" customFormat="1" ht="8.4499999999999993" customHeight="1" x14ac:dyDescent="0.15">
      <c r="A3" s="148"/>
      <c r="B3" s="149"/>
      <c r="C3" s="149"/>
      <c r="D3" s="148"/>
      <c r="E3" s="88"/>
      <c r="F3" s="150" t="s">
        <v>84</v>
      </c>
      <c r="G3" s="148"/>
      <c r="H3" s="151"/>
      <c r="I3" s="149"/>
      <c r="J3" s="149"/>
      <c r="K3" s="149"/>
    </row>
    <row r="4" spans="1:12" s="162" customFormat="1" ht="59.25" customHeight="1" x14ac:dyDescent="0.15">
      <c r="A4" s="152" t="s">
        <v>208</v>
      </c>
      <c r="B4" s="153"/>
      <c r="C4" s="154" t="s">
        <v>209</v>
      </c>
      <c r="D4" s="155"/>
      <c r="E4" s="156" t="s">
        <v>210</v>
      </c>
      <c r="F4" s="157">
        <v>10356</v>
      </c>
      <c r="G4" s="158"/>
      <c r="H4" s="159">
        <v>13181</v>
      </c>
      <c r="I4" s="160"/>
      <c r="J4" s="154" t="s">
        <v>211</v>
      </c>
      <c r="K4" s="161" t="s">
        <v>212</v>
      </c>
    </row>
    <row r="5" spans="1:12" s="162" customFormat="1" ht="45.75" customHeight="1" x14ac:dyDescent="0.15">
      <c r="A5" s="163" t="s">
        <v>213</v>
      </c>
      <c r="B5" s="164"/>
      <c r="C5" s="165" t="s">
        <v>214</v>
      </c>
      <c r="D5" s="166"/>
      <c r="E5" s="167" t="s">
        <v>215</v>
      </c>
      <c r="F5" s="168">
        <v>27572</v>
      </c>
      <c r="G5" s="169"/>
      <c r="H5" s="170">
        <v>23826</v>
      </c>
      <c r="I5" s="171"/>
      <c r="J5" s="165" t="s">
        <v>216</v>
      </c>
      <c r="K5" s="172" t="s">
        <v>217</v>
      </c>
    </row>
    <row r="6" spans="1:12" s="162" customFormat="1" ht="74.25" customHeight="1" x14ac:dyDescent="0.15">
      <c r="A6" s="690" t="s">
        <v>218</v>
      </c>
      <c r="B6" s="164"/>
      <c r="C6" s="165" t="s">
        <v>219</v>
      </c>
      <c r="D6" s="166"/>
      <c r="E6" s="167" t="s">
        <v>220</v>
      </c>
      <c r="F6" s="168">
        <v>11355</v>
      </c>
      <c r="G6" s="169"/>
      <c r="H6" s="170">
        <v>22038</v>
      </c>
      <c r="I6" s="171"/>
      <c r="J6" s="165" t="s">
        <v>221</v>
      </c>
      <c r="K6" s="172" t="s">
        <v>222</v>
      </c>
    </row>
    <row r="7" spans="1:12" s="162" customFormat="1" ht="32.25" customHeight="1" x14ac:dyDescent="0.15">
      <c r="A7" s="690"/>
      <c r="B7" s="164"/>
      <c r="C7" s="165" t="s">
        <v>223</v>
      </c>
      <c r="D7" s="166"/>
      <c r="E7" s="167" t="s">
        <v>224</v>
      </c>
      <c r="F7" s="168">
        <v>138</v>
      </c>
      <c r="G7" s="169"/>
      <c r="H7" s="170">
        <v>22207</v>
      </c>
      <c r="I7" s="171"/>
      <c r="J7" s="165" t="s">
        <v>225</v>
      </c>
      <c r="K7" s="172" t="s">
        <v>226</v>
      </c>
    </row>
    <row r="8" spans="1:12" s="162" customFormat="1" ht="32.25" customHeight="1" x14ac:dyDescent="0.15">
      <c r="A8" s="690"/>
      <c r="B8" s="164"/>
      <c r="C8" s="165" t="s">
        <v>227</v>
      </c>
      <c r="D8" s="166"/>
      <c r="E8" s="167" t="s">
        <v>228</v>
      </c>
      <c r="F8" s="168">
        <v>1932</v>
      </c>
      <c r="G8" s="169"/>
      <c r="H8" s="170">
        <v>22207</v>
      </c>
      <c r="I8" s="171"/>
      <c r="J8" s="165" t="s">
        <v>229</v>
      </c>
      <c r="K8" s="172" t="s">
        <v>230</v>
      </c>
    </row>
    <row r="9" spans="1:12" s="162" customFormat="1" ht="32.25" customHeight="1" x14ac:dyDescent="0.15">
      <c r="A9" s="690"/>
      <c r="B9" s="171"/>
      <c r="C9" s="165" t="s">
        <v>231</v>
      </c>
      <c r="D9" s="166"/>
      <c r="E9" s="167" t="s">
        <v>232</v>
      </c>
      <c r="F9" s="168">
        <v>3785</v>
      </c>
      <c r="G9" s="169"/>
      <c r="H9" s="173" t="s">
        <v>233</v>
      </c>
      <c r="I9" s="174"/>
      <c r="J9" s="165" t="s">
        <v>234</v>
      </c>
      <c r="K9" s="172" t="s">
        <v>235</v>
      </c>
    </row>
    <row r="10" spans="1:12" s="162" customFormat="1" ht="18" customHeight="1" thickBot="1" x14ac:dyDescent="0.2">
      <c r="A10" s="691" t="s">
        <v>236</v>
      </c>
      <c r="B10" s="691"/>
      <c r="C10" s="691"/>
      <c r="D10" s="691"/>
      <c r="E10" s="691"/>
      <c r="F10" s="175">
        <f>SUM(F4:F9)</f>
        <v>55138</v>
      </c>
      <c r="G10" s="176"/>
      <c r="H10" s="177"/>
      <c r="I10" s="178"/>
      <c r="J10" s="178"/>
      <c r="K10" s="179"/>
    </row>
    <row r="11" spans="1:12" s="162" customFormat="1" ht="4.7" customHeight="1" thickTop="1" x14ac:dyDescent="0.15">
      <c r="K11" s="180"/>
    </row>
  </sheetData>
  <mergeCells count="4">
    <mergeCell ref="F2:G2"/>
    <mergeCell ref="J2:K2"/>
    <mergeCell ref="A6:A9"/>
    <mergeCell ref="A10:E10"/>
  </mergeCells>
  <phoneticPr fontId="3"/>
  <printOptions horizontalCentered="1"/>
  <pageMargins left="0.35433070866141736" right="0.55118110236220474" top="0.98425196850393704" bottom="0.98425196850393704" header="0.51181102362204722" footer="0.51181102362204722"/>
  <pageSetup paperSize="9" scale="120" orientation="portrait" cellComments="asDisplayed" r:id="rId1"/>
  <headerFooter alignWithMargins="0">
    <oddHeader>&amp;L&amp;9自然公園指定状況&amp;C
&amp;R&amp;8&amp;F （&amp;A）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5"/>
  <sheetViews>
    <sheetView zoomScaleNormal="100" zoomScaleSheetLayoutView="140" workbookViewId="0"/>
  </sheetViews>
  <sheetFormatPr defaultColWidth="9" defaultRowHeight="9.75" x14ac:dyDescent="0.15"/>
  <cols>
    <col min="1" max="1" width="0.625" style="184" customWidth="1"/>
    <col min="2" max="2" width="25.625" style="184" customWidth="1"/>
    <col min="3" max="4" width="11.125" style="184" customWidth="1"/>
    <col min="5" max="5" width="10.875" style="184" customWidth="1"/>
    <col min="6" max="16384" width="9" style="184"/>
  </cols>
  <sheetData>
    <row r="1" spans="1:5" ht="12.2" customHeight="1" thickBot="1" x14ac:dyDescent="0.2">
      <c r="A1" s="182"/>
      <c r="B1" s="143"/>
      <c r="C1" s="143"/>
      <c r="D1" s="183"/>
      <c r="E1" s="81" t="s">
        <v>237</v>
      </c>
    </row>
    <row r="2" spans="1:5" s="83" customFormat="1" ht="13.7" customHeight="1" thickTop="1" x14ac:dyDescent="0.15">
      <c r="A2" s="185"/>
      <c r="B2" s="129" t="s">
        <v>238</v>
      </c>
      <c r="C2" s="85" t="s">
        <v>87</v>
      </c>
      <c r="D2" s="85" t="s">
        <v>239</v>
      </c>
      <c r="E2" s="490" t="s">
        <v>89</v>
      </c>
    </row>
    <row r="3" spans="1:5" s="186" customFormat="1" ht="12.2" customHeight="1" x14ac:dyDescent="0.15">
      <c r="B3" s="187"/>
      <c r="C3" s="115" t="s">
        <v>240</v>
      </c>
      <c r="D3" s="115" t="s">
        <v>240</v>
      </c>
      <c r="E3" s="115" t="s">
        <v>240</v>
      </c>
    </row>
    <row r="4" spans="1:5" ht="12.2" customHeight="1" x14ac:dyDescent="0.15">
      <c r="B4" s="188" t="s">
        <v>241</v>
      </c>
      <c r="C4" s="189">
        <v>22212</v>
      </c>
      <c r="D4" s="189">
        <v>25972</v>
      </c>
      <c r="E4" s="189">
        <f>SUM(E6:E11)</f>
        <v>28710</v>
      </c>
    </row>
    <row r="5" spans="1:5" ht="6" customHeight="1" x14ac:dyDescent="0.15">
      <c r="B5" s="190"/>
      <c r="C5" s="189"/>
      <c r="D5" s="189"/>
      <c r="E5" s="189"/>
    </row>
    <row r="6" spans="1:5" ht="12.2" customHeight="1" x14ac:dyDescent="0.15">
      <c r="B6" s="104" t="s">
        <v>242</v>
      </c>
      <c r="C6" s="191">
        <v>13500</v>
      </c>
      <c r="D6" s="191">
        <v>17360</v>
      </c>
      <c r="E6" s="191">
        <v>19510</v>
      </c>
    </row>
    <row r="7" spans="1:5" ht="12.2" customHeight="1" x14ac:dyDescent="0.15">
      <c r="B7" s="104" t="s">
        <v>243</v>
      </c>
      <c r="C7" s="191">
        <v>2687</v>
      </c>
      <c r="D7" s="191">
        <v>2793</v>
      </c>
      <c r="E7" s="191">
        <v>3113</v>
      </c>
    </row>
    <row r="8" spans="1:5" ht="12.2" customHeight="1" x14ac:dyDescent="0.15">
      <c r="B8" s="104" t="s">
        <v>244</v>
      </c>
      <c r="C8" s="191">
        <v>3644</v>
      </c>
      <c r="D8" s="191">
        <v>3275</v>
      </c>
      <c r="E8" s="191">
        <v>3371</v>
      </c>
    </row>
    <row r="9" spans="1:5" ht="12.2" customHeight="1" x14ac:dyDescent="0.15">
      <c r="B9" s="104" t="s">
        <v>245</v>
      </c>
      <c r="C9" s="191">
        <v>1062</v>
      </c>
      <c r="D9" s="191">
        <v>1039</v>
      </c>
      <c r="E9" s="191">
        <v>1017</v>
      </c>
    </row>
    <row r="10" spans="1:5" ht="12.2" customHeight="1" x14ac:dyDescent="0.15">
      <c r="B10" s="104" t="s">
        <v>246</v>
      </c>
      <c r="C10" s="191">
        <v>410</v>
      </c>
      <c r="D10" s="191">
        <v>580</v>
      </c>
      <c r="E10" s="191">
        <v>622</v>
      </c>
    </row>
    <row r="11" spans="1:5" ht="12.2" customHeight="1" x14ac:dyDescent="0.15">
      <c r="B11" s="104" t="s">
        <v>247</v>
      </c>
      <c r="C11" s="191">
        <v>909</v>
      </c>
      <c r="D11" s="191">
        <v>925</v>
      </c>
      <c r="E11" s="191">
        <v>1077</v>
      </c>
    </row>
    <row r="12" spans="1:5" ht="4.7" customHeight="1" thickBot="1" x14ac:dyDescent="0.2">
      <c r="A12" s="182"/>
      <c r="B12" s="192"/>
      <c r="C12" s="193"/>
      <c r="D12" s="193"/>
      <c r="E12" s="193"/>
    </row>
    <row r="13" spans="1:5" ht="3.2" customHeight="1" thickTop="1" x14ac:dyDescent="0.15">
      <c r="B13" s="143"/>
      <c r="C13" s="143"/>
      <c r="D13" s="143"/>
      <c r="E13" s="143"/>
    </row>
    <row r="14" spans="1:5" ht="10.5" x14ac:dyDescent="0.15">
      <c r="B14" s="80" t="s">
        <v>248</v>
      </c>
      <c r="C14" s="80"/>
      <c r="D14" s="80"/>
      <c r="E14" s="194"/>
    </row>
    <row r="15" spans="1:5" x14ac:dyDescent="0.15">
      <c r="D15" s="195"/>
    </row>
  </sheetData>
  <phoneticPr fontId="3"/>
  <printOptions horizontalCentered="1"/>
  <pageMargins left="0.51181102362204722" right="0.59055118110236227" top="0.98425196850393704" bottom="0.98425196850393704" header="0.51181102362204722" footer="0.51181102362204722"/>
  <pageSetup paperSize="9" scale="130" orientation="portrait" r:id="rId1"/>
  <headerFooter alignWithMargins="0">
    <oddHeader>&amp;L&amp;9自然公園利用者数&amp;R&amp;8&amp;F　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0"/>
  <sheetViews>
    <sheetView zoomScaleNormal="100" zoomScaleSheetLayoutView="120" workbookViewId="0"/>
  </sheetViews>
  <sheetFormatPr defaultColWidth="9" defaultRowHeight="9.75" x14ac:dyDescent="0.15"/>
  <cols>
    <col min="1" max="1" width="0.875" style="82" customWidth="1"/>
    <col min="2" max="2" width="9" style="82" customWidth="1"/>
    <col min="3" max="3" width="0.875" style="82" customWidth="1"/>
    <col min="4" max="4" width="6" style="82" bestFit="1" customWidth="1"/>
    <col min="5" max="5" width="10.125" style="82" bestFit="1" customWidth="1"/>
    <col min="6" max="6" width="3.125" style="239" customWidth="1"/>
    <col min="7" max="7" width="3.125" style="240" customWidth="1"/>
    <col min="8" max="8" width="7.625" style="82" customWidth="1"/>
    <col min="9" max="9" width="6" style="47" customWidth="1"/>
    <col min="10" max="10" width="7.625" style="82" customWidth="1"/>
    <col min="11" max="11" width="3.625" style="239" customWidth="1"/>
    <col min="12" max="12" width="3.625" style="240" customWidth="1"/>
    <col min="13" max="13" width="8.5" style="82" bestFit="1" customWidth="1"/>
    <col min="14" max="14" width="6" style="82" bestFit="1" customWidth="1"/>
    <col min="15" max="15" width="7.625" style="82" bestFit="1" customWidth="1"/>
    <col min="16" max="16" width="6" style="82" customWidth="1"/>
    <col min="17" max="17" width="7.625" style="82" bestFit="1" customWidth="1"/>
    <col min="18" max="18" width="17.125" style="82" customWidth="1"/>
    <col min="19" max="19" width="9" style="198"/>
    <col min="20" max="16384" width="9" style="82"/>
  </cols>
  <sheetData>
    <row r="1" spans="1:19" ht="12.2" customHeight="1" thickBot="1" x14ac:dyDescent="0.2">
      <c r="A1" s="79"/>
      <c r="B1" s="548"/>
      <c r="C1" s="548"/>
      <c r="D1" s="196"/>
      <c r="E1" s="196"/>
      <c r="F1" s="196"/>
      <c r="G1" s="197"/>
      <c r="H1" s="196"/>
      <c r="I1" s="196"/>
      <c r="J1" s="196"/>
      <c r="K1" s="184"/>
      <c r="L1" s="197"/>
      <c r="M1" s="692" t="s">
        <v>602</v>
      </c>
      <c r="N1" s="692"/>
      <c r="O1" s="692"/>
      <c r="P1" s="692"/>
      <c r="Q1" s="692"/>
    </row>
    <row r="2" spans="1:19" ht="15" customHeight="1" thickTop="1" x14ac:dyDescent="0.15">
      <c r="A2" s="548"/>
      <c r="B2" s="583" t="s">
        <v>249</v>
      </c>
      <c r="C2" s="200"/>
      <c r="D2" s="693" t="s">
        <v>250</v>
      </c>
      <c r="E2" s="694"/>
      <c r="F2" s="696" t="s">
        <v>251</v>
      </c>
      <c r="G2" s="697"/>
      <c r="H2" s="697"/>
      <c r="I2" s="697"/>
      <c r="J2" s="698"/>
      <c r="K2" s="702" t="s">
        <v>252</v>
      </c>
      <c r="L2" s="703"/>
      <c r="M2" s="703"/>
      <c r="N2" s="703"/>
      <c r="O2" s="704"/>
      <c r="P2" s="693" t="s">
        <v>253</v>
      </c>
      <c r="Q2" s="588"/>
      <c r="R2" s="201"/>
    </row>
    <row r="3" spans="1:19" ht="13.7" customHeight="1" x14ac:dyDescent="0.15">
      <c r="A3" s="548"/>
      <c r="B3" s="635"/>
      <c r="C3" s="203"/>
      <c r="D3" s="621"/>
      <c r="E3" s="695"/>
      <c r="F3" s="699"/>
      <c r="G3" s="700"/>
      <c r="H3" s="700"/>
      <c r="I3" s="700"/>
      <c r="J3" s="701"/>
      <c r="K3" s="705"/>
      <c r="L3" s="706"/>
      <c r="M3" s="706"/>
      <c r="N3" s="706"/>
      <c r="O3" s="707"/>
      <c r="P3" s="621"/>
      <c r="Q3" s="589"/>
      <c r="R3" s="204"/>
    </row>
    <row r="4" spans="1:19" ht="14.25" customHeight="1" x14ac:dyDescent="0.15">
      <c r="A4" s="548"/>
      <c r="B4" s="635"/>
      <c r="C4" s="203"/>
      <c r="D4" s="708" t="s">
        <v>254</v>
      </c>
      <c r="E4" s="710" t="s">
        <v>205</v>
      </c>
      <c r="F4" s="708" t="s">
        <v>255</v>
      </c>
      <c r="G4" s="712"/>
      <c r="H4" s="712"/>
      <c r="I4" s="712" t="s">
        <v>256</v>
      </c>
      <c r="J4" s="713"/>
      <c r="K4" s="714" t="s">
        <v>257</v>
      </c>
      <c r="L4" s="712"/>
      <c r="M4" s="712"/>
      <c r="N4" s="712" t="s">
        <v>258</v>
      </c>
      <c r="O4" s="710"/>
      <c r="P4" s="708" t="s">
        <v>254</v>
      </c>
      <c r="Q4" s="710" t="s">
        <v>205</v>
      </c>
    </row>
    <row r="5" spans="1:19" ht="12.2" customHeight="1" x14ac:dyDescent="0.15">
      <c r="A5" s="205"/>
      <c r="B5" s="584"/>
      <c r="C5" s="207"/>
      <c r="D5" s="709"/>
      <c r="E5" s="711"/>
      <c r="F5" s="709" t="s">
        <v>259</v>
      </c>
      <c r="G5" s="715"/>
      <c r="H5" s="547" t="s">
        <v>205</v>
      </c>
      <c r="I5" s="208" t="s">
        <v>260</v>
      </c>
      <c r="J5" s="209" t="s">
        <v>205</v>
      </c>
      <c r="K5" s="716" t="s">
        <v>259</v>
      </c>
      <c r="L5" s="715"/>
      <c r="M5" s="547" t="s">
        <v>261</v>
      </c>
      <c r="N5" s="547" t="s">
        <v>262</v>
      </c>
      <c r="O5" s="546" t="s">
        <v>261</v>
      </c>
      <c r="P5" s="709"/>
      <c r="Q5" s="711"/>
    </row>
    <row r="6" spans="1:19" s="181" customFormat="1" ht="10.5" x14ac:dyDescent="0.15">
      <c r="D6" s="150"/>
      <c r="E6" s="81" t="s">
        <v>263</v>
      </c>
      <c r="F6" s="81" t="s">
        <v>264</v>
      </c>
      <c r="G6" s="81"/>
      <c r="H6" s="81" t="s">
        <v>263</v>
      </c>
      <c r="I6" s="210"/>
      <c r="J6" s="81" t="s">
        <v>263</v>
      </c>
      <c r="K6" s="81" t="s">
        <v>264</v>
      </c>
      <c r="L6" s="81"/>
      <c r="M6" s="81" t="s">
        <v>263</v>
      </c>
      <c r="N6" s="81" t="s">
        <v>264</v>
      </c>
      <c r="O6" s="81" t="s">
        <v>263</v>
      </c>
      <c r="P6" s="81" t="s">
        <v>264</v>
      </c>
      <c r="Q6" s="81" t="s">
        <v>263</v>
      </c>
      <c r="S6" s="211"/>
    </row>
    <row r="7" spans="1:19" ht="18" customHeight="1" x14ac:dyDescent="0.15">
      <c r="A7" s="212" t="s">
        <v>265</v>
      </c>
      <c r="B7" s="213"/>
      <c r="C7" s="214"/>
      <c r="D7" s="215">
        <v>51</v>
      </c>
      <c r="E7" s="216">
        <v>14977.5</v>
      </c>
      <c r="F7" s="217">
        <v>5</v>
      </c>
      <c r="G7" s="218"/>
      <c r="H7" s="219">
        <v>989</v>
      </c>
      <c r="I7" s="217">
        <v>13</v>
      </c>
      <c r="J7" s="216">
        <v>573.6</v>
      </c>
      <c r="K7" s="220">
        <v>7</v>
      </c>
      <c r="L7" s="218"/>
      <c r="M7" s="221">
        <v>4800</v>
      </c>
      <c r="N7" s="222">
        <v>10</v>
      </c>
      <c r="O7" s="216">
        <v>851.6</v>
      </c>
      <c r="P7" s="222">
        <v>276</v>
      </c>
      <c r="Q7" s="216">
        <v>813.2</v>
      </c>
      <c r="R7" s="223"/>
      <c r="S7" s="224"/>
    </row>
    <row r="8" spans="1:19" ht="18" customHeight="1" x14ac:dyDescent="0.15">
      <c r="A8" s="212" t="s">
        <v>266</v>
      </c>
      <c r="B8" s="213"/>
      <c r="C8" s="214"/>
      <c r="D8" s="215">
        <v>51</v>
      </c>
      <c r="E8" s="216">
        <v>14977.5</v>
      </c>
      <c r="F8" s="217">
        <v>5</v>
      </c>
      <c r="G8" s="218"/>
      <c r="H8" s="219">
        <v>989</v>
      </c>
      <c r="I8" s="217">
        <v>13</v>
      </c>
      <c r="J8" s="216">
        <v>573.6</v>
      </c>
      <c r="K8" s="220">
        <v>7</v>
      </c>
      <c r="L8" s="218"/>
      <c r="M8" s="221">
        <v>4800</v>
      </c>
      <c r="N8" s="222">
        <v>10</v>
      </c>
      <c r="O8" s="216">
        <v>851.6</v>
      </c>
      <c r="P8" s="222">
        <v>278</v>
      </c>
      <c r="Q8" s="216">
        <v>822.9</v>
      </c>
      <c r="R8" s="223"/>
      <c r="S8" s="224"/>
    </row>
    <row r="9" spans="1:19" ht="18" customHeight="1" x14ac:dyDescent="0.15">
      <c r="A9" s="212" t="s">
        <v>267</v>
      </c>
      <c r="B9" s="213"/>
      <c r="C9" s="225"/>
      <c r="D9" s="436">
        <v>51</v>
      </c>
      <c r="E9" s="216">
        <v>14977.5</v>
      </c>
      <c r="F9" s="217">
        <v>5</v>
      </c>
      <c r="G9" s="218"/>
      <c r="H9" s="219">
        <v>989</v>
      </c>
      <c r="I9" s="217">
        <v>13</v>
      </c>
      <c r="J9" s="216">
        <v>573.6</v>
      </c>
      <c r="K9" s="220">
        <v>7</v>
      </c>
      <c r="L9" s="218"/>
      <c r="M9" s="221">
        <v>4800</v>
      </c>
      <c r="N9" s="222">
        <v>10</v>
      </c>
      <c r="O9" s="216">
        <v>851.6</v>
      </c>
      <c r="P9" s="437">
        <v>278</v>
      </c>
      <c r="Q9" s="216">
        <v>822.9</v>
      </c>
      <c r="R9" s="223"/>
      <c r="S9" s="224"/>
    </row>
    <row r="10" spans="1:19" ht="6.75" customHeight="1" x14ac:dyDescent="0.15">
      <c r="A10" s="548"/>
      <c r="B10" s="226"/>
      <c r="C10" s="214"/>
      <c r="D10" s="215"/>
      <c r="E10" s="216"/>
      <c r="F10" s="438"/>
      <c r="G10" s="439"/>
      <c r="H10" s="219"/>
      <c r="I10" s="217"/>
      <c r="J10" s="216"/>
      <c r="K10" s="438"/>
      <c r="L10" s="439"/>
      <c r="M10" s="440"/>
      <c r="N10" s="222"/>
      <c r="O10" s="216"/>
      <c r="P10" s="222"/>
      <c r="Q10" s="216"/>
      <c r="R10" s="223"/>
      <c r="S10" s="224"/>
    </row>
    <row r="11" spans="1:19" ht="18" customHeight="1" x14ac:dyDescent="0.15">
      <c r="A11" s="548"/>
      <c r="B11" s="533" t="s">
        <v>18</v>
      </c>
      <c r="C11" s="228"/>
      <c r="D11" s="441">
        <v>16</v>
      </c>
      <c r="E11" s="442">
        <v>3710</v>
      </c>
      <c r="F11" s="443" t="s">
        <v>90</v>
      </c>
      <c r="G11" s="444"/>
      <c r="H11" s="443" t="s">
        <v>90</v>
      </c>
      <c r="I11" s="443" t="s">
        <v>90</v>
      </c>
      <c r="J11" s="443" t="s">
        <v>90</v>
      </c>
      <c r="K11" s="445">
        <v>1</v>
      </c>
      <c r="L11" s="446" t="s">
        <v>268</v>
      </c>
      <c r="M11" s="443">
        <v>802</v>
      </c>
      <c r="N11" s="447">
        <v>3</v>
      </c>
      <c r="O11" s="442">
        <v>201.6</v>
      </c>
      <c r="P11" s="447">
        <v>177</v>
      </c>
      <c r="Q11" s="442">
        <v>531.29999999999995</v>
      </c>
      <c r="R11" s="223"/>
      <c r="S11" s="229"/>
    </row>
    <row r="12" spans="1:19" ht="18" customHeight="1" x14ac:dyDescent="0.15">
      <c r="A12" s="548"/>
      <c r="B12" s="533" t="s">
        <v>19</v>
      </c>
      <c r="C12" s="228"/>
      <c r="D12" s="441">
        <v>1</v>
      </c>
      <c r="E12" s="442">
        <v>284.8</v>
      </c>
      <c r="F12" s="443" t="s">
        <v>90</v>
      </c>
      <c r="G12" s="448"/>
      <c r="H12" s="443" t="s">
        <v>90</v>
      </c>
      <c r="I12" s="443" t="s">
        <v>90</v>
      </c>
      <c r="J12" s="443" t="s">
        <v>90</v>
      </c>
      <c r="K12" s="443" t="s">
        <v>90</v>
      </c>
      <c r="L12" s="448"/>
      <c r="M12" s="443" t="s">
        <v>90</v>
      </c>
      <c r="N12" s="443" t="s">
        <v>90</v>
      </c>
      <c r="O12" s="443" t="s">
        <v>90</v>
      </c>
      <c r="P12" s="447">
        <v>80</v>
      </c>
      <c r="Q12" s="442">
        <v>139.5</v>
      </c>
      <c r="R12" s="230"/>
      <c r="S12" s="231"/>
    </row>
    <row r="13" spans="1:19" ht="18" customHeight="1" x14ac:dyDescent="0.15">
      <c r="A13" s="548"/>
      <c r="B13" s="533" t="s">
        <v>63</v>
      </c>
      <c r="C13" s="228"/>
      <c r="D13" s="441" t="s">
        <v>90</v>
      </c>
      <c r="E13" s="442" t="s">
        <v>90</v>
      </c>
      <c r="F13" s="443" t="s">
        <v>90</v>
      </c>
      <c r="G13" s="449"/>
      <c r="H13" s="443" t="s">
        <v>90</v>
      </c>
      <c r="I13" s="443" t="s">
        <v>90</v>
      </c>
      <c r="J13" s="443" t="s">
        <v>90</v>
      </c>
      <c r="K13" s="450">
        <v>1</v>
      </c>
      <c r="L13" s="449"/>
      <c r="M13" s="442">
        <v>644</v>
      </c>
      <c r="N13" s="450">
        <v>2</v>
      </c>
      <c r="O13" s="442">
        <v>176.8</v>
      </c>
      <c r="P13" s="450">
        <v>2</v>
      </c>
      <c r="Q13" s="442">
        <v>9.9</v>
      </c>
      <c r="R13" s="230"/>
      <c r="S13" s="231"/>
    </row>
    <row r="14" spans="1:19" ht="18" customHeight="1" x14ac:dyDescent="0.15">
      <c r="A14" s="548"/>
      <c r="B14" s="533" t="s">
        <v>64</v>
      </c>
      <c r="C14" s="228"/>
      <c r="D14" s="441">
        <v>5</v>
      </c>
      <c r="E14" s="442">
        <v>1355.7</v>
      </c>
      <c r="F14" s="443" t="s">
        <v>90</v>
      </c>
      <c r="G14" s="451"/>
      <c r="H14" s="443" t="s">
        <v>90</v>
      </c>
      <c r="I14" s="443" t="s">
        <v>90</v>
      </c>
      <c r="J14" s="443" t="s">
        <v>90</v>
      </c>
      <c r="K14" s="450">
        <v>2</v>
      </c>
      <c r="L14" s="452" t="s">
        <v>269</v>
      </c>
      <c r="M14" s="442">
        <v>1012</v>
      </c>
      <c r="N14" s="450">
        <v>2</v>
      </c>
      <c r="O14" s="442">
        <v>244</v>
      </c>
      <c r="P14" s="450" t="s">
        <v>90</v>
      </c>
      <c r="Q14" s="450" t="s">
        <v>90</v>
      </c>
      <c r="R14" s="230"/>
      <c r="S14" s="231"/>
    </row>
    <row r="15" spans="1:19" ht="18" customHeight="1" x14ac:dyDescent="0.15">
      <c r="A15" s="548"/>
      <c r="B15" s="533" t="s">
        <v>22</v>
      </c>
      <c r="C15" s="228"/>
      <c r="D15" s="441">
        <v>1</v>
      </c>
      <c r="E15" s="442">
        <v>96.2</v>
      </c>
      <c r="F15" s="443" t="s">
        <v>90</v>
      </c>
      <c r="G15" s="448"/>
      <c r="H15" s="443" t="s">
        <v>90</v>
      </c>
      <c r="I15" s="443" t="s">
        <v>90</v>
      </c>
      <c r="J15" s="443" t="s">
        <v>90</v>
      </c>
      <c r="K15" s="443" t="s">
        <v>90</v>
      </c>
      <c r="L15" s="448"/>
      <c r="M15" s="443" t="s">
        <v>90</v>
      </c>
      <c r="N15" s="443" t="s">
        <v>90</v>
      </c>
      <c r="O15" s="443" t="s">
        <v>90</v>
      </c>
      <c r="P15" s="443" t="s">
        <v>90</v>
      </c>
      <c r="Q15" s="443" t="s">
        <v>90</v>
      </c>
      <c r="R15" s="230"/>
      <c r="S15" s="231"/>
    </row>
    <row r="16" spans="1:19" ht="6.75" customHeight="1" x14ac:dyDescent="0.15">
      <c r="A16" s="548"/>
      <c r="B16" s="232"/>
      <c r="C16" s="214"/>
      <c r="D16" s="215"/>
      <c r="E16" s="216"/>
      <c r="F16" s="438"/>
      <c r="G16" s="439"/>
      <c r="H16" s="219"/>
      <c r="I16" s="217"/>
      <c r="J16" s="216"/>
      <c r="K16" s="438"/>
      <c r="L16" s="439"/>
      <c r="M16" s="440"/>
      <c r="N16" s="222"/>
      <c r="O16" s="216"/>
      <c r="P16" s="222"/>
      <c r="Q16" s="216"/>
      <c r="R16" s="223"/>
      <c r="S16" s="224"/>
    </row>
    <row r="17" spans="1:19" ht="18" customHeight="1" x14ac:dyDescent="0.15">
      <c r="A17" s="548"/>
      <c r="B17" s="533" t="s">
        <v>23</v>
      </c>
      <c r="C17" s="228"/>
      <c r="D17" s="441">
        <v>1</v>
      </c>
      <c r="E17" s="442">
        <v>2194</v>
      </c>
      <c r="F17" s="450">
        <v>5</v>
      </c>
      <c r="G17" s="452" t="s">
        <v>270</v>
      </c>
      <c r="H17" s="443">
        <v>982.2</v>
      </c>
      <c r="I17" s="453">
        <v>13</v>
      </c>
      <c r="J17" s="442">
        <v>573.6</v>
      </c>
      <c r="K17" s="450">
        <v>1</v>
      </c>
      <c r="L17" s="452" t="s">
        <v>268</v>
      </c>
      <c r="M17" s="442">
        <v>294</v>
      </c>
      <c r="N17" s="450">
        <v>1</v>
      </c>
      <c r="O17" s="443">
        <v>131</v>
      </c>
      <c r="P17" s="450">
        <v>11</v>
      </c>
      <c r="Q17" s="442">
        <v>49.4</v>
      </c>
      <c r="R17" s="230"/>
      <c r="S17" s="231"/>
    </row>
    <row r="18" spans="1:19" ht="18" customHeight="1" x14ac:dyDescent="0.15">
      <c r="A18" s="548"/>
      <c r="B18" s="533" t="s">
        <v>24</v>
      </c>
      <c r="C18" s="228"/>
      <c r="D18" s="441">
        <v>5</v>
      </c>
      <c r="E18" s="442">
        <v>584.1</v>
      </c>
      <c r="F18" s="443" t="s">
        <v>90</v>
      </c>
      <c r="G18" s="448"/>
      <c r="H18" s="443" t="s">
        <v>90</v>
      </c>
      <c r="I18" s="443" t="s">
        <v>90</v>
      </c>
      <c r="J18" s="443" t="s">
        <v>90</v>
      </c>
      <c r="K18" s="443" t="s">
        <v>90</v>
      </c>
      <c r="L18" s="448"/>
      <c r="M18" s="443" t="s">
        <v>90</v>
      </c>
      <c r="N18" s="443" t="s">
        <v>90</v>
      </c>
      <c r="O18" s="443" t="s">
        <v>90</v>
      </c>
      <c r="P18" s="450">
        <v>4</v>
      </c>
      <c r="Q18" s="442">
        <v>55.8</v>
      </c>
      <c r="R18" s="230"/>
      <c r="S18" s="231"/>
    </row>
    <row r="19" spans="1:19" ht="18" customHeight="1" x14ac:dyDescent="0.15">
      <c r="A19" s="548"/>
      <c r="B19" s="533" t="s">
        <v>26</v>
      </c>
      <c r="C19" s="228"/>
      <c r="D19" s="441" t="s">
        <v>90</v>
      </c>
      <c r="E19" s="442" t="s">
        <v>90</v>
      </c>
      <c r="F19" s="443" t="s">
        <v>90</v>
      </c>
      <c r="G19" s="448"/>
      <c r="H19" s="443" t="s">
        <v>90</v>
      </c>
      <c r="I19" s="443" t="s">
        <v>90</v>
      </c>
      <c r="J19" s="443" t="s">
        <v>90</v>
      </c>
      <c r="K19" s="443" t="s">
        <v>90</v>
      </c>
      <c r="L19" s="448"/>
      <c r="M19" s="443" t="s">
        <v>90</v>
      </c>
      <c r="N19" s="443" t="s">
        <v>90</v>
      </c>
      <c r="O19" s="443" t="s">
        <v>90</v>
      </c>
      <c r="P19" s="450">
        <v>2</v>
      </c>
      <c r="Q19" s="442">
        <v>7.8</v>
      </c>
      <c r="R19" s="230"/>
      <c r="S19" s="231"/>
    </row>
    <row r="20" spans="1:19" ht="18" customHeight="1" x14ac:dyDescent="0.15">
      <c r="A20" s="548"/>
      <c r="B20" s="533" t="s">
        <v>25</v>
      </c>
      <c r="C20" s="228"/>
      <c r="D20" s="441">
        <v>3</v>
      </c>
      <c r="E20" s="442">
        <v>320</v>
      </c>
      <c r="F20" s="443" t="s">
        <v>90</v>
      </c>
      <c r="G20" s="448"/>
      <c r="H20" s="443" t="s">
        <v>90</v>
      </c>
      <c r="I20" s="443" t="s">
        <v>90</v>
      </c>
      <c r="J20" s="443" t="s">
        <v>90</v>
      </c>
      <c r="K20" s="443" t="s">
        <v>90</v>
      </c>
      <c r="L20" s="448"/>
      <c r="M20" s="443" t="s">
        <v>90</v>
      </c>
      <c r="N20" s="443" t="s">
        <v>90</v>
      </c>
      <c r="O20" s="443" t="s">
        <v>90</v>
      </c>
      <c r="P20" s="443" t="s">
        <v>90</v>
      </c>
      <c r="Q20" s="443" t="s">
        <v>90</v>
      </c>
      <c r="R20" s="230"/>
      <c r="S20" s="231"/>
    </row>
    <row r="21" spans="1:19" ht="18" customHeight="1" x14ac:dyDescent="0.15">
      <c r="A21" s="548"/>
      <c r="B21" s="533" t="s">
        <v>27</v>
      </c>
      <c r="C21" s="228"/>
      <c r="D21" s="441">
        <v>1</v>
      </c>
      <c r="E21" s="442">
        <v>90.2</v>
      </c>
      <c r="F21" s="450">
        <v>1</v>
      </c>
      <c r="G21" s="452" t="s">
        <v>271</v>
      </c>
      <c r="H21" s="443">
        <v>6.8</v>
      </c>
      <c r="I21" s="443" t="s">
        <v>90</v>
      </c>
      <c r="J21" s="443" t="s">
        <v>90</v>
      </c>
      <c r="K21" s="450">
        <v>1</v>
      </c>
      <c r="L21" s="452" t="s">
        <v>272</v>
      </c>
      <c r="M21" s="442">
        <v>282</v>
      </c>
      <c r="N21" s="443" t="s">
        <v>90</v>
      </c>
      <c r="O21" s="443" t="s">
        <v>90</v>
      </c>
      <c r="P21" s="450">
        <v>1</v>
      </c>
      <c r="Q21" s="443">
        <v>0.4</v>
      </c>
      <c r="R21" s="230"/>
      <c r="S21" s="231"/>
    </row>
    <row r="22" spans="1:19" ht="6.75" customHeight="1" x14ac:dyDescent="0.15">
      <c r="A22" s="548"/>
      <c r="B22" s="232"/>
      <c r="C22" s="214"/>
      <c r="D22" s="215"/>
      <c r="E22" s="216"/>
      <c r="F22" s="438"/>
      <c r="G22" s="439"/>
      <c r="H22" s="219"/>
      <c r="I22" s="217"/>
      <c r="J22" s="216"/>
      <c r="K22" s="438"/>
      <c r="L22" s="439"/>
      <c r="M22" s="440"/>
      <c r="N22" s="222"/>
      <c r="O22" s="216"/>
      <c r="P22" s="222"/>
      <c r="Q22" s="216"/>
      <c r="R22" s="223"/>
      <c r="S22" s="224"/>
    </row>
    <row r="23" spans="1:19" ht="18" customHeight="1" x14ac:dyDescent="0.15">
      <c r="A23" s="548"/>
      <c r="B23" s="533" t="s">
        <v>28</v>
      </c>
      <c r="C23" s="228"/>
      <c r="D23" s="441">
        <v>6</v>
      </c>
      <c r="E23" s="442">
        <v>904.4</v>
      </c>
      <c r="F23" s="443" t="s">
        <v>90</v>
      </c>
      <c r="G23" s="449"/>
      <c r="H23" s="443" t="s">
        <v>90</v>
      </c>
      <c r="I23" s="443" t="s">
        <v>90</v>
      </c>
      <c r="J23" s="443" t="s">
        <v>90</v>
      </c>
      <c r="K23" s="450">
        <v>2</v>
      </c>
      <c r="L23" s="454"/>
      <c r="M23" s="442">
        <v>688</v>
      </c>
      <c r="N23" s="450">
        <v>1</v>
      </c>
      <c r="O23" s="443">
        <v>65</v>
      </c>
      <c r="P23" s="443" t="s">
        <v>90</v>
      </c>
      <c r="Q23" s="443" t="s">
        <v>90</v>
      </c>
      <c r="R23" s="230"/>
      <c r="S23" s="231"/>
    </row>
    <row r="24" spans="1:19" ht="18" customHeight="1" x14ac:dyDescent="0.15">
      <c r="A24" s="548"/>
      <c r="B24" s="533" t="s">
        <v>30</v>
      </c>
      <c r="C24" s="228"/>
      <c r="D24" s="441" t="s">
        <v>90</v>
      </c>
      <c r="E24" s="443" t="s">
        <v>90</v>
      </c>
      <c r="F24" s="443" t="s">
        <v>90</v>
      </c>
      <c r="G24" s="448"/>
      <c r="H24" s="443" t="s">
        <v>90</v>
      </c>
      <c r="I24" s="443" t="s">
        <v>90</v>
      </c>
      <c r="J24" s="443" t="s">
        <v>90</v>
      </c>
      <c r="K24" s="443" t="s">
        <v>90</v>
      </c>
      <c r="L24" s="455"/>
      <c r="M24" s="443" t="s">
        <v>90</v>
      </c>
      <c r="N24" s="443" t="s">
        <v>90</v>
      </c>
      <c r="O24" s="443" t="s">
        <v>90</v>
      </c>
      <c r="P24" s="450">
        <v>1</v>
      </c>
      <c r="Q24" s="442">
        <v>0.2</v>
      </c>
      <c r="R24" s="230"/>
      <c r="S24" s="231"/>
    </row>
    <row r="25" spans="1:19" ht="18" customHeight="1" x14ac:dyDescent="0.15">
      <c r="A25" s="548"/>
      <c r="B25" s="533" t="s">
        <v>31</v>
      </c>
      <c r="C25" s="228"/>
      <c r="D25" s="441" t="s">
        <v>90</v>
      </c>
      <c r="E25" s="443" t="s">
        <v>90</v>
      </c>
      <c r="F25" s="443" t="s">
        <v>90</v>
      </c>
      <c r="G25" s="448"/>
      <c r="H25" s="443" t="s">
        <v>90</v>
      </c>
      <c r="I25" s="443" t="s">
        <v>90</v>
      </c>
      <c r="J25" s="443" t="s">
        <v>90</v>
      </c>
      <c r="K25" s="443" t="s">
        <v>90</v>
      </c>
      <c r="L25" s="455"/>
      <c r="M25" s="443" t="s">
        <v>90</v>
      </c>
      <c r="N25" s="443" t="s">
        <v>90</v>
      </c>
      <c r="O25" s="443" t="s">
        <v>90</v>
      </c>
      <c r="P25" s="450">
        <v>1</v>
      </c>
      <c r="Q25" s="442">
        <v>17</v>
      </c>
      <c r="R25" s="230"/>
      <c r="S25" s="231"/>
    </row>
    <row r="26" spans="1:19" ht="18" customHeight="1" x14ac:dyDescent="0.15">
      <c r="A26" s="548"/>
      <c r="B26" s="533" t="s">
        <v>34</v>
      </c>
      <c r="C26" s="228"/>
      <c r="D26" s="441" t="s">
        <v>90</v>
      </c>
      <c r="E26" s="443" t="s">
        <v>90</v>
      </c>
      <c r="F26" s="443" t="s">
        <v>90</v>
      </c>
      <c r="G26" s="448"/>
      <c r="H26" s="443" t="s">
        <v>90</v>
      </c>
      <c r="I26" s="443" t="s">
        <v>90</v>
      </c>
      <c r="J26" s="443" t="s">
        <v>90</v>
      </c>
      <c r="K26" s="443" t="s">
        <v>90</v>
      </c>
      <c r="L26" s="455"/>
      <c r="M26" s="443" t="s">
        <v>90</v>
      </c>
      <c r="N26" s="443" t="s">
        <v>90</v>
      </c>
      <c r="O26" s="443" t="s">
        <v>90</v>
      </c>
      <c r="P26" s="450">
        <v>1</v>
      </c>
      <c r="Q26" s="442">
        <v>10.3</v>
      </c>
      <c r="R26" s="230"/>
      <c r="S26" s="231"/>
    </row>
    <row r="27" spans="1:19" ht="6.75" customHeight="1" x14ac:dyDescent="0.15">
      <c r="A27" s="548"/>
      <c r="B27" s="232"/>
      <c r="C27" s="214"/>
      <c r="D27" s="215"/>
      <c r="E27" s="216"/>
      <c r="F27" s="438"/>
      <c r="G27" s="439"/>
      <c r="H27" s="219"/>
      <c r="I27" s="217"/>
      <c r="J27" s="216"/>
      <c r="K27" s="438"/>
      <c r="L27" s="439"/>
      <c r="M27" s="440"/>
      <c r="N27" s="222"/>
      <c r="O27" s="216"/>
      <c r="P27" s="222"/>
      <c r="Q27" s="216"/>
      <c r="R27" s="223"/>
      <c r="S27" s="224"/>
    </row>
    <row r="28" spans="1:19" ht="18" customHeight="1" x14ac:dyDescent="0.15">
      <c r="A28" s="548"/>
      <c r="B28" s="533" t="s">
        <v>37</v>
      </c>
      <c r="C28" s="228"/>
      <c r="D28" s="441">
        <v>2</v>
      </c>
      <c r="E28" s="442">
        <v>406.5</v>
      </c>
      <c r="F28" s="443" t="s">
        <v>90</v>
      </c>
      <c r="G28" s="451"/>
      <c r="H28" s="443" t="s">
        <v>90</v>
      </c>
      <c r="I28" s="443" t="s">
        <v>90</v>
      </c>
      <c r="J28" s="442" t="s">
        <v>90</v>
      </c>
      <c r="K28" s="450">
        <v>2</v>
      </c>
      <c r="L28" s="456" t="s">
        <v>273</v>
      </c>
      <c r="M28" s="442">
        <v>1078</v>
      </c>
      <c r="N28" s="450">
        <v>1</v>
      </c>
      <c r="O28" s="442">
        <v>33.200000000000003</v>
      </c>
      <c r="P28" s="450" t="s">
        <v>90</v>
      </c>
      <c r="Q28" s="450" t="s">
        <v>90</v>
      </c>
      <c r="R28" s="230"/>
      <c r="S28" s="231"/>
    </row>
    <row r="29" spans="1:19" ht="18" customHeight="1" x14ac:dyDescent="0.15">
      <c r="A29" s="548"/>
      <c r="B29" s="533" t="s">
        <v>39</v>
      </c>
      <c r="C29" s="228"/>
      <c r="D29" s="441">
        <v>1</v>
      </c>
      <c r="E29" s="442">
        <v>11</v>
      </c>
      <c r="F29" s="443" t="s">
        <v>90</v>
      </c>
      <c r="G29" s="449"/>
      <c r="H29" s="443" t="s">
        <v>90</v>
      </c>
      <c r="I29" s="443" t="s">
        <v>90</v>
      </c>
      <c r="J29" s="442" t="s">
        <v>90</v>
      </c>
      <c r="K29" s="442" t="s">
        <v>90</v>
      </c>
      <c r="L29" s="449"/>
      <c r="M29" s="450" t="s">
        <v>90</v>
      </c>
      <c r="N29" s="450" t="s">
        <v>90</v>
      </c>
      <c r="O29" s="450" t="s">
        <v>90</v>
      </c>
      <c r="P29" s="450">
        <v>1</v>
      </c>
      <c r="Q29" s="457">
        <v>1.3</v>
      </c>
      <c r="R29" s="230"/>
      <c r="S29" s="231"/>
    </row>
    <row r="30" spans="1:19" ht="18" customHeight="1" x14ac:dyDescent="0.15">
      <c r="A30" s="548"/>
      <c r="B30" s="533" t="s">
        <v>91</v>
      </c>
      <c r="C30" s="228"/>
      <c r="D30" s="441">
        <v>1</v>
      </c>
      <c r="E30" s="442">
        <v>57.9</v>
      </c>
      <c r="F30" s="443" t="s">
        <v>90</v>
      </c>
      <c r="G30" s="449"/>
      <c r="H30" s="443" t="s">
        <v>90</v>
      </c>
      <c r="I30" s="443" t="s">
        <v>90</v>
      </c>
      <c r="J30" s="450" t="s">
        <v>90</v>
      </c>
      <c r="K30" s="450" t="s">
        <v>90</v>
      </c>
      <c r="L30" s="449"/>
      <c r="M30" s="450" t="s">
        <v>90</v>
      </c>
      <c r="N30" s="450" t="s">
        <v>90</v>
      </c>
      <c r="O30" s="450" t="s">
        <v>90</v>
      </c>
      <c r="P30" s="450" t="s">
        <v>90</v>
      </c>
      <c r="Q30" s="450" t="s">
        <v>90</v>
      </c>
      <c r="R30" s="230"/>
      <c r="S30" s="231"/>
    </row>
    <row r="31" spans="1:19" ht="18" customHeight="1" x14ac:dyDescent="0.15">
      <c r="A31" s="548"/>
      <c r="B31" s="533" t="s">
        <v>48</v>
      </c>
      <c r="C31" s="228"/>
      <c r="D31" s="441">
        <v>2</v>
      </c>
      <c r="E31" s="442">
        <v>3448</v>
      </c>
      <c r="F31" s="443" t="s">
        <v>90</v>
      </c>
      <c r="G31" s="449"/>
      <c r="H31" s="443" t="s">
        <v>90</v>
      </c>
      <c r="I31" s="443" t="s">
        <v>90</v>
      </c>
      <c r="J31" s="450" t="s">
        <v>90</v>
      </c>
      <c r="K31" s="450" t="s">
        <v>90</v>
      </c>
      <c r="L31" s="449"/>
      <c r="M31" s="450" t="s">
        <v>90</v>
      </c>
      <c r="N31" s="450" t="s">
        <v>90</v>
      </c>
      <c r="O31" s="450" t="s">
        <v>90</v>
      </c>
      <c r="P31" s="450" t="s">
        <v>90</v>
      </c>
      <c r="Q31" s="450" t="s">
        <v>90</v>
      </c>
      <c r="R31" s="230"/>
      <c r="S31" s="231"/>
    </row>
    <row r="32" spans="1:19" ht="18" customHeight="1" x14ac:dyDescent="0.15">
      <c r="A32" s="548"/>
      <c r="B32" s="533" t="s">
        <v>274</v>
      </c>
      <c r="C32" s="228"/>
      <c r="D32" s="441">
        <v>6</v>
      </c>
      <c r="E32" s="442">
        <v>1514.7</v>
      </c>
      <c r="F32" s="443" t="s">
        <v>90</v>
      </c>
      <c r="G32" s="449"/>
      <c r="H32" s="443" t="s">
        <v>90</v>
      </c>
      <c r="I32" s="443" t="s">
        <v>90</v>
      </c>
      <c r="J32" s="450" t="s">
        <v>90</v>
      </c>
      <c r="K32" s="450" t="s">
        <v>90</v>
      </c>
      <c r="L32" s="449"/>
      <c r="M32" s="450" t="s">
        <v>90</v>
      </c>
      <c r="N32" s="450" t="s">
        <v>90</v>
      </c>
      <c r="O32" s="450" t="s">
        <v>90</v>
      </c>
      <c r="P32" s="450" t="s">
        <v>90</v>
      </c>
      <c r="Q32" s="450" t="s">
        <v>90</v>
      </c>
      <c r="R32" s="230"/>
      <c r="S32" s="231"/>
    </row>
    <row r="33" spans="1:19" ht="6" customHeight="1" thickBot="1" x14ac:dyDescent="0.2">
      <c r="A33" s="79"/>
      <c r="B33" s="79"/>
      <c r="C33" s="79"/>
      <c r="D33" s="233"/>
      <c r="E33" s="234"/>
      <c r="F33" s="235"/>
      <c r="G33" s="236"/>
      <c r="H33" s="235"/>
      <c r="I33" s="235"/>
      <c r="J33" s="234"/>
      <c r="K33" s="237"/>
      <c r="L33" s="236"/>
      <c r="M33" s="235"/>
      <c r="N33" s="234"/>
      <c r="O33" s="235"/>
      <c r="P33" s="234"/>
      <c r="Q33" s="235"/>
      <c r="R33" s="223"/>
      <c r="S33" s="238"/>
    </row>
    <row r="34" spans="1:19" ht="6" customHeight="1" thickTop="1" x14ac:dyDescent="0.15"/>
    <row r="35" spans="1:19" ht="14.25" customHeight="1" x14ac:dyDescent="0.15">
      <c r="A35" s="80"/>
      <c r="B35" s="340" t="s">
        <v>275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</row>
    <row r="36" spans="1:19" ht="15.75" customHeight="1" x14ac:dyDescent="0.15">
      <c r="B36" s="340" t="s">
        <v>276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</row>
    <row r="37" spans="1:19" ht="14.25" customHeight="1" x14ac:dyDescent="0.15">
      <c r="B37" s="340" t="s">
        <v>277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</row>
    <row r="38" spans="1:19" ht="13.7" customHeight="1" x14ac:dyDescent="0.15">
      <c r="B38" s="340" t="s">
        <v>278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</row>
    <row r="39" spans="1:19" ht="9.75" customHeight="1" x14ac:dyDescent="0.15">
      <c r="B39" s="340" t="s">
        <v>279</v>
      </c>
      <c r="D39" s="147"/>
      <c r="E39" s="147"/>
      <c r="F39" s="147"/>
      <c r="G39" s="241"/>
      <c r="H39" s="147"/>
      <c r="I39" s="147"/>
      <c r="J39" s="147"/>
      <c r="K39" s="147"/>
      <c r="L39" s="241"/>
      <c r="M39" s="147"/>
      <c r="N39" s="147"/>
      <c r="O39" s="147"/>
      <c r="P39" s="147"/>
      <c r="Q39" s="147"/>
    </row>
    <row r="40" spans="1:19" ht="9.75" customHeight="1" x14ac:dyDescent="0.15">
      <c r="D40" s="147"/>
      <c r="E40" s="147"/>
      <c r="F40" s="147"/>
      <c r="G40" s="241"/>
      <c r="H40" s="147"/>
      <c r="I40" s="147"/>
      <c r="J40" s="147"/>
      <c r="K40" s="147"/>
      <c r="L40" s="241"/>
      <c r="M40" s="147"/>
      <c r="N40" s="147"/>
      <c r="O40" s="147"/>
      <c r="P40" s="147"/>
      <c r="Q40" s="147"/>
    </row>
  </sheetData>
  <mergeCells count="16">
    <mergeCell ref="M1:Q1"/>
    <mergeCell ref="B2:B5"/>
    <mergeCell ref="D2:E3"/>
    <mergeCell ref="F2:J3"/>
    <mergeCell ref="K2:O3"/>
    <mergeCell ref="P2:Q3"/>
    <mergeCell ref="D4:D5"/>
    <mergeCell ref="E4:E5"/>
    <mergeCell ref="F4:H4"/>
    <mergeCell ref="I4:J4"/>
    <mergeCell ref="K4:M4"/>
    <mergeCell ref="N4:O4"/>
    <mergeCell ref="P4:P5"/>
    <mergeCell ref="Q4:Q5"/>
    <mergeCell ref="F5:G5"/>
    <mergeCell ref="K5:L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4" fitToHeight="0" orientation="portrait" r:id="rId1"/>
  <headerFooter alignWithMargins="0">
    <oddHeader>&amp;L&amp;9風致地区・歴史的風土保存・近郊緑地・特別緑地保全地区等&amp;R&amp;9&amp;F　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49"/>
  <sheetViews>
    <sheetView zoomScaleNormal="100" zoomScaleSheetLayoutView="130" workbookViewId="0"/>
  </sheetViews>
  <sheetFormatPr defaultColWidth="9" defaultRowHeight="9.75" x14ac:dyDescent="0.15"/>
  <cols>
    <col min="1" max="1" width="0.625" style="184" customWidth="1"/>
    <col min="2" max="2" width="18.625" style="184" customWidth="1"/>
    <col min="3" max="3" width="0.625" style="184" customWidth="1"/>
    <col min="4" max="4" width="0.875" style="184" customWidth="1"/>
    <col min="5" max="5" width="15.875" style="184" customWidth="1"/>
    <col min="6" max="6" width="0.625" style="184" hidden="1" customWidth="1"/>
    <col min="7" max="7" width="0.625" style="184" customWidth="1"/>
    <col min="8" max="8" width="8.125" style="184" bestFit="1" customWidth="1"/>
    <col min="9" max="9" width="0.875" style="260" customWidth="1"/>
    <col min="10" max="10" width="23.625" style="260" customWidth="1"/>
    <col min="11" max="11" width="0.625" style="260" customWidth="1"/>
    <col min="12" max="12" width="7.5" style="184" bestFit="1" customWidth="1"/>
    <col min="13" max="16384" width="9" style="184"/>
  </cols>
  <sheetData>
    <row r="1" spans="1:12" ht="12.2" customHeight="1" thickBot="1" x14ac:dyDescent="0.2">
      <c r="A1" s="182"/>
      <c r="B1" s="143"/>
      <c r="C1" s="143"/>
      <c r="D1" s="143"/>
      <c r="E1" s="692" t="s">
        <v>603</v>
      </c>
      <c r="F1" s="692"/>
      <c r="G1" s="692"/>
      <c r="H1" s="692"/>
      <c r="I1" s="692"/>
      <c r="J1" s="692"/>
      <c r="K1" s="692"/>
      <c r="L1" s="692"/>
    </row>
    <row r="2" spans="1:12" s="82" customFormat="1" ht="25.5" customHeight="1" thickTop="1" x14ac:dyDescent="0.15">
      <c r="A2" s="242"/>
      <c r="B2" s="689"/>
      <c r="C2" s="587"/>
      <c r="D2" s="295"/>
      <c r="E2" s="296" t="s">
        <v>97</v>
      </c>
      <c r="F2" s="295"/>
      <c r="G2" s="297"/>
      <c r="H2" s="296" t="s">
        <v>280</v>
      </c>
      <c r="I2" s="297"/>
      <c r="J2" s="297" t="s">
        <v>281</v>
      </c>
      <c r="K2" s="297"/>
      <c r="L2" s="295" t="s">
        <v>205</v>
      </c>
    </row>
    <row r="3" spans="1:12" s="243" customFormat="1" ht="10.5" x14ac:dyDescent="0.15">
      <c r="B3" s="143"/>
      <c r="C3" s="143"/>
      <c r="D3" s="244"/>
      <c r="E3" s="245"/>
      <c r="F3" s="143"/>
      <c r="G3" s="143"/>
      <c r="H3" s="246"/>
      <c r="I3" s="247"/>
      <c r="J3" s="248" t="s">
        <v>282</v>
      </c>
      <c r="K3" s="248"/>
      <c r="L3" s="249" t="s">
        <v>263</v>
      </c>
    </row>
    <row r="4" spans="1:12" ht="10.5" x14ac:dyDescent="0.15">
      <c r="B4" s="250" t="s">
        <v>283</v>
      </c>
      <c r="C4" s="250"/>
      <c r="D4" s="244"/>
      <c r="E4" s="245"/>
      <c r="F4" s="143"/>
      <c r="G4" s="143"/>
      <c r="H4" s="245"/>
      <c r="I4" s="251"/>
      <c r="J4" s="251"/>
      <c r="K4" s="251"/>
      <c r="L4" s="458">
        <v>116.2</v>
      </c>
    </row>
    <row r="5" spans="1:12" ht="10.5" x14ac:dyDescent="0.15">
      <c r="B5" s="250"/>
      <c r="C5" s="250"/>
      <c r="D5" s="244"/>
      <c r="E5" s="245"/>
      <c r="F5" s="143"/>
      <c r="G5" s="143"/>
      <c r="H5" s="245"/>
      <c r="I5" s="251"/>
      <c r="J5" s="251"/>
      <c r="K5" s="251"/>
      <c r="L5" s="458"/>
    </row>
    <row r="6" spans="1:12" ht="10.5" x14ac:dyDescent="0.15">
      <c r="B6" s="252" t="s">
        <v>284</v>
      </c>
      <c r="C6" s="253"/>
      <c r="D6" s="244"/>
      <c r="E6" s="245" t="s">
        <v>285</v>
      </c>
      <c r="F6" s="143"/>
      <c r="G6" s="143"/>
      <c r="H6" s="245" t="s">
        <v>286</v>
      </c>
      <c r="I6" s="251"/>
      <c r="J6" s="459" t="s">
        <v>287</v>
      </c>
      <c r="K6" s="254"/>
      <c r="L6" s="460">
        <v>0.57999999999999996</v>
      </c>
    </row>
    <row r="7" spans="1:12" ht="10.5" x14ac:dyDescent="0.15">
      <c r="B7" s="252"/>
      <c r="C7" s="253"/>
      <c r="D7" s="244"/>
      <c r="E7" s="245" t="s">
        <v>288</v>
      </c>
      <c r="F7" s="143"/>
      <c r="G7" s="143"/>
      <c r="H7" s="245" t="s">
        <v>289</v>
      </c>
      <c r="I7" s="251"/>
      <c r="J7" s="461" t="s">
        <v>290</v>
      </c>
      <c r="K7" s="255"/>
      <c r="L7" s="460">
        <v>2.62</v>
      </c>
    </row>
    <row r="8" spans="1:12" ht="10.5" x14ac:dyDescent="0.15">
      <c r="B8" s="338"/>
      <c r="C8" s="253"/>
      <c r="D8" s="244"/>
      <c r="E8" s="245" t="s">
        <v>291</v>
      </c>
      <c r="F8" s="143"/>
      <c r="G8" s="143"/>
      <c r="H8" s="245" t="s">
        <v>292</v>
      </c>
      <c r="I8" s="251"/>
      <c r="J8" s="282" t="s">
        <v>293</v>
      </c>
      <c r="K8" s="255"/>
      <c r="L8" s="460">
        <v>3.91</v>
      </c>
    </row>
    <row r="9" spans="1:12" ht="10.5" x14ac:dyDescent="0.15">
      <c r="B9" s="338"/>
      <c r="C9" s="253"/>
      <c r="D9" s="244"/>
      <c r="E9" s="245" t="s">
        <v>294</v>
      </c>
      <c r="F9" s="143"/>
      <c r="G9" s="143"/>
      <c r="H9" s="245" t="s">
        <v>295</v>
      </c>
      <c r="I9" s="251"/>
      <c r="J9" s="282" t="s">
        <v>296</v>
      </c>
      <c r="K9" s="255"/>
      <c r="L9" s="460">
        <v>0.17</v>
      </c>
    </row>
    <row r="10" spans="1:12" ht="10.5" x14ac:dyDescent="0.15">
      <c r="B10" s="338"/>
      <c r="C10" s="253"/>
      <c r="D10" s="244"/>
      <c r="E10" s="245" t="s">
        <v>297</v>
      </c>
      <c r="F10" s="143"/>
      <c r="G10" s="143"/>
      <c r="H10" s="245" t="s">
        <v>298</v>
      </c>
      <c r="I10" s="251"/>
      <c r="J10" s="282" t="s">
        <v>299</v>
      </c>
      <c r="K10" s="255"/>
      <c r="L10" s="460">
        <v>15.96</v>
      </c>
    </row>
    <row r="11" spans="1:12" ht="9.75" customHeight="1" x14ac:dyDescent="0.15">
      <c r="B11" s="338"/>
      <c r="C11" s="253"/>
      <c r="D11" s="244"/>
      <c r="E11" s="245" t="s">
        <v>300</v>
      </c>
      <c r="F11" s="143"/>
      <c r="G11" s="143"/>
      <c r="H11" s="245" t="s">
        <v>301</v>
      </c>
      <c r="I11" s="251"/>
      <c r="J11" s="282" t="s">
        <v>302</v>
      </c>
      <c r="K11" s="255"/>
      <c r="L11" s="460">
        <v>0.56000000000000005</v>
      </c>
    </row>
    <row r="12" spans="1:12" ht="10.5" x14ac:dyDescent="0.15">
      <c r="B12" s="338"/>
      <c r="C12" s="253"/>
      <c r="D12" s="244"/>
      <c r="E12" s="245" t="s">
        <v>303</v>
      </c>
      <c r="F12" s="143"/>
      <c r="G12" s="143"/>
      <c r="H12" s="245" t="s">
        <v>304</v>
      </c>
      <c r="I12" s="251"/>
      <c r="J12" s="282" t="s">
        <v>305</v>
      </c>
      <c r="K12" s="255"/>
      <c r="L12" s="460">
        <v>0.21</v>
      </c>
    </row>
    <row r="13" spans="1:12" ht="10.5" x14ac:dyDescent="0.15">
      <c r="B13" s="338"/>
      <c r="C13" s="253"/>
      <c r="D13" s="244"/>
      <c r="E13" s="245" t="s">
        <v>306</v>
      </c>
      <c r="F13" s="143"/>
      <c r="G13" s="143"/>
      <c r="H13" s="462" t="s">
        <v>307</v>
      </c>
      <c r="I13" s="251"/>
      <c r="J13" s="282" t="s">
        <v>308</v>
      </c>
      <c r="K13" s="255"/>
      <c r="L13" s="460">
        <v>0.53</v>
      </c>
    </row>
    <row r="14" spans="1:12" ht="10.5" x14ac:dyDescent="0.15">
      <c r="B14" s="338"/>
      <c r="C14" s="253"/>
      <c r="D14" s="244"/>
      <c r="E14" s="245" t="s">
        <v>309</v>
      </c>
      <c r="F14" s="143"/>
      <c r="G14" s="143"/>
      <c r="H14" s="462" t="s">
        <v>310</v>
      </c>
      <c r="I14" s="251"/>
      <c r="J14" s="282" t="s">
        <v>311</v>
      </c>
      <c r="K14" s="255"/>
      <c r="L14" s="460">
        <v>0.14000000000000001</v>
      </c>
    </row>
    <row r="15" spans="1:12" ht="10.5" x14ac:dyDescent="0.15">
      <c r="B15" s="338"/>
      <c r="C15" s="253"/>
      <c r="D15" s="244"/>
      <c r="E15" s="245" t="s">
        <v>312</v>
      </c>
      <c r="F15" s="143"/>
      <c r="G15" s="143"/>
      <c r="H15" s="462" t="s">
        <v>313</v>
      </c>
      <c r="I15" s="251"/>
      <c r="J15" s="282" t="s">
        <v>311</v>
      </c>
      <c r="K15" s="255"/>
      <c r="L15" s="460">
        <v>6.83</v>
      </c>
    </row>
    <row r="16" spans="1:12" ht="10.5" x14ac:dyDescent="0.15">
      <c r="B16" s="338"/>
      <c r="C16" s="253"/>
      <c r="D16" s="244"/>
      <c r="E16" s="245"/>
      <c r="F16" s="143"/>
      <c r="G16" s="143"/>
      <c r="H16" s="245"/>
      <c r="I16" s="251"/>
      <c r="J16" s="255"/>
      <c r="K16" s="255"/>
      <c r="L16" s="460"/>
    </row>
    <row r="17" spans="2:12" ht="10.5" customHeight="1" x14ac:dyDescent="0.15">
      <c r="B17" s="252" t="s">
        <v>314</v>
      </c>
      <c r="C17" s="253"/>
      <c r="D17" s="244"/>
      <c r="E17" s="245" t="s">
        <v>300</v>
      </c>
      <c r="F17" s="143"/>
      <c r="G17" s="143"/>
      <c r="H17" s="245" t="s">
        <v>301</v>
      </c>
      <c r="I17" s="251"/>
      <c r="J17" s="255" t="s">
        <v>572</v>
      </c>
      <c r="K17" s="254"/>
      <c r="L17" s="460">
        <v>5.74</v>
      </c>
    </row>
    <row r="18" spans="2:12" ht="10.5" x14ac:dyDescent="0.15">
      <c r="B18" s="256"/>
      <c r="C18" s="253"/>
      <c r="D18" s="244"/>
      <c r="E18" s="245" t="s">
        <v>315</v>
      </c>
      <c r="F18" s="143"/>
      <c r="G18" s="143"/>
      <c r="H18" s="245" t="s">
        <v>316</v>
      </c>
      <c r="I18" s="251"/>
      <c r="J18" s="282">
        <v>62</v>
      </c>
      <c r="K18" s="255"/>
      <c r="L18" s="460">
        <v>7.55</v>
      </c>
    </row>
    <row r="19" spans="2:12" ht="10.5" x14ac:dyDescent="0.15">
      <c r="B19" s="338"/>
      <c r="C19" s="253"/>
      <c r="D19" s="244"/>
      <c r="E19" s="245" t="s">
        <v>317</v>
      </c>
      <c r="F19" s="143"/>
      <c r="G19" s="143"/>
      <c r="H19" s="245" t="s">
        <v>316</v>
      </c>
      <c r="I19" s="251"/>
      <c r="J19" s="282">
        <v>63</v>
      </c>
      <c r="K19" s="255"/>
      <c r="L19" s="460">
        <v>2.67</v>
      </c>
    </row>
    <row r="20" spans="2:12" ht="10.5" x14ac:dyDescent="0.15">
      <c r="B20" s="338"/>
      <c r="C20" s="253"/>
      <c r="D20" s="244"/>
      <c r="E20" s="245" t="s">
        <v>318</v>
      </c>
      <c r="F20" s="143"/>
      <c r="G20" s="143"/>
      <c r="H20" s="245" t="s">
        <v>319</v>
      </c>
      <c r="I20" s="251"/>
      <c r="J20" s="282" t="s">
        <v>320</v>
      </c>
      <c r="K20" s="255"/>
      <c r="L20" s="460">
        <v>1.03</v>
      </c>
    </row>
    <row r="21" spans="2:12" ht="10.5" x14ac:dyDescent="0.15">
      <c r="B21" s="338"/>
      <c r="C21" s="253"/>
      <c r="D21" s="244"/>
      <c r="E21" s="245" t="s">
        <v>291</v>
      </c>
      <c r="F21" s="143"/>
      <c r="G21" s="143"/>
      <c r="H21" s="245" t="s">
        <v>292</v>
      </c>
      <c r="I21" s="251"/>
      <c r="J21" s="282" t="s">
        <v>321</v>
      </c>
      <c r="K21" s="255"/>
      <c r="L21" s="460">
        <v>10.4</v>
      </c>
    </row>
    <row r="22" spans="2:12" ht="10.5" x14ac:dyDescent="0.15">
      <c r="B22" s="338"/>
      <c r="C22" s="253"/>
      <c r="D22" s="244"/>
      <c r="E22" s="245"/>
      <c r="F22" s="143"/>
      <c r="G22" s="143"/>
      <c r="H22" s="245"/>
      <c r="I22" s="251"/>
      <c r="J22" s="282"/>
      <c r="K22" s="255"/>
      <c r="L22" s="460"/>
    </row>
    <row r="23" spans="2:12" ht="10.5" x14ac:dyDescent="0.15">
      <c r="B23" s="252" t="s">
        <v>322</v>
      </c>
      <c r="C23" s="253"/>
      <c r="D23" s="244"/>
      <c r="E23" s="245" t="s">
        <v>323</v>
      </c>
      <c r="F23" s="143"/>
      <c r="G23" s="143"/>
      <c r="H23" s="245" t="s">
        <v>324</v>
      </c>
      <c r="I23" s="251"/>
      <c r="J23" s="255" t="s">
        <v>573</v>
      </c>
      <c r="K23" s="254"/>
      <c r="L23" s="460">
        <v>1.06</v>
      </c>
    </row>
    <row r="24" spans="2:12" ht="10.5" x14ac:dyDescent="0.15">
      <c r="B24" s="256"/>
      <c r="C24" s="253"/>
      <c r="D24" s="244"/>
      <c r="E24" s="245" t="s">
        <v>325</v>
      </c>
      <c r="F24" s="143"/>
      <c r="G24" s="143"/>
      <c r="H24" s="245" t="s">
        <v>326</v>
      </c>
      <c r="I24" s="251"/>
      <c r="J24" s="282">
        <v>60</v>
      </c>
      <c r="K24" s="255"/>
      <c r="L24" s="460">
        <v>0.03</v>
      </c>
    </row>
    <row r="25" spans="2:12" ht="10.5" x14ac:dyDescent="0.15">
      <c r="B25" s="338"/>
      <c r="C25" s="253"/>
      <c r="D25" s="244"/>
      <c r="E25" s="245" t="s">
        <v>327</v>
      </c>
      <c r="F25" s="143"/>
      <c r="G25" s="143"/>
      <c r="H25" s="245" t="s">
        <v>328</v>
      </c>
      <c r="I25" s="251"/>
      <c r="J25" s="282">
        <v>61</v>
      </c>
      <c r="K25" s="255"/>
      <c r="L25" s="460">
        <v>0.88</v>
      </c>
    </row>
    <row r="26" spans="2:12" ht="10.5" x14ac:dyDescent="0.15">
      <c r="B26" s="338"/>
      <c r="C26" s="253"/>
      <c r="D26" s="244"/>
      <c r="E26" s="245" t="s">
        <v>329</v>
      </c>
      <c r="F26" s="143"/>
      <c r="G26" s="143"/>
      <c r="H26" s="245" t="s">
        <v>328</v>
      </c>
      <c r="I26" s="251"/>
      <c r="J26" s="282">
        <v>61</v>
      </c>
      <c r="K26" s="255"/>
      <c r="L26" s="460">
        <v>2.33</v>
      </c>
    </row>
    <row r="27" spans="2:12" ht="10.5" x14ac:dyDescent="0.15">
      <c r="B27" s="338"/>
      <c r="C27" s="253"/>
      <c r="D27" s="244"/>
      <c r="E27" s="245" t="s">
        <v>330</v>
      </c>
      <c r="F27" s="143"/>
      <c r="G27" s="143"/>
      <c r="H27" s="245" t="s">
        <v>331</v>
      </c>
      <c r="I27" s="251"/>
      <c r="J27" s="282">
        <v>62</v>
      </c>
      <c r="K27" s="255"/>
      <c r="L27" s="460">
        <v>0.56999999999999995</v>
      </c>
    </row>
    <row r="28" spans="2:12" ht="10.5" x14ac:dyDescent="0.15">
      <c r="B28" s="338"/>
      <c r="C28" s="253"/>
      <c r="D28" s="244"/>
      <c r="E28" s="245" t="s">
        <v>332</v>
      </c>
      <c r="F28" s="143"/>
      <c r="G28" s="143"/>
      <c r="H28" s="245" t="s">
        <v>298</v>
      </c>
      <c r="I28" s="251"/>
      <c r="J28" s="255" t="s">
        <v>574</v>
      </c>
      <c r="K28" s="254"/>
      <c r="L28" s="460">
        <v>2.35</v>
      </c>
    </row>
    <row r="29" spans="2:12" ht="10.5" x14ac:dyDescent="0.15">
      <c r="B29" s="338"/>
      <c r="C29" s="253"/>
      <c r="D29" s="244"/>
      <c r="E29" s="245" t="s">
        <v>333</v>
      </c>
      <c r="F29" s="143"/>
      <c r="G29" s="143"/>
      <c r="H29" s="245" t="s">
        <v>324</v>
      </c>
      <c r="I29" s="251"/>
      <c r="J29" s="282" t="s">
        <v>334</v>
      </c>
      <c r="K29" s="255"/>
      <c r="L29" s="460">
        <v>5.13</v>
      </c>
    </row>
    <row r="30" spans="2:12" ht="10.5" x14ac:dyDescent="0.15">
      <c r="B30" s="338"/>
      <c r="C30" s="253"/>
      <c r="D30" s="244"/>
      <c r="E30" s="245" t="s">
        <v>335</v>
      </c>
      <c r="F30" s="143"/>
      <c r="G30" s="143"/>
      <c r="H30" s="245" t="s">
        <v>336</v>
      </c>
      <c r="I30" s="251"/>
      <c r="J30" s="282" t="s">
        <v>337</v>
      </c>
      <c r="K30" s="255"/>
      <c r="L30" s="460">
        <v>1.24</v>
      </c>
    </row>
    <row r="31" spans="2:12" ht="10.5" x14ac:dyDescent="0.15">
      <c r="B31" s="338"/>
      <c r="C31" s="253"/>
      <c r="D31" s="244"/>
      <c r="E31" s="245" t="s">
        <v>338</v>
      </c>
      <c r="F31" s="143"/>
      <c r="G31" s="143"/>
      <c r="H31" s="245" t="s">
        <v>324</v>
      </c>
      <c r="I31" s="251"/>
      <c r="J31" s="282" t="s">
        <v>339</v>
      </c>
      <c r="K31" s="255"/>
      <c r="L31" s="460">
        <v>1.62</v>
      </c>
    </row>
    <row r="32" spans="2:12" ht="10.5" x14ac:dyDescent="0.15">
      <c r="B32" s="338"/>
      <c r="C32" s="253"/>
      <c r="D32" s="244"/>
      <c r="E32" s="245" t="s">
        <v>340</v>
      </c>
      <c r="F32" s="143"/>
      <c r="G32" s="143"/>
      <c r="H32" s="245" t="s">
        <v>324</v>
      </c>
      <c r="I32" s="251"/>
      <c r="J32" s="282" t="s">
        <v>339</v>
      </c>
      <c r="K32" s="255"/>
      <c r="L32" s="460">
        <v>0.39</v>
      </c>
    </row>
    <row r="33" spans="1:12" ht="10.5" x14ac:dyDescent="0.15">
      <c r="B33" s="338"/>
      <c r="C33" s="253"/>
      <c r="D33" s="244"/>
      <c r="E33" s="717" t="s">
        <v>341</v>
      </c>
      <c r="F33" s="143"/>
      <c r="G33" s="143"/>
      <c r="H33" s="245" t="s">
        <v>331</v>
      </c>
      <c r="I33" s="251"/>
      <c r="J33" s="718" t="s">
        <v>339</v>
      </c>
      <c r="K33" s="255"/>
      <c r="L33" s="719">
        <v>1.07</v>
      </c>
    </row>
    <row r="34" spans="1:12" ht="10.5" x14ac:dyDescent="0.15">
      <c r="B34" s="338"/>
      <c r="C34" s="253"/>
      <c r="D34" s="244"/>
      <c r="E34" s="717"/>
      <c r="F34" s="143"/>
      <c r="G34" s="143"/>
      <c r="H34" s="245" t="s">
        <v>324</v>
      </c>
      <c r="I34" s="251"/>
      <c r="J34" s="718"/>
      <c r="K34" s="255"/>
      <c r="L34" s="719"/>
    </row>
    <row r="35" spans="1:12" ht="10.5" x14ac:dyDescent="0.15">
      <c r="B35" s="338"/>
      <c r="C35" s="253"/>
      <c r="D35" s="244"/>
      <c r="E35" s="245" t="s">
        <v>315</v>
      </c>
      <c r="F35" s="143"/>
      <c r="G35" s="143"/>
      <c r="H35" s="245" t="s">
        <v>316</v>
      </c>
      <c r="I35" s="251"/>
      <c r="J35" s="282" t="s">
        <v>342</v>
      </c>
      <c r="K35" s="255"/>
      <c r="L35" s="460">
        <v>0.74</v>
      </c>
    </row>
    <row r="36" spans="1:12" ht="10.5" x14ac:dyDescent="0.15">
      <c r="B36" s="338"/>
      <c r="C36" s="253"/>
      <c r="D36" s="244"/>
      <c r="E36" s="245" t="s">
        <v>343</v>
      </c>
      <c r="F36" s="143"/>
      <c r="G36" s="143"/>
      <c r="H36" s="245" t="s">
        <v>326</v>
      </c>
      <c r="I36" s="251"/>
      <c r="J36" s="282" t="s">
        <v>344</v>
      </c>
      <c r="K36" s="255"/>
      <c r="L36" s="460">
        <v>1.2</v>
      </c>
    </row>
    <row r="37" spans="1:12" ht="10.5" x14ac:dyDescent="0.15">
      <c r="B37" s="338"/>
      <c r="C37" s="253"/>
      <c r="D37" s="244"/>
      <c r="E37" s="245" t="s">
        <v>345</v>
      </c>
      <c r="F37" s="143"/>
      <c r="G37" s="143"/>
      <c r="H37" s="245" t="s">
        <v>324</v>
      </c>
      <c r="I37" s="251"/>
      <c r="J37" s="282" t="s">
        <v>296</v>
      </c>
      <c r="K37" s="255"/>
      <c r="L37" s="460">
        <v>0.45</v>
      </c>
    </row>
    <row r="38" spans="1:12" ht="10.5" x14ac:dyDescent="0.15">
      <c r="B38" s="338"/>
      <c r="C38" s="253"/>
      <c r="D38" s="244"/>
      <c r="E38" s="245" t="s">
        <v>346</v>
      </c>
      <c r="F38" s="143"/>
      <c r="G38" s="143"/>
      <c r="H38" s="245" t="s">
        <v>328</v>
      </c>
      <c r="I38" s="251"/>
      <c r="J38" s="282" t="s">
        <v>296</v>
      </c>
      <c r="K38" s="255"/>
      <c r="L38" s="460">
        <v>12.69</v>
      </c>
    </row>
    <row r="39" spans="1:12" ht="10.5" x14ac:dyDescent="0.15">
      <c r="B39" s="338"/>
      <c r="C39" s="253"/>
      <c r="D39" s="244"/>
      <c r="E39" s="245" t="s">
        <v>347</v>
      </c>
      <c r="F39" s="143"/>
      <c r="G39" s="143"/>
      <c r="H39" s="245" t="s">
        <v>292</v>
      </c>
      <c r="I39" s="251"/>
      <c r="J39" s="282" t="s">
        <v>299</v>
      </c>
      <c r="K39" s="255"/>
      <c r="L39" s="460">
        <v>0.25</v>
      </c>
    </row>
    <row r="40" spans="1:12" ht="10.5" x14ac:dyDescent="0.15">
      <c r="B40" s="338"/>
      <c r="C40" s="253"/>
      <c r="D40" s="244"/>
      <c r="E40" s="245" t="s">
        <v>348</v>
      </c>
      <c r="F40" s="143"/>
      <c r="G40" s="143"/>
      <c r="H40" s="245" t="s">
        <v>349</v>
      </c>
      <c r="I40" s="251"/>
      <c r="J40" s="282" t="s">
        <v>350</v>
      </c>
      <c r="K40" s="255" t="s">
        <v>351</v>
      </c>
      <c r="L40" s="460">
        <v>1.95</v>
      </c>
    </row>
    <row r="41" spans="1:12" ht="10.5" x14ac:dyDescent="0.15">
      <c r="B41" s="338"/>
      <c r="C41" s="253"/>
      <c r="D41" s="244"/>
      <c r="E41" s="245" t="s">
        <v>352</v>
      </c>
      <c r="F41" s="143"/>
      <c r="G41" s="143"/>
      <c r="H41" s="245" t="s">
        <v>298</v>
      </c>
      <c r="I41" s="251"/>
      <c r="J41" s="282" t="s">
        <v>353</v>
      </c>
      <c r="K41" s="255"/>
      <c r="L41" s="460">
        <v>0.31</v>
      </c>
    </row>
    <row r="42" spans="1:12" ht="10.5" x14ac:dyDescent="0.15">
      <c r="B42" s="338"/>
      <c r="C42" s="253"/>
      <c r="D42" s="244"/>
      <c r="E42" s="245"/>
      <c r="F42" s="143"/>
      <c r="G42" s="143"/>
      <c r="H42" s="245"/>
      <c r="I42" s="251"/>
      <c r="J42" s="282"/>
      <c r="K42" s="255"/>
      <c r="L42" s="460"/>
    </row>
    <row r="43" spans="1:12" ht="10.5" x14ac:dyDescent="0.15">
      <c r="B43" s="252" t="s">
        <v>354</v>
      </c>
      <c r="C43" s="253"/>
      <c r="D43" s="244"/>
      <c r="E43" s="341" t="s">
        <v>355</v>
      </c>
      <c r="F43" s="340"/>
      <c r="G43" s="340"/>
      <c r="H43" s="341" t="s">
        <v>286</v>
      </c>
      <c r="I43" s="122"/>
      <c r="J43" s="140" t="s">
        <v>356</v>
      </c>
      <c r="K43" s="139"/>
      <c r="L43" s="463">
        <v>0.1</v>
      </c>
    </row>
    <row r="44" spans="1:12" ht="10.5" customHeight="1" x14ac:dyDescent="0.15">
      <c r="B44" s="252" t="s">
        <v>357</v>
      </c>
      <c r="C44" s="253"/>
      <c r="D44" s="244"/>
      <c r="E44" s="464" t="s">
        <v>575</v>
      </c>
      <c r="F44" s="340"/>
      <c r="G44" s="340"/>
      <c r="H44" s="92" t="s">
        <v>358</v>
      </c>
      <c r="I44" s="122"/>
      <c r="J44" s="140"/>
      <c r="K44" s="139"/>
      <c r="L44" s="463">
        <v>10.050000000000001</v>
      </c>
    </row>
    <row r="45" spans="1:12" ht="10.5" x14ac:dyDescent="0.15">
      <c r="B45" s="257" t="s">
        <v>359</v>
      </c>
      <c r="C45" s="253"/>
      <c r="D45" s="244"/>
      <c r="E45" s="245" t="s">
        <v>360</v>
      </c>
      <c r="F45" s="143"/>
      <c r="G45" s="143"/>
      <c r="H45" s="465" t="s">
        <v>576</v>
      </c>
      <c r="I45" s="466"/>
      <c r="J45" s="255"/>
      <c r="K45" s="255"/>
      <c r="L45" s="460">
        <v>12.88</v>
      </c>
    </row>
    <row r="46" spans="1:12" ht="10.5" thickBot="1" x14ac:dyDescent="0.2">
      <c r="A46" s="182"/>
      <c r="B46" s="182"/>
      <c r="C46" s="182"/>
      <c r="D46" s="258"/>
      <c r="E46" s="259"/>
      <c r="F46" s="182"/>
      <c r="G46" s="182"/>
      <c r="H46" s="259"/>
      <c r="I46" s="182"/>
      <c r="J46" s="182"/>
      <c r="K46" s="182"/>
      <c r="L46" s="258"/>
    </row>
    <row r="47" spans="1:12" ht="11.25" thickTop="1" x14ac:dyDescent="0.15">
      <c r="B47" s="340" t="s">
        <v>361</v>
      </c>
    </row>
    <row r="48" spans="1:12" ht="10.5" x14ac:dyDescent="0.15">
      <c r="B48" s="340" t="s">
        <v>362</v>
      </c>
    </row>
    <row r="49" spans="2:2" ht="10.5" x14ac:dyDescent="0.15">
      <c r="B49" s="340" t="s">
        <v>363</v>
      </c>
    </row>
  </sheetData>
  <mergeCells count="5">
    <mergeCell ref="E1:L1"/>
    <mergeCell ref="B2:C2"/>
    <mergeCell ref="E33:E34"/>
    <mergeCell ref="J33:J34"/>
    <mergeCell ref="L33:L34"/>
  </mergeCells>
  <phoneticPr fontId="3"/>
  <printOptions horizontalCentered="1"/>
  <pageMargins left="0.78740157480314965" right="0" top="0.98425196850393704" bottom="0.98425196850393704" header="0.51181102362204722" footer="0.51181102362204722"/>
  <pageSetup paperSize="9" scale="120" orientation="portrait" cellComments="asDisplayed" r:id="rId1"/>
  <headerFooter alignWithMargins="0">
    <oddHeader>&amp;L&amp;9トラストによる緑地保全状況&amp;R&amp;9&amp;F (&amp;A)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0"/>
  <sheetViews>
    <sheetView zoomScaleNormal="100" zoomScaleSheetLayoutView="130" workbookViewId="0"/>
  </sheetViews>
  <sheetFormatPr defaultColWidth="9" defaultRowHeight="9.75" x14ac:dyDescent="0.15"/>
  <cols>
    <col min="1" max="1" width="1.5" style="184" customWidth="1"/>
    <col min="2" max="2" width="9.125" style="184" customWidth="1"/>
    <col min="3" max="3" width="1.125" style="184" customWidth="1"/>
    <col min="4" max="5" width="10.625" style="184" customWidth="1"/>
    <col min="6" max="6" width="9.625" style="184" customWidth="1"/>
    <col min="7" max="7" width="10.625" style="184" customWidth="1"/>
    <col min="8" max="8" width="7.125" style="286" customWidth="1"/>
    <col min="9" max="10" width="10.625" style="184" customWidth="1"/>
    <col min="11" max="16384" width="9" style="184"/>
  </cols>
  <sheetData>
    <row r="1" spans="1:11" ht="12.2" customHeight="1" thickBot="1" x14ac:dyDescent="0.2">
      <c r="A1" s="182"/>
      <c r="B1" s="143" t="s">
        <v>364</v>
      </c>
      <c r="C1" s="193"/>
      <c r="D1" s="143"/>
      <c r="E1" s="143"/>
      <c r="F1" s="261"/>
      <c r="G1" s="80"/>
      <c r="H1" s="262"/>
      <c r="I1" s="263"/>
      <c r="J1" s="81" t="s">
        <v>365</v>
      </c>
    </row>
    <row r="2" spans="1:11" s="82" customFormat="1" ht="14.25" customHeight="1" thickTop="1" x14ac:dyDescent="0.15">
      <c r="A2" s="548"/>
      <c r="B2" s="583" t="s">
        <v>366</v>
      </c>
      <c r="C2" s="264"/>
      <c r="D2" s="586" t="s">
        <v>367</v>
      </c>
      <c r="E2" s="689"/>
      <c r="F2" s="689"/>
      <c r="G2" s="689"/>
      <c r="H2" s="587"/>
      <c r="I2" s="595" t="s">
        <v>368</v>
      </c>
      <c r="J2" s="657" t="s">
        <v>369</v>
      </c>
    </row>
    <row r="3" spans="1:11" s="269" customFormat="1" ht="10.5" x14ac:dyDescent="0.15">
      <c r="A3" s="265"/>
      <c r="B3" s="584"/>
      <c r="C3" s="266"/>
      <c r="D3" s="267" t="s">
        <v>370</v>
      </c>
      <c r="E3" s="87" t="s">
        <v>371</v>
      </c>
      <c r="F3" s="268" t="s">
        <v>372</v>
      </c>
      <c r="G3" s="646" t="s">
        <v>373</v>
      </c>
      <c r="H3" s="720"/>
      <c r="I3" s="596"/>
      <c r="J3" s="675"/>
    </row>
    <row r="4" spans="1:11" ht="12.75" customHeight="1" x14ac:dyDescent="0.15">
      <c r="B4" s="270" t="s">
        <v>374</v>
      </c>
      <c r="C4" s="271"/>
      <c r="D4" s="275">
        <v>12828393</v>
      </c>
      <c r="E4" s="525">
        <v>10915000</v>
      </c>
      <c r="F4" s="525">
        <v>438915</v>
      </c>
      <c r="G4" s="525">
        <v>1474477</v>
      </c>
      <c r="H4" s="526" t="s">
        <v>375</v>
      </c>
      <c r="I4" s="525">
        <v>6040305</v>
      </c>
      <c r="J4" s="525">
        <v>6788088</v>
      </c>
    </row>
    <row r="5" spans="1:11" ht="12.75" customHeight="1" x14ac:dyDescent="0.15">
      <c r="B5" s="251" t="s">
        <v>604</v>
      </c>
      <c r="C5" s="251"/>
      <c r="D5" s="272"/>
      <c r="E5" s="273"/>
      <c r="F5" s="273"/>
      <c r="G5" s="273"/>
      <c r="H5" s="274"/>
      <c r="I5" s="273"/>
      <c r="J5" s="273"/>
    </row>
    <row r="6" spans="1:11" ht="3.2" customHeight="1" x14ac:dyDescent="0.15">
      <c r="B6" s="251"/>
      <c r="C6" s="251"/>
      <c r="D6" s="275"/>
      <c r="E6" s="276"/>
      <c r="F6" s="276"/>
      <c r="G6" s="276"/>
      <c r="H6" s="277"/>
      <c r="I6" s="276"/>
      <c r="J6" s="276"/>
    </row>
    <row r="7" spans="1:11" ht="12.75" customHeight="1" x14ac:dyDescent="0.15">
      <c r="B7" s="278" t="s">
        <v>376</v>
      </c>
      <c r="C7" s="278"/>
      <c r="D7" s="279">
        <v>14705</v>
      </c>
      <c r="E7" s="280" t="s">
        <v>377</v>
      </c>
      <c r="F7" s="281">
        <v>3700</v>
      </c>
      <c r="G7" s="281">
        <v>11005</v>
      </c>
      <c r="H7" s="282" t="s">
        <v>378</v>
      </c>
      <c r="I7" s="283">
        <v>60110</v>
      </c>
      <c r="J7" s="281">
        <v>6910383</v>
      </c>
      <c r="K7" s="284"/>
    </row>
    <row r="8" spans="1:11" ht="12.75" customHeight="1" x14ac:dyDescent="0.15">
      <c r="B8" s="278" t="s">
        <v>379</v>
      </c>
      <c r="C8" s="278"/>
      <c r="D8" s="279">
        <v>12194</v>
      </c>
      <c r="E8" s="280" t="s">
        <v>377</v>
      </c>
      <c r="F8" s="281">
        <v>4075</v>
      </c>
      <c r="G8" s="281">
        <v>8119</v>
      </c>
      <c r="H8" s="282" t="s">
        <v>380</v>
      </c>
      <c r="I8" s="283">
        <v>57663</v>
      </c>
      <c r="J8" s="281">
        <v>6864914</v>
      </c>
      <c r="K8" s="284"/>
    </row>
    <row r="9" spans="1:11" ht="12.75" customHeight="1" x14ac:dyDescent="0.15">
      <c r="B9" s="278" t="s">
        <v>381</v>
      </c>
      <c r="C9" s="278"/>
      <c r="D9" s="279">
        <v>15334</v>
      </c>
      <c r="E9" s="280" t="s">
        <v>377</v>
      </c>
      <c r="F9" s="281">
        <v>3600</v>
      </c>
      <c r="G9" s="281">
        <v>11734</v>
      </c>
      <c r="H9" s="282" t="s">
        <v>382</v>
      </c>
      <c r="I9" s="283">
        <v>92160</v>
      </c>
      <c r="J9" s="281">
        <v>6788088</v>
      </c>
      <c r="K9" s="284"/>
    </row>
    <row r="10" spans="1:11" ht="3.75" customHeight="1" thickBot="1" x14ac:dyDescent="0.2">
      <c r="A10" s="182"/>
      <c r="B10" s="182"/>
      <c r="C10" s="182"/>
      <c r="D10" s="258"/>
      <c r="E10" s="182"/>
      <c r="F10" s="182"/>
      <c r="G10" s="182"/>
      <c r="H10" s="285"/>
      <c r="I10" s="182"/>
      <c r="J10" s="182"/>
    </row>
    <row r="11" spans="1:11" ht="3.75" customHeight="1" thickTop="1" x14ac:dyDescent="0.15"/>
    <row r="20" spans="5:5" x14ac:dyDescent="0.15">
      <c r="E20" s="287"/>
    </row>
  </sheetData>
  <mergeCells count="5">
    <mergeCell ref="B2:B3"/>
    <mergeCell ref="D2:H2"/>
    <mergeCell ref="I2:I3"/>
    <mergeCell ref="J2:J3"/>
    <mergeCell ref="G3:H3"/>
  </mergeCells>
  <phoneticPr fontId="3"/>
  <printOptions horizontalCentered="1"/>
  <pageMargins left="0.59055118110236227" right="0.47244094488188981" top="0.98425196850393704" bottom="0.98425196850393704" header="0.51181102362204722" footer="0.51181102362204722"/>
  <pageSetup paperSize="9" scale="120" orientation="landscape" cellComments="asDisplayed" r:id="rId1"/>
  <headerFooter alignWithMargins="0">
    <oddHeader>&amp;L&amp;9かながわトラストみどり基金の状況&amp;R&amp;9&amp;F　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8"/>
  <sheetViews>
    <sheetView zoomScaleNormal="100" zoomScaleSheetLayoutView="130" workbookViewId="0"/>
  </sheetViews>
  <sheetFormatPr defaultColWidth="9" defaultRowHeight="9.75" x14ac:dyDescent="0.15"/>
  <cols>
    <col min="1" max="1" width="1.125" style="82" customWidth="1"/>
    <col min="2" max="2" width="14.125" style="82" customWidth="1"/>
    <col min="3" max="3" width="1" style="82" customWidth="1"/>
    <col min="4" max="6" width="14.5" style="82" customWidth="1"/>
    <col min="7" max="16384" width="9" style="82"/>
  </cols>
  <sheetData>
    <row r="1" spans="1:7" ht="12.2" customHeight="1" thickBot="1" x14ac:dyDescent="0.2">
      <c r="A1" s="79"/>
      <c r="B1" s="80" t="s">
        <v>383</v>
      </c>
      <c r="C1" s="80"/>
      <c r="D1" s="263"/>
      <c r="E1" s="80"/>
      <c r="F1" s="81" t="s">
        <v>365</v>
      </c>
    </row>
    <row r="2" spans="1:7" ht="14.25" customHeight="1" thickTop="1" x14ac:dyDescent="0.15">
      <c r="A2" s="242"/>
      <c r="B2" s="129" t="s">
        <v>384</v>
      </c>
      <c r="C2" s="288"/>
      <c r="D2" s="85" t="s">
        <v>385</v>
      </c>
      <c r="E2" s="85" t="s">
        <v>386</v>
      </c>
      <c r="F2" s="490" t="s">
        <v>387</v>
      </c>
      <c r="G2" s="184"/>
    </row>
    <row r="3" spans="1:7" ht="4.7" customHeight="1" x14ac:dyDescent="0.15">
      <c r="A3" s="108"/>
      <c r="B3" s="122"/>
      <c r="C3" s="122"/>
      <c r="D3" s="289"/>
      <c r="E3" s="91"/>
      <c r="F3" s="290"/>
    </row>
    <row r="4" spans="1:7" ht="12.2" customHeight="1" x14ac:dyDescent="0.15">
      <c r="B4" s="103" t="s">
        <v>388</v>
      </c>
      <c r="C4" s="104"/>
      <c r="D4" s="291">
        <v>9919</v>
      </c>
      <c r="E4" s="291">
        <v>9698</v>
      </c>
      <c r="F4" s="291">
        <v>9473</v>
      </c>
    </row>
    <row r="5" spans="1:7" ht="12.2" customHeight="1" x14ac:dyDescent="0.15">
      <c r="B5" s="103" t="s">
        <v>389</v>
      </c>
      <c r="C5" s="104"/>
      <c r="D5" s="292" t="s">
        <v>390</v>
      </c>
      <c r="E5" s="292" t="s">
        <v>391</v>
      </c>
      <c r="F5" s="292" t="s">
        <v>392</v>
      </c>
    </row>
    <row r="6" spans="1:7" ht="4.7" customHeight="1" thickBot="1" x14ac:dyDescent="0.2">
      <c r="A6" s="79"/>
      <c r="B6" s="79"/>
      <c r="C6" s="79"/>
      <c r="D6" s="293"/>
      <c r="E6" s="293"/>
      <c r="F6" s="293"/>
    </row>
    <row r="7" spans="1:7" ht="4.7" customHeight="1" thickTop="1" x14ac:dyDescent="0.15"/>
    <row r="8" spans="1:7" ht="12.2" customHeight="1" x14ac:dyDescent="0.15">
      <c r="A8" s="721"/>
      <c r="B8" s="722"/>
      <c r="C8" s="722"/>
      <c r="D8" s="722"/>
      <c r="E8" s="722"/>
      <c r="F8" s="722"/>
    </row>
  </sheetData>
  <mergeCells count="1">
    <mergeCell ref="A8:F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130" orientation="portrait" r:id="rId1"/>
  <headerFooter alignWithMargins="0">
    <oddHeader>&amp;L&amp;8かながわトラストみどり財団会員状況&amp;R&amp;8&amp;F　（&amp;A）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23"/>
  <sheetViews>
    <sheetView zoomScaleNormal="100" zoomScaleSheetLayoutView="115" workbookViewId="0"/>
  </sheetViews>
  <sheetFormatPr defaultColWidth="9" defaultRowHeight="9.75" x14ac:dyDescent="0.15"/>
  <cols>
    <col min="1" max="1" width="0.625" style="294" customWidth="1"/>
    <col min="2" max="2" width="10.625" style="294" customWidth="1"/>
    <col min="3" max="3" width="0.875" style="294" customWidth="1"/>
    <col min="4" max="11" width="8.5" style="294" customWidth="1"/>
    <col min="12" max="16384" width="9" style="294"/>
  </cols>
  <sheetData>
    <row r="1" spans="1:15" ht="12.2" customHeight="1" thickBot="1" x14ac:dyDescent="0.2">
      <c r="A1" s="79"/>
      <c r="B1" s="80"/>
      <c r="C1" s="80"/>
      <c r="D1" s="80"/>
      <c r="E1" s="80"/>
      <c r="F1" s="80"/>
      <c r="G1" s="80"/>
      <c r="H1" s="80"/>
      <c r="I1" s="80"/>
      <c r="J1" s="80"/>
      <c r="K1" s="81" t="s">
        <v>591</v>
      </c>
    </row>
    <row r="2" spans="1:15" s="83" customFormat="1" ht="12.2" customHeight="1" thickTop="1" x14ac:dyDescent="0.15">
      <c r="B2" s="588" t="s">
        <v>418</v>
      </c>
      <c r="C2" s="264"/>
      <c r="D2" s="590" t="s">
        <v>394</v>
      </c>
      <c r="E2" s="590"/>
      <c r="F2" s="581" t="s">
        <v>395</v>
      </c>
      <c r="G2" s="581"/>
      <c r="H2" s="581" t="s">
        <v>419</v>
      </c>
      <c r="I2" s="581"/>
      <c r="J2" s="590" t="s">
        <v>399</v>
      </c>
      <c r="K2" s="586"/>
    </row>
    <row r="3" spans="1:15" s="83" customFormat="1" ht="9.9499999999999993" customHeight="1" x14ac:dyDescent="0.15">
      <c r="A3" s="312"/>
      <c r="B3" s="589"/>
      <c r="C3" s="206"/>
      <c r="D3" s="118" t="s">
        <v>420</v>
      </c>
      <c r="E3" s="118" t="s">
        <v>401</v>
      </c>
      <c r="F3" s="118" t="s">
        <v>420</v>
      </c>
      <c r="G3" s="118" t="s">
        <v>401</v>
      </c>
      <c r="H3" s="118" t="s">
        <v>420</v>
      </c>
      <c r="I3" s="118" t="s">
        <v>401</v>
      </c>
      <c r="J3" s="118" t="s">
        <v>420</v>
      </c>
      <c r="K3" s="119" t="s">
        <v>401</v>
      </c>
    </row>
    <row r="4" spans="1:15" s="83" customFormat="1" ht="3.75" customHeight="1" x14ac:dyDescent="0.15">
      <c r="A4" s="313"/>
      <c r="B4" s="202"/>
      <c r="C4" s="202"/>
      <c r="D4" s="117"/>
      <c r="E4" s="202"/>
      <c r="F4" s="202"/>
      <c r="G4" s="202"/>
      <c r="H4" s="202"/>
      <c r="I4" s="202"/>
      <c r="J4" s="202"/>
      <c r="K4" s="202"/>
    </row>
    <row r="5" spans="1:15" ht="10.5" x14ac:dyDescent="0.15">
      <c r="B5" s="314" t="s">
        <v>404</v>
      </c>
      <c r="C5" s="315"/>
      <c r="D5" s="316">
        <v>30</v>
      </c>
      <c r="E5" s="307">
        <v>30</v>
      </c>
      <c r="F5" s="307">
        <v>30</v>
      </c>
      <c r="G5" s="307">
        <v>30</v>
      </c>
      <c r="H5" s="307">
        <v>22</v>
      </c>
      <c r="I5" s="307">
        <v>22</v>
      </c>
      <c r="J5" s="307">
        <v>14</v>
      </c>
      <c r="K5" s="307">
        <v>14</v>
      </c>
    </row>
    <row r="6" spans="1:15" ht="3.75" customHeight="1" x14ac:dyDescent="0.15">
      <c r="B6" s="314"/>
      <c r="C6" s="315"/>
      <c r="D6" s="317"/>
      <c r="E6" s="318"/>
      <c r="F6" s="318"/>
      <c r="G6" s="318"/>
      <c r="H6" s="318"/>
      <c r="I6" s="318"/>
      <c r="J6" s="318"/>
      <c r="K6" s="318"/>
    </row>
    <row r="7" spans="1:15" ht="10.5" x14ac:dyDescent="0.15">
      <c r="B7" s="227" t="s">
        <v>405</v>
      </c>
      <c r="C7" s="80"/>
      <c r="D7" s="308">
        <v>8</v>
      </c>
      <c r="E7" s="49">
        <v>8</v>
      </c>
      <c r="F7" s="49">
        <v>8</v>
      </c>
      <c r="G7" s="49">
        <v>8</v>
      </c>
      <c r="H7" s="49">
        <v>3</v>
      </c>
      <c r="I7" s="49">
        <v>3</v>
      </c>
      <c r="J7" s="49">
        <v>3</v>
      </c>
      <c r="K7" s="49">
        <v>3</v>
      </c>
    </row>
    <row r="8" spans="1:15" ht="10.5" x14ac:dyDescent="0.15">
      <c r="B8" s="227" t="s">
        <v>406</v>
      </c>
      <c r="C8" s="80"/>
      <c r="D8" s="308">
        <v>9</v>
      </c>
      <c r="E8" s="49">
        <v>9</v>
      </c>
      <c r="F8" s="49">
        <v>9</v>
      </c>
      <c r="G8" s="49">
        <v>9</v>
      </c>
      <c r="H8" s="49">
        <v>8</v>
      </c>
      <c r="I8" s="49">
        <v>8</v>
      </c>
      <c r="J8" s="49">
        <v>4</v>
      </c>
      <c r="K8" s="49">
        <v>4</v>
      </c>
    </row>
    <row r="9" spans="1:15" ht="10.5" x14ac:dyDescent="0.15">
      <c r="B9" s="227" t="s">
        <v>421</v>
      </c>
      <c r="C9" s="80"/>
      <c r="D9" s="308">
        <v>2</v>
      </c>
      <c r="E9" s="49">
        <v>2</v>
      </c>
      <c r="F9" s="49">
        <v>2</v>
      </c>
      <c r="G9" s="49">
        <v>2</v>
      </c>
      <c r="H9" s="49">
        <v>2</v>
      </c>
      <c r="I9" s="49">
        <v>2</v>
      </c>
      <c r="J9" s="49">
        <v>0</v>
      </c>
      <c r="K9" s="49">
        <v>0</v>
      </c>
    </row>
    <row r="10" spans="1:15" ht="10.5" x14ac:dyDescent="0.15">
      <c r="B10" s="227" t="s">
        <v>408</v>
      </c>
      <c r="C10" s="80"/>
      <c r="D10" s="308">
        <v>3</v>
      </c>
      <c r="E10" s="49">
        <v>3</v>
      </c>
      <c r="F10" s="49">
        <v>3</v>
      </c>
      <c r="G10" s="49">
        <v>3</v>
      </c>
      <c r="H10" s="49">
        <v>2</v>
      </c>
      <c r="I10" s="49">
        <v>2</v>
      </c>
      <c r="J10" s="49">
        <v>2</v>
      </c>
      <c r="K10" s="49">
        <v>2</v>
      </c>
    </row>
    <row r="11" spans="1:15" ht="10.5" x14ac:dyDescent="0.15">
      <c r="B11" s="227" t="s">
        <v>409</v>
      </c>
      <c r="C11" s="80"/>
      <c r="D11" s="308">
        <v>2</v>
      </c>
      <c r="E11" s="49">
        <v>2</v>
      </c>
      <c r="F11" s="49">
        <v>2</v>
      </c>
      <c r="G11" s="49">
        <v>2</v>
      </c>
      <c r="H11" s="49">
        <v>3</v>
      </c>
      <c r="I11" s="49">
        <v>3</v>
      </c>
      <c r="J11" s="49">
        <v>1</v>
      </c>
      <c r="K11" s="49">
        <v>1</v>
      </c>
    </row>
    <row r="12" spans="1:15" ht="10.5" x14ac:dyDescent="0.15">
      <c r="B12" s="227" t="s">
        <v>410</v>
      </c>
      <c r="C12" s="80"/>
      <c r="D12" s="308">
        <v>5</v>
      </c>
      <c r="E12" s="49">
        <v>5</v>
      </c>
      <c r="F12" s="49">
        <v>5</v>
      </c>
      <c r="G12" s="49">
        <v>5</v>
      </c>
      <c r="H12" s="49">
        <v>4</v>
      </c>
      <c r="I12" s="49">
        <v>4</v>
      </c>
      <c r="J12" s="49">
        <v>4</v>
      </c>
      <c r="K12" s="49">
        <v>4</v>
      </c>
    </row>
    <row r="13" spans="1:15" ht="10.5" x14ac:dyDescent="0.15">
      <c r="B13" s="227" t="s">
        <v>411</v>
      </c>
      <c r="C13" s="80"/>
      <c r="D13" s="308">
        <v>1</v>
      </c>
      <c r="E13" s="49">
        <v>1</v>
      </c>
      <c r="F13" s="49">
        <v>1</v>
      </c>
      <c r="G13" s="49">
        <v>1</v>
      </c>
      <c r="H13" s="49">
        <v>0</v>
      </c>
      <c r="I13" s="49">
        <v>0</v>
      </c>
      <c r="J13" s="49">
        <v>0</v>
      </c>
      <c r="K13" s="49">
        <v>0</v>
      </c>
    </row>
    <row r="14" spans="1:15" ht="3.75" customHeight="1" thickBot="1" x14ac:dyDescent="0.2">
      <c r="A14" s="79"/>
      <c r="B14" s="79"/>
      <c r="C14" s="79"/>
      <c r="D14" s="319"/>
      <c r="E14" s="320"/>
      <c r="F14" s="320"/>
      <c r="G14" s="320"/>
      <c r="H14" s="320"/>
      <c r="I14" s="320"/>
      <c r="J14" s="320"/>
      <c r="K14" s="320"/>
    </row>
    <row r="15" spans="1:15" ht="3.75" customHeight="1" thickTop="1" x14ac:dyDescent="0.15">
      <c r="D15" s="321"/>
      <c r="E15" s="321"/>
      <c r="F15" s="321"/>
      <c r="G15" s="321"/>
      <c r="H15" s="321"/>
      <c r="I15" s="321"/>
      <c r="J15" s="321"/>
      <c r="K15" s="321"/>
    </row>
    <row r="16" spans="1:15" s="301" customFormat="1" ht="9" customHeight="1" x14ac:dyDescent="0.15">
      <c r="A16" s="310"/>
      <c r="B16" s="122" t="s">
        <v>412</v>
      </c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</row>
    <row r="17" spans="1:15" s="301" customFormat="1" ht="9" customHeight="1" x14ac:dyDescent="0.15">
      <c r="A17" s="310"/>
      <c r="B17" s="122" t="s">
        <v>413</v>
      </c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</row>
    <row r="18" spans="1:15" s="301" customFormat="1" ht="9" customHeight="1" x14ac:dyDescent="0.15">
      <c r="A18" s="310"/>
      <c r="B18" s="122" t="s">
        <v>414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</row>
    <row r="19" spans="1:15" s="301" customFormat="1" ht="10.5" customHeight="1" x14ac:dyDescent="0.15">
      <c r="A19" s="310"/>
      <c r="B19" s="122" t="s">
        <v>415</v>
      </c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</row>
    <row r="20" spans="1:15" s="301" customFormat="1" ht="9.75" customHeight="1" x14ac:dyDescent="0.15">
      <c r="B20" s="80" t="s">
        <v>416</v>
      </c>
    </row>
    <row r="21" spans="1:15" ht="10.5" x14ac:dyDescent="0.15">
      <c r="B21" s="143" t="s">
        <v>417</v>
      </c>
      <c r="D21" s="181"/>
      <c r="E21" s="181"/>
      <c r="F21" s="181"/>
      <c r="G21" s="181"/>
      <c r="H21" s="181"/>
      <c r="I21" s="181"/>
      <c r="J21" s="181"/>
      <c r="K21" s="181"/>
    </row>
    <row r="23" spans="1:15" x14ac:dyDescent="0.15">
      <c r="D23" s="322"/>
      <c r="E23" s="322"/>
      <c r="F23" s="322"/>
      <c r="G23" s="322"/>
      <c r="H23" s="322"/>
      <c r="I23" s="322"/>
      <c r="J23" s="322"/>
      <c r="K23" s="322"/>
    </row>
  </sheetData>
  <mergeCells count="5">
    <mergeCell ref="B2:B3"/>
    <mergeCell ref="D2:E2"/>
    <mergeCell ref="F2:G2"/>
    <mergeCell ref="H2:I2"/>
    <mergeCell ref="J2:K2"/>
  </mergeCells>
  <phoneticPr fontId="3"/>
  <printOptions horizontalCentered="1"/>
  <pageMargins left="0.78740157480314965" right="0.62992125984251968" top="0.98425196850393704" bottom="0.98425196850393704" header="0.51181102362204722" footer="0.51181102362204722"/>
  <pageSetup paperSize="9" orientation="portrait" r:id="rId1"/>
  <headerFooter alignWithMargins="0">
    <oddHeader>&amp;L&amp;9自動車排出ガス測定局における環境基準の達成状況&amp;R&amp;8&amp;F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56"/>
  <sheetViews>
    <sheetView zoomScaleNormal="100" zoomScaleSheetLayoutView="130" workbookViewId="0"/>
  </sheetViews>
  <sheetFormatPr defaultColWidth="9" defaultRowHeight="9.75" x14ac:dyDescent="0.15"/>
  <cols>
    <col min="1" max="1" width="0.875" style="82" customWidth="1"/>
    <col min="2" max="2" width="12" style="82" customWidth="1"/>
    <col min="3" max="3" width="0.5" style="82" customWidth="1"/>
    <col min="4" max="4" width="6.25" style="82" customWidth="1"/>
    <col min="5" max="5" width="8.625" style="82" customWidth="1"/>
    <col min="6" max="8" width="6.125" style="82" customWidth="1"/>
    <col min="9" max="9" width="7.375" style="82" customWidth="1"/>
    <col min="10" max="10" width="5.75" style="82" bestFit="1" customWidth="1"/>
    <col min="11" max="11" width="7.375" style="82" customWidth="1"/>
    <col min="12" max="12" width="4.75" style="82" bestFit="1" customWidth="1"/>
    <col min="13" max="13" width="7.375" style="82" customWidth="1"/>
    <col min="14" max="14" width="4.75" style="82" bestFit="1" customWidth="1"/>
    <col min="15" max="15" width="7.375" style="82" customWidth="1"/>
    <col min="16" max="16" width="4.75" style="82" bestFit="1" customWidth="1"/>
    <col min="17" max="17" width="7.375" style="82" customWidth="1"/>
    <col min="18" max="18" width="4.75" style="82" bestFit="1" customWidth="1"/>
    <col min="19" max="19" width="7.375" style="82" customWidth="1"/>
    <col min="20" max="20" width="4.75" style="82" bestFit="1" customWidth="1"/>
    <col min="21" max="21" width="7.375" style="82" customWidth="1"/>
    <col min="22" max="22" width="4.5" style="82" customWidth="1"/>
    <col min="23" max="23" width="7.375" style="82" bestFit="1" customWidth="1"/>
    <col min="24" max="24" width="4.75" style="82" customWidth="1"/>
    <col min="25" max="25" width="6.75" style="82" customWidth="1"/>
    <col min="26" max="16384" width="9" style="82"/>
  </cols>
  <sheetData>
    <row r="1" spans="1:25" ht="12.2" customHeight="1" thickBot="1" x14ac:dyDescent="0.2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1" t="s">
        <v>68</v>
      </c>
    </row>
    <row r="2" spans="1:25" s="83" customFormat="1" ht="11.1" customHeight="1" thickTop="1" x14ac:dyDescent="0.15">
      <c r="B2" s="588" t="s">
        <v>69</v>
      </c>
      <c r="C2" s="694"/>
      <c r="D2" s="590" t="s">
        <v>70</v>
      </c>
      <c r="E2" s="590"/>
      <c r="F2" s="598" t="s">
        <v>71</v>
      </c>
      <c r="G2" s="598" t="s">
        <v>72</v>
      </c>
      <c r="H2" s="590" t="s">
        <v>73</v>
      </c>
      <c r="I2" s="586"/>
      <c r="J2" s="590" t="s">
        <v>74</v>
      </c>
      <c r="K2" s="586"/>
      <c r="L2" s="590" t="s">
        <v>75</v>
      </c>
      <c r="M2" s="586"/>
      <c r="N2" s="590" t="s">
        <v>76</v>
      </c>
      <c r="O2" s="590"/>
      <c r="P2" s="590" t="s">
        <v>77</v>
      </c>
      <c r="Q2" s="586"/>
      <c r="R2" s="590" t="s">
        <v>78</v>
      </c>
      <c r="S2" s="586"/>
      <c r="T2" s="590" t="s">
        <v>79</v>
      </c>
      <c r="U2" s="586"/>
      <c r="V2" s="590" t="s">
        <v>80</v>
      </c>
      <c r="W2" s="586"/>
      <c r="X2" s="590" t="s">
        <v>81</v>
      </c>
      <c r="Y2" s="586"/>
    </row>
    <row r="3" spans="1:25" s="86" customFormat="1" ht="11.1" customHeight="1" x14ac:dyDescent="0.15">
      <c r="B3" s="616"/>
      <c r="C3" s="723"/>
      <c r="D3" s="724"/>
      <c r="E3" s="724"/>
      <c r="F3" s="725"/>
      <c r="G3" s="725"/>
      <c r="H3" s="724"/>
      <c r="I3" s="726"/>
      <c r="J3" s="724"/>
      <c r="K3" s="726"/>
      <c r="L3" s="724"/>
      <c r="M3" s="726"/>
      <c r="N3" s="724"/>
      <c r="O3" s="724"/>
      <c r="P3" s="724"/>
      <c r="Q3" s="726"/>
      <c r="R3" s="724"/>
      <c r="S3" s="726"/>
      <c r="T3" s="724"/>
      <c r="U3" s="726"/>
      <c r="V3" s="724"/>
      <c r="W3" s="726"/>
      <c r="X3" s="724"/>
      <c r="Y3" s="726"/>
    </row>
    <row r="4" spans="1:25" s="86" customFormat="1" ht="11.1" customHeight="1" x14ac:dyDescent="0.15">
      <c r="B4" s="616"/>
      <c r="C4" s="723"/>
      <c r="D4" s="628" t="s">
        <v>82</v>
      </c>
      <c r="E4" s="727" t="s">
        <v>83</v>
      </c>
      <c r="F4" s="725"/>
      <c r="G4" s="725"/>
      <c r="H4" s="628" t="s">
        <v>82</v>
      </c>
      <c r="I4" s="728" t="s">
        <v>83</v>
      </c>
      <c r="J4" s="628" t="s">
        <v>82</v>
      </c>
      <c r="K4" s="728" t="s">
        <v>83</v>
      </c>
      <c r="L4" s="628" t="s">
        <v>82</v>
      </c>
      <c r="M4" s="728" t="s">
        <v>83</v>
      </c>
      <c r="N4" s="729" t="s">
        <v>82</v>
      </c>
      <c r="O4" s="727" t="s">
        <v>83</v>
      </c>
      <c r="P4" s="729" t="s">
        <v>82</v>
      </c>
      <c r="Q4" s="728" t="s">
        <v>83</v>
      </c>
      <c r="R4" s="729" t="s">
        <v>82</v>
      </c>
      <c r="S4" s="728" t="s">
        <v>83</v>
      </c>
      <c r="T4" s="729" t="s">
        <v>82</v>
      </c>
      <c r="U4" s="728" t="s">
        <v>83</v>
      </c>
      <c r="V4" s="729" t="s">
        <v>82</v>
      </c>
      <c r="W4" s="728" t="s">
        <v>83</v>
      </c>
      <c r="X4" s="729" t="s">
        <v>82</v>
      </c>
      <c r="Y4" s="728" t="s">
        <v>83</v>
      </c>
    </row>
    <row r="5" spans="1:25" s="86" customFormat="1" ht="11.1" customHeight="1" x14ac:dyDescent="0.15">
      <c r="A5" s="89"/>
      <c r="B5" s="589"/>
      <c r="C5" s="695"/>
      <c r="D5" s="594"/>
      <c r="E5" s="727"/>
      <c r="F5" s="599"/>
      <c r="G5" s="599"/>
      <c r="H5" s="594"/>
      <c r="I5" s="728"/>
      <c r="J5" s="594"/>
      <c r="K5" s="728"/>
      <c r="L5" s="594"/>
      <c r="M5" s="728"/>
      <c r="N5" s="730"/>
      <c r="O5" s="727"/>
      <c r="P5" s="730"/>
      <c r="Q5" s="728"/>
      <c r="R5" s="730"/>
      <c r="S5" s="728"/>
      <c r="T5" s="730"/>
      <c r="U5" s="728"/>
      <c r="V5" s="730"/>
      <c r="W5" s="728"/>
      <c r="X5" s="730"/>
      <c r="Y5" s="728"/>
    </row>
    <row r="6" spans="1:25" s="90" customFormat="1" ht="11.1" customHeight="1" x14ac:dyDescent="0.15">
      <c r="B6" s="298"/>
      <c r="C6" s="92"/>
      <c r="D6" s="93"/>
      <c r="E6" s="94" t="s">
        <v>84</v>
      </c>
      <c r="F6" s="94" t="s">
        <v>85</v>
      </c>
      <c r="G6" s="94" t="s">
        <v>86</v>
      </c>
      <c r="H6" s="95"/>
      <c r="I6" s="94" t="s">
        <v>84</v>
      </c>
      <c r="J6" s="95"/>
      <c r="K6" s="94" t="s">
        <v>84</v>
      </c>
      <c r="L6" s="95"/>
      <c r="M6" s="94" t="s">
        <v>84</v>
      </c>
      <c r="N6" s="95"/>
      <c r="O6" s="94" t="s">
        <v>84</v>
      </c>
      <c r="P6" s="95"/>
      <c r="Q6" s="94" t="s">
        <v>84</v>
      </c>
      <c r="R6" s="95"/>
      <c r="S6" s="94" t="s">
        <v>84</v>
      </c>
      <c r="T6" s="95"/>
      <c r="U6" s="94" t="s">
        <v>84</v>
      </c>
      <c r="V6" s="95"/>
      <c r="W6" s="94" t="s">
        <v>84</v>
      </c>
      <c r="X6" s="95"/>
      <c r="Y6" s="94" t="s">
        <v>84</v>
      </c>
    </row>
    <row r="7" spans="1:25" ht="11.1" customHeight="1" x14ac:dyDescent="0.15">
      <c r="A7" s="299"/>
      <c r="B7" s="96" t="s">
        <v>87</v>
      </c>
      <c r="C7" s="97"/>
      <c r="D7" s="98">
        <v>7661</v>
      </c>
      <c r="E7" s="99">
        <v>5172.2700000000004</v>
      </c>
      <c r="F7" s="98">
        <v>9177</v>
      </c>
      <c r="G7" s="100">
        <v>5.64</v>
      </c>
      <c r="H7" s="98">
        <v>6522</v>
      </c>
      <c r="I7" s="99">
        <v>941.61999999999978</v>
      </c>
      <c r="J7" s="98">
        <v>353</v>
      </c>
      <c r="K7" s="99">
        <v>574.65</v>
      </c>
      <c r="L7" s="98">
        <v>74</v>
      </c>
      <c r="M7" s="99">
        <v>375.27000000000004</v>
      </c>
      <c r="N7" s="98">
        <v>43</v>
      </c>
      <c r="O7" s="99">
        <v>811.4000000000002</v>
      </c>
      <c r="P7" s="98">
        <v>31</v>
      </c>
      <c r="Q7" s="99">
        <v>509.75000000000011</v>
      </c>
      <c r="R7" s="98">
        <v>75</v>
      </c>
      <c r="S7" s="99">
        <v>523.9</v>
      </c>
      <c r="T7" s="98">
        <v>14</v>
      </c>
      <c r="U7" s="99">
        <v>605.04000000000008</v>
      </c>
      <c r="V7" s="101">
        <v>476</v>
      </c>
      <c r="W7" s="99">
        <v>746.01000000000033</v>
      </c>
      <c r="X7" s="98">
        <v>73</v>
      </c>
      <c r="Y7" s="99">
        <v>84.63</v>
      </c>
    </row>
    <row r="8" spans="1:25" ht="10.5" customHeight="1" x14ac:dyDescent="0.15">
      <c r="A8" s="299"/>
      <c r="B8" s="96" t="s">
        <v>88</v>
      </c>
      <c r="C8" s="97"/>
      <c r="D8" s="98">
        <v>7709</v>
      </c>
      <c r="E8" s="99">
        <v>5304.0100000000011</v>
      </c>
      <c r="F8" s="98">
        <v>9227</v>
      </c>
      <c r="G8" s="100">
        <v>5.7483580795491509</v>
      </c>
      <c r="H8" s="98">
        <v>6544</v>
      </c>
      <c r="I8" s="99">
        <v>943.8</v>
      </c>
      <c r="J8" s="98">
        <v>355</v>
      </c>
      <c r="K8" s="99">
        <v>578.05000000000007</v>
      </c>
      <c r="L8" s="98">
        <v>75</v>
      </c>
      <c r="M8" s="99">
        <v>379.5</v>
      </c>
      <c r="N8" s="98">
        <v>43</v>
      </c>
      <c r="O8" s="99">
        <v>813.21000000000015</v>
      </c>
      <c r="P8" s="98">
        <v>31</v>
      </c>
      <c r="Q8" s="99">
        <v>512.33000000000004</v>
      </c>
      <c r="R8" s="98">
        <v>78</v>
      </c>
      <c r="S8" s="99">
        <v>541.20000000000005</v>
      </c>
      <c r="T8" s="98">
        <v>15</v>
      </c>
      <c r="U8" s="99">
        <v>602.12</v>
      </c>
      <c r="V8" s="101">
        <v>495</v>
      </c>
      <c r="W8" s="99">
        <v>849.22000000000025</v>
      </c>
      <c r="X8" s="98">
        <v>73</v>
      </c>
      <c r="Y8" s="99">
        <v>84.579999999999984</v>
      </c>
    </row>
    <row r="9" spans="1:25" ht="11.1" customHeight="1" x14ac:dyDescent="0.15">
      <c r="A9" s="299"/>
      <c r="B9" s="96" t="s">
        <v>89</v>
      </c>
      <c r="C9" s="97"/>
      <c r="D9" s="98">
        <v>7748</v>
      </c>
      <c r="E9" s="99">
        <v>5344.22</v>
      </c>
      <c r="F9" s="98">
        <v>9232</v>
      </c>
      <c r="G9" s="467">
        <v>5.79</v>
      </c>
      <c r="H9" s="98">
        <v>6577</v>
      </c>
      <c r="I9" s="99">
        <v>949.49000000000012</v>
      </c>
      <c r="J9" s="98">
        <v>355</v>
      </c>
      <c r="K9" s="99">
        <v>578.68000000000006</v>
      </c>
      <c r="L9" s="98">
        <v>75</v>
      </c>
      <c r="M9" s="99">
        <v>380.10999999999996</v>
      </c>
      <c r="N9" s="98">
        <v>44</v>
      </c>
      <c r="O9" s="99">
        <v>813.47000000000014</v>
      </c>
      <c r="P9" s="98">
        <v>31</v>
      </c>
      <c r="Q9" s="99">
        <v>515.85</v>
      </c>
      <c r="R9" s="98">
        <v>80</v>
      </c>
      <c r="S9" s="468">
        <v>552.94000000000005</v>
      </c>
      <c r="T9" s="469">
        <v>15</v>
      </c>
      <c r="U9" s="468">
        <v>602.12</v>
      </c>
      <c r="V9" s="469">
        <v>497</v>
      </c>
      <c r="W9" s="99">
        <v>865.34000000000026</v>
      </c>
      <c r="X9" s="98">
        <v>74</v>
      </c>
      <c r="Y9" s="468">
        <v>86.219999999999985</v>
      </c>
    </row>
    <row r="10" spans="1:25" ht="9" customHeight="1" x14ac:dyDescent="0.15">
      <c r="A10" s="299"/>
      <c r="B10" s="102"/>
      <c r="C10" s="97"/>
      <c r="D10" s="470"/>
      <c r="E10" s="471"/>
      <c r="F10" s="470"/>
      <c r="G10" s="471"/>
      <c r="H10" s="470"/>
      <c r="I10" s="471"/>
      <c r="J10" s="470"/>
      <c r="K10" s="471"/>
      <c r="L10" s="470"/>
      <c r="M10" s="471"/>
      <c r="N10" s="470"/>
      <c r="O10" s="471"/>
      <c r="P10" s="470"/>
      <c r="Q10" s="471"/>
      <c r="R10" s="470"/>
      <c r="S10" s="471"/>
      <c r="T10" s="470"/>
      <c r="U10" s="471"/>
      <c r="V10" s="470"/>
      <c r="W10" s="471"/>
      <c r="X10" s="470"/>
      <c r="Y10" s="471"/>
    </row>
    <row r="11" spans="1:25" ht="10.15" customHeight="1" x14ac:dyDescent="0.15">
      <c r="A11" s="299"/>
      <c r="B11" s="354" t="s">
        <v>61</v>
      </c>
      <c r="C11" s="104"/>
      <c r="D11" s="472">
        <f>H11+J11+L11+N11+P11+R11+T11+V11+X11</f>
        <v>2719</v>
      </c>
      <c r="E11" s="473">
        <f>I11+K11+M11+O11+Q11+S11+U11+W11+Y11</f>
        <v>1866.5000000000002</v>
      </c>
      <c r="F11" s="472">
        <v>3777</v>
      </c>
      <c r="G11" s="474">
        <f>ROUND((E11*10000)/(F11*1000),2)</f>
        <v>4.9400000000000004</v>
      </c>
      <c r="H11" s="191">
        <v>2336</v>
      </c>
      <c r="I11" s="475">
        <v>393.2</v>
      </c>
      <c r="J11" s="476">
        <v>198</v>
      </c>
      <c r="K11" s="475">
        <v>330.25</v>
      </c>
      <c r="L11" s="476">
        <v>46</v>
      </c>
      <c r="M11" s="475">
        <v>214.7</v>
      </c>
      <c r="N11" s="476">
        <v>18</v>
      </c>
      <c r="O11" s="475">
        <v>288.19</v>
      </c>
      <c r="P11" s="476">
        <v>7</v>
      </c>
      <c r="Q11" s="475">
        <v>179.96</v>
      </c>
      <c r="R11" s="477">
        <v>22</v>
      </c>
      <c r="S11" s="478">
        <v>123.96</v>
      </c>
      <c r="T11" s="479">
        <v>5</v>
      </c>
      <c r="U11" s="474">
        <v>196.59</v>
      </c>
      <c r="V11" s="480">
        <v>63</v>
      </c>
      <c r="W11" s="481">
        <v>93.52</v>
      </c>
      <c r="X11" s="479">
        <v>24</v>
      </c>
      <c r="Y11" s="474">
        <v>46.13</v>
      </c>
    </row>
    <row r="12" spans="1:25" ht="10.15" customHeight="1" x14ac:dyDescent="0.15">
      <c r="A12" s="299"/>
      <c r="B12" s="354" t="s">
        <v>19</v>
      </c>
      <c r="C12" s="104"/>
      <c r="D12" s="472">
        <f>H12+J12+L12+N12+P12+R12+V12+X12</f>
        <v>1183</v>
      </c>
      <c r="E12" s="473">
        <f>I12+K12+M12+O12+Q12+S12+W12+Y12</f>
        <v>608.88</v>
      </c>
      <c r="F12" s="472">
        <v>1541</v>
      </c>
      <c r="G12" s="474">
        <f t="shared" ref="G12:G15" si="0">ROUND((E12*10000)/(F12*1000),2)</f>
        <v>3.95</v>
      </c>
      <c r="H12" s="472">
        <v>980</v>
      </c>
      <c r="I12" s="474">
        <v>117.64</v>
      </c>
      <c r="J12" s="479">
        <v>31</v>
      </c>
      <c r="K12" s="474">
        <v>54.44</v>
      </c>
      <c r="L12" s="479">
        <v>6</v>
      </c>
      <c r="M12" s="474">
        <v>27.28</v>
      </c>
      <c r="N12" s="479">
        <v>4</v>
      </c>
      <c r="O12" s="474">
        <v>177.88</v>
      </c>
      <c r="P12" s="479">
        <v>1</v>
      </c>
      <c r="Q12" s="474">
        <v>77.430000000000007</v>
      </c>
      <c r="R12" s="477">
        <v>4</v>
      </c>
      <c r="S12" s="478">
        <v>29.19</v>
      </c>
      <c r="T12" s="482" t="s">
        <v>90</v>
      </c>
      <c r="U12" s="482" t="s">
        <v>90</v>
      </c>
      <c r="V12" s="480">
        <v>138</v>
      </c>
      <c r="W12" s="481">
        <v>117.4</v>
      </c>
      <c r="X12" s="479">
        <v>19</v>
      </c>
      <c r="Y12" s="474">
        <v>7.62</v>
      </c>
    </row>
    <row r="13" spans="1:25" ht="10.15" customHeight="1" x14ac:dyDescent="0.15">
      <c r="A13" s="299"/>
      <c r="B13" s="354" t="s">
        <v>63</v>
      </c>
      <c r="C13" s="104"/>
      <c r="D13" s="472">
        <f>H13+J13+L13+N13+P13+R13+T13+V13+X13</f>
        <v>628</v>
      </c>
      <c r="E13" s="473">
        <f>I13+K13+M13+O13+Q13+S13+U13+W13+Y13</f>
        <v>358.67</v>
      </c>
      <c r="F13" s="472">
        <v>725</v>
      </c>
      <c r="G13" s="474">
        <f t="shared" si="0"/>
        <v>4.95</v>
      </c>
      <c r="H13" s="472">
        <v>569</v>
      </c>
      <c r="I13" s="474">
        <v>48.02</v>
      </c>
      <c r="J13" s="479">
        <v>12</v>
      </c>
      <c r="K13" s="474">
        <v>18.72</v>
      </c>
      <c r="L13" s="479">
        <v>3</v>
      </c>
      <c r="M13" s="474">
        <v>12.19</v>
      </c>
      <c r="N13" s="479">
        <v>5</v>
      </c>
      <c r="O13" s="474">
        <v>76.760000000000005</v>
      </c>
      <c r="P13" s="479">
        <v>3</v>
      </c>
      <c r="Q13" s="474">
        <v>36.15</v>
      </c>
      <c r="R13" s="477">
        <v>6</v>
      </c>
      <c r="S13" s="478">
        <v>34.01</v>
      </c>
      <c r="T13" s="479">
        <v>1</v>
      </c>
      <c r="U13" s="474">
        <v>94.97</v>
      </c>
      <c r="V13" s="480">
        <v>23</v>
      </c>
      <c r="W13" s="481">
        <v>24.86</v>
      </c>
      <c r="X13" s="479">
        <v>6</v>
      </c>
      <c r="Y13" s="474">
        <v>12.99</v>
      </c>
    </row>
    <row r="14" spans="1:25" ht="10.15" customHeight="1" x14ac:dyDescent="0.15">
      <c r="A14" s="299"/>
      <c r="B14" s="354" t="s">
        <v>64</v>
      </c>
      <c r="C14" s="104"/>
      <c r="D14" s="472">
        <f>H14+J14+L14+N14+P14+R14+T14+V14+X14</f>
        <v>542</v>
      </c>
      <c r="E14" s="473">
        <f>I14+K14+M14+O14+Q14+S14+U14+W14+Y14</f>
        <v>672.82</v>
      </c>
      <c r="F14" s="472">
        <v>376</v>
      </c>
      <c r="G14" s="474">
        <f t="shared" si="0"/>
        <v>17.89</v>
      </c>
      <c r="H14" s="472">
        <v>381</v>
      </c>
      <c r="I14" s="474">
        <v>78.88</v>
      </c>
      <c r="J14" s="479">
        <v>22</v>
      </c>
      <c r="K14" s="474">
        <v>37.83</v>
      </c>
      <c r="L14" s="479">
        <v>2</v>
      </c>
      <c r="M14" s="474">
        <v>9</v>
      </c>
      <c r="N14" s="479">
        <v>1</v>
      </c>
      <c r="O14" s="474">
        <v>28.13</v>
      </c>
      <c r="P14" s="479">
        <v>5</v>
      </c>
      <c r="Q14" s="474">
        <v>33.47</v>
      </c>
      <c r="R14" s="477">
        <v>11</v>
      </c>
      <c r="S14" s="478">
        <v>55.49</v>
      </c>
      <c r="T14" s="479">
        <v>1</v>
      </c>
      <c r="U14" s="474">
        <v>70.36</v>
      </c>
      <c r="V14" s="480">
        <v>116</v>
      </c>
      <c r="W14" s="481">
        <v>358.93</v>
      </c>
      <c r="X14" s="479">
        <v>3</v>
      </c>
      <c r="Y14" s="474">
        <v>0.73</v>
      </c>
    </row>
    <row r="15" spans="1:25" ht="10.15" customHeight="1" x14ac:dyDescent="0.15">
      <c r="A15" s="299"/>
      <c r="B15" s="354" t="s">
        <v>22</v>
      </c>
      <c r="C15" s="104"/>
      <c r="D15" s="472">
        <f>H15+J15+N15+P15+R15+V15+X15</f>
        <v>282</v>
      </c>
      <c r="E15" s="473">
        <f>I15+K15+O15+Q15+S15+W15+Y15</f>
        <v>142.15</v>
      </c>
      <c r="F15" s="472">
        <v>257</v>
      </c>
      <c r="G15" s="474">
        <f t="shared" si="0"/>
        <v>5.53</v>
      </c>
      <c r="H15" s="472">
        <v>219</v>
      </c>
      <c r="I15" s="474">
        <v>27.92</v>
      </c>
      <c r="J15" s="479">
        <v>13</v>
      </c>
      <c r="K15" s="474">
        <v>16.36</v>
      </c>
      <c r="L15" s="482" t="s">
        <v>90</v>
      </c>
      <c r="M15" s="482" t="s">
        <v>90</v>
      </c>
      <c r="N15" s="479">
        <v>2</v>
      </c>
      <c r="O15" s="474">
        <v>42.58</v>
      </c>
      <c r="P15" s="479">
        <v>1</v>
      </c>
      <c r="Q15" s="474">
        <v>10.039999999999999</v>
      </c>
      <c r="R15" s="477">
        <v>2</v>
      </c>
      <c r="S15" s="478">
        <v>34.340000000000003</v>
      </c>
      <c r="T15" s="482" t="s">
        <v>90</v>
      </c>
      <c r="U15" s="482" t="s">
        <v>90</v>
      </c>
      <c r="V15" s="480">
        <v>41</v>
      </c>
      <c r="W15" s="481">
        <v>8.57</v>
      </c>
      <c r="X15" s="479">
        <v>4</v>
      </c>
      <c r="Y15" s="474">
        <v>2.34</v>
      </c>
    </row>
    <row r="16" spans="1:25" ht="9" customHeight="1" x14ac:dyDescent="0.15">
      <c r="A16" s="299"/>
      <c r="B16" s="354"/>
      <c r="C16" s="104"/>
      <c r="D16" s="483"/>
      <c r="E16" s="484"/>
      <c r="F16" s="483"/>
      <c r="G16" s="484"/>
      <c r="H16" s="483"/>
      <c r="I16" s="484"/>
      <c r="J16" s="483"/>
      <c r="K16" s="484"/>
      <c r="L16" s="483"/>
      <c r="M16" s="484"/>
      <c r="N16" s="485"/>
      <c r="O16" s="485"/>
      <c r="P16" s="485"/>
      <c r="Q16" s="485"/>
      <c r="R16" s="483"/>
      <c r="S16" s="484"/>
      <c r="T16" s="483"/>
      <c r="U16" s="484"/>
      <c r="V16" s="486"/>
      <c r="W16" s="484"/>
      <c r="X16" s="483"/>
      <c r="Y16" s="484"/>
    </row>
    <row r="17" spans="1:25" ht="10.15" customHeight="1" x14ac:dyDescent="0.15">
      <c r="A17" s="299"/>
      <c r="B17" s="354" t="s">
        <v>23</v>
      </c>
      <c r="C17" s="104"/>
      <c r="D17" s="472">
        <f>H17+J17+L17+N17+R17+V17</f>
        <v>255</v>
      </c>
      <c r="E17" s="473">
        <f>I17+K17+M17+O17+S17+W17</f>
        <v>178.22</v>
      </c>
      <c r="F17" s="472">
        <v>172</v>
      </c>
      <c r="G17" s="474">
        <f t="shared" ref="G17:G21" si="1">ROUND((E17*10000)/(F17*1000),2)</f>
        <v>10.36</v>
      </c>
      <c r="H17" s="472">
        <v>236</v>
      </c>
      <c r="I17" s="474">
        <v>21.71</v>
      </c>
      <c r="J17" s="479">
        <v>2</v>
      </c>
      <c r="K17" s="474">
        <v>1.39</v>
      </c>
      <c r="L17" s="479">
        <v>2</v>
      </c>
      <c r="M17" s="474">
        <v>15.4</v>
      </c>
      <c r="N17" s="479">
        <v>1</v>
      </c>
      <c r="O17" s="474">
        <v>6.98</v>
      </c>
      <c r="P17" s="482" t="s">
        <v>90</v>
      </c>
      <c r="Q17" s="482" t="s">
        <v>90</v>
      </c>
      <c r="R17" s="477">
        <v>5</v>
      </c>
      <c r="S17" s="478">
        <v>77.53</v>
      </c>
      <c r="T17" s="482" t="s">
        <v>90</v>
      </c>
      <c r="U17" s="482" t="s">
        <v>90</v>
      </c>
      <c r="V17" s="480">
        <v>9</v>
      </c>
      <c r="W17" s="481">
        <v>55.21</v>
      </c>
      <c r="X17" s="482" t="s">
        <v>90</v>
      </c>
      <c r="Y17" s="482" t="s">
        <v>90</v>
      </c>
    </row>
    <row r="18" spans="1:25" ht="10.15" customHeight="1" x14ac:dyDescent="0.15">
      <c r="A18" s="299"/>
      <c r="B18" s="354" t="s">
        <v>24</v>
      </c>
      <c r="C18" s="104"/>
      <c r="D18" s="472">
        <f>H18+J18+L18+N18+P18+R18+T18+V18+X18</f>
        <v>318</v>
      </c>
      <c r="E18" s="473">
        <f>I18+K18+M18+O18+Q18+S18+U18+W18+Y18</f>
        <v>236.95</v>
      </c>
      <c r="F18" s="472">
        <v>444</v>
      </c>
      <c r="G18" s="474">
        <f t="shared" si="1"/>
        <v>5.34</v>
      </c>
      <c r="H18" s="472">
        <v>270</v>
      </c>
      <c r="I18" s="474">
        <v>44.92</v>
      </c>
      <c r="J18" s="479">
        <v>25</v>
      </c>
      <c r="K18" s="474">
        <v>27.9</v>
      </c>
      <c r="L18" s="479">
        <v>2</v>
      </c>
      <c r="M18" s="474">
        <v>19.55</v>
      </c>
      <c r="N18" s="479">
        <v>3</v>
      </c>
      <c r="O18" s="474">
        <v>56.13</v>
      </c>
      <c r="P18" s="479">
        <v>2</v>
      </c>
      <c r="Q18" s="474">
        <v>13.43</v>
      </c>
      <c r="R18" s="477">
        <v>3</v>
      </c>
      <c r="S18" s="478">
        <v>42.2</v>
      </c>
      <c r="T18" s="479">
        <v>2</v>
      </c>
      <c r="U18" s="474">
        <v>19.059999999999999</v>
      </c>
      <c r="V18" s="480">
        <v>9</v>
      </c>
      <c r="W18" s="481">
        <v>5.26</v>
      </c>
      <c r="X18" s="479">
        <v>2</v>
      </c>
      <c r="Y18" s="474">
        <v>8.5</v>
      </c>
    </row>
    <row r="19" spans="1:25" ht="10.15" customHeight="1" x14ac:dyDescent="0.15">
      <c r="A19" s="299"/>
      <c r="B19" s="354" t="s">
        <v>25</v>
      </c>
      <c r="C19" s="104"/>
      <c r="D19" s="472">
        <f>H19+N19+P19+R19+T19+X19</f>
        <v>154</v>
      </c>
      <c r="E19" s="473">
        <f>I19+O19+Q19+S19+U19+Y19</f>
        <v>102.49</v>
      </c>
      <c r="F19" s="472">
        <v>187</v>
      </c>
      <c r="G19" s="474">
        <f t="shared" si="1"/>
        <v>5.48</v>
      </c>
      <c r="H19" s="472">
        <v>141</v>
      </c>
      <c r="I19" s="474">
        <v>13.98</v>
      </c>
      <c r="J19" s="482" t="s">
        <v>90</v>
      </c>
      <c r="K19" s="482" t="s">
        <v>90</v>
      </c>
      <c r="L19" s="482" t="s">
        <v>90</v>
      </c>
      <c r="M19" s="482" t="s">
        <v>90</v>
      </c>
      <c r="N19" s="479">
        <v>3</v>
      </c>
      <c r="O19" s="474">
        <v>33.520000000000003</v>
      </c>
      <c r="P19" s="479">
        <v>1</v>
      </c>
      <c r="Q19" s="474">
        <v>12.41</v>
      </c>
      <c r="R19" s="477">
        <v>4</v>
      </c>
      <c r="S19" s="478">
        <v>25.38</v>
      </c>
      <c r="T19" s="479">
        <v>1</v>
      </c>
      <c r="U19" s="474">
        <v>15.37</v>
      </c>
      <c r="V19" s="487" t="s">
        <v>90</v>
      </c>
      <c r="W19" s="482" t="s">
        <v>90</v>
      </c>
      <c r="X19" s="479">
        <v>4</v>
      </c>
      <c r="Y19" s="474">
        <v>1.83</v>
      </c>
    </row>
    <row r="20" spans="1:25" ht="10.15" customHeight="1" x14ac:dyDescent="0.15">
      <c r="A20" s="299"/>
      <c r="B20" s="354" t="s">
        <v>26</v>
      </c>
      <c r="C20" s="104"/>
      <c r="D20" s="472">
        <f>H20+J20+L20+P20+R20+T20+V20</f>
        <v>185</v>
      </c>
      <c r="E20" s="473">
        <f>I20+K20+M20+Q20+S20+U20+W20</f>
        <v>82.71</v>
      </c>
      <c r="F20" s="472">
        <v>245</v>
      </c>
      <c r="G20" s="474">
        <f t="shared" si="1"/>
        <v>3.38</v>
      </c>
      <c r="H20" s="472">
        <v>161</v>
      </c>
      <c r="I20" s="474">
        <v>15.79</v>
      </c>
      <c r="J20" s="479">
        <v>5</v>
      </c>
      <c r="K20" s="474">
        <v>6.49</v>
      </c>
      <c r="L20" s="479">
        <v>3</v>
      </c>
      <c r="M20" s="474">
        <v>16.61</v>
      </c>
      <c r="N20" s="482" t="s">
        <v>90</v>
      </c>
      <c r="O20" s="482" t="s">
        <v>90</v>
      </c>
      <c r="P20" s="479">
        <v>1</v>
      </c>
      <c r="Q20" s="474">
        <v>6.47</v>
      </c>
      <c r="R20" s="477">
        <v>1</v>
      </c>
      <c r="S20" s="478">
        <v>0.28000000000000003</v>
      </c>
      <c r="T20" s="479">
        <v>1</v>
      </c>
      <c r="U20" s="474">
        <v>35.21</v>
      </c>
      <c r="V20" s="480">
        <v>13</v>
      </c>
      <c r="W20" s="481">
        <v>1.86</v>
      </c>
      <c r="X20" s="482" t="s">
        <v>90</v>
      </c>
      <c r="Y20" s="482" t="s">
        <v>90</v>
      </c>
    </row>
    <row r="21" spans="1:25" ht="10.15" customHeight="1" x14ac:dyDescent="0.15">
      <c r="A21" s="299"/>
      <c r="B21" s="354" t="s">
        <v>27</v>
      </c>
      <c r="C21" s="104"/>
      <c r="D21" s="472">
        <f>H21+J21+L21+R21+V21</f>
        <v>85</v>
      </c>
      <c r="E21" s="473">
        <f>I21+K21+M21+S21+W21</f>
        <v>90.43</v>
      </c>
      <c r="F21" s="472">
        <v>57</v>
      </c>
      <c r="G21" s="474">
        <f t="shared" si="1"/>
        <v>15.86</v>
      </c>
      <c r="H21" s="472">
        <v>71</v>
      </c>
      <c r="I21" s="474">
        <v>10.09</v>
      </c>
      <c r="J21" s="479">
        <v>3</v>
      </c>
      <c r="K21" s="474">
        <v>7.04</v>
      </c>
      <c r="L21" s="479">
        <v>2</v>
      </c>
      <c r="M21" s="474">
        <v>15.04</v>
      </c>
      <c r="N21" s="482" t="s">
        <v>90</v>
      </c>
      <c r="O21" s="482" t="s">
        <v>90</v>
      </c>
      <c r="P21" s="482" t="s">
        <v>90</v>
      </c>
      <c r="Q21" s="482" t="s">
        <v>90</v>
      </c>
      <c r="R21" s="477">
        <v>2</v>
      </c>
      <c r="S21" s="478">
        <v>8.41</v>
      </c>
      <c r="T21" s="482" t="s">
        <v>90</v>
      </c>
      <c r="U21" s="482" t="s">
        <v>90</v>
      </c>
      <c r="V21" s="480">
        <v>7</v>
      </c>
      <c r="W21" s="481">
        <v>49.85</v>
      </c>
      <c r="X21" s="482" t="s">
        <v>90</v>
      </c>
      <c r="Y21" s="482" t="s">
        <v>90</v>
      </c>
    </row>
    <row r="22" spans="1:25" ht="9" customHeight="1" x14ac:dyDescent="0.15">
      <c r="A22" s="299"/>
      <c r="B22" s="354"/>
      <c r="C22" s="104"/>
      <c r="D22" s="483"/>
      <c r="E22" s="484"/>
      <c r="F22" s="483"/>
      <c r="G22" s="484"/>
      <c r="H22" s="483"/>
      <c r="I22" s="484"/>
      <c r="J22" s="483"/>
      <c r="K22" s="484"/>
      <c r="L22" s="483"/>
      <c r="M22" s="484"/>
      <c r="N22" s="485"/>
      <c r="O22" s="485"/>
      <c r="P22" s="485"/>
      <c r="Q22" s="485"/>
      <c r="R22" s="483"/>
      <c r="S22" s="484"/>
      <c r="T22" s="483"/>
      <c r="U22" s="484"/>
      <c r="V22" s="486"/>
      <c r="W22" s="484"/>
      <c r="X22" s="483"/>
      <c r="Y22" s="484"/>
    </row>
    <row r="23" spans="1:25" ht="10.15" customHeight="1" x14ac:dyDescent="0.15">
      <c r="A23" s="299"/>
      <c r="B23" s="354" t="s">
        <v>28</v>
      </c>
      <c r="C23" s="104"/>
      <c r="D23" s="472">
        <f>H23+J23+P23+R23+V23</f>
        <v>64</v>
      </c>
      <c r="E23" s="473">
        <f>I23+K23+Q23+S23+W23</f>
        <v>38.5</v>
      </c>
      <c r="F23" s="472">
        <v>41</v>
      </c>
      <c r="G23" s="474">
        <f t="shared" ref="G23:G27" si="2">ROUND((E23*10000)/(F23*1000),2)</f>
        <v>9.39</v>
      </c>
      <c r="H23" s="472">
        <v>58</v>
      </c>
      <c r="I23" s="474">
        <v>10.02</v>
      </c>
      <c r="J23" s="479">
        <v>1</v>
      </c>
      <c r="K23" s="474">
        <v>3.69</v>
      </c>
      <c r="L23" s="482" t="s">
        <v>90</v>
      </c>
      <c r="M23" s="482" t="s">
        <v>90</v>
      </c>
      <c r="N23" s="482" t="s">
        <v>90</v>
      </c>
      <c r="O23" s="482" t="s">
        <v>90</v>
      </c>
      <c r="P23" s="479">
        <v>1</v>
      </c>
      <c r="Q23" s="474">
        <v>8.16</v>
      </c>
      <c r="R23" s="477">
        <v>2</v>
      </c>
      <c r="S23" s="478">
        <v>14.8</v>
      </c>
      <c r="T23" s="482" t="s">
        <v>90</v>
      </c>
      <c r="U23" s="482" t="s">
        <v>90</v>
      </c>
      <c r="V23" s="480">
        <v>2</v>
      </c>
      <c r="W23" s="481">
        <v>1.83</v>
      </c>
      <c r="X23" s="482" t="s">
        <v>90</v>
      </c>
      <c r="Y23" s="482" t="s">
        <v>90</v>
      </c>
    </row>
    <row r="24" spans="1:25" ht="10.15" customHeight="1" x14ac:dyDescent="0.15">
      <c r="A24" s="299"/>
      <c r="B24" s="354" t="s">
        <v>29</v>
      </c>
      <c r="C24" s="104"/>
      <c r="D24" s="472">
        <f>H24+J24+L24+P24+R24+T24+V24</f>
        <v>201</v>
      </c>
      <c r="E24" s="473">
        <f>I24+K24+M24+Q24+S24+U24+W24</f>
        <v>105.94</v>
      </c>
      <c r="F24" s="472">
        <v>161</v>
      </c>
      <c r="G24" s="474">
        <f t="shared" si="2"/>
        <v>6.58</v>
      </c>
      <c r="H24" s="472">
        <v>182</v>
      </c>
      <c r="I24" s="474">
        <v>15.21</v>
      </c>
      <c r="J24" s="479">
        <v>2</v>
      </c>
      <c r="K24" s="474">
        <v>3.33</v>
      </c>
      <c r="L24" s="479">
        <v>1</v>
      </c>
      <c r="M24" s="474">
        <v>6.82</v>
      </c>
      <c r="N24" s="482" t="s">
        <v>90</v>
      </c>
      <c r="O24" s="482" t="s">
        <v>90</v>
      </c>
      <c r="P24" s="479">
        <v>1</v>
      </c>
      <c r="Q24" s="474">
        <v>17.75</v>
      </c>
      <c r="R24" s="477">
        <v>2</v>
      </c>
      <c r="S24" s="478">
        <v>1.6800000000000002</v>
      </c>
      <c r="T24" s="479">
        <v>1</v>
      </c>
      <c r="U24" s="474">
        <v>36.1</v>
      </c>
      <c r="V24" s="480">
        <v>12</v>
      </c>
      <c r="W24" s="481">
        <v>25.05</v>
      </c>
      <c r="X24" s="482" t="s">
        <v>90</v>
      </c>
      <c r="Y24" s="482" t="s">
        <v>90</v>
      </c>
    </row>
    <row r="25" spans="1:25" ht="10.15" customHeight="1" x14ac:dyDescent="0.15">
      <c r="A25" s="299"/>
      <c r="B25" s="354" t="s">
        <v>30</v>
      </c>
      <c r="C25" s="104"/>
      <c r="D25" s="472">
        <f>H25+J25+L25+N25+P25+T25+V25</f>
        <v>241</v>
      </c>
      <c r="E25" s="473">
        <f>I25+K25+M25+O25+Q25+U25+W25</f>
        <v>183.34</v>
      </c>
      <c r="F25" s="472">
        <v>224</v>
      </c>
      <c r="G25" s="474">
        <f t="shared" si="2"/>
        <v>8.18</v>
      </c>
      <c r="H25" s="472">
        <v>228</v>
      </c>
      <c r="I25" s="474">
        <v>30.27</v>
      </c>
      <c r="J25" s="479">
        <v>5</v>
      </c>
      <c r="K25" s="474">
        <v>7.69</v>
      </c>
      <c r="L25" s="479">
        <v>1</v>
      </c>
      <c r="M25" s="474">
        <v>8.86</v>
      </c>
      <c r="N25" s="479">
        <v>1</v>
      </c>
      <c r="O25" s="474">
        <v>9.3800000000000008</v>
      </c>
      <c r="P25" s="479">
        <v>1</v>
      </c>
      <c r="Q25" s="474">
        <v>23.7</v>
      </c>
      <c r="R25" s="482" t="s">
        <v>90</v>
      </c>
      <c r="S25" s="482" t="s">
        <v>90</v>
      </c>
      <c r="T25" s="479">
        <v>1</v>
      </c>
      <c r="U25" s="474">
        <v>64.599999999999994</v>
      </c>
      <c r="V25" s="480">
        <v>4</v>
      </c>
      <c r="W25" s="481">
        <v>38.840000000000003</v>
      </c>
      <c r="X25" s="482" t="s">
        <v>90</v>
      </c>
      <c r="Y25" s="482" t="s">
        <v>90</v>
      </c>
    </row>
    <row r="26" spans="1:25" ht="10.15" customHeight="1" x14ac:dyDescent="0.15">
      <c r="A26" s="299"/>
      <c r="B26" s="354" t="s">
        <v>31</v>
      </c>
      <c r="C26" s="104"/>
      <c r="D26" s="472">
        <f>H26+J26+N26+V26</f>
        <v>244</v>
      </c>
      <c r="E26" s="473">
        <f>I26+K26+O26+W26</f>
        <v>79.430000000000007</v>
      </c>
      <c r="F26" s="472">
        <v>242</v>
      </c>
      <c r="G26" s="474">
        <f t="shared" si="2"/>
        <v>3.28</v>
      </c>
      <c r="H26" s="472">
        <v>232</v>
      </c>
      <c r="I26" s="474">
        <v>30.85</v>
      </c>
      <c r="J26" s="479">
        <v>5</v>
      </c>
      <c r="K26" s="474">
        <v>7.99</v>
      </c>
      <c r="L26" s="482" t="s">
        <v>90</v>
      </c>
      <c r="M26" s="482" t="s">
        <v>90</v>
      </c>
      <c r="N26" s="479">
        <v>2</v>
      </c>
      <c r="O26" s="474">
        <v>27.75</v>
      </c>
      <c r="P26" s="482" t="s">
        <v>90</v>
      </c>
      <c r="Q26" s="482" t="s">
        <v>90</v>
      </c>
      <c r="R26" s="482" t="s">
        <v>90</v>
      </c>
      <c r="S26" s="482" t="s">
        <v>90</v>
      </c>
      <c r="T26" s="482" t="s">
        <v>90</v>
      </c>
      <c r="U26" s="482" t="s">
        <v>90</v>
      </c>
      <c r="V26" s="480">
        <v>5</v>
      </c>
      <c r="W26" s="481">
        <v>12.84</v>
      </c>
      <c r="X26" s="482" t="s">
        <v>90</v>
      </c>
      <c r="Y26" s="482" t="s">
        <v>90</v>
      </c>
    </row>
    <row r="27" spans="1:25" ht="10.15" customHeight="1" x14ac:dyDescent="0.15">
      <c r="A27" s="299"/>
      <c r="B27" s="354" t="s">
        <v>32</v>
      </c>
      <c r="C27" s="104"/>
      <c r="D27" s="472">
        <f>H27+J27+P27+V27</f>
        <v>149</v>
      </c>
      <c r="E27" s="473">
        <f>I27+K27+Q27+W27</f>
        <v>42.23</v>
      </c>
      <c r="F27" s="472">
        <v>101</v>
      </c>
      <c r="G27" s="474">
        <f t="shared" si="2"/>
        <v>4.18</v>
      </c>
      <c r="H27" s="472">
        <v>140</v>
      </c>
      <c r="I27" s="474">
        <v>14.62</v>
      </c>
      <c r="J27" s="479">
        <v>7</v>
      </c>
      <c r="K27" s="474">
        <v>11.37</v>
      </c>
      <c r="L27" s="482" t="s">
        <v>90</v>
      </c>
      <c r="M27" s="482" t="s">
        <v>90</v>
      </c>
      <c r="N27" s="482" t="s">
        <v>90</v>
      </c>
      <c r="O27" s="482" t="s">
        <v>90</v>
      </c>
      <c r="P27" s="479">
        <v>1</v>
      </c>
      <c r="Q27" s="474">
        <v>15.03</v>
      </c>
      <c r="R27" s="482" t="s">
        <v>90</v>
      </c>
      <c r="S27" s="482" t="s">
        <v>90</v>
      </c>
      <c r="T27" s="482" t="s">
        <v>90</v>
      </c>
      <c r="U27" s="482" t="s">
        <v>90</v>
      </c>
      <c r="V27" s="480">
        <v>1</v>
      </c>
      <c r="W27" s="481">
        <v>1.21</v>
      </c>
      <c r="X27" s="482" t="s">
        <v>90</v>
      </c>
      <c r="Y27" s="482" t="s">
        <v>90</v>
      </c>
    </row>
    <row r="28" spans="1:25" ht="9" customHeight="1" x14ac:dyDescent="0.15">
      <c r="A28" s="299"/>
      <c r="B28" s="354"/>
      <c r="C28" s="104"/>
      <c r="D28" s="483"/>
      <c r="E28" s="484"/>
      <c r="F28" s="483"/>
      <c r="G28" s="484"/>
      <c r="H28" s="483"/>
      <c r="I28" s="484"/>
      <c r="J28" s="483"/>
      <c r="K28" s="484"/>
      <c r="L28" s="483"/>
      <c r="M28" s="484"/>
      <c r="N28" s="485"/>
      <c r="O28" s="485"/>
      <c r="P28" s="485"/>
      <c r="Q28" s="485"/>
      <c r="R28" s="483"/>
      <c r="S28" s="484"/>
      <c r="T28" s="483"/>
      <c r="U28" s="483"/>
      <c r="V28" s="486"/>
      <c r="W28" s="484"/>
      <c r="X28" s="483"/>
      <c r="Y28" s="484"/>
    </row>
    <row r="29" spans="1:25" ht="10.15" customHeight="1" x14ac:dyDescent="0.15">
      <c r="A29" s="299"/>
      <c r="B29" s="354" t="s">
        <v>65</v>
      </c>
      <c r="C29" s="104"/>
      <c r="D29" s="472">
        <f>H29+J29+P29+R29+V29+X29</f>
        <v>77</v>
      </c>
      <c r="E29" s="473">
        <f>I29+K29+Q29+S29+W29+Y29</f>
        <v>65.67</v>
      </c>
      <c r="F29" s="472">
        <v>140</v>
      </c>
      <c r="G29" s="474">
        <f t="shared" ref="G29:G32" si="3">ROUND((E29*10000)/(F29*1000),2)</f>
        <v>4.6900000000000004</v>
      </c>
      <c r="H29" s="472">
        <v>51</v>
      </c>
      <c r="I29" s="474">
        <v>12.65</v>
      </c>
      <c r="J29" s="479">
        <v>5</v>
      </c>
      <c r="K29" s="474">
        <v>10.48</v>
      </c>
      <c r="L29" s="482" t="s">
        <v>90</v>
      </c>
      <c r="M29" s="482" t="s">
        <v>90</v>
      </c>
      <c r="N29" s="482" t="s">
        <v>90</v>
      </c>
      <c r="O29" s="482" t="s">
        <v>90</v>
      </c>
      <c r="P29" s="479">
        <v>1</v>
      </c>
      <c r="Q29" s="474">
        <v>17.47</v>
      </c>
      <c r="R29" s="477">
        <v>4</v>
      </c>
      <c r="S29" s="478">
        <v>2.11</v>
      </c>
      <c r="T29" s="482" t="s">
        <v>90</v>
      </c>
      <c r="U29" s="482" t="s">
        <v>90</v>
      </c>
      <c r="V29" s="480">
        <v>13</v>
      </c>
      <c r="W29" s="481">
        <v>22</v>
      </c>
      <c r="X29" s="479">
        <v>3</v>
      </c>
      <c r="Y29" s="474">
        <v>0.96</v>
      </c>
    </row>
    <row r="30" spans="1:25" ht="10.15" customHeight="1" x14ac:dyDescent="0.15">
      <c r="A30" s="299"/>
      <c r="B30" s="354" t="s">
        <v>34</v>
      </c>
      <c r="C30" s="104"/>
      <c r="D30" s="472">
        <f>H30+J30+L30+N30+R30+X30</f>
        <v>46</v>
      </c>
      <c r="E30" s="473">
        <f>I30+K30+M30+O30+S30+Y30</f>
        <v>67.37</v>
      </c>
      <c r="F30" s="472">
        <v>132</v>
      </c>
      <c r="G30" s="474">
        <f t="shared" si="3"/>
        <v>5.0999999999999996</v>
      </c>
      <c r="H30" s="472">
        <v>39</v>
      </c>
      <c r="I30" s="474">
        <v>7.98</v>
      </c>
      <c r="J30" s="479">
        <v>3</v>
      </c>
      <c r="K30" s="474">
        <v>6.78</v>
      </c>
      <c r="L30" s="479">
        <v>1</v>
      </c>
      <c r="M30" s="474">
        <v>4.3899999999999997</v>
      </c>
      <c r="N30" s="479">
        <v>1</v>
      </c>
      <c r="O30" s="474">
        <v>15.83</v>
      </c>
      <c r="P30" s="482" t="s">
        <v>90</v>
      </c>
      <c r="Q30" s="482" t="s">
        <v>90</v>
      </c>
      <c r="R30" s="477">
        <v>1</v>
      </c>
      <c r="S30" s="478">
        <v>31.01</v>
      </c>
      <c r="T30" s="482" t="s">
        <v>90</v>
      </c>
      <c r="U30" s="482" t="s">
        <v>90</v>
      </c>
      <c r="V30" s="487" t="s">
        <v>90</v>
      </c>
      <c r="W30" s="482" t="s">
        <v>90</v>
      </c>
      <c r="X30" s="482">
        <v>1</v>
      </c>
      <c r="Y30" s="474">
        <v>1.38</v>
      </c>
    </row>
    <row r="31" spans="1:25" ht="10.15" customHeight="1" x14ac:dyDescent="0.15">
      <c r="A31" s="299"/>
      <c r="B31" s="354" t="s">
        <v>35</v>
      </c>
      <c r="C31" s="104"/>
      <c r="D31" s="472">
        <f>H31+J31+P31</f>
        <v>28</v>
      </c>
      <c r="E31" s="473">
        <f>I31+K31+Q31</f>
        <v>20.47</v>
      </c>
      <c r="F31" s="472">
        <v>40</v>
      </c>
      <c r="G31" s="474">
        <f t="shared" si="3"/>
        <v>5.12</v>
      </c>
      <c r="H31" s="472">
        <v>25</v>
      </c>
      <c r="I31" s="474">
        <v>4.71</v>
      </c>
      <c r="J31" s="479">
        <v>2</v>
      </c>
      <c r="K31" s="474">
        <v>1.69</v>
      </c>
      <c r="L31" s="482" t="s">
        <v>90</v>
      </c>
      <c r="M31" s="482" t="s">
        <v>90</v>
      </c>
      <c r="N31" s="482" t="s">
        <v>90</v>
      </c>
      <c r="O31" s="482" t="s">
        <v>90</v>
      </c>
      <c r="P31" s="479">
        <v>1</v>
      </c>
      <c r="Q31" s="474">
        <v>14.07</v>
      </c>
      <c r="R31" s="482" t="s">
        <v>90</v>
      </c>
      <c r="S31" s="482" t="s">
        <v>90</v>
      </c>
      <c r="T31" s="482" t="s">
        <v>90</v>
      </c>
      <c r="U31" s="482" t="s">
        <v>90</v>
      </c>
      <c r="V31" s="487" t="s">
        <v>90</v>
      </c>
      <c r="W31" s="482" t="s">
        <v>90</v>
      </c>
      <c r="X31" s="482" t="s">
        <v>90</v>
      </c>
      <c r="Y31" s="482" t="s">
        <v>90</v>
      </c>
    </row>
    <row r="32" spans="1:25" ht="10.15" customHeight="1" x14ac:dyDescent="0.15">
      <c r="A32" s="299"/>
      <c r="B32" s="354" t="s">
        <v>36</v>
      </c>
      <c r="C32" s="104"/>
      <c r="D32" s="472">
        <f>H32+J32+L32+P32+R32+V32+X32</f>
        <v>133</v>
      </c>
      <c r="E32" s="473">
        <f>I32+K32+M32+Q32+S32+W32+Y32</f>
        <v>57.910000000000011</v>
      </c>
      <c r="F32" s="472">
        <v>83</v>
      </c>
      <c r="G32" s="474">
        <f t="shared" si="3"/>
        <v>6.98</v>
      </c>
      <c r="H32" s="472">
        <v>101</v>
      </c>
      <c r="I32" s="474">
        <v>14.57</v>
      </c>
      <c r="J32" s="479">
        <v>4</v>
      </c>
      <c r="K32" s="474">
        <v>5.94</v>
      </c>
      <c r="L32" s="479">
        <v>3</v>
      </c>
      <c r="M32" s="474">
        <v>14.33</v>
      </c>
      <c r="N32" s="482" t="s">
        <v>90</v>
      </c>
      <c r="O32" s="482" t="s">
        <v>90</v>
      </c>
      <c r="P32" s="479">
        <v>1</v>
      </c>
      <c r="Q32" s="474">
        <v>13.59</v>
      </c>
      <c r="R32" s="477">
        <v>1</v>
      </c>
      <c r="S32" s="478">
        <v>1.03</v>
      </c>
      <c r="T32" s="482" t="s">
        <v>90</v>
      </c>
      <c r="U32" s="482" t="s">
        <v>90</v>
      </c>
      <c r="V32" s="480">
        <v>18</v>
      </c>
      <c r="W32" s="481">
        <v>6.56</v>
      </c>
      <c r="X32" s="479">
        <v>5</v>
      </c>
      <c r="Y32" s="474">
        <v>1.89</v>
      </c>
    </row>
    <row r="33" spans="1:25" ht="9" customHeight="1" x14ac:dyDescent="0.15">
      <c r="A33" s="299"/>
      <c r="B33" s="354"/>
      <c r="C33" s="104"/>
      <c r="D33" s="472"/>
      <c r="E33" s="474"/>
      <c r="F33" s="483"/>
      <c r="G33" s="484"/>
      <c r="H33" s="483"/>
      <c r="I33" s="484"/>
      <c r="J33" s="483"/>
      <c r="K33" s="484"/>
      <c r="L33" s="483"/>
      <c r="M33" s="484"/>
      <c r="N33" s="485"/>
      <c r="O33" s="485"/>
      <c r="P33" s="485"/>
      <c r="Q33" s="485"/>
      <c r="R33" s="483"/>
      <c r="S33" s="484"/>
      <c r="T33" s="483"/>
      <c r="U33" s="483"/>
      <c r="V33" s="486"/>
      <c r="W33" s="484"/>
      <c r="X33" s="483"/>
      <c r="Y33" s="484"/>
    </row>
    <row r="34" spans="1:25" ht="10.15" customHeight="1" x14ac:dyDescent="0.15">
      <c r="A34" s="299"/>
      <c r="B34" s="354" t="s">
        <v>37</v>
      </c>
      <c r="C34" s="104"/>
      <c r="D34" s="472">
        <f>H34+J34+N34+R34+V34</f>
        <v>7</v>
      </c>
      <c r="E34" s="473">
        <f>I34+K34+O34+S34+W34</f>
        <v>64.33</v>
      </c>
      <c r="F34" s="472">
        <v>32</v>
      </c>
      <c r="G34" s="474">
        <f t="shared" ref="G34:G38" si="4">ROUND((E34*10000)/(F34*1000),2)</f>
        <v>20.100000000000001</v>
      </c>
      <c r="H34" s="472">
        <v>1</v>
      </c>
      <c r="I34" s="474">
        <v>0.17</v>
      </c>
      <c r="J34" s="479">
        <v>1</v>
      </c>
      <c r="K34" s="474">
        <v>1.69</v>
      </c>
      <c r="L34" s="482" t="s">
        <v>90</v>
      </c>
      <c r="M34" s="482" t="s">
        <v>90</v>
      </c>
      <c r="N34" s="479">
        <v>1</v>
      </c>
      <c r="O34" s="474">
        <v>28.84</v>
      </c>
      <c r="P34" s="482" t="s">
        <v>90</v>
      </c>
      <c r="Q34" s="482" t="s">
        <v>90</v>
      </c>
      <c r="R34" s="477">
        <v>1</v>
      </c>
      <c r="S34" s="478">
        <v>1.8</v>
      </c>
      <c r="T34" s="482" t="s">
        <v>90</v>
      </c>
      <c r="U34" s="482" t="s">
        <v>90</v>
      </c>
      <c r="V34" s="480">
        <v>3</v>
      </c>
      <c r="W34" s="478">
        <v>31.83</v>
      </c>
      <c r="X34" s="482" t="s">
        <v>90</v>
      </c>
      <c r="Y34" s="482" t="s">
        <v>90</v>
      </c>
    </row>
    <row r="35" spans="1:25" ht="10.15" customHeight="1" x14ac:dyDescent="0.15">
      <c r="A35" s="299"/>
      <c r="B35" s="354" t="s">
        <v>38</v>
      </c>
      <c r="C35" s="104"/>
      <c r="D35" s="472">
        <f>H35+J35+L35+P35+V35+X35</f>
        <v>42</v>
      </c>
      <c r="E35" s="473">
        <f>I35+K35+M35+Q35+W35+Y35</f>
        <v>18.3</v>
      </c>
      <c r="F35" s="488">
        <v>49</v>
      </c>
      <c r="G35" s="474">
        <f t="shared" si="4"/>
        <v>3.73</v>
      </c>
      <c r="H35" s="488">
        <v>32</v>
      </c>
      <c r="I35" s="481">
        <v>2.48</v>
      </c>
      <c r="J35" s="480">
        <v>1</v>
      </c>
      <c r="K35" s="481">
        <v>1.5</v>
      </c>
      <c r="L35" s="480">
        <v>1</v>
      </c>
      <c r="M35" s="481">
        <v>4.7699999999999996</v>
      </c>
      <c r="N35" s="482" t="s">
        <v>90</v>
      </c>
      <c r="O35" s="482" t="s">
        <v>90</v>
      </c>
      <c r="P35" s="479">
        <v>1</v>
      </c>
      <c r="Q35" s="481">
        <v>7.22</v>
      </c>
      <c r="R35" s="482" t="s">
        <v>90</v>
      </c>
      <c r="S35" s="482" t="s">
        <v>90</v>
      </c>
      <c r="T35" s="482" t="s">
        <v>90</v>
      </c>
      <c r="U35" s="482" t="s">
        <v>90</v>
      </c>
      <c r="V35" s="480">
        <v>4</v>
      </c>
      <c r="W35" s="478">
        <v>0.48</v>
      </c>
      <c r="X35" s="477">
        <v>3</v>
      </c>
      <c r="Y35" s="478">
        <v>1.85</v>
      </c>
    </row>
    <row r="36" spans="1:25" ht="10.15" customHeight="1" x14ac:dyDescent="0.15">
      <c r="A36" s="299"/>
      <c r="B36" s="354" t="s">
        <v>39</v>
      </c>
      <c r="C36" s="104"/>
      <c r="D36" s="472">
        <f>H36+P36+R36+V36</f>
        <v>54</v>
      </c>
      <c r="E36" s="473">
        <f>I36+Q36+S36+W36</f>
        <v>33.9</v>
      </c>
      <c r="F36" s="488">
        <v>31</v>
      </c>
      <c r="G36" s="474">
        <f t="shared" si="4"/>
        <v>10.94</v>
      </c>
      <c r="H36" s="488">
        <v>42</v>
      </c>
      <c r="I36" s="481">
        <v>4.8499999999999996</v>
      </c>
      <c r="J36" s="482" t="s">
        <v>90</v>
      </c>
      <c r="K36" s="482" t="s">
        <v>90</v>
      </c>
      <c r="L36" s="482" t="s">
        <v>90</v>
      </c>
      <c r="M36" s="482" t="s">
        <v>90</v>
      </c>
      <c r="N36" s="482" t="s">
        <v>90</v>
      </c>
      <c r="O36" s="482" t="s">
        <v>90</v>
      </c>
      <c r="P36" s="479">
        <v>1</v>
      </c>
      <c r="Q36" s="481">
        <v>11.7</v>
      </c>
      <c r="R36" s="477">
        <v>3</v>
      </c>
      <c r="S36" s="478">
        <v>16.14</v>
      </c>
      <c r="T36" s="482" t="s">
        <v>90</v>
      </c>
      <c r="U36" s="482" t="s">
        <v>90</v>
      </c>
      <c r="V36" s="480">
        <v>8</v>
      </c>
      <c r="W36" s="478">
        <v>1.21</v>
      </c>
      <c r="X36" s="482" t="s">
        <v>90</v>
      </c>
      <c r="Y36" s="482" t="s">
        <v>90</v>
      </c>
    </row>
    <row r="37" spans="1:25" ht="10.15" customHeight="1" x14ac:dyDescent="0.15">
      <c r="A37" s="299"/>
      <c r="B37" s="354" t="s">
        <v>91</v>
      </c>
      <c r="C37" s="104"/>
      <c r="D37" s="472">
        <f>H37+N37+R37</f>
        <v>17</v>
      </c>
      <c r="E37" s="473">
        <f>I37+O37+S37</f>
        <v>23.58</v>
      </c>
      <c r="F37" s="488">
        <v>28</v>
      </c>
      <c r="G37" s="474">
        <f t="shared" si="4"/>
        <v>8.42</v>
      </c>
      <c r="H37" s="488">
        <v>14</v>
      </c>
      <c r="I37" s="481">
        <v>5.61</v>
      </c>
      <c r="J37" s="482" t="s">
        <v>90</v>
      </c>
      <c r="K37" s="482" t="s">
        <v>90</v>
      </c>
      <c r="L37" s="482" t="s">
        <v>90</v>
      </c>
      <c r="M37" s="482" t="s">
        <v>90</v>
      </c>
      <c r="N37" s="480">
        <v>1</v>
      </c>
      <c r="O37" s="481">
        <v>11.37</v>
      </c>
      <c r="P37" s="482" t="s">
        <v>90</v>
      </c>
      <c r="Q37" s="482" t="s">
        <v>90</v>
      </c>
      <c r="R37" s="477">
        <v>2</v>
      </c>
      <c r="S37" s="478">
        <v>6.6</v>
      </c>
      <c r="T37" s="482" t="s">
        <v>90</v>
      </c>
      <c r="U37" s="482" t="s">
        <v>90</v>
      </c>
      <c r="V37" s="487" t="s">
        <v>90</v>
      </c>
      <c r="W37" s="482" t="s">
        <v>90</v>
      </c>
      <c r="X37" s="482" t="s">
        <v>90</v>
      </c>
      <c r="Y37" s="482" t="s">
        <v>90</v>
      </c>
    </row>
    <row r="38" spans="1:25" ht="10.15" customHeight="1" x14ac:dyDescent="0.15">
      <c r="A38" s="299"/>
      <c r="B38" s="354" t="s">
        <v>41</v>
      </c>
      <c r="C38" s="104"/>
      <c r="D38" s="472">
        <f>H38+P38</f>
        <v>3</v>
      </c>
      <c r="E38" s="473">
        <f>I38+Q38</f>
        <v>22.11</v>
      </c>
      <c r="F38" s="488">
        <v>9</v>
      </c>
      <c r="G38" s="474">
        <f t="shared" si="4"/>
        <v>24.57</v>
      </c>
      <c r="H38" s="488">
        <v>2</v>
      </c>
      <c r="I38" s="481">
        <v>4.3099999999999996</v>
      </c>
      <c r="J38" s="482" t="s">
        <v>90</v>
      </c>
      <c r="K38" s="482" t="s">
        <v>90</v>
      </c>
      <c r="L38" s="482" t="s">
        <v>90</v>
      </c>
      <c r="M38" s="482" t="s">
        <v>90</v>
      </c>
      <c r="N38" s="482" t="s">
        <v>90</v>
      </c>
      <c r="O38" s="482" t="s">
        <v>90</v>
      </c>
      <c r="P38" s="480">
        <v>1</v>
      </c>
      <c r="Q38" s="481">
        <v>17.8</v>
      </c>
      <c r="R38" s="482" t="s">
        <v>90</v>
      </c>
      <c r="S38" s="482" t="s">
        <v>90</v>
      </c>
      <c r="T38" s="482" t="s">
        <v>90</v>
      </c>
      <c r="U38" s="482" t="s">
        <v>90</v>
      </c>
      <c r="V38" s="487" t="s">
        <v>90</v>
      </c>
      <c r="W38" s="482" t="s">
        <v>90</v>
      </c>
      <c r="X38" s="482" t="s">
        <v>90</v>
      </c>
      <c r="Y38" s="482" t="s">
        <v>90</v>
      </c>
    </row>
    <row r="39" spans="1:25" ht="9" customHeight="1" x14ac:dyDescent="0.15">
      <c r="A39" s="299"/>
      <c r="B39" s="354"/>
      <c r="C39" s="104"/>
      <c r="D39" s="483"/>
      <c r="E39" s="484"/>
      <c r="F39" s="483"/>
      <c r="G39" s="484"/>
      <c r="H39" s="483"/>
      <c r="I39" s="484"/>
      <c r="J39" s="483"/>
      <c r="K39" s="484"/>
      <c r="L39" s="483"/>
      <c r="M39" s="484"/>
      <c r="N39" s="485"/>
      <c r="O39" s="485"/>
      <c r="P39" s="485"/>
      <c r="Q39" s="485"/>
      <c r="R39" s="483"/>
      <c r="S39" s="484"/>
      <c r="T39" s="483"/>
      <c r="U39" s="483"/>
      <c r="V39" s="486"/>
      <c r="W39" s="484"/>
      <c r="X39" s="483"/>
      <c r="Y39" s="483"/>
    </row>
    <row r="40" spans="1:25" ht="10.15" customHeight="1" x14ac:dyDescent="0.15">
      <c r="A40" s="299"/>
      <c r="B40" s="354" t="s">
        <v>42</v>
      </c>
      <c r="C40" s="104"/>
      <c r="D40" s="472">
        <f>H40+J40</f>
        <v>5</v>
      </c>
      <c r="E40" s="474">
        <f>I40+K40</f>
        <v>2.88</v>
      </c>
      <c r="F40" s="488">
        <v>17</v>
      </c>
      <c r="G40" s="474">
        <f t="shared" ref="G40:G44" si="5">ROUND((E40*10000)/(F40*1000),2)</f>
        <v>1.69</v>
      </c>
      <c r="H40" s="488">
        <v>4</v>
      </c>
      <c r="I40" s="481">
        <v>0.48</v>
      </c>
      <c r="J40" s="480">
        <v>1</v>
      </c>
      <c r="K40" s="481">
        <v>2.4</v>
      </c>
      <c r="L40" s="482" t="s">
        <v>90</v>
      </c>
      <c r="M40" s="482" t="s">
        <v>90</v>
      </c>
      <c r="N40" s="482" t="s">
        <v>90</v>
      </c>
      <c r="O40" s="482" t="s">
        <v>90</v>
      </c>
      <c r="P40" s="482" t="s">
        <v>90</v>
      </c>
      <c r="Q40" s="482" t="s">
        <v>90</v>
      </c>
      <c r="R40" s="482" t="s">
        <v>90</v>
      </c>
      <c r="S40" s="482" t="s">
        <v>90</v>
      </c>
      <c r="T40" s="482" t="s">
        <v>90</v>
      </c>
      <c r="U40" s="482" t="s">
        <v>90</v>
      </c>
      <c r="V40" s="487" t="s">
        <v>90</v>
      </c>
      <c r="W40" s="482" t="s">
        <v>90</v>
      </c>
      <c r="X40" s="482" t="s">
        <v>90</v>
      </c>
      <c r="Y40" s="482" t="s">
        <v>90</v>
      </c>
    </row>
    <row r="41" spans="1:25" ht="10.15" customHeight="1" x14ac:dyDescent="0.15">
      <c r="A41" s="299"/>
      <c r="B41" s="354" t="s">
        <v>43</v>
      </c>
      <c r="C41" s="104"/>
      <c r="D41" s="472">
        <f>H41+V41</f>
        <v>9</v>
      </c>
      <c r="E41" s="473">
        <f>I41+W41</f>
        <v>6.46</v>
      </c>
      <c r="F41" s="488">
        <v>11</v>
      </c>
      <c r="G41" s="474">
        <f t="shared" si="5"/>
        <v>5.87</v>
      </c>
      <c r="H41" s="488">
        <v>5</v>
      </c>
      <c r="I41" s="481">
        <v>4.96</v>
      </c>
      <c r="J41" s="49">
        <v>0</v>
      </c>
      <c r="K41" s="49">
        <v>0</v>
      </c>
      <c r="L41" s="482" t="s">
        <v>90</v>
      </c>
      <c r="M41" s="482" t="s">
        <v>90</v>
      </c>
      <c r="N41" s="482" t="s">
        <v>90</v>
      </c>
      <c r="O41" s="482" t="s">
        <v>90</v>
      </c>
      <c r="P41" s="482" t="s">
        <v>90</v>
      </c>
      <c r="Q41" s="482" t="s">
        <v>90</v>
      </c>
      <c r="R41" s="482" t="s">
        <v>90</v>
      </c>
      <c r="S41" s="482" t="s">
        <v>90</v>
      </c>
      <c r="T41" s="482" t="s">
        <v>90</v>
      </c>
      <c r="U41" s="482" t="s">
        <v>90</v>
      </c>
      <c r="V41" s="480">
        <v>4</v>
      </c>
      <c r="W41" s="478">
        <v>1.5</v>
      </c>
      <c r="X41" s="482" t="s">
        <v>90</v>
      </c>
      <c r="Y41" s="482" t="s">
        <v>90</v>
      </c>
    </row>
    <row r="42" spans="1:25" ht="10.15" customHeight="1" x14ac:dyDescent="0.15">
      <c r="A42" s="299"/>
      <c r="B42" s="354" t="s">
        <v>44</v>
      </c>
      <c r="C42" s="104"/>
      <c r="D42" s="472">
        <f>H42+J42+R42+T42</f>
        <v>8</v>
      </c>
      <c r="E42" s="473">
        <f>I42+K42+S42+U42</f>
        <v>22</v>
      </c>
      <c r="F42" s="488">
        <v>9</v>
      </c>
      <c r="G42" s="474">
        <f t="shared" si="5"/>
        <v>24.44</v>
      </c>
      <c r="H42" s="488">
        <v>5</v>
      </c>
      <c r="I42" s="481">
        <v>1.51</v>
      </c>
      <c r="J42" s="480">
        <v>1</v>
      </c>
      <c r="K42" s="481">
        <v>1.69</v>
      </c>
      <c r="L42" s="482" t="s">
        <v>90</v>
      </c>
      <c r="M42" s="482" t="s">
        <v>90</v>
      </c>
      <c r="N42" s="482" t="s">
        <v>90</v>
      </c>
      <c r="O42" s="482" t="s">
        <v>90</v>
      </c>
      <c r="P42" s="482" t="s">
        <v>90</v>
      </c>
      <c r="Q42" s="482" t="s">
        <v>90</v>
      </c>
      <c r="R42" s="477">
        <v>1</v>
      </c>
      <c r="S42" s="478">
        <v>0.9</v>
      </c>
      <c r="T42" s="477">
        <v>1</v>
      </c>
      <c r="U42" s="478">
        <v>17.899999999999999</v>
      </c>
      <c r="V42" s="487" t="s">
        <v>90</v>
      </c>
      <c r="W42" s="482" t="s">
        <v>90</v>
      </c>
      <c r="X42" s="482" t="s">
        <v>90</v>
      </c>
      <c r="Y42" s="482" t="s">
        <v>90</v>
      </c>
    </row>
    <row r="43" spans="1:25" ht="10.15" customHeight="1" x14ac:dyDescent="0.15">
      <c r="A43" s="299"/>
      <c r="B43" s="354" t="s">
        <v>45</v>
      </c>
      <c r="C43" s="104"/>
      <c r="D43" s="472">
        <f>H43+J43</f>
        <v>13</v>
      </c>
      <c r="E43" s="474">
        <f>I43+K43</f>
        <v>3.19</v>
      </c>
      <c r="F43" s="488">
        <v>19</v>
      </c>
      <c r="G43" s="474">
        <f t="shared" si="5"/>
        <v>1.68</v>
      </c>
      <c r="H43" s="488">
        <v>13</v>
      </c>
      <c r="I43" s="481">
        <v>3.19</v>
      </c>
      <c r="J43" s="49">
        <v>0</v>
      </c>
      <c r="K43" s="49">
        <v>0</v>
      </c>
      <c r="L43" s="482" t="s">
        <v>90</v>
      </c>
      <c r="M43" s="482" t="s">
        <v>90</v>
      </c>
      <c r="N43" s="482" t="s">
        <v>90</v>
      </c>
      <c r="O43" s="482" t="s">
        <v>90</v>
      </c>
      <c r="P43" s="482" t="s">
        <v>90</v>
      </c>
      <c r="Q43" s="482" t="s">
        <v>90</v>
      </c>
      <c r="R43" s="482" t="s">
        <v>90</v>
      </c>
      <c r="S43" s="482" t="s">
        <v>90</v>
      </c>
      <c r="T43" s="482" t="s">
        <v>90</v>
      </c>
      <c r="U43" s="482" t="s">
        <v>90</v>
      </c>
      <c r="V43" s="487" t="s">
        <v>90</v>
      </c>
      <c r="W43" s="482" t="s">
        <v>90</v>
      </c>
      <c r="X43" s="482" t="s">
        <v>90</v>
      </c>
      <c r="Y43" s="482" t="s">
        <v>90</v>
      </c>
    </row>
    <row r="44" spans="1:25" ht="10.15" customHeight="1" x14ac:dyDescent="0.15">
      <c r="A44" s="299"/>
      <c r="B44" s="354" t="s">
        <v>46</v>
      </c>
      <c r="C44" s="104"/>
      <c r="D44" s="472">
        <f>H44+J44+R44+V44</f>
        <v>13</v>
      </c>
      <c r="E44" s="473">
        <f>I44+K44+S44+W44</f>
        <v>19.39</v>
      </c>
      <c r="F44" s="488">
        <v>11</v>
      </c>
      <c r="G44" s="474">
        <f t="shared" si="5"/>
        <v>17.63</v>
      </c>
      <c r="H44" s="488">
        <v>10</v>
      </c>
      <c r="I44" s="481">
        <v>1.66</v>
      </c>
      <c r="J44" s="480">
        <v>1</v>
      </c>
      <c r="K44" s="481">
        <v>1.1399999999999999</v>
      </c>
      <c r="L44" s="482" t="s">
        <v>90</v>
      </c>
      <c r="M44" s="482" t="s">
        <v>90</v>
      </c>
      <c r="N44" s="482" t="s">
        <v>90</v>
      </c>
      <c r="O44" s="482" t="s">
        <v>90</v>
      </c>
      <c r="P44" s="482" t="s">
        <v>90</v>
      </c>
      <c r="Q44" s="482" t="s">
        <v>90</v>
      </c>
      <c r="R44" s="477">
        <v>1</v>
      </c>
      <c r="S44" s="478">
        <v>15.89</v>
      </c>
      <c r="T44" s="482" t="s">
        <v>90</v>
      </c>
      <c r="U44" s="482" t="s">
        <v>90</v>
      </c>
      <c r="V44" s="480">
        <v>1</v>
      </c>
      <c r="W44" s="478">
        <v>0.7</v>
      </c>
      <c r="X44" s="482" t="s">
        <v>90</v>
      </c>
      <c r="Y44" s="482" t="s">
        <v>90</v>
      </c>
    </row>
    <row r="45" spans="1:25" ht="9" customHeight="1" x14ac:dyDescent="0.15">
      <c r="A45" s="299"/>
      <c r="B45" s="354"/>
      <c r="C45" s="104"/>
      <c r="D45" s="483"/>
      <c r="E45" s="484"/>
      <c r="F45" s="483"/>
      <c r="G45" s="484"/>
      <c r="H45" s="483"/>
      <c r="I45" s="484"/>
      <c r="J45" s="483"/>
      <c r="K45" s="484"/>
      <c r="L45" s="489"/>
      <c r="M45" s="489"/>
      <c r="N45" s="485"/>
      <c r="O45" s="485"/>
      <c r="P45" s="485"/>
      <c r="Q45" s="485"/>
      <c r="R45" s="483"/>
      <c r="S45" s="484"/>
      <c r="T45" s="483"/>
      <c r="U45" s="483"/>
      <c r="V45" s="486"/>
      <c r="W45" s="484"/>
      <c r="X45" s="483"/>
      <c r="Y45" s="483"/>
    </row>
    <row r="46" spans="1:25" ht="10.15" customHeight="1" x14ac:dyDescent="0.15">
      <c r="A46" s="299"/>
      <c r="B46" s="354" t="s">
        <v>47</v>
      </c>
      <c r="C46" s="104"/>
      <c r="D46" s="472">
        <f>J46</f>
        <v>1</v>
      </c>
      <c r="E46" s="474">
        <f>K46</f>
        <v>2.1800000000000002</v>
      </c>
      <c r="F46" s="488">
        <v>7</v>
      </c>
      <c r="G46" s="474">
        <f t="shared" ref="G46:G48" si="6">ROUND((E46*10000)/(F46*1000),2)</f>
        <v>3.11</v>
      </c>
      <c r="H46" s="482" t="s">
        <v>90</v>
      </c>
      <c r="I46" s="482" t="s">
        <v>90</v>
      </c>
      <c r="J46" s="480">
        <v>1</v>
      </c>
      <c r="K46" s="481">
        <v>2.1800000000000002</v>
      </c>
      <c r="L46" s="482" t="s">
        <v>90</v>
      </c>
      <c r="M46" s="482" t="s">
        <v>90</v>
      </c>
      <c r="N46" s="482" t="s">
        <v>90</v>
      </c>
      <c r="O46" s="482" t="s">
        <v>90</v>
      </c>
      <c r="P46" s="482" t="s">
        <v>90</v>
      </c>
      <c r="Q46" s="482" t="s">
        <v>90</v>
      </c>
      <c r="R46" s="482" t="s">
        <v>90</v>
      </c>
      <c r="S46" s="482" t="s">
        <v>90</v>
      </c>
      <c r="T46" s="482" t="s">
        <v>90</v>
      </c>
      <c r="U46" s="482" t="s">
        <v>90</v>
      </c>
      <c r="V46" s="487" t="s">
        <v>90</v>
      </c>
      <c r="W46" s="482" t="s">
        <v>90</v>
      </c>
      <c r="X46" s="482" t="s">
        <v>90</v>
      </c>
      <c r="Y46" s="482" t="s">
        <v>90</v>
      </c>
    </row>
    <row r="47" spans="1:25" ht="10.15" customHeight="1" x14ac:dyDescent="0.15">
      <c r="A47" s="299"/>
      <c r="B47" s="354" t="s">
        <v>48</v>
      </c>
      <c r="C47" s="104"/>
      <c r="D47" s="472">
        <f>H47+J47+N47+R47+V47</f>
        <v>20</v>
      </c>
      <c r="E47" s="473">
        <f>I47+K47+O47+S47+W47</f>
        <v>25.72</v>
      </c>
      <c r="F47" s="488">
        <v>24</v>
      </c>
      <c r="G47" s="474">
        <f t="shared" si="6"/>
        <v>10.72</v>
      </c>
      <c r="H47" s="488">
        <v>14</v>
      </c>
      <c r="I47" s="481">
        <v>3.69</v>
      </c>
      <c r="J47" s="480">
        <v>2</v>
      </c>
      <c r="K47" s="481">
        <v>3.77</v>
      </c>
      <c r="L47" s="482" t="s">
        <v>90</v>
      </c>
      <c r="M47" s="482" t="s">
        <v>90</v>
      </c>
      <c r="N47" s="480">
        <v>1</v>
      </c>
      <c r="O47" s="481">
        <v>10.130000000000001</v>
      </c>
      <c r="P47" s="482" t="s">
        <v>90</v>
      </c>
      <c r="Q47" s="482" t="s">
        <v>90</v>
      </c>
      <c r="R47" s="477">
        <v>1</v>
      </c>
      <c r="S47" s="478">
        <v>7.59</v>
      </c>
      <c r="T47" s="482" t="s">
        <v>90</v>
      </c>
      <c r="U47" s="482" t="s">
        <v>90</v>
      </c>
      <c r="V47" s="480">
        <v>2</v>
      </c>
      <c r="W47" s="478">
        <v>0.54</v>
      </c>
      <c r="X47" s="482" t="s">
        <v>90</v>
      </c>
      <c r="Y47" s="482" t="s">
        <v>90</v>
      </c>
    </row>
    <row r="48" spans="1:25" ht="10.15" customHeight="1" x14ac:dyDescent="0.15">
      <c r="A48" s="299"/>
      <c r="B48" s="354" t="s">
        <v>49</v>
      </c>
      <c r="C48" s="104"/>
      <c r="D48" s="472">
        <f>H48+J48+L48+R48+T48+V48</f>
        <v>22</v>
      </c>
      <c r="E48" s="473">
        <f>I48+K48+M48+S48+U48+W48</f>
        <v>99.500000000000014</v>
      </c>
      <c r="F48" s="488">
        <v>40</v>
      </c>
      <c r="G48" s="474">
        <f t="shared" si="6"/>
        <v>24.88</v>
      </c>
      <c r="H48" s="488">
        <v>15</v>
      </c>
      <c r="I48" s="481">
        <v>3.55</v>
      </c>
      <c r="J48" s="480">
        <v>2</v>
      </c>
      <c r="K48" s="481">
        <v>4.93</v>
      </c>
      <c r="L48" s="480">
        <v>2</v>
      </c>
      <c r="M48" s="481">
        <v>11.17</v>
      </c>
      <c r="N48" s="482" t="s">
        <v>90</v>
      </c>
      <c r="O48" s="482" t="s">
        <v>90</v>
      </c>
      <c r="P48" s="482" t="s">
        <v>90</v>
      </c>
      <c r="Q48" s="482" t="s">
        <v>90</v>
      </c>
      <c r="R48" s="477">
        <v>1</v>
      </c>
      <c r="S48" s="478">
        <v>22.6</v>
      </c>
      <c r="T48" s="477">
        <v>1</v>
      </c>
      <c r="U48" s="478">
        <v>51.96</v>
      </c>
      <c r="V48" s="480">
        <v>1</v>
      </c>
      <c r="W48" s="478">
        <v>5.29</v>
      </c>
      <c r="X48" s="482" t="s">
        <v>90</v>
      </c>
      <c r="Y48" s="482" t="s">
        <v>90</v>
      </c>
    </row>
    <row r="49" spans="1:25" ht="10.15" customHeight="1" x14ac:dyDescent="0.15">
      <c r="A49" s="299"/>
      <c r="B49" s="354" t="s">
        <v>50</v>
      </c>
      <c r="C49" s="104"/>
      <c r="D49" s="482" t="s">
        <v>90</v>
      </c>
      <c r="E49" s="482" t="s">
        <v>90</v>
      </c>
      <c r="F49" s="482" t="s">
        <v>90</v>
      </c>
      <c r="G49" s="482" t="s">
        <v>90</v>
      </c>
      <c r="H49" s="482" t="s">
        <v>90</v>
      </c>
      <c r="I49" s="482" t="s">
        <v>90</v>
      </c>
      <c r="J49" s="482" t="s">
        <v>90</v>
      </c>
      <c r="K49" s="482" t="s">
        <v>90</v>
      </c>
      <c r="L49" s="482" t="s">
        <v>90</v>
      </c>
      <c r="M49" s="482" t="s">
        <v>90</v>
      </c>
      <c r="N49" s="482" t="s">
        <v>90</v>
      </c>
      <c r="O49" s="482" t="s">
        <v>90</v>
      </c>
      <c r="P49" s="482" t="s">
        <v>90</v>
      </c>
      <c r="Q49" s="482" t="s">
        <v>90</v>
      </c>
      <c r="R49" s="482" t="s">
        <v>90</v>
      </c>
      <c r="S49" s="482" t="s">
        <v>90</v>
      </c>
      <c r="T49" s="482" t="s">
        <v>90</v>
      </c>
      <c r="U49" s="482" t="s">
        <v>90</v>
      </c>
      <c r="V49" s="482" t="s">
        <v>90</v>
      </c>
      <c r="W49" s="482" t="s">
        <v>90</v>
      </c>
      <c r="X49" s="482" t="s">
        <v>90</v>
      </c>
      <c r="Y49" s="482" t="s">
        <v>90</v>
      </c>
    </row>
    <row r="50" spans="1:25" ht="4.7" customHeight="1" thickBot="1" x14ac:dyDescent="0.2">
      <c r="A50" s="79"/>
      <c r="B50" s="79"/>
      <c r="C50" s="105"/>
      <c r="D50" s="106"/>
      <c r="E50" s="107"/>
      <c r="F50" s="106"/>
      <c r="G50" s="107"/>
      <c r="H50" s="106"/>
      <c r="I50" s="107"/>
      <c r="J50" s="106"/>
      <c r="K50" s="107"/>
      <c r="L50" s="106"/>
      <c r="M50" s="107"/>
      <c r="N50" s="106"/>
      <c r="O50" s="107"/>
      <c r="P50" s="106"/>
      <c r="Q50" s="107"/>
      <c r="R50" s="106"/>
      <c r="S50" s="107"/>
      <c r="T50" s="106"/>
      <c r="U50" s="107"/>
      <c r="V50" s="106"/>
      <c r="W50" s="107"/>
      <c r="X50" s="106"/>
      <c r="Y50" s="107"/>
    </row>
    <row r="51" spans="1:25" ht="4.7" customHeight="1" thickTop="1" x14ac:dyDescent="0.15">
      <c r="A51" s="299"/>
      <c r="B51" s="108"/>
      <c r="C51" s="109"/>
      <c r="D51" s="108"/>
      <c r="E51" s="108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</row>
    <row r="52" spans="1:25" s="110" customFormat="1" ht="9" customHeight="1" x14ac:dyDescent="0.15">
      <c r="A52" s="340" t="s">
        <v>92</v>
      </c>
      <c r="B52" s="340"/>
      <c r="C52" s="10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</row>
    <row r="53" spans="1:25" s="110" customFormat="1" ht="10.5" x14ac:dyDescent="0.15">
      <c r="A53" s="80" t="s">
        <v>93</v>
      </c>
      <c r="B53" s="80"/>
      <c r="C53" s="82"/>
      <c r="D53" s="111"/>
      <c r="E53" s="112"/>
      <c r="F53" s="111"/>
      <c r="G53" s="82"/>
      <c r="H53" s="111"/>
      <c r="I53" s="112"/>
      <c r="J53" s="111"/>
      <c r="K53" s="113"/>
      <c r="L53" s="114"/>
      <c r="M53" s="113"/>
      <c r="N53" s="114"/>
      <c r="O53" s="113"/>
      <c r="P53" s="114"/>
      <c r="Q53" s="113"/>
      <c r="R53" s="114"/>
      <c r="S53" s="113"/>
      <c r="T53" s="114"/>
      <c r="U53" s="113"/>
      <c r="V53" s="114"/>
      <c r="W53" s="113"/>
      <c r="X53" s="114"/>
      <c r="Y53" s="113"/>
    </row>
    <row r="54" spans="1:25" s="110" customFormat="1" ht="10.5" x14ac:dyDescent="0.15">
      <c r="A54" s="80" t="s">
        <v>94</v>
      </c>
      <c r="B54" s="115"/>
      <c r="C54" s="82"/>
      <c r="D54" s="82"/>
      <c r="E54" s="82"/>
      <c r="F54" s="82"/>
      <c r="G54" s="82"/>
      <c r="H54" s="82"/>
      <c r="I54" s="82"/>
      <c r="J54" s="82"/>
    </row>
    <row r="55" spans="1:25" s="110" customFormat="1" ht="10.5" x14ac:dyDescent="0.15">
      <c r="A55" s="80" t="s">
        <v>95</v>
      </c>
      <c r="B55" s="80"/>
      <c r="C55" s="82"/>
      <c r="D55" s="82"/>
      <c r="E55" s="82"/>
      <c r="F55" s="82"/>
      <c r="G55" s="82"/>
      <c r="H55" s="82"/>
      <c r="I55" s="82"/>
      <c r="J55" s="82"/>
    </row>
    <row r="56" spans="1:25" x14ac:dyDescent="0.15">
      <c r="D56" s="116"/>
      <c r="F56" s="116"/>
      <c r="H56" s="116"/>
      <c r="J56" s="116"/>
      <c r="L56" s="116"/>
      <c r="N56" s="116"/>
      <c r="P56" s="116"/>
      <c r="R56" s="116"/>
      <c r="T56" s="116"/>
      <c r="V56" s="116"/>
      <c r="X56" s="116"/>
    </row>
  </sheetData>
  <mergeCells count="33">
    <mergeCell ref="X4:X5"/>
    <mergeCell ref="Y4:Y5"/>
    <mergeCell ref="X2:Y3"/>
    <mergeCell ref="K4:K5"/>
    <mergeCell ref="L4:L5"/>
    <mergeCell ref="M4:M5"/>
    <mergeCell ref="N4:N5"/>
    <mergeCell ref="L2:M3"/>
    <mergeCell ref="N2:O3"/>
    <mergeCell ref="J2:K3"/>
    <mergeCell ref="J4:J5"/>
    <mergeCell ref="P2:Q3"/>
    <mergeCell ref="W4:W5"/>
    <mergeCell ref="T2:U3"/>
    <mergeCell ref="O4:O5"/>
    <mergeCell ref="U4:U5"/>
    <mergeCell ref="R2:S3"/>
    <mergeCell ref="V4:V5"/>
    <mergeCell ref="T4:T5"/>
    <mergeCell ref="P4:P5"/>
    <mergeCell ref="Q4:Q5"/>
    <mergeCell ref="R4:R5"/>
    <mergeCell ref="V2:W3"/>
    <mergeCell ref="S4:S5"/>
    <mergeCell ref="B2:C5"/>
    <mergeCell ref="D2:E3"/>
    <mergeCell ref="F2:F5"/>
    <mergeCell ref="G2:G5"/>
    <mergeCell ref="H2:I3"/>
    <mergeCell ref="D4:D5"/>
    <mergeCell ref="E4:E5"/>
    <mergeCell ref="H4:H5"/>
    <mergeCell ref="I4:I5"/>
  </mergeCells>
  <phoneticPr fontId="3"/>
  <printOptions horizontalCentered="1"/>
  <pageMargins left="0.78740157480314965" right="0.78740157480314965" top="0.98425196850393704" bottom="0.59055118110236227" header="0.51181102362204722" footer="0.51181102362204722"/>
  <pageSetup paperSize="8" scale="127" fitToWidth="0" fitToHeight="0" orientation="landscape" r:id="rId1"/>
  <headerFooter alignWithMargins="0">
    <oddHeader>&amp;L&amp;10都市公園&amp;R&amp;9&amp;F　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9"/>
  <sheetViews>
    <sheetView zoomScaleNormal="100" zoomScaleSheetLayoutView="115" workbookViewId="0"/>
  </sheetViews>
  <sheetFormatPr defaultColWidth="10.125" defaultRowHeight="9.75" x14ac:dyDescent="0.15"/>
  <cols>
    <col min="1" max="1" width="0.625" style="294" customWidth="1"/>
    <col min="2" max="2" width="10.625" style="294" customWidth="1"/>
    <col min="3" max="3" width="0.875" style="294" customWidth="1"/>
    <col min="4" max="5" width="10.625" style="294" customWidth="1"/>
    <col min="6" max="8" width="10.375" style="294" customWidth="1"/>
    <col min="9" max="16384" width="10.125" style="294"/>
  </cols>
  <sheetData>
    <row r="1" spans="1:8" ht="12.2" customHeight="1" thickBot="1" x14ac:dyDescent="0.2">
      <c r="A1" s="120" t="s">
        <v>422</v>
      </c>
      <c r="B1" s="323"/>
      <c r="C1" s="534"/>
      <c r="D1" s="534"/>
      <c r="E1" s="534"/>
      <c r="F1" s="534"/>
      <c r="G1" s="534"/>
      <c r="H1" s="81" t="s">
        <v>423</v>
      </c>
    </row>
    <row r="2" spans="1:8" s="83" customFormat="1" ht="10.5" customHeight="1" thickTop="1" x14ac:dyDescent="0.15">
      <c r="A2" s="132"/>
      <c r="B2" s="588" t="s">
        <v>1</v>
      </c>
      <c r="C2" s="527"/>
      <c r="D2" s="541" t="s">
        <v>424</v>
      </c>
      <c r="E2" s="541" t="s">
        <v>592</v>
      </c>
      <c r="F2" s="581" t="s">
        <v>593</v>
      </c>
      <c r="G2" s="581"/>
      <c r="H2" s="541" t="s">
        <v>425</v>
      </c>
    </row>
    <row r="3" spans="1:8" s="83" customFormat="1" ht="10.5" customHeight="1" x14ac:dyDescent="0.15">
      <c r="A3" s="528"/>
      <c r="B3" s="589"/>
      <c r="C3" s="528"/>
      <c r="D3" s="543" t="s">
        <v>426</v>
      </c>
      <c r="E3" s="543" t="s">
        <v>427</v>
      </c>
      <c r="F3" s="549" t="s">
        <v>428</v>
      </c>
      <c r="G3" s="268" t="s">
        <v>429</v>
      </c>
      <c r="H3" s="543" t="s">
        <v>430</v>
      </c>
    </row>
    <row r="4" spans="1:8" s="83" customFormat="1" ht="1.5" hidden="1" customHeight="1" x14ac:dyDescent="0.15">
      <c r="A4" s="539"/>
      <c r="B4" s="539"/>
      <c r="C4" s="539"/>
      <c r="D4" s="542"/>
      <c r="E4" s="324">
        <f t="shared" ref="E4:H4" si="0">SUM(E5:E6)</f>
        <v>2</v>
      </c>
      <c r="F4" s="324">
        <f t="shared" si="0"/>
        <v>36</v>
      </c>
      <c r="G4" s="324">
        <f t="shared" si="0"/>
        <v>4</v>
      </c>
      <c r="H4" s="324">
        <f t="shared" si="0"/>
        <v>1744</v>
      </c>
    </row>
    <row r="5" spans="1:8" ht="10.5" x14ac:dyDescent="0.15">
      <c r="A5" s="534"/>
      <c r="B5" s="536" t="s">
        <v>431</v>
      </c>
      <c r="C5" s="325"/>
      <c r="D5" s="326">
        <v>1450</v>
      </c>
      <c r="E5" s="326">
        <v>2</v>
      </c>
      <c r="F5" s="326">
        <v>30</v>
      </c>
      <c r="G5" s="326">
        <v>2</v>
      </c>
      <c r="H5" s="326">
        <v>1420</v>
      </c>
    </row>
    <row r="6" spans="1:8" ht="10.5" x14ac:dyDescent="0.15">
      <c r="A6" s="534"/>
      <c r="B6" s="535" t="s">
        <v>18</v>
      </c>
      <c r="C6" s="104"/>
      <c r="D6" s="49">
        <v>332</v>
      </c>
      <c r="E6" s="49" t="s">
        <v>432</v>
      </c>
      <c r="F6" s="38">
        <v>6</v>
      </c>
      <c r="G6" s="49">
        <v>2</v>
      </c>
      <c r="H6" s="49">
        <v>324</v>
      </c>
    </row>
    <row r="7" spans="1:8" ht="10.5" x14ac:dyDescent="0.15">
      <c r="A7" s="534"/>
      <c r="B7" s="535" t="s">
        <v>19</v>
      </c>
      <c r="C7" s="104"/>
      <c r="D7" s="49">
        <v>1118</v>
      </c>
      <c r="E7" s="416">
        <v>2</v>
      </c>
      <c r="F7" s="38">
        <v>24</v>
      </c>
      <c r="G7" s="49" t="s">
        <v>432</v>
      </c>
      <c r="H7" s="49">
        <v>1096</v>
      </c>
    </row>
    <row r="8" spans="1:8" ht="3.75" customHeight="1" thickBot="1" x14ac:dyDescent="0.2">
      <c r="A8" s="120"/>
      <c r="B8" s="120"/>
      <c r="C8" s="120"/>
      <c r="D8" s="327"/>
      <c r="E8" s="328"/>
      <c r="F8" s="328"/>
      <c r="G8" s="328"/>
      <c r="H8" s="328"/>
    </row>
    <row r="9" spans="1:8" ht="4.7" customHeight="1" thickTop="1" x14ac:dyDescent="0.15">
      <c r="A9" s="80"/>
      <c r="B9" s="80"/>
      <c r="C9" s="80"/>
      <c r="D9" s="80"/>
      <c r="E9" s="80"/>
      <c r="F9" s="80"/>
      <c r="G9" s="80"/>
      <c r="H9" s="80"/>
    </row>
    <row r="10" spans="1:8" ht="10.5" x14ac:dyDescent="0.15">
      <c r="A10" s="80"/>
      <c r="B10" s="80"/>
      <c r="C10" s="80"/>
      <c r="D10" s="80"/>
      <c r="E10" s="80"/>
      <c r="F10" s="80"/>
      <c r="G10" s="80"/>
      <c r="H10" s="80"/>
    </row>
    <row r="11" spans="1:8" ht="12.2" customHeight="1" thickBot="1" x14ac:dyDescent="0.2">
      <c r="A11" s="80" t="s">
        <v>433</v>
      </c>
      <c r="B11" s="80"/>
      <c r="C11" s="80"/>
      <c r="D11" s="80"/>
      <c r="E11" s="80"/>
      <c r="F11" s="80"/>
      <c r="G11" s="80"/>
      <c r="H11" s="80"/>
    </row>
    <row r="12" spans="1:8" ht="10.5" customHeight="1" thickTop="1" x14ac:dyDescent="0.15">
      <c r="A12" s="329"/>
      <c r="B12" s="588" t="s">
        <v>1</v>
      </c>
      <c r="C12" s="199"/>
      <c r="D12" s="593" t="s">
        <v>370</v>
      </c>
      <c r="E12" s="595" t="s">
        <v>434</v>
      </c>
      <c r="F12" s="595" t="s">
        <v>435</v>
      </c>
      <c r="G12" s="595" t="s">
        <v>436</v>
      </c>
      <c r="H12" s="591" t="s">
        <v>437</v>
      </c>
    </row>
    <row r="13" spans="1:8" ht="10.5" x14ac:dyDescent="0.15">
      <c r="A13" s="330"/>
      <c r="B13" s="589"/>
      <c r="C13" s="206"/>
      <c r="D13" s="594"/>
      <c r="E13" s="596"/>
      <c r="F13" s="596"/>
      <c r="G13" s="596"/>
      <c r="H13" s="592"/>
    </row>
    <row r="14" spans="1:8" ht="3.75" customHeight="1" x14ac:dyDescent="0.15">
      <c r="A14" s="122"/>
      <c r="B14" s="202"/>
      <c r="C14" s="202"/>
      <c r="D14" s="117"/>
      <c r="E14" s="133"/>
      <c r="F14" s="133"/>
      <c r="G14" s="133"/>
      <c r="H14" s="133"/>
    </row>
    <row r="15" spans="1:8" ht="10.5" x14ac:dyDescent="0.15">
      <c r="A15" s="80"/>
      <c r="B15" s="305" t="s">
        <v>431</v>
      </c>
      <c r="C15" s="306"/>
      <c r="D15" s="324">
        <v>1420</v>
      </c>
      <c r="E15" s="326">
        <v>48</v>
      </c>
      <c r="F15" s="326">
        <v>1366</v>
      </c>
      <c r="G15" s="318">
        <f>SUM(G16:G17)</f>
        <v>0</v>
      </c>
      <c r="H15" s="326">
        <v>6</v>
      </c>
    </row>
    <row r="16" spans="1:8" ht="10.5" x14ac:dyDescent="0.15">
      <c r="A16" s="80"/>
      <c r="B16" s="103" t="s">
        <v>18</v>
      </c>
      <c r="C16" s="104"/>
      <c r="D16" s="414">
        <v>324</v>
      </c>
      <c r="E16" s="415">
        <v>15</v>
      </c>
      <c r="F16" s="331">
        <v>303</v>
      </c>
      <c r="G16" s="331">
        <v>0</v>
      </c>
      <c r="H16" s="331">
        <v>6</v>
      </c>
    </row>
    <row r="17" spans="1:8" ht="10.5" x14ac:dyDescent="0.15">
      <c r="A17" s="80"/>
      <c r="B17" s="103" t="s">
        <v>19</v>
      </c>
      <c r="C17" s="104"/>
      <c r="D17" s="414">
        <v>1096</v>
      </c>
      <c r="E17" s="415">
        <v>33</v>
      </c>
      <c r="F17" s="331">
        <v>1063</v>
      </c>
      <c r="G17" s="332">
        <v>0</v>
      </c>
      <c r="H17" s="331">
        <v>0</v>
      </c>
    </row>
    <row r="18" spans="1:8" ht="3.2" customHeight="1" thickBot="1" x14ac:dyDescent="0.2">
      <c r="A18" s="79"/>
      <c r="B18" s="79"/>
      <c r="C18" s="79"/>
      <c r="D18" s="333"/>
      <c r="E18" s="79"/>
      <c r="F18" s="79"/>
      <c r="G18" s="79"/>
      <c r="H18" s="79"/>
    </row>
    <row r="19" spans="1:8" ht="3.2" customHeight="1" thickTop="1" x14ac:dyDescent="0.15"/>
  </sheetData>
  <mergeCells count="8">
    <mergeCell ref="H12:H13"/>
    <mergeCell ref="B2:B3"/>
    <mergeCell ref="F2:G2"/>
    <mergeCell ref="B12:B13"/>
    <mergeCell ref="D12:D13"/>
    <mergeCell ref="E12:E13"/>
    <mergeCell ref="F12:F13"/>
    <mergeCell ref="G12:G1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25" orientation="portrait" r:id="rId1"/>
  <headerFooter alignWithMargins="0">
    <oddHeader>&amp;L&amp;9公害健康被害者認定状況&amp;R&amp;8 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"/>
  <sheetViews>
    <sheetView zoomScaleNormal="100" zoomScaleSheetLayoutView="115" workbookViewId="0"/>
  </sheetViews>
  <sheetFormatPr defaultColWidth="9" defaultRowHeight="9.75" x14ac:dyDescent="0.15"/>
  <cols>
    <col min="1" max="1" width="1.125" style="294" customWidth="1"/>
    <col min="2" max="2" width="23.875" style="294" bestFit="1" customWidth="1"/>
    <col min="3" max="3" width="1.125" style="294" customWidth="1"/>
    <col min="4" max="6" width="6.875" style="294" customWidth="1"/>
    <col min="7" max="16384" width="9" style="294"/>
  </cols>
  <sheetData>
    <row r="1" spans="1:6" ht="12.2" customHeight="1" thickBot="1" x14ac:dyDescent="0.2">
      <c r="A1" s="315" t="s">
        <v>438</v>
      </c>
      <c r="B1" s="80"/>
      <c r="C1" s="80"/>
      <c r="D1" s="80"/>
      <c r="E1" s="80"/>
      <c r="F1" s="81" t="s">
        <v>439</v>
      </c>
    </row>
    <row r="2" spans="1:6" ht="12.2" customHeight="1" thickTop="1" x14ac:dyDescent="0.15">
      <c r="A2" s="588" t="s">
        <v>97</v>
      </c>
      <c r="B2" s="588"/>
      <c r="C2" s="199"/>
      <c r="D2" s="598" t="s">
        <v>440</v>
      </c>
      <c r="E2" s="600" t="s">
        <v>441</v>
      </c>
      <c r="F2" s="602" t="s">
        <v>442</v>
      </c>
    </row>
    <row r="3" spans="1:6" ht="9.75" customHeight="1" x14ac:dyDescent="0.15">
      <c r="A3" s="589"/>
      <c r="B3" s="589"/>
      <c r="C3" s="334"/>
      <c r="D3" s="599"/>
      <c r="E3" s="601"/>
      <c r="F3" s="603"/>
    </row>
    <row r="4" spans="1:6" s="301" customFormat="1" ht="11.25" customHeight="1" x14ac:dyDescent="0.15">
      <c r="A4" s="81"/>
      <c r="B4" s="81"/>
      <c r="C4" s="335"/>
      <c r="D4" s="150" t="s">
        <v>443</v>
      </c>
      <c r="E4" s="336" t="s">
        <v>444</v>
      </c>
      <c r="F4" s="81" t="s">
        <v>444</v>
      </c>
    </row>
    <row r="5" spans="1:6" ht="10.5" x14ac:dyDescent="0.15">
      <c r="A5" s="604" t="s">
        <v>404</v>
      </c>
      <c r="B5" s="604"/>
      <c r="C5" s="325"/>
      <c r="D5" s="318">
        <v>6</v>
      </c>
      <c r="E5" s="318">
        <v>4</v>
      </c>
      <c r="F5" s="318">
        <v>2</v>
      </c>
    </row>
    <row r="6" spans="1:6" ht="4.7" customHeight="1" x14ac:dyDescent="0.15">
      <c r="A6" s="314"/>
      <c r="B6" s="314"/>
      <c r="C6" s="325"/>
      <c r="D6" s="337"/>
      <c r="E6" s="337"/>
      <c r="F6" s="337"/>
    </row>
    <row r="7" spans="1:6" ht="10.5" x14ac:dyDescent="0.15">
      <c r="A7" s="597" t="s">
        <v>18</v>
      </c>
      <c r="B7" s="597"/>
      <c r="C7" s="104"/>
      <c r="D7" s="49">
        <v>4</v>
      </c>
      <c r="E7" s="49">
        <v>2</v>
      </c>
      <c r="F7" s="49">
        <v>1</v>
      </c>
    </row>
    <row r="8" spans="1:6" ht="10.5" x14ac:dyDescent="0.15">
      <c r="A8" s="597" t="s">
        <v>19</v>
      </c>
      <c r="B8" s="597"/>
      <c r="C8" s="104"/>
      <c r="D8" s="49">
        <v>3</v>
      </c>
      <c r="E8" s="49">
        <v>3</v>
      </c>
      <c r="F8" s="49">
        <v>2</v>
      </c>
    </row>
    <row r="9" spans="1:6" ht="10.5" x14ac:dyDescent="0.15">
      <c r="A9" s="597" t="s">
        <v>20</v>
      </c>
      <c r="B9" s="597"/>
      <c r="C9" s="339"/>
      <c r="D9" s="49">
        <v>3</v>
      </c>
      <c r="E9" s="49" t="s">
        <v>432</v>
      </c>
      <c r="F9" s="49">
        <v>2</v>
      </c>
    </row>
    <row r="10" spans="1:6" ht="10.5" x14ac:dyDescent="0.15">
      <c r="A10" s="597" t="s">
        <v>64</v>
      </c>
      <c r="B10" s="605"/>
      <c r="C10" s="339"/>
      <c r="D10" s="49">
        <v>2</v>
      </c>
      <c r="E10" s="49" t="s">
        <v>432</v>
      </c>
      <c r="F10" s="49" t="s">
        <v>432</v>
      </c>
    </row>
    <row r="11" spans="1:6" ht="3.75" customHeight="1" x14ac:dyDescent="0.15">
      <c r="A11" s="80"/>
      <c r="B11" s="80"/>
      <c r="C11" s="341"/>
      <c r="D11" s="49"/>
      <c r="E11" s="49"/>
      <c r="F11" s="49"/>
    </row>
    <row r="12" spans="1:6" ht="10.5" x14ac:dyDescent="0.15">
      <c r="A12" s="597" t="s">
        <v>28</v>
      </c>
      <c r="B12" s="597"/>
      <c r="C12" s="339"/>
      <c r="D12" s="49">
        <v>0</v>
      </c>
      <c r="E12" s="49">
        <v>0</v>
      </c>
      <c r="F12" s="49">
        <v>0</v>
      </c>
    </row>
    <row r="13" spans="1:6" ht="10.5" x14ac:dyDescent="0.15">
      <c r="A13" s="597" t="s">
        <v>445</v>
      </c>
      <c r="B13" s="597"/>
      <c r="C13" s="339"/>
      <c r="D13" s="49">
        <v>3</v>
      </c>
      <c r="E13" s="49">
        <v>1</v>
      </c>
      <c r="F13" s="49">
        <v>1</v>
      </c>
    </row>
    <row r="14" spans="1:6" ht="10.5" x14ac:dyDescent="0.15">
      <c r="A14" s="80"/>
      <c r="B14" s="80" t="s">
        <v>446</v>
      </c>
      <c r="C14" s="341"/>
      <c r="D14" s="49"/>
      <c r="E14" s="49"/>
      <c r="F14" s="49"/>
    </row>
    <row r="15" spans="1:6" ht="10.5" x14ac:dyDescent="0.15">
      <c r="A15" s="80"/>
      <c r="B15" s="80" t="s">
        <v>447</v>
      </c>
      <c r="C15" s="341"/>
      <c r="D15" s="337"/>
      <c r="E15" s="337"/>
      <c r="F15" s="337"/>
    </row>
    <row r="16" spans="1:6" ht="10.5" x14ac:dyDescent="0.15">
      <c r="A16" s="80"/>
      <c r="B16" s="80" t="s">
        <v>448</v>
      </c>
      <c r="C16" s="341"/>
      <c r="D16" s="337"/>
      <c r="E16" s="337"/>
      <c r="F16" s="337"/>
    </row>
    <row r="17" spans="1:6" ht="6" customHeight="1" x14ac:dyDescent="0.15">
      <c r="A17" s="80"/>
      <c r="B17" s="80"/>
      <c r="C17" s="341"/>
      <c r="D17" s="337"/>
      <c r="E17" s="337"/>
      <c r="F17" s="337"/>
    </row>
    <row r="18" spans="1:6" ht="10.5" x14ac:dyDescent="0.15">
      <c r="A18" s="597" t="s">
        <v>449</v>
      </c>
      <c r="B18" s="597"/>
      <c r="C18" s="339"/>
      <c r="D18" s="49">
        <v>2</v>
      </c>
      <c r="E18" s="49" t="s">
        <v>432</v>
      </c>
      <c r="F18" s="49">
        <v>1</v>
      </c>
    </row>
    <row r="19" spans="1:6" ht="10.5" x14ac:dyDescent="0.15">
      <c r="A19" s="80"/>
      <c r="B19" s="80" t="s">
        <v>450</v>
      </c>
      <c r="C19" s="341"/>
      <c r="D19" s="337"/>
      <c r="E19" s="337"/>
      <c r="F19" s="337"/>
    </row>
    <row r="20" spans="1:6" ht="10.5" x14ac:dyDescent="0.15">
      <c r="A20" s="80"/>
      <c r="B20" s="80" t="s">
        <v>451</v>
      </c>
      <c r="C20" s="341"/>
      <c r="D20" s="337"/>
      <c r="E20" s="337"/>
      <c r="F20" s="337"/>
    </row>
    <row r="21" spans="1:6" ht="10.5" x14ac:dyDescent="0.15">
      <c r="A21" s="80"/>
      <c r="B21" s="80" t="s">
        <v>452</v>
      </c>
      <c r="C21" s="341"/>
      <c r="D21" s="337"/>
      <c r="E21" s="337"/>
      <c r="F21" s="337"/>
    </row>
    <row r="22" spans="1:6" ht="6" customHeight="1" x14ac:dyDescent="0.15">
      <c r="A22" s="80"/>
      <c r="B22" s="80"/>
      <c r="C22" s="341"/>
      <c r="D22" s="337"/>
      <c r="E22" s="337"/>
      <c r="F22" s="337"/>
    </row>
    <row r="23" spans="1:6" ht="10.5" x14ac:dyDescent="0.15">
      <c r="A23" s="597" t="s">
        <v>453</v>
      </c>
      <c r="B23" s="597"/>
      <c r="C23" s="339"/>
      <c r="D23" s="49">
        <v>1</v>
      </c>
      <c r="E23" s="49">
        <v>1</v>
      </c>
      <c r="F23" s="49" t="s">
        <v>432</v>
      </c>
    </row>
    <row r="24" spans="1:6" ht="10.5" x14ac:dyDescent="0.15">
      <c r="A24" s="80"/>
      <c r="B24" s="80" t="s">
        <v>454</v>
      </c>
      <c r="C24" s="341"/>
      <c r="D24" s="80"/>
      <c r="E24" s="80"/>
      <c r="F24" s="142"/>
    </row>
    <row r="25" spans="1:6" ht="10.5" x14ac:dyDescent="0.15">
      <c r="A25" s="80"/>
      <c r="B25" s="80" t="s">
        <v>455</v>
      </c>
      <c r="C25" s="341"/>
      <c r="D25" s="308"/>
      <c r="E25" s="80"/>
      <c r="F25" s="142"/>
    </row>
    <row r="26" spans="1:6" ht="10.5" x14ac:dyDescent="0.15">
      <c r="A26" s="80"/>
      <c r="B26" s="80" t="s">
        <v>456</v>
      </c>
      <c r="C26" s="341"/>
      <c r="D26" s="308"/>
      <c r="E26" s="80"/>
      <c r="F26" s="142"/>
    </row>
    <row r="27" spans="1:6" ht="6" customHeight="1" x14ac:dyDescent="0.15">
      <c r="A27" s="80"/>
      <c r="B27" s="80"/>
      <c r="C27" s="341"/>
      <c r="D27" s="308"/>
      <c r="E27" s="80"/>
      <c r="F27" s="80"/>
    </row>
    <row r="28" spans="1:6" ht="4.7" customHeight="1" thickBot="1" x14ac:dyDescent="0.2">
      <c r="A28" s="120"/>
      <c r="B28" s="120"/>
      <c r="C28" s="342"/>
      <c r="D28" s="343"/>
      <c r="E28" s="120"/>
      <c r="F28" s="80"/>
    </row>
    <row r="29" spans="1:6" ht="8.4499999999999993" customHeight="1" thickTop="1" x14ac:dyDescent="0.15">
      <c r="F29" s="344"/>
    </row>
  </sheetData>
  <mergeCells count="13">
    <mergeCell ref="A23:B23"/>
    <mergeCell ref="A8:B8"/>
    <mergeCell ref="A9:B9"/>
    <mergeCell ref="A10:B10"/>
    <mergeCell ref="A12:B12"/>
    <mergeCell ref="A13:B13"/>
    <mergeCell ref="A18:B18"/>
    <mergeCell ref="A7:B7"/>
    <mergeCell ref="A2:B3"/>
    <mergeCell ref="D2:D3"/>
    <mergeCell ref="E2:E3"/>
    <mergeCell ref="F2:F3"/>
    <mergeCell ref="A5:B5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110" orientation="portrait" r:id="rId1"/>
  <headerFooter alignWithMargins="0">
    <oddHeader>&amp;L&amp;9光化学スモッグ注意報発令日数と被害届出者数&amp;R&amp;6 &amp;F (&amp;A)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6"/>
  <sheetViews>
    <sheetView zoomScaleNormal="100" zoomScaleSheetLayoutView="115" workbookViewId="0"/>
  </sheetViews>
  <sheetFormatPr defaultColWidth="9" defaultRowHeight="9.75" x14ac:dyDescent="0.15"/>
  <cols>
    <col min="1" max="1" width="17.875" style="294" customWidth="1"/>
    <col min="2" max="2" width="0.5" style="294" customWidth="1"/>
    <col min="3" max="4" width="7.125" style="294" customWidth="1"/>
    <col min="5" max="5" width="7" style="294" customWidth="1"/>
    <col min="6" max="16384" width="9" style="294"/>
  </cols>
  <sheetData>
    <row r="1" spans="1:5" ht="12.2" customHeight="1" thickBot="1" x14ac:dyDescent="0.2">
      <c r="A1" s="345" t="s">
        <v>457</v>
      </c>
      <c r="B1" s="80"/>
      <c r="C1" s="80"/>
      <c r="D1" s="80"/>
      <c r="E1" s="81" t="s">
        <v>423</v>
      </c>
    </row>
    <row r="2" spans="1:5" ht="12.2" customHeight="1" thickTop="1" x14ac:dyDescent="0.15">
      <c r="A2" s="600" t="s">
        <v>458</v>
      </c>
      <c r="B2" s="329"/>
      <c r="C2" s="606" t="s">
        <v>440</v>
      </c>
      <c r="D2" s="608" t="s">
        <v>441</v>
      </c>
      <c r="E2" s="610" t="s">
        <v>442</v>
      </c>
    </row>
    <row r="3" spans="1:5" ht="10.5" x14ac:dyDescent="0.15">
      <c r="A3" s="601"/>
      <c r="B3" s="330"/>
      <c r="C3" s="607"/>
      <c r="D3" s="609"/>
      <c r="E3" s="611"/>
    </row>
    <row r="4" spans="1:5" s="301" customFormat="1" ht="11.25" customHeight="1" x14ac:dyDescent="0.15">
      <c r="A4" s="122"/>
      <c r="B4" s="80"/>
      <c r="C4" s="150" t="s">
        <v>459</v>
      </c>
      <c r="D4" s="81" t="s">
        <v>459</v>
      </c>
      <c r="E4" s="81" t="s">
        <v>460</v>
      </c>
    </row>
    <row r="5" spans="1:5" ht="23.25" customHeight="1" x14ac:dyDescent="0.15">
      <c r="A5" s="346" t="s">
        <v>370</v>
      </c>
      <c r="B5" s="80"/>
      <c r="C5" s="317">
        <v>4</v>
      </c>
      <c r="D5" s="318" t="s">
        <v>90</v>
      </c>
      <c r="E5" s="318" t="s">
        <v>432</v>
      </c>
    </row>
    <row r="6" spans="1:5" ht="4.5" customHeight="1" x14ac:dyDescent="0.15">
      <c r="A6" s="122"/>
      <c r="B6" s="80"/>
      <c r="C6" s="347"/>
      <c r="D6" s="80"/>
      <c r="E6" s="493"/>
    </row>
    <row r="7" spans="1:5" ht="21.75" customHeight="1" x14ac:dyDescent="0.15">
      <c r="A7" s="103" t="s">
        <v>18</v>
      </c>
      <c r="B7" s="80"/>
      <c r="C7" s="308">
        <v>2</v>
      </c>
      <c r="D7" s="331" t="s">
        <v>90</v>
      </c>
      <c r="E7" s="331" t="s">
        <v>432</v>
      </c>
    </row>
    <row r="8" spans="1:5" ht="21.75" customHeight="1" x14ac:dyDescent="0.15">
      <c r="A8" s="103" t="s">
        <v>19</v>
      </c>
      <c r="B8" s="80"/>
      <c r="C8" s="308">
        <v>0</v>
      </c>
      <c r="D8" s="331">
        <v>0</v>
      </c>
      <c r="E8" s="331">
        <v>0</v>
      </c>
    </row>
    <row r="9" spans="1:5" ht="21.75" customHeight="1" x14ac:dyDescent="0.15">
      <c r="A9" s="103" t="s">
        <v>20</v>
      </c>
      <c r="B9" s="80"/>
      <c r="C9" s="308">
        <v>0</v>
      </c>
      <c r="D9" s="331">
        <v>0</v>
      </c>
      <c r="E9" s="331">
        <v>0</v>
      </c>
    </row>
    <row r="10" spans="1:5" ht="21.75" customHeight="1" x14ac:dyDescent="0.15">
      <c r="A10" s="103" t="s">
        <v>21</v>
      </c>
      <c r="B10" s="80"/>
      <c r="C10" s="308">
        <v>0</v>
      </c>
      <c r="D10" s="331">
        <v>0</v>
      </c>
      <c r="E10" s="331">
        <v>0</v>
      </c>
    </row>
    <row r="11" spans="1:5" ht="22.7" customHeight="1" x14ac:dyDescent="0.15">
      <c r="A11" s="103" t="s">
        <v>461</v>
      </c>
      <c r="B11" s="80"/>
      <c r="C11" s="308">
        <v>0</v>
      </c>
      <c r="D11" s="331">
        <v>0</v>
      </c>
      <c r="E11" s="331">
        <v>0</v>
      </c>
    </row>
    <row r="12" spans="1:5" ht="21.75" customHeight="1" x14ac:dyDescent="0.15">
      <c r="A12" s="103" t="s">
        <v>462</v>
      </c>
      <c r="B12" s="80"/>
      <c r="C12" s="308">
        <v>0</v>
      </c>
      <c r="D12" s="331">
        <v>0</v>
      </c>
      <c r="E12" s="331">
        <v>0</v>
      </c>
    </row>
    <row r="13" spans="1:5" ht="21.75" customHeight="1" x14ac:dyDescent="0.15">
      <c r="A13" s="103" t="s">
        <v>463</v>
      </c>
      <c r="B13" s="80"/>
      <c r="C13" s="308">
        <v>2</v>
      </c>
      <c r="D13" s="331" t="s">
        <v>90</v>
      </c>
      <c r="E13" s="331" t="s">
        <v>432</v>
      </c>
    </row>
    <row r="14" spans="1:5" ht="21.75" customHeight="1" x14ac:dyDescent="0.15">
      <c r="A14" s="103" t="s">
        <v>464</v>
      </c>
      <c r="B14" s="80"/>
      <c r="C14" s="308">
        <v>0</v>
      </c>
      <c r="D14" s="331">
        <v>0</v>
      </c>
      <c r="E14" s="331">
        <v>0</v>
      </c>
    </row>
    <row r="15" spans="1:5" ht="4.7" customHeight="1" thickBot="1" x14ac:dyDescent="0.2">
      <c r="A15" s="79"/>
      <c r="B15" s="79"/>
      <c r="C15" s="333"/>
      <c r="D15" s="79"/>
      <c r="E15" s="79"/>
    </row>
    <row r="16" spans="1:5" ht="4.7" customHeight="1" thickTop="1" x14ac:dyDescent="0.15"/>
  </sheetData>
  <mergeCells count="4">
    <mergeCell ref="A2:A3"/>
    <mergeCell ref="C2:C3"/>
    <mergeCell ref="D2:D3"/>
    <mergeCell ref="E2:E3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110" orientation="portrait" r:id="rId1"/>
  <headerFooter alignWithMargins="0">
    <oddHeader>&amp;L&amp;9光化学スモッグ注意報発令日数と被害届出者数&amp;R&amp;6&amp;F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3"/>
  <sheetViews>
    <sheetView zoomScaleNormal="100" zoomScaleSheetLayoutView="115" workbookViewId="0"/>
  </sheetViews>
  <sheetFormatPr defaultColWidth="10.125" defaultRowHeight="9.75" x14ac:dyDescent="0.15"/>
  <cols>
    <col min="1" max="1" width="1.625" style="294" customWidth="1"/>
    <col min="2" max="2" width="10.875" style="294" customWidth="1"/>
    <col min="3" max="3" width="0.5" style="294" customWidth="1"/>
    <col min="4" max="4" width="6" style="294" bestFit="1" customWidth="1"/>
    <col min="5" max="5" width="9" style="294" customWidth="1"/>
    <col min="6" max="6" width="6" style="294" customWidth="1"/>
    <col min="7" max="7" width="9" style="294" bestFit="1" customWidth="1"/>
    <col min="8" max="8" width="18.625" style="358" customWidth="1"/>
    <col min="9" max="9" width="18.625" style="294" customWidth="1"/>
    <col min="10" max="10" width="20.375" style="294" customWidth="1"/>
    <col min="11" max="16384" width="10.125" style="294"/>
  </cols>
  <sheetData>
    <row r="1" spans="1:9" ht="12.2" customHeight="1" thickBot="1" x14ac:dyDescent="0.2">
      <c r="A1" s="534"/>
      <c r="B1" s="534"/>
      <c r="C1" s="534"/>
      <c r="D1" s="534"/>
      <c r="E1" s="534"/>
      <c r="F1" s="534"/>
      <c r="G1" s="534"/>
      <c r="H1" s="534"/>
      <c r="I1" s="81" t="s">
        <v>594</v>
      </c>
    </row>
    <row r="2" spans="1:9" s="83" customFormat="1" ht="13.7" customHeight="1" thickTop="1" x14ac:dyDescent="0.15">
      <c r="A2" s="588" t="s">
        <v>465</v>
      </c>
      <c r="B2" s="588"/>
      <c r="C2" s="529"/>
      <c r="D2" s="595" t="s">
        <v>466</v>
      </c>
      <c r="E2" s="531" t="s">
        <v>467</v>
      </c>
      <c r="F2" s="595" t="s">
        <v>468</v>
      </c>
      <c r="G2" s="531" t="s">
        <v>469</v>
      </c>
      <c r="H2" s="618" t="s">
        <v>595</v>
      </c>
      <c r="I2" s="602" t="s">
        <v>596</v>
      </c>
    </row>
    <row r="3" spans="1:9" s="83" customFormat="1" ht="13.7" customHeight="1" x14ac:dyDescent="0.15">
      <c r="A3" s="616"/>
      <c r="B3" s="616"/>
      <c r="C3" s="92"/>
      <c r="D3" s="617"/>
      <c r="E3" s="538" t="s">
        <v>470</v>
      </c>
      <c r="F3" s="617"/>
      <c r="G3" s="538" t="s">
        <v>471</v>
      </c>
      <c r="H3" s="619"/>
      <c r="I3" s="614"/>
    </row>
    <row r="4" spans="1:9" s="83" customFormat="1" ht="13.7" customHeight="1" x14ac:dyDescent="0.15">
      <c r="A4" s="589"/>
      <c r="B4" s="589"/>
      <c r="C4" s="348"/>
      <c r="D4" s="596"/>
      <c r="E4" s="532" t="s">
        <v>472</v>
      </c>
      <c r="F4" s="596"/>
      <c r="G4" s="532" t="s">
        <v>473</v>
      </c>
      <c r="H4" s="620"/>
      <c r="I4" s="603"/>
    </row>
    <row r="5" spans="1:9" s="83" customFormat="1" ht="4.7" customHeight="1" x14ac:dyDescent="0.15">
      <c r="A5" s="539"/>
      <c r="B5" s="539"/>
      <c r="C5" s="92"/>
      <c r="D5" s="539"/>
      <c r="E5" s="539"/>
      <c r="F5" s="539"/>
      <c r="G5" s="537"/>
      <c r="H5" s="349"/>
      <c r="I5" s="350"/>
    </row>
    <row r="6" spans="1:9" ht="13.7" customHeight="1" x14ac:dyDescent="0.15">
      <c r="A6" s="615" t="s">
        <v>241</v>
      </c>
      <c r="B6" s="615"/>
      <c r="C6" s="97"/>
      <c r="D6" s="351">
        <v>63</v>
      </c>
      <c r="E6" s="351">
        <v>58</v>
      </c>
      <c r="F6" s="351">
        <v>150</v>
      </c>
      <c r="G6" s="351">
        <v>134</v>
      </c>
      <c r="H6" s="352" t="s">
        <v>474</v>
      </c>
      <c r="I6" s="353" t="s">
        <v>474</v>
      </c>
    </row>
    <row r="7" spans="1:9" ht="11.25" customHeight="1" x14ac:dyDescent="0.15">
      <c r="A7" s="122"/>
      <c r="B7" s="122"/>
      <c r="C7" s="341"/>
      <c r="D7" s="331"/>
      <c r="E7" s="331"/>
      <c r="F7" s="331"/>
      <c r="G7" s="331"/>
      <c r="H7" s="612" t="s">
        <v>585</v>
      </c>
      <c r="I7" s="612" t="s">
        <v>475</v>
      </c>
    </row>
    <row r="8" spans="1:9" ht="11.25" customHeight="1" x14ac:dyDescent="0.15">
      <c r="A8" s="613" t="s">
        <v>476</v>
      </c>
      <c r="B8" s="613"/>
      <c r="C8" s="341"/>
      <c r="D8" s="331">
        <v>45</v>
      </c>
      <c r="E8" s="331">
        <v>44</v>
      </c>
      <c r="F8" s="331">
        <v>89</v>
      </c>
      <c r="G8" s="331">
        <v>82</v>
      </c>
      <c r="H8" s="612"/>
      <c r="I8" s="612"/>
    </row>
    <row r="9" spans="1:9" ht="11.25" customHeight="1" x14ac:dyDescent="0.15">
      <c r="A9" s="535"/>
      <c r="B9" s="535"/>
      <c r="C9" s="341"/>
      <c r="D9" s="331"/>
      <c r="E9" s="331"/>
      <c r="F9" s="331"/>
      <c r="G9" s="331"/>
      <c r="H9" s="612"/>
      <c r="I9" s="612"/>
    </row>
    <row r="10" spans="1:9" ht="11.25" customHeight="1" x14ac:dyDescent="0.15">
      <c r="A10" s="613" t="s">
        <v>477</v>
      </c>
      <c r="B10" s="613"/>
      <c r="C10" s="341"/>
      <c r="D10" s="331">
        <f>SUM(D11:D15)</f>
        <v>5</v>
      </c>
      <c r="E10" s="331">
        <f>SUM(E11:E15)</f>
        <v>4</v>
      </c>
      <c r="F10" s="331">
        <f>SUM(F11:F15)</f>
        <v>19</v>
      </c>
      <c r="G10" s="331">
        <f>SUM(G11:G15)</f>
        <v>14</v>
      </c>
      <c r="H10" s="612"/>
      <c r="I10" s="612"/>
    </row>
    <row r="11" spans="1:9" ht="11.25" customHeight="1" x14ac:dyDescent="0.15">
      <c r="A11" s="122"/>
      <c r="B11" s="535" t="s">
        <v>478</v>
      </c>
      <c r="C11" s="341"/>
      <c r="D11" s="331">
        <v>1</v>
      </c>
      <c r="E11" s="331">
        <v>1</v>
      </c>
      <c r="F11" s="331">
        <v>5</v>
      </c>
      <c r="G11" s="331">
        <v>5</v>
      </c>
      <c r="H11" s="352" t="s">
        <v>479</v>
      </c>
      <c r="I11" s="353" t="s">
        <v>479</v>
      </c>
    </row>
    <row r="12" spans="1:9" ht="11.25" customHeight="1" x14ac:dyDescent="0.15">
      <c r="A12" s="122"/>
      <c r="B12" s="535" t="s">
        <v>480</v>
      </c>
      <c r="C12" s="341"/>
      <c r="D12" s="331">
        <v>1</v>
      </c>
      <c r="E12" s="331">
        <v>1</v>
      </c>
      <c r="F12" s="331">
        <v>4</v>
      </c>
      <c r="G12" s="331">
        <v>3</v>
      </c>
      <c r="H12" s="612" t="s">
        <v>586</v>
      </c>
      <c r="I12" s="612" t="s">
        <v>481</v>
      </c>
    </row>
    <row r="13" spans="1:9" ht="11.25" customHeight="1" x14ac:dyDescent="0.15">
      <c r="A13" s="122"/>
      <c r="B13" s="535" t="s">
        <v>482</v>
      </c>
      <c r="C13" s="341"/>
      <c r="D13" s="331">
        <v>1</v>
      </c>
      <c r="E13" s="331" t="s">
        <v>432</v>
      </c>
      <c r="F13" s="331">
        <v>4</v>
      </c>
      <c r="G13" s="355" t="s">
        <v>432</v>
      </c>
      <c r="H13" s="612"/>
      <c r="I13" s="612"/>
    </row>
    <row r="14" spans="1:9" ht="11.25" customHeight="1" x14ac:dyDescent="0.15">
      <c r="A14" s="122"/>
      <c r="B14" s="535" t="s">
        <v>483</v>
      </c>
      <c r="C14" s="341"/>
      <c r="D14" s="331">
        <v>1</v>
      </c>
      <c r="E14" s="331">
        <v>1</v>
      </c>
      <c r="F14" s="331">
        <v>4</v>
      </c>
      <c r="G14" s="355">
        <v>4</v>
      </c>
      <c r="H14" s="612"/>
      <c r="I14" s="612"/>
    </row>
    <row r="15" spans="1:9" ht="11.25" customHeight="1" x14ac:dyDescent="0.15">
      <c r="A15" s="122"/>
      <c r="B15" s="535" t="s">
        <v>484</v>
      </c>
      <c r="C15" s="341"/>
      <c r="D15" s="331">
        <v>1</v>
      </c>
      <c r="E15" s="331">
        <v>1</v>
      </c>
      <c r="F15" s="331">
        <v>2</v>
      </c>
      <c r="G15" s="355">
        <v>2</v>
      </c>
      <c r="H15" s="612"/>
      <c r="I15" s="612"/>
    </row>
    <row r="16" spans="1:9" ht="11.25" customHeight="1" x14ac:dyDescent="0.15">
      <c r="A16" s="122"/>
      <c r="B16" s="535"/>
      <c r="C16" s="341"/>
      <c r="D16" s="331"/>
      <c r="E16" s="331"/>
      <c r="F16" s="331"/>
      <c r="G16" s="355"/>
      <c r="H16" s="612"/>
      <c r="I16" s="612"/>
    </row>
    <row r="17" spans="1:9" ht="11.25" customHeight="1" x14ac:dyDescent="0.15">
      <c r="A17" s="613" t="s">
        <v>485</v>
      </c>
      <c r="B17" s="613"/>
      <c r="C17" s="341"/>
      <c r="D17" s="331">
        <f>SUM(D18:D19)</f>
        <v>13</v>
      </c>
      <c r="E17" s="331">
        <f>SUM(E18:E19)</f>
        <v>10</v>
      </c>
      <c r="F17" s="331">
        <f>SUM(F18:F19)</f>
        <v>42</v>
      </c>
      <c r="G17" s="331">
        <f>SUM(G18:G19)</f>
        <v>38</v>
      </c>
      <c r="H17" s="612"/>
      <c r="I17" s="612"/>
    </row>
    <row r="18" spans="1:9" ht="11.25" customHeight="1" x14ac:dyDescent="0.15">
      <c r="A18" s="122"/>
      <c r="B18" s="535" t="s">
        <v>486</v>
      </c>
      <c r="C18" s="341"/>
      <c r="D18" s="331">
        <v>11</v>
      </c>
      <c r="E18" s="331">
        <v>8</v>
      </c>
      <c r="F18" s="331">
        <v>22</v>
      </c>
      <c r="G18" s="331">
        <v>18</v>
      </c>
      <c r="H18" s="612"/>
      <c r="I18" s="612"/>
    </row>
    <row r="19" spans="1:9" ht="11.25" customHeight="1" x14ac:dyDescent="0.15">
      <c r="A19" s="122"/>
      <c r="B19" s="535" t="s">
        <v>487</v>
      </c>
      <c r="C19" s="341"/>
      <c r="D19" s="331">
        <v>2</v>
      </c>
      <c r="E19" s="331">
        <v>2</v>
      </c>
      <c r="F19" s="331">
        <v>20</v>
      </c>
      <c r="G19" s="331">
        <v>20</v>
      </c>
      <c r="H19" s="612"/>
      <c r="I19" s="612"/>
    </row>
    <row r="20" spans="1:9" ht="3.2" customHeight="1" thickBot="1" x14ac:dyDescent="0.2">
      <c r="A20" s="79"/>
      <c r="B20" s="79"/>
      <c r="C20" s="356"/>
      <c r="D20" s="333"/>
      <c r="E20" s="79"/>
      <c r="F20" s="79"/>
      <c r="G20" s="79"/>
      <c r="H20" s="357"/>
      <c r="I20" s="333"/>
    </row>
    <row r="21" spans="1:9" ht="4.7" customHeight="1" thickTop="1" x14ac:dyDescent="0.15"/>
    <row r="22" spans="1:9" ht="10.5" x14ac:dyDescent="0.15">
      <c r="A22" s="80" t="s">
        <v>488</v>
      </c>
      <c r="G22" s="24"/>
    </row>
    <row r="23" spans="1:9" ht="10.5" x14ac:dyDescent="0.15">
      <c r="A23" s="80" t="s">
        <v>489</v>
      </c>
      <c r="G23" s="24"/>
    </row>
  </sheetData>
  <mergeCells count="13">
    <mergeCell ref="H12:H19"/>
    <mergeCell ref="I12:I19"/>
    <mergeCell ref="A17:B17"/>
    <mergeCell ref="I2:I4"/>
    <mergeCell ref="H7:H10"/>
    <mergeCell ref="I7:I10"/>
    <mergeCell ref="A8:B8"/>
    <mergeCell ref="A10:B10"/>
    <mergeCell ref="A6:B6"/>
    <mergeCell ref="A2:B4"/>
    <mergeCell ref="D2:D4"/>
    <mergeCell ref="F2:F4"/>
    <mergeCell ref="H2:H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>
    <oddHeader>&amp;L&amp;9公共用水域の水質測定状況（ＢＯＤ又はＣＯＤの評価）&amp;R&amp;9&amp;F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29"/>
  <sheetViews>
    <sheetView zoomScaleNormal="100" zoomScaleSheetLayoutView="115" workbookViewId="0"/>
  </sheetViews>
  <sheetFormatPr defaultColWidth="11.375" defaultRowHeight="9.75" x14ac:dyDescent="0.15"/>
  <cols>
    <col min="1" max="1" width="1" style="294" customWidth="1"/>
    <col min="2" max="2" width="13" style="294" customWidth="1"/>
    <col min="3" max="3" width="2.625" style="294" customWidth="1"/>
    <col min="4" max="4" width="5.625" style="294" customWidth="1"/>
    <col min="5" max="5" width="6" style="294" customWidth="1"/>
    <col min="6" max="6" width="7.125" style="294" customWidth="1"/>
    <col min="7" max="7" width="6.875" style="294" customWidth="1"/>
    <col min="8" max="8" width="5.5" style="294" customWidth="1"/>
    <col min="9" max="9" width="0.5" style="294" customWidth="1"/>
    <col min="10" max="10" width="29.125" style="294" customWidth="1"/>
    <col min="11" max="16384" width="11.375" style="294"/>
  </cols>
  <sheetData>
    <row r="1" spans="1:10" ht="12.2" customHeight="1" x14ac:dyDescent="0.15">
      <c r="A1" s="534"/>
      <c r="B1" s="534"/>
      <c r="C1" s="534"/>
      <c r="D1" s="534"/>
      <c r="E1" s="534"/>
      <c r="F1" s="534"/>
      <c r="G1" s="534"/>
      <c r="H1" s="534"/>
      <c r="I1" s="534"/>
      <c r="J1" s="81" t="s">
        <v>597</v>
      </c>
    </row>
    <row r="2" spans="1:10" ht="1.5" customHeight="1" thickBot="1" x14ac:dyDescent="0.2">
      <c r="A2" s="359"/>
      <c r="B2" s="534"/>
      <c r="C2" s="534"/>
      <c r="D2" s="534"/>
      <c r="E2" s="534"/>
      <c r="F2" s="120"/>
      <c r="G2" s="120"/>
      <c r="H2" s="120"/>
      <c r="I2" s="120"/>
      <c r="J2" s="120"/>
    </row>
    <row r="3" spans="1:10" s="83" customFormat="1" ht="11.25" customHeight="1" thickTop="1" x14ac:dyDescent="0.15">
      <c r="B3" s="588" t="s">
        <v>1</v>
      </c>
      <c r="C3" s="545"/>
      <c r="D3" s="590" t="s">
        <v>490</v>
      </c>
      <c r="E3" s="590"/>
      <c r="F3" s="621" t="s">
        <v>491</v>
      </c>
      <c r="G3" s="589"/>
      <c r="H3" s="589"/>
      <c r="I3" s="589"/>
      <c r="J3" s="589"/>
    </row>
    <row r="4" spans="1:10" ht="21.2" customHeight="1" x14ac:dyDescent="0.15">
      <c r="A4" s="205"/>
      <c r="B4" s="589"/>
      <c r="C4" s="530"/>
      <c r="D4" s="549" t="s">
        <v>492</v>
      </c>
      <c r="E4" s="549" t="s">
        <v>493</v>
      </c>
      <c r="F4" s="360" t="s">
        <v>494</v>
      </c>
      <c r="G4" s="360" t="s">
        <v>495</v>
      </c>
      <c r="H4" s="550" t="s">
        <v>496</v>
      </c>
      <c r="I4" s="361"/>
      <c r="J4" s="362" t="s">
        <v>497</v>
      </c>
    </row>
    <row r="5" spans="1:10" ht="7.5" customHeight="1" x14ac:dyDescent="0.15">
      <c r="A5" s="548"/>
      <c r="B5" s="122"/>
      <c r="C5" s="122"/>
      <c r="D5" s="353"/>
      <c r="E5" s="122"/>
      <c r="F5" s="122"/>
      <c r="G5" s="122"/>
      <c r="H5" s="115" t="s">
        <v>498</v>
      </c>
      <c r="I5" s="363"/>
      <c r="J5" s="364"/>
    </row>
    <row r="6" spans="1:10" ht="9" customHeight="1" x14ac:dyDescent="0.15">
      <c r="A6" s="205"/>
      <c r="B6" s="552" t="s">
        <v>499</v>
      </c>
      <c r="C6" s="330"/>
      <c r="D6" s="417">
        <v>28</v>
      </c>
      <c r="E6" s="514">
        <v>76</v>
      </c>
      <c r="F6" s="514">
        <v>1</v>
      </c>
      <c r="G6" s="514">
        <v>75</v>
      </c>
      <c r="H6" s="515">
        <v>98.7</v>
      </c>
      <c r="I6" s="516"/>
      <c r="J6" s="517" t="s">
        <v>587</v>
      </c>
    </row>
    <row r="7" spans="1:10" ht="10.5" x14ac:dyDescent="0.15">
      <c r="A7" s="205"/>
      <c r="B7" s="553" t="s">
        <v>500</v>
      </c>
      <c r="C7" s="554"/>
      <c r="D7" s="417">
        <v>28</v>
      </c>
      <c r="E7" s="514">
        <v>76</v>
      </c>
      <c r="F7" s="514">
        <v>1</v>
      </c>
      <c r="G7" s="514">
        <v>73</v>
      </c>
      <c r="H7" s="515">
        <v>96.1</v>
      </c>
      <c r="I7" s="518"/>
      <c r="J7" s="517" t="s">
        <v>588</v>
      </c>
    </row>
    <row r="8" spans="1:10" ht="95.25" customHeight="1" x14ac:dyDescent="0.15">
      <c r="A8" s="548"/>
      <c r="B8" s="535" t="s">
        <v>501</v>
      </c>
      <c r="C8" s="122"/>
      <c r="D8" s="308">
        <v>12</v>
      </c>
      <c r="E8" s="331">
        <v>79</v>
      </c>
      <c r="F8" s="331">
        <v>8</v>
      </c>
      <c r="G8" s="331">
        <v>37</v>
      </c>
      <c r="H8" s="519">
        <f>G8/E8*100</f>
        <v>46.835443037974684</v>
      </c>
      <c r="I8" s="520"/>
      <c r="J8" s="521" t="s">
        <v>589</v>
      </c>
    </row>
    <row r="9" spans="1:10" ht="6" customHeight="1" thickBot="1" x14ac:dyDescent="0.2">
      <c r="A9" s="79"/>
      <c r="B9" s="120"/>
      <c r="C9" s="120"/>
      <c r="D9" s="343"/>
      <c r="E9" s="120"/>
      <c r="F9" s="120"/>
      <c r="G9" s="120"/>
      <c r="H9" s="120"/>
      <c r="I9" s="342"/>
      <c r="J9" s="365"/>
    </row>
    <row r="10" spans="1:10" ht="1.5" customHeight="1" thickTop="1" x14ac:dyDescent="0.15">
      <c r="B10" s="80"/>
      <c r="C10" s="80"/>
      <c r="D10" s="80"/>
      <c r="E10" s="80"/>
      <c r="F10" s="80"/>
      <c r="G10" s="80"/>
      <c r="H10" s="80"/>
      <c r="I10" s="80"/>
      <c r="J10" s="366"/>
    </row>
    <row r="11" spans="1:10" ht="3.2" customHeight="1" x14ac:dyDescent="0.15">
      <c r="B11" s="80"/>
      <c r="C11" s="80"/>
      <c r="D11" s="80"/>
      <c r="E11" s="80"/>
      <c r="F11" s="80"/>
      <c r="G11" s="80"/>
      <c r="H11" s="80"/>
      <c r="I11" s="80"/>
      <c r="J11" s="80"/>
    </row>
    <row r="12" spans="1:10" ht="10.5" x14ac:dyDescent="0.15">
      <c r="A12" s="80" t="s">
        <v>502</v>
      </c>
      <c r="B12" s="80"/>
      <c r="C12" s="80"/>
      <c r="D12" s="80"/>
      <c r="E12" s="80"/>
      <c r="F12" s="80"/>
      <c r="G12" s="80"/>
      <c r="H12" s="80"/>
      <c r="I12" s="80"/>
      <c r="J12" s="80"/>
    </row>
    <row r="16" spans="1:10" ht="11.25" customHeight="1" x14ac:dyDescent="0.15">
      <c r="J16" s="24"/>
    </row>
    <row r="29" spans="10:10" x14ac:dyDescent="0.15">
      <c r="J29" s="24"/>
    </row>
  </sheetData>
  <mergeCells count="3">
    <mergeCell ref="B3:B4"/>
    <mergeCell ref="D3:E3"/>
    <mergeCell ref="F3:J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&amp;L&amp;9地下水質測定状況&amp;R&amp;9&amp;F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3"/>
  <sheetViews>
    <sheetView zoomScaleNormal="100" zoomScaleSheetLayoutView="115" workbookViewId="0"/>
  </sheetViews>
  <sheetFormatPr defaultColWidth="9" defaultRowHeight="9.75" x14ac:dyDescent="0.15"/>
  <cols>
    <col min="1" max="1" width="11.375" style="294" customWidth="1"/>
    <col min="2" max="2" width="0.5" style="294" customWidth="1"/>
    <col min="3" max="7" width="6.625" style="294" customWidth="1"/>
    <col min="8" max="8" width="14.125" style="294" customWidth="1"/>
    <col min="9" max="9" width="6.875" style="294" customWidth="1"/>
    <col min="10" max="10" width="1.875" style="294" bestFit="1" customWidth="1"/>
    <col min="11" max="11" width="4.125" style="294" customWidth="1"/>
    <col min="12" max="12" width="1.5" style="294" customWidth="1"/>
    <col min="13" max="16384" width="9" style="294"/>
  </cols>
  <sheetData>
    <row r="1" spans="1:12" ht="12.2" customHeight="1" thickBot="1" x14ac:dyDescent="0.2">
      <c r="A1" s="534"/>
      <c r="B1" s="534"/>
      <c r="C1" s="534"/>
      <c r="D1" s="534"/>
      <c r="E1" s="534"/>
      <c r="F1" s="534"/>
      <c r="G1" s="534"/>
      <c r="H1" s="534"/>
      <c r="I1" s="120"/>
      <c r="J1" s="120"/>
      <c r="K1" s="120"/>
      <c r="L1" s="544" t="s">
        <v>598</v>
      </c>
    </row>
    <row r="2" spans="1:12" s="83" customFormat="1" ht="15" customHeight="1" thickTop="1" x14ac:dyDescent="0.15">
      <c r="A2" s="588" t="s">
        <v>503</v>
      </c>
      <c r="B2" s="529"/>
      <c r="C2" s="595" t="s">
        <v>504</v>
      </c>
      <c r="D2" s="595" t="s">
        <v>505</v>
      </c>
      <c r="E2" s="590" t="s">
        <v>506</v>
      </c>
      <c r="F2" s="590"/>
      <c r="G2" s="590"/>
      <c r="H2" s="591" t="s">
        <v>507</v>
      </c>
      <c r="I2" s="624"/>
      <c r="J2" s="624"/>
      <c r="K2" s="624"/>
      <c r="L2" s="624"/>
    </row>
    <row r="3" spans="1:12" s="83" customFormat="1" ht="12.75" customHeight="1" x14ac:dyDescent="0.15">
      <c r="A3" s="622"/>
      <c r="B3" s="92"/>
      <c r="C3" s="623"/>
      <c r="D3" s="623"/>
      <c r="E3" s="628" t="s">
        <v>508</v>
      </c>
      <c r="F3" s="538" t="s">
        <v>509</v>
      </c>
      <c r="G3" s="628" t="s">
        <v>510</v>
      </c>
      <c r="H3" s="625"/>
      <c r="I3" s="626"/>
      <c r="J3" s="626"/>
      <c r="K3" s="626"/>
      <c r="L3" s="626"/>
    </row>
    <row r="4" spans="1:12" s="83" customFormat="1" ht="12.75" customHeight="1" x14ac:dyDescent="0.15">
      <c r="A4" s="589"/>
      <c r="B4" s="348"/>
      <c r="C4" s="594"/>
      <c r="D4" s="594"/>
      <c r="E4" s="594"/>
      <c r="F4" s="532" t="s">
        <v>511</v>
      </c>
      <c r="G4" s="594"/>
      <c r="H4" s="592"/>
      <c r="I4" s="627"/>
      <c r="J4" s="627"/>
      <c r="K4" s="627"/>
      <c r="L4" s="627"/>
    </row>
    <row r="5" spans="1:12" s="83" customFormat="1" ht="3.75" customHeight="1" x14ac:dyDescent="0.15">
      <c r="A5" s="539"/>
      <c r="B5" s="539"/>
      <c r="C5" s="367"/>
      <c r="D5" s="368"/>
      <c r="E5" s="369"/>
      <c r="F5" s="369"/>
      <c r="G5" s="370"/>
      <c r="H5" s="540"/>
      <c r="I5" s="540"/>
      <c r="J5" s="540"/>
      <c r="K5" s="540"/>
      <c r="L5" s="540"/>
    </row>
    <row r="6" spans="1:12" ht="13.7" customHeight="1" x14ac:dyDescent="0.15">
      <c r="A6" s="371" t="s">
        <v>241</v>
      </c>
      <c r="B6" s="315"/>
      <c r="C6" s="500">
        <v>602</v>
      </c>
      <c r="D6" s="501">
        <v>456</v>
      </c>
      <c r="E6" s="501">
        <v>446</v>
      </c>
      <c r="F6" s="318">
        <v>9</v>
      </c>
      <c r="G6" s="502">
        <v>1</v>
      </c>
      <c r="H6" s="534"/>
      <c r="I6" s="534"/>
      <c r="J6" s="534"/>
      <c r="K6" s="372" t="s">
        <v>512</v>
      </c>
      <c r="L6" s="534"/>
    </row>
    <row r="7" spans="1:12" ht="4.7" customHeight="1" x14ac:dyDescent="0.15">
      <c r="A7" s="371"/>
      <c r="B7" s="315"/>
      <c r="C7" s="500"/>
      <c r="D7" s="501"/>
      <c r="E7" s="501"/>
      <c r="F7" s="351"/>
      <c r="G7" s="502"/>
      <c r="H7" s="534"/>
      <c r="I7" s="534"/>
      <c r="J7" s="534"/>
      <c r="K7" s="372"/>
      <c r="L7" s="534"/>
    </row>
    <row r="8" spans="1:12" ht="11.25" customHeight="1" x14ac:dyDescent="0.15">
      <c r="A8" s="373" t="s">
        <v>18</v>
      </c>
      <c r="B8" s="534"/>
      <c r="C8" s="503">
        <v>116</v>
      </c>
      <c r="D8" s="445">
        <v>111</v>
      </c>
      <c r="E8" s="504">
        <v>104</v>
      </c>
      <c r="F8" s="505">
        <v>7</v>
      </c>
      <c r="G8" s="355">
        <v>0</v>
      </c>
      <c r="H8" s="506" t="s">
        <v>513</v>
      </c>
      <c r="I8" s="374"/>
      <c r="J8" s="115" t="s">
        <v>514</v>
      </c>
      <c r="K8" s="507">
        <v>1.4</v>
      </c>
      <c r="L8" s="375" t="s">
        <v>515</v>
      </c>
    </row>
    <row r="9" spans="1:12" ht="11.25" customHeight="1" x14ac:dyDescent="0.15">
      <c r="A9" s="373" t="s">
        <v>19</v>
      </c>
      <c r="B9" s="534"/>
      <c r="C9" s="503">
        <v>218</v>
      </c>
      <c r="D9" s="445">
        <v>210</v>
      </c>
      <c r="E9" s="504">
        <v>209</v>
      </c>
      <c r="F9" s="505">
        <v>1</v>
      </c>
      <c r="G9" s="355">
        <v>0</v>
      </c>
      <c r="H9" s="506" t="s">
        <v>516</v>
      </c>
      <c r="I9" s="539"/>
      <c r="J9" s="115" t="s">
        <v>514</v>
      </c>
      <c r="K9" s="507">
        <v>1.03</v>
      </c>
      <c r="L9" s="375" t="s">
        <v>515</v>
      </c>
    </row>
    <row r="10" spans="1:12" ht="11.25" customHeight="1" x14ac:dyDescent="0.15">
      <c r="A10" s="373" t="s">
        <v>22</v>
      </c>
      <c r="B10" s="534"/>
      <c r="C10" s="508">
        <v>28</v>
      </c>
      <c r="D10" s="509">
        <v>17</v>
      </c>
      <c r="E10" s="509">
        <v>17</v>
      </c>
      <c r="F10" s="509">
        <v>0</v>
      </c>
      <c r="G10" s="510">
        <v>0</v>
      </c>
      <c r="H10" s="511" t="s">
        <v>517</v>
      </c>
      <c r="I10" s="313"/>
      <c r="J10" s="376" t="s">
        <v>514</v>
      </c>
      <c r="K10" s="512">
        <v>0.47</v>
      </c>
      <c r="L10" s="375" t="s">
        <v>515</v>
      </c>
    </row>
    <row r="11" spans="1:12" ht="11.25" customHeight="1" x14ac:dyDescent="0.15">
      <c r="A11" s="373" t="s">
        <v>26</v>
      </c>
      <c r="B11" s="534"/>
      <c r="C11" s="508">
        <v>49</v>
      </c>
      <c r="D11" s="509">
        <v>22</v>
      </c>
      <c r="E11" s="509">
        <v>22</v>
      </c>
      <c r="F11" s="509">
        <v>0</v>
      </c>
      <c r="G11" s="510">
        <v>0</v>
      </c>
      <c r="H11" s="511" t="s">
        <v>518</v>
      </c>
      <c r="I11" s="313"/>
      <c r="J11" s="376" t="s">
        <v>514</v>
      </c>
      <c r="K11" s="512">
        <v>0.82</v>
      </c>
      <c r="L11" s="375" t="s">
        <v>515</v>
      </c>
    </row>
    <row r="12" spans="1:12" ht="11.25" customHeight="1" x14ac:dyDescent="0.15">
      <c r="A12" s="373" t="s">
        <v>30</v>
      </c>
      <c r="B12" s="534"/>
      <c r="C12" s="508">
        <v>26</v>
      </c>
      <c r="D12" s="509">
        <v>7</v>
      </c>
      <c r="E12" s="509">
        <v>7</v>
      </c>
      <c r="F12" s="509">
        <v>0</v>
      </c>
      <c r="G12" s="510">
        <v>0</v>
      </c>
      <c r="H12" s="511" t="s">
        <v>519</v>
      </c>
      <c r="I12" s="313"/>
      <c r="J12" s="376" t="s">
        <v>514</v>
      </c>
      <c r="K12" s="512">
        <v>0.63</v>
      </c>
      <c r="L12" s="375" t="s">
        <v>515</v>
      </c>
    </row>
    <row r="13" spans="1:12" ht="11.25" customHeight="1" x14ac:dyDescent="0.15">
      <c r="A13" s="373" t="s">
        <v>65</v>
      </c>
      <c r="B13" s="534"/>
      <c r="C13" s="508">
        <v>74</v>
      </c>
      <c r="D13" s="509">
        <v>21</v>
      </c>
      <c r="E13" s="509">
        <v>19</v>
      </c>
      <c r="F13" s="509">
        <v>1</v>
      </c>
      <c r="G13" s="510">
        <v>1</v>
      </c>
      <c r="H13" s="511" t="s">
        <v>520</v>
      </c>
      <c r="I13" s="313"/>
      <c r="J13" s="376" t="s">
        <v>514</v>
      </c>
      <c r="K13" s="512">
        <v>2.91</v>
      </c>
      <c r="L13" s="375" t="s">
        <v>515</v>
      </c>
    </row>
    <row r="14" spans="1:12" ht="11.25" customHeight="1" x14ac:dyDescent="0.15">
      <c r="A14" s="373" t="s">
        <v>38</v>
      </c>
      <c r="B14" s="534"/>
      <c r="C14" s="508">
        <v>20</v>
      </c>
      <c r="D14" s="509">
        <v>20</v>
      </c>
      <c r="E14" s="509">
        <v>20</v>
      </c>
      <c r="F14" s="509">
        <v>0</v>
      </c>
      <c r="G14" s="510">
        <v>0</v>
      </c>
      <c r="H14" s="511" t="s">
        <v>521</v>
      </c>
      <c r="I14" s="313"/>
      <c r="J14" s="376" t="s">
        <v>514</v>
      </c>
      <c r="K14" s="512">
        <v>0.56000000000000005</v>
      </c>
      <c r="L14" s="375" t="s">
        <v>515</v>
      </c>
    </row>
    <row r="15" spans="1:12" ht="11.25" customHeight="1" x14ac:dyDescent="0.15">
      <c r="A15" s="373" t="s">
        <v>23</v>
      </c>
      <c r="B15" s="534"/>
      <c r="C15" s="508">
        <v>15</v>
      </c>
      <c r="D15" s="509">
        <v>15</v>
      </c>
      <c r="E15" s="509">
        <v>15</v>
      </c>
      <c r="F15" s="509">
        <v>0</v>
      </c>
      <c r="G15" s="510">
        <v>0</v>
      </c>
      <c r="H15" s="511" t="s">
        <v>522</v>
      </c>
      <c r="I15" s="313"/>
      <c r="J15" s="376" t="s">
        <v>514</v>
      </c>
      <c r="K15" s="512">
        <v>0.63</v>
      </c>
      <c r="L15" s="375" t="s">
        <v>515</v>
      </c>
    </row>
    <row r="16" spans="1:12" ht="11.25" customHeight="1" x14ac:dyDescent="0.15">
      <c r="A16" s="373" t="s">
        <v>24</v>
      </c>
      <c r="B16" s="534"/>
      <c r="C16" s="508">
        <v>56</v>
      </c>
      <c r="D16" s="513">
        <v>33</v>
      </c>
      <c r="E16" s="513">
        <v>33</v>
      </c>
      <c r="F16" s="513">
        <v>0</v>
      </c>
      <c r="G16" s="510">
        <v>0</v>
      </c>
      <c r="H16" s="511" t="s">
        <v>523</v>
      </c>
      <c r="I16" s="313"/>
      <c r="J16" s="376" t="s">
        <v>514</v>
      </c>
      <c r="K16" s="512">
        <v>0.67</v>
      </c>
      <c r="L16" s="375" t="s">
        <v>515</v>
      </c>
    </row>
    <row r="17" spans="1:12" ht="3.2" customHeight="1" thickBot="1" x14ac:dyDescent="0.2">
      <c r="A17" s="120"/>
      <c r="B17" s="120"/>
      <c r="C17" s="343"/>
      <c r="D17" s="120"/>
      <c r="E17" s="120"/>
      <c r="F17" s="120"/>
      <c r="G17" s="342"/>
      <c r="H17" s="120"/>
      <c r="I17" s="120"/>
      <c r="J17" s="120"/>
      <c r="K17" s="120"/>
      <c r="L17" s="120"/>
    </row>
    <row r="18" spans="1:12" ht="4.7" customHeight="1" thickTop="1" x14ac:dyDescent="0.15">
      <c r="A18" s="548"/>
      <c r="B18" s="548"/>
      <c r="C18" s="548"/>
      <c r="D18" s="548"/>
      <c r="E18" s="548"/>
      <c r="F18" s="548"/>
      <c r="G18" s="548"/>
      <c r="H18" s="548"/>
      <c r="I18" s="548"/>
      <c r="J18" s="548"/>
      <c r="K18" s="548"/>
      <c r="L18" s="548"/>
    </row>
    <row r="19" spans="1:12" s="377" customFormat="1" x14ac:dyDescent="0.15">
      <c r="A19" s="377" t="s">
        <v>524</v>
      </c>
    </row>
    <row r="20" spans="1:12" s="377" customFormat="1" x14ac:dyDescent="0.15">
      <c r="A20" s="377" t="s">
        <v>525</v>
      </c>
    </row>
    <row r="21" spans="1:12" s="377" customFormat="1" ht="11.25" customHeight="1" x14ac:dyDescent="0.15">
      <c r="A21" s="377" t="s">
        <v>526</v>
      </c>
    </row>
    <row r="22" spans="1:12" s="377" customFormat="1" x14ac:dyDescent="0.15">
      <c r="A22" s="377" t="s">
        <v>599</v>
      </c>
    </row>
    <row r="23" spans="1:12" x14ac:dyDescent="0.15">
      <c r="A23" s="548"/>
      <c r="B23" s="548"/>
      <c r="C23" s="548"/>
      <c r="D23" s="548"/>
      <c r="E23" s="548"/>
      <c r="F23" s="548"/>
      <c r="G23" s="548"/>
      <c r="H23" s="548"/>
      <c r="I23" s="548"/>
      <c r="J23" s="548"/>
      <c r="K23" s="548"/>
      <c r="L23" s="548"/>
    </row>
  </sheetData>
  <mergeCells count="7">
    <mergeCell ref="A2:A4"/>
    <mergeCell ref="C2:C4"/>
    <mergeCell ref="D2:D4"/>
    <mergeCell ref="E2:G2"/>
    <mergeCell ref="H2:L4"/>
    <mergeCell ref="E3:E4"/>
    <mergeCell ref="G3:G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10" fitToWidth="0" fitToHeight="0" orientation="portrait" r:id="rId1"/>
  <headerFooter alignWithMargins="0">
    <oddHeader>&amp;L&amp;9地盤沈下状況&amp;R&amp;9&amp;F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7"/>
  <sheetViews>
    <sheetView zoomScaleNormal="100" zoomScaleSheetLayoutView="115" workbookViewId="0"/>
  </sheetViews>
  <sheetFormatPr defaultColWidth="9" defaultRowHeight="9.75" x14ac:dyDescent="0.15"/>
  <cols>
    <col min="1" max="1" width="0.875" style="551" customWidth="1"/>
    <col min="2" max="2" width="20.5" style="551" customWidth="1"/>
    <col min="3" max="3" width="4.125" style="551" customWidth="1"/>
    <col min="4" max="4" width="0.5" style="551" customWidth="1"/>
    <col min="5" max="5" width="22.125" style="551" customWidth="1"/>
    <col min="6" max="6" width="0.5" style="551" customWidth="1"/>
    <col min="7" max="7" width="6" style="83" bestFit="1" customWidth="1"/>
    <col min="8" max="8" width="6" style="83" customWidth="1"/>
    <col min="9" max="9" width="6" style="391" customWidth="1"/>
    <col min="10" max="10" width="6" style="551" customWidth="1"/>
    <col min="11" max="11" width="0.875" style="322" customWidth="1"/>
    <col min="12" max="13" width="6" style="322" customWidth="1"/>
    <col min="14" max="16384" width="9" style="551"/>
  </cols>
  <sheetData>
    <row r="1" spans="1:13" ht="12.2" customHeight="1" thickBot="1" x14ac:dyDescent="0.2">
      <c r="A1" s="79"/>
      <c r="B1" s="559"/>
      <c r="C1" s="559"/>
      <c r="D1" s="559"/>
      <c r="E1" s="559"/>
      <c r="F1" s="559"/>
      <c r="G1" s="132"/>
      <c r="H1" s="559"/>
      <c r="I1" s="378"/>
      <c r="J1" s="559"/>
      <c r="K1" s="379"/>
      <c r="L1" s="379"/>
      <c r="M1" s="380" t="s">
        <v>612</v>
      </c>
    </row>
    <row r="2" spans="1:13" s="83" customFormat="1" ht="18" customHeight="1" thickTop="1" x14ac:dyDescent="0.15">
      <c r="A2" s="381"/>
      <c r="B2" s="583" t="s">
        <v>527</v>
      </c>
      <c r="C2" s="555"/>
      <c r="D2" s="565"/>
      <c r="E2" s="583" t="s">
        <v>528</v>
      </c>
      <c r="F2" s="555"/>
      <c r="G2" s="557"/>
      <c r="H2" s="600" t="s">
        <v>529</v>
      </c>
      <c r="I2" s="637" t="s">
        <v>530</v>
      </c>
      <c r="J2" s="640" t="s">
        <v>531</v>
      </c>
      <c r="K2" s="629" t="s">
        <v>532</v>
      </c>
      <c r="L2" s="630"/>
      <c r="M2" s="630"/>
    </row>
    <row r="3" spans="1:13" s="83" customFormat="1" ht="18" customHeight="1" x14ac:dyDescent="0.15">
      <c r="A3" s="313"/>
      <c r="B3" s="635"/>
      <c r="C3" s="564"/>
      <c r="D3" s="566"/>
      <c r="E3" s="635"/>
      <c r="F3" s="564"/>
      <c r="G3" s="562" t="s">
        <v>533</v>
      </c>
      <c r="H3" s="636"/>
      <c r="I3" s="638"/>
      <c r="J3" s="641"/>
      <c r="K3" s="631" t="s">
        <v>534</v>
      </c>
      <c r="L3" s="632"/>
      <c r="M3" s="632"/>
    </row>
    <row r="4" spans="1:13" s="83" customFormat="1" ht="18" customHeight="1" x14ac:dyDescent="0.15">
      <c r="A4" s="312"/>
      <c r="B4" s="584"/>
      <c r="C4" s="556"/>
      <c r="D4" s="567"/>
      <c r="E4" s="584"/>
      <c r="F4" s="556"/>
      <c r="G4" s="558"/>
      <c r="H4" s="601"/>
      <c r="I4" s="639"/>
      <c r="J4" s="642"/>
      <c r="K4" s="633" t="s">
        <v>535</v>
      </c>
      <c r="L4" s="634"/>
      <c r="M4" s="563" t="s">
        <v>536</v>
      </c>
    </row>
    <row r="5" spans="1:13" s="181" customFormat="1" ht="18.75" customHeight="1" x14ac:dyDescent="0.15">
      <c r="A5" s="376"/>
      <c r="B5" s="571" t="s" ph="1">
        <v>537</v>
      </c>
      <c r="C5" s="572" ph="1"/>
      <c r="D5" s="573" ph="1"/>
      <c r="E5" s="574" t="s">
        <v>605</v>
      </c>
      <c r="F5" s="278" ph="1"/>
      <c r="G5" s="575" ph="1">
        <v>4</v>
      </c>
      <c r="H5" s="576" t="s" ph="1">
        <v>614</v>
      </c>
      <c r="I5" s="577" ph="1">
        <v>0</v>
      </c>
      <c r="J5" s="575" ph="1">
        <v>1.2</v>
      </c>
      <c r="K5" s="578" ph="1"/>
      <c r="L5" s="579" ph="1">
        <v>75</v>
      </c>
      <c r="M5" s="580" ph="1">
        <v>75</v>
      </c>
    </row>
    <row r="6" spans="1:13" s="181" customFormat="1" ht="18.75" customHeight="1" x14ac:dyDescent="0.15">
      <c r="A6" s="376"/>
      <c r="B6" s="571" t="s" ph="1">
        <v>537</v>
      </c>
      <c r="C6" s="572" ph="1"/>
      <c r="D6" s="573" ph="1"/>
      <c r="E6" s="574" t="s">
        <v>606</v>
      </c>
      <c r="F6" s="278" ph="1"/>
      <c r="G6" s="575" ph="1">
        <v>4</v>
      </c>
      <c r="H6" s="576" t="s" ph="1">
        <v>615</v>
      </c>
      <c r="I6" s="577" ph="1">
        <v>0</v>
      </c>
      <c r="J6" s="575" ph="1">
        <v>1.2</v>
      </c>
      <c r="K6" s="578" ph="1"/>
      <c r="L6" s="579" ph="1">
        <v>74</v>
      </c>
      <c r="M6" s="580" ph="1">
        <v>74</v>
      </c>
    </row>
    <row r="7" spans="1:13" s="181" customFormat="1" ht="18.75" customHeight="1" x14ac:dyDescent="0.15">
      <c r="A7" s="376"/>
      <c r="B7" s="571" t="s" ph="1">
        <v>607</v>
      </c>
      <c r="C7" s="572" ph="1"/>
      <c r="D7" s="573" ph="1"/>
      <c r="E7" s="574" t="s">
        <v>608</v>
      </c>
      <c r="F7" s="278" ph="1"/>
      <c r="G7" s="575" ph="1">
        <v>4</v>
      </c>
      <c r="H7" s="576" t="s" ph="1">
        <v>615</v>
      </c>
      <c r="I7" s="577" ph="1">
        <v>0</v>
      </c>
      <c r="J7" s="575" ph="1">
        <v>1.2</v>
      </c>
      <c r="K7" s="578" ph="1"/>
      <c r="L7" s="579" ph="1">
        <v>73</v>
      </c>
      <c r="M7" s="580" ph="1">
        <v>73</v>
      </c>
    </row>
    <row r="8" spans="1:13" s="181" customFormat="1" ht="18.75" customHeight="1" x14ac:dyDescent="0.15">
      <c r="A8" s="376"/>
      <c r="B8" s="571" t="s" ph="1">
        <v>537</v>
      </c>
      <c r="C8" s="572" ph="1"/>
      <c r="D8" s="573" ph="1"/>
      <c r="E8" s="574" t="s">
        <v>609</v>
      </c>
      <c r="F8" s="278" ph="1"/>
      <c r="G8" s="575" ph="1">
        <v>2</v>
      </c>
      <c r="H8" s="576" t="s" ph="1">
        <v>615</v>
      </c>
      <c r="I8" s="577" ph="1">
        <v>0</v>
      </c>
      <c r="J8" s="575" ph="1">
        <v>1.2</v>
      </c>
      <c r="K8" s="578" ph="1"/>
      <c r="L8" s="579" ph="1">
        <v>71</v>
      </c>
      <c r="M8" s="580" ph="1">
        <v>71</v>
      </c>
    </row>
    <row r="9" spans="1:13" s="181" customFormat="1" ht="18.75" customHeight="1" x14ac:dyDescent="0.15">
      <c r="A9" s="376"/>
      <c r="B9" s="571" t="s" ph="1">
        <v>610</v>
      </c>
      <c r="C9" s="572" ph="1"/>
      <c r="D9" s="573" ph="1"/>
      <c r="E9" s="574" t="s">
        <v>611</v>
      </c>
      <c r="F9" s="278" ph="1"/>
      <c r="G9" s="575" ph="1">
        <v>4</v>
      </c>
      <c r="H9" s="576" t="s" ph="1">
        <v>615</v>
      </c>
      <c r="I9" s="577" ph="1">
        <v>0</v>
      </c>
      <c r="J9" s="575" ph="1">
        <v>1.2</v>
      </c>
      <c r="K9" s="578" ph="1"/>
      <c r="L9" s="579" ph="1">
        <v>72</v>
      </c>
      <c r="M9" s="580" ph="1">
        <v>73</v>
      </c>
    </row>
    <row r="10" spans="1:13" s="181" customFormat="1" ht="18.75" customHeight="1" x14ac:dyDescent="0.15">
      <c r="A10" s="376"/>
      <c r="B10" s="571" t="s" ph="1">
        <v>537</v>
      </c>
      <c r="C10" s="572" ph="1"/>
      <c r="D10" s="573" ph="1"/>
      <c r="E10" s="574" t="s">
        <v>538</v>
      </c>
      <c r="F10" s="278" ph="1"/>
      <c r="G10" s="575" ph="1">
        <v>2</v>
      </c>
      <c r="H10" s="576" t="s" ph="1">
        <v>615</v>
      </c>
      <c r="I10" s="577" ph="1">
        <v>-0.2</v>
      </c>
      <c r="J10" s="575" ph="1">
        <v>1.2</v>
      </c>
      <c r="K10" s="578" ph="1"/>
      <c r="L10" s="579" ph="1">
        <v>75</v>
      </c>
      <c r="M10" s="580" ph="1">
        <v>74</v>
      </c>
    </row>
    <row r="11" spans="1:13" s="181" customFormat="1" ht="18.75" customHeight="1" x14ac:dyDescent="0.15">
      <c r="A11" s="376"/>
      <c r="B11" s="571" t="s">
        <v>539</v>
      </c>
      <c r="C11" s="572" ph="1"/>
      <c r="D11" s="573" ph="1"/>
      <c r="E11" s="574" t="s">
        <v>540</v>
      </c>
      <c r="F11" s="278" ph="1"/>
      <c r="G11" s="575" ph="1">
        <v>2</v>
      </c>
      <c r="H11" s="576" t="s" ph="1">
        <v>615</v>
      </c>
      <c r="I11" s="577" ph="1">
        <v>-0.2</v>
      </c>
      <c r="J11" s="575" ph="1">
        <v>1.2</v>
      </c>
      <c r="K11" s="578" ph="1"/>
      <c r="L11" s="579" ph="1">
        <v>72</v>
      </c>
      <c r="M11" s="580" ph="1">
        <v>71</v>
      </c>
    </row>
    <row r="12" spans="1:13" ht="10.5" thickBot="1" x14ac:dyDescent="0.2">
      <c r="A12" s="79"/>
      <c r="B12" s="79"/>
      <c r="C12" s="79"/>
      <c r="D12" s="333"/>
      <c r="E12" s="79"/>
      <c r="F12" s="79"/>
      <c r="G12" s="384"/>
      <c r="H12" s="385"/>
      <c r="I12" s="386"/>
      <c r="J12" s="387"/>
      <c r="K12" s="388"/>
      <c r="L12" s="389"/>
      <c r="M12" s="390"/>
    </row>
    <row r="13" spans="1:13" ht="11.25" thickTop="1" x14ac:dyDescent="0.15">
      <c r="A13" s="559" t="s">
        <v>613</v>
      </c>
      <c r="B13" s="559"/>
      <c r="C13" s="568"/>
      <c r="D13" s="568"/>
      <c r="E13" s="568"/>
      <c r="F13" s="568"/>
      <c r="J13" s="568"/>
    </row>
    <row r="14" spans="1:13" ht="10.5" x14ac:dyDescent="0.15">
      <c r="A14" s="559" t="s">
        <v>541</v>
      </c>
      <c r="B14" s="559"/>
      <c r="C14" s="568"/>
      <c r="D14" s="568"/>
      <c r="E14" s="568"/>
      <c r="F14" s="568"/>
      <c r="J14" s="568"/>
    </row>
    <row r="15" spans="1:13" ht="10.5" x14ac:dyDescent="0.15">
      <c r="A15" s="559" t="s">
        <v>542</v>
      </c>
      <c r="B15" s="559"/>
      <c r="C15" s="568"/>
      <c r="D15" s="568"/>
      <c r="E15" s="568"/>
      <c r="F15" s="568"/>
      <c r="J15" s="568"/>
    </row>
    <row r="16" spans="1:13" ht="10.5" x14ac:dyDescent="0.15">
      <c r="A16" s="559" t="s">
        <v>543</v>
      </c>
      <c r="B16" s="559"/>
      <c r="C16" s="568"/>
      <c r="D16" s="568"/>
      <c r="E16" s="568"/>
      <c r="F16" s="568"/>
      <c r="J16" s="568"/>
    </row>
    <row r="17" spans="1:13" ht="10.5" x14ac:dyDescent="0.15">
      <c r="A17" s="559" t="s">
        <v>544</v>
      </c>
      <c r="B17" s="559"/>
      <c r="C17" s="568"/>
      <c r="D17" s="568"/>
      <c r="E17" s="568"/>
      <c r="F17" s="568"/>
      <c r="J17" s="568"/>
    </row>
    <row r="18" spans="1:13" ht="10.5" x14ac:dyDescent="0.15">
      <c r="A18" s="559" t="s">
        <v>545</v>
      </c>
      <c r="B18" s="559"/>
      <c r="C18" s="568"/>
      <c r="D18" s="568"/>
      <c r="E18" s="568"/>
      <c r="F18" s="568"/>
      <c r="J18" s="568"/>
    </row>
    <row r="19" spans="1:13" x14ac:dyDescent="0.15">
      <c r="A19" s="568"/>
      <c r="B19" s="568"/>
      <c r="C19" s="568"/>
      <c r="D19" s="568"/>
      <c r="E19" s="568"/>
      <c r="F19" s="568"/>
      <c r="J19" s="568"/>
    </row>
    <row r="20" spans="1:13" ht="17.25" x14ac:dyDescent="0.15">
      <c r="B20" s="551" ph="1"/>
      <c r="C20" s="551" ph="1"/>
      <c r="D20" s="551" ph="1"/>
      <c r="F20" s="551" ph="1"/>
      <c r="G20" s="83" ph="1"/>
      <c r="H20" s="83" ph="1"/>
      <c r="I20" s="391" ph="1"/>
      <c r="J20" s="551" ph="1"/>
      <c r="K20" s="322" ph="1"/>
      <c r="L20" s="322" ph="1"/>
      <c r="M20" s="322" ph="1"/>
    </row>
    <row r="21" spans="1:13" ht="17.25" x14ac:dyDescent="0.15">
      <c r="B21" s="551" ph="1"/>
      <c r="C21" s="551" ph="1"/>
      <c r="D21" s="551" ph="1"/>
      <c r="F21" s="551" ph="1"/>
      <c r="G21" s="83" ph="1"/>
      <c r="H21" s="83" ph="1"/>
      <c r="I21" s="391" ph="1"/>
      <c r="J21" s="551" ph="1"/>
      <c r="K21" s="322" ph="1"/>
      <c r="L21" s="322" ph="1"/>
      <c r="M21" s="322" ph="1"/>
    </row>
    <row r="22" spans="1:13" ht="17.25" x14ac:dyDescent="0.15">
      <c r="B22" s="551" ph="1"/>
      <c r="C22" s="551" ph="1"/>
      <c r="D22" s="551" ph="1"/>
      <c r="F22" s="551" ph="1"/>
      <c r="G22" s="83" ph="1"/>
      <c r="H22" s="83" ph="1"/>
      <c r="I22" s="391" ph="1"/>
      <c r="J22" s="551" ph="1"/>
      <c r="K22" s="322" ph="1"/>
      <c r="L22" s="322" ph="1"/>
      <c r="M22" s="322" ph="1"/>
    </row>
    <row r="23" spans="1:13" ht="17.25" x14ac:dyDescent="0.15">
      <c r="B23" s="551" ph="1"/>
      <c r="C23" s="551" ph="1"/>
      <c r="D23" s="551" ph="1"/>
      <c r="F23" s="551" ph="1"/>
      <c r="G23" s="83" ph="1"/>
      <c r="H23" s="83" ph="1"/>
      <c r="I23" s="391" ph="1"/>
      <c r="J23" s="551" ph="1"/>
      <c r="K23" s="322" ph="1"/>
      <c r="L23" s="322" ph="1"/>
      <c r="M23" s="322" ph="1"/>
    </row>
    <row r="24" spans="1:13" ht="17.25" x14ac:dyDescent="0.15">
      <c r="C24" s="551" ph="1"/>
      <c r="D24" s="551" ph="1"/>
      <c r="F24" s="551" ph="1"/>
      <c r="G24" s="83" ph="1"/>
      <c r="H24" s="83" ph="1"/>
      <c r="I24" s="391" ph="1"/>
      <c r="J24" s="551" ph="1"/>
      <c r="K24" s="322" ph="1"/>
      <c r="L24" s="322" ph="1"/>
      <c r="M24" s="322" ph="1"/>
    </row>
    <row r="25" spans="1:13" ht="17.25" x14ac:dyDescent="0.15">
      <c r="B25" s="551" ph="1"/>
      <c r="C25" s="551" ph="1"/>
      <c r="D25" s="551" ph="1"/>
      <c r="F25" s="551" ph="1"/>
      <c r="G25" s="83" ph="1"/>
      <c r="H25" s="83" ph="1"/>
      <c r="I25" s="391" ph="1"/>
      <c r="J25" s="551" ph="1"/>
      <c r="K25" s="322" ph="1"/>
      <c r="L25" s="322" ph="1"/>
      <c r="M25" s="322" ph="1"/>
    </row>
    <row r="35" spans="2:13" ht="17.25" x14ac:dyDescent="0.15">
      <c r="B35" s="551" ph="1"/>
      <c r="C35" s="551" ph="1"/>
      <c r="D35" s="551" ph="1"/>
      <c r="F35" s="551" ph="1"/>
      <c r="G35" s="83" ph="1"/>
      <c r="H35" s="83" ph="1"/>
      <c r="I35" s="391" ph="1"/>
      <c r="J35" s="551" ph="1"/>
      <c r="K35" s="322" ph="1"/>
      <c r="L35" s="322" ph="1"/>
      <c r="M35" s="322" ph="1"/>
    </row>
    <row r="37" spans="2:13" ht="17.25" x14ac:dyDescent="0.15">
      <c r="B37" s="551" ph="1"/>
      <c r="C37" s="551" ph="1"/>
      <c r="D37" s="551" ph="1"/>
      <c r="F37" s="551" ph="1"/>
      <c r="G37" s="83" ph="1"/>
      <c r="H37" s="83" ph="1"/>
      <c r="I37" s="391" ph="1"/>
      <c r="J37" s="551" ph="1"/>
      <c r="K37" s="322" ph="1"/>
      <c r="L37" s="322" ph="1"/>
      <c r="M37" s="322" ph="1"/>
    </row>
  </sheetData>
  <mergeCells count="8">
    <mergeCell ref="K2:M2"/>
    <mergeCell ref="K3:M3"/>
    <mergeCell ref="K4:L4"/>
    <mergeCell ref="B2:B4"/>
    <mergeCell ref="E2:E4"/>
    <mergeCell ref="H2:H4"/>
    <mergeCell ref="I2:I4"/>
    <mergeCell ref="J2:J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&amp;L&amp;9自動車騒音状況&amp;R&amp;9 &amp;F  (&amp;A)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19-1</vt:lpstr>
      <vt:lpstr>19-2</vt:lpstr>
      <vt:lpstr>19-3</vt:lpstr>
      <vt:lpstr>19-4-1</vt:lpstr>
      <vt:lpstr>19-4-2</vt:lpstr>
      <vt:lpstr>19-5</vt:lpstr>
      <vt:lpstr>19-6</vt:lpstr>
      <vt:lpstr>19-7</vt:lpstr>
      <vt:lpstr>19-8</vt:lpstr>
      <vt:lpstr>19-9</vt:lpstr>
      <vt:lpstr>19-10</vt:lpstr>
      <vt:lpstr>19-11</vt:lpstr>
      <vt:lpstr>19-12</vt:lpstr>
      <vt:lpstr>19-13</vt:lpstr>
      <vt:lpstr>19-14</vt:lpstr>
      <vt:lpstr>19-15</vt:lpstr>
      <vt:lpstr>19-16</vt:lpstr>
      <vt:lpstr>19-17</vt:lpstr>
      <vt:lpstr>19-18</vt:lpstr>
      <vt:lpstr>19-19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2025-01-15T00:30:50Z</cp:lastPrinted>
  <dcterms:created xsi:type="dcterms:W3CDTF">2024-03-06T07:36:22Z</dcterms:created>
  <dcterms:modified xsi:type="dcterms:W3CDTF">2025-03-12T02:42:26Z</dcterms:modified>
</cp:coreProperties>
</file>