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33 清川村★　簡水、下水道（特環）\"/>
    </mc:Choice>
  </mc:AlternateContent>
  <workbookProtection workbookAlgorithmName="SHA-512" workbookHashValue="7dOOELWGrtCUrWzU16ZjUFK8MnZTiTTGCKTkMKLW2HMcUuct8s0XzeFCNPky0fEdmOCRkQhLw3ex8Pqvirablw==" workbookSaltValue="CggH6Eq0BA+YHahTxXJ0tg==" workbookSpinCount="100000" lockStructure="1"/>
  <bookViews>
    <workbookView xWindow="0" yWindow="0" windowWidth="23040" windowHeight="8304"/>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L8" i="4"/>
  <c r="P8" i="4"/>
  <c r="I8"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<sst xmlns="http://schemas.openxmlformats.org/spreadsheetml/2006/main" count="236" uniqueCount="120">
  <si>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</si>
  <si>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</si>
  <si>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</si>
  <si>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</si>
  <si>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</si>
  <si>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</si>
  <si>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</si>
  <si>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</si>
  <si>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</si>
  <si>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</si>
  <si>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</si>
  <si>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</si>
  <si>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</si>
  <si>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</si>
  <si>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</si>
  <si>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</si>
  <si>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</si>
  <si>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</si>
  <si>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</si>
  <si>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</si>
  <si>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</si>
  <si>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</si>
  <si>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</si>
  <si>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</si>
  <si>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</si>
  <si>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</si>
  <si>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</si>
  <si>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</si>
  <si>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</si>
  <si>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</si>
  <si>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</si>
  <si>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</si>
  <si>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</si>
  <si>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</si>
  <si>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</si>
  <si>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</si>
  <si>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</si>
  <si>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</si>
  <si>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</si>
  <si>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</si>
  <si>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</si>
  <si>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</si>
  <si>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</si>
  <si>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</si>
  <si>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</si>
  <si>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</si>
  <si>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</si>
  <si>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</si>
  <si>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</si>
  <si>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</si>
  <si>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</si>
  <si>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</si>
  <si>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</si>
  <si>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</si>
  <si>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</si>
  <si>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</si>
  <si>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</si>
  <si>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</si>
  <si>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</si>
  <si>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</si>
  <si>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</si>
  <si>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</si>
  <si>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</si>
  <si>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</si>
  <si>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</si>
  <si>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</si>
  <si>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</si>
  <si>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</si>
  <si>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</si>
  <si>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</si>
  <si>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</si>
  <si>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</si>
  <si>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</si>
  <si>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</si>
  <si>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</si>
  <si>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</si>
  <si>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</si>
  <si>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</si>
  <si>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</si>
  <si>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</si>
  <si>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</si>
  <si>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</si>
  <si>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</si>
  <si>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</si>
  <si>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</si>
  <si>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</si>
  <si>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</si>
  <si>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</si>
  <si>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</si>
  <si>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</si>
  <si>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</si>
  <si>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</si>
  <si>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</si>
  <si>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</si>
  <si>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</si>
  <si>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</si>
  <si>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</si>
  <si>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</si>
  <si>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清川村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</si>
  <si>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</si>
  <si>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</si>
  <si>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</si>
  <si>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</si>
  <si>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</si>
  <si>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</si>
  <si>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</si>
  <si>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</si>
  <si>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</si>
  <si>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</si>
  <si>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</si>
  <si>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</si>
  <si>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</si>
  <si>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</si>
  <si>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</si>
  <si>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</si>
  <si>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</si>
  <si>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</si>
  <si>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ストックマネジメント計画に基づき、事業費の平準化を図りつつ、施設・設備の改築更新を計画的に進めていますが、今後も維持管理経費の増加が見込まれ、経営状況はさらに厳しくなっていくことが予想されます。
　今後、下水道使用料の改定に向けた取り組みを進めるとともに、下水道施設の効率的な維持管理に努めるなど、経営基盤の強化を図り、持続可能な下水道事業運営を目指していきます。</t>
    <rPh sb="100" eb="102">
      <t>コンゴ</t>
    </rPh>
    <rPh sb="103" eb="106">
      <t>ゲスイドウ</t>
    </rPh>
    <rPh sb="106" eb="109">
      <t>シヨウリョウ</t>
    </rPh>
    <rPh sb="129" eb="132">
      <t>ゲスイドウ</t>
    </rPh>
    <rPh sb="132" eb="134">
      <t>シセツ</t>
    </rPh>
    <rPh sb="135" eb="138">
      <t>コウリツテキ</t>
    </rPh>
    <rPh sb="139" eb="141">
      <t>イジ</t>
    </rPh>
    <rPh sb="141" eb="143">
      <t>カンリ</t>
    </rPh>
    <rPh sb="144" eb="145">
      <t>ツト</t>
    </rPh>
    <rPh sb="150" eb="152">
      <t>ケイエイ</t>
    </rPh>
    <rPh sb="152" eb="154">
      <t>キバン</t>
    </rPh>
    <rPh sb="155" eb="157">
      <t>キョウカ</t>
    </rPh>
    <rPh sb="158" eb="159">
      <t>ハカ</t>
    </rPh>
    <rPh sb="166" eb="169">
      <t>ゲスイドウ</t>
    </rPh>
    <rPh sb="169" eb="171">
      <t>ジギョウ</t>
    </rPh>
    <rPh sb="171" eb="173">
      <t>ウンエイ</t>
    </rPh>
    <rPh sb="174" eb="176">
      <t>メザ</t>
    </rPh>
    <phoneticPr fontId="4"/>
  </si>
  <si>
    <t>　下水処理施設は、平成９年度に供用開始しており、法定耐用年数（50年）に達した管渠はないため、管渠改善率は０％となっています。
　施設・設備については、ストックマネジメント計画に基づき計画的な改築更新の実施に取り組んでいます。</t>
    <phoneticPr fontId="4"/>
  </si>
  <si>
    <t>　収益的収支比率は前年度と比較して増加としたものの60％台で推移しており、汚水処理原価も高く経費回収率も平均値に比べ大幅に低く、一般会計からの繰入金に依存しているところが大きくなっています。
　下水道処理施設は、平成９年度に供用開始して以来、25年が経過し、施設・設備の能力低下等に伴う電気料金等経費の増加や改築更新事業などによる維持管理経費は増加傾向となっています。
　このため、経費の削減や計画的な投資経費の平準化のほか、下水道使用料の改定などによる経営改善に向けた取り組みを行うとともに、使用料収入の確保に向けた水洗化率の向上に努めていく必要があります。
　</t>
    <rPh sb="9" eb="12">
      <t>ゼンネンド</t>
    </rPh>
    <rPh sb="13" eb="15">
      <t>ヒカク</t>
    </rPh>
    <rPh sb="17" eb="19">
      <t>ゾウカ</t>
    </rPh>
    <rPh sb="28" eb="29">
      <t>ダイ</t>
    </rPh>
    <rPh sb="30" eb="32">
      <t>スイイ</t>
    </rPh>
    <rPh sb="146" eb="147">
      <t>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</si>
</sst>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34-44DD-97C4-AD8AF57FCA08}"/>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0.36</c:v>
                </c:pt>
                <c:pt idx="2">
                  <c:v>0.39</c:v>
                </c:pt>
                <c:pt idx="3">
                  <c:v>0.1</c:v>
                </c:pt>
                <c:pt idx="4">
                  <c:v>0.08</c:v>
                </c:pt>
              </c:numCache>
            </c:numRef>
          </c:val>
          <c:smooth val="0"/>
          <c:extLst>
            <c:ext xmlns:c16="http://schemas.microsoft.com/office/drawing/2014/chart" uri="{C3380CC4-5D6E-409C-BE32-E72D297353CC}">
              <c16:uniqueId val="{00000001-5334-44DD-97C4-AD8AF57FCA08}"/>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45.86</c:v>
                </c:pt>
                <c:pt idx="1">
                  <c:v>47</c:v>
                </c:pt>
                <c:pt idx="2">
                  <c:v>48.57</c:v>
                </c:pt>
                <c:pt idx="3">
                  <c:v>48.24</c:v>
                </c:pt>
                <c:pt idx="4">
                  <c:v>47.67</c:v>
                </c:pt>
              </c:numCache>
            </c:numRef>
          </c:val>
          <c:extLst>
            <c:ext xmlns:c16="http://schemas.microsoft.com/office/drawing/2014/chart" uri="{C3380CC4-5D6E-409C-BE32-E72D297353CC}">
              <c16:uniqueId val="{00000000-E495-4480-BC80-7F3BC0D7B7F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42.56</c:v>
                </c:pt>
                <c:pt idx="1">
                  <c:v>42.47</c:v>
                </c:pt>
                <c:pt idx="2">
                  <c:v>42.4</c:v>
                </c:pt>
                <c:pt idx="3">
                  <c:v>42.28</c:v>
                </c:pt>
                <c:pt idx="4">
                  <c:v>41.06</c:v>
                </c:pt>
              </c:numCache>
            </c:numRef>
          </c:val>
          <c:smooth val="0"/>
          <c:extLst>
            <c:ext xmlns:c16="http://schemas.microsoft.com/office/drawing/2014/chart" uri="{C3380CC4-5D6E-409C-BE32-E72D297353CC}">
              <c16:uniqueId val="{00000001-E495-4480-BC80-7F3BC0D7B7F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95.81</c:v>
                </c:pt>
                <c:pt idx="1">
                  <c:v>95.59</c:v>
                </c:pt>
                <c:pt idx="2">
                  <c:v>95.69</c:v>
                </c:pt>
                <c:pt idx="3">
                  <c:v>95.66</c:v>
                </c:pt>
                <c:pt idx="4">
                  <c:v>95.65</c:v>
                </c:pt>
              </c:numCache>
            </c:numRef>
          </c:val>
          <c:extLst>
            <c:ext xmlns:c16="http://schemas.microsoft.com/office/drawing/2014/chart" uri="{C3380CC4-5D6E-409C-BE32-E72D297353CC}">
              <c16:uniqueId val="{00000000-C5A9-4064-B959-0565410B540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83.32</c:v>
                </c:pt>
                <c:pt idx="1">
                  <c:v>83.75</c:v>
                </c:pt>
                <c:pt idx="2">
                  <c:v>84.19</c:v>
                </c:pt>
                <c:pt idx="3">
                  <c:v>84.34</c:v>
                </c:pt>
                <c:pt idx="4">
                  <c:v>84.34</c:v>
                </c:pt>
              </c:numCache>
            </c:numRef>
          </c:val>
          <c:smooth val="0"/>
          <c:extLst>
            <c:ext xmlns:c16="http://schemas.microsoft.com/office/drawing/2014/chart" uri="{C3380CC4-5D6E-409C-BE32-E72D297353CC}">
              <c16:uniqueId val="{00000001-C5A9-4064-B959-0565410B540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64.72</c:v>
                </c:pt>
                <c:pt idx="1">
                  <c:v>62.11</c:v>
                </c:pt>
                <c:pt idx="2">
                  <c:v>60.96</c:v>
                </c:pt>
                <c:pt idx="3">
                  <c:v>61.3</c:v>
                </c:pt>
                <c:pt idx="4">
                  <c:v>62.82</c:v>
                </c:pt>
              </c:numCache>
            </c:numRef>
          </c:val>
          <c:extLst>
            <c:ext xmlns:c16="http://schemas.microsoft.com/office/drawing/2014/chart" uri="{C3380CC4-5D6E-409C-BE32-E72D297353CC}">
              <c16:uniqueId val="{00000000-737F-48C6-91DE-7637E29B30A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7F-48C6-91DE-7637E29B30A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7F6-4606-B4E4-8B0863BBBF0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F6-4606-B4E4-8B0863BBBF0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E32-476B-9010-C033238F1544}"/>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E32-476B-9010-C033238F1544}"/>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BEB-49B7-8A8C-C6ACD9F70EC8}"/>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BEB-49B7-8A8C-C6ACD9F70EC8}"/>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1BA-4428-8FCB-FE7898B0AD6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1BA-4428-8FCB-FE7898B0AD6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1853.36</c:v>
                </c:pt>
                <c:pt idx="1">
                  <c:v>1646.19</c:v>
                </c:pt>
                <c:pt idx="2">
                  <c:v>1699.24</c:v>
                </c:pt>
                <c:pt idx="3">
                  <c:v>1478.63</c:v>
                </c:pt>
                <c:pt idx="4">
                  <c:v>1840.68</c:v>
                </c:pt>
              </c:numCache>
            </c:numRef>
          </c:val>
          <c:extLst>
            <c:ext xmlns:c16="http://schemas.microsoft.com/office/drawing/2014/chart" uri="{C3380CC4-5D6E-409C-BE32-E72D297353CC}">
              <c16:uniqueId val="{00000000-8F43-4412-A8A5-9062C1AA7D3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1194.1500000000001</c:v>
                </c:pt>
                <c:pt idx="1">
                  <c:v>1206.79</c:v>
                </c:pt>
                <c:pt idx="2">
                  <c:v>1258.43</c:v>
                </c:pt>
                <c:pt idx="3">
                  <c:v>1163.75</c:v>
                </c:pt>
                <c:pt idx="4">
                  <c:v>1195.47</c:v>
                </c:pt>
              </c:numCache>
            </c:numRef>
          </c:val>
          <c:smooth val="0"/>
          <c:extLst>
            <c:ext xmlns:c16="http://schemas.microsoft.com/office/drawing/2014/chart" uri="{C3380CC4-5D6E-409C-BE32-E72D297353CC}">
              <c16:uniqueId val="{00000001-8F43-4412-A8A5-9062C1AA7D3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20.47</c:v>
                </c:pt>
                <c:pt idx="1">
                  <c:v>22.38</c:v>
                </c:pt>
                <c:pt idx="2">
                  <c:v>18.68</c:v>
                </c:pt>
                <c:pt idx="3">
                  <c:v>20.23</c:v>
                </c:pt>
                <c:pt idx="4">
                  <c:v>14.81</c:v>
                </c:pt>
              </c:numCache>
            </c:numRef>
          </c:val>
          <c:extLst>
            <c:ext xmlns:c16="http://schemas.microsoft.com/office/drawing/2014/chart" uri="{C3380CC4-5D6E-409C-BE32-E72D297353CC}">
              <c16:uniqueId val="{00000000-5D22-48B5-A5E3-6EFC1F21DB77}"/>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72.260000000000005</c:v>
                </c:pt>
                <c:pt idx="1">
                  <c:v>71.84</c:v>
                </c:pt>
                <c:pt idx="2">
                  <c:v>73.36</c:v>
                </c:pt>
                <c:pt idx="3">
                  <c:v>72.599999999999994</c:v>
                </c:pt>
                <c:pt idx="4">
                  <c:v>69.430000000000007</c:v>
                </c:pt>
              </c:numCache>
            </c:numRef>
          </c:val>
          <c:smooth val="0"/>
          <c:extLst>
            <c:ext xmlns:c16="http://schemas.microsoft.com/office/drawing/2014/chart" uri="{C3380CC4-5D6E-409C-BE32-E72D297353CC}">
              <c16:uniqueId val="{00000001-5D22-48B5-A5E3-6EFC1F21DB77}"/>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508.55</c:v>
                </c:pt>
                <c:pt idx="1">
                  <c:v>494.15</c:v>
                </c:pt>
                <c:pt idx="2">
                  <c:v>529.38</c:v>
                </c:pt>
                <c:pt idx="3">
                  <c:v>554.24</c:v>
                </c:pt>
                <c:pt idx="4">
                  <c:v>605.05999999999995</c:v>
                </c:pt>
              </c:numCache>
            </c:numRef>
          </c:val>
          <c:extLst>
            <c:ext xmlns:c16="http://schemas.microsoft.com/office/drawing/2014/chart" uri="{C3380CC4-5D6E-409C-BE32-E72D297353CC}">
              <c16:uniqueId val="{00000000-2B8B-483B-8FE5-8A88BDFB6A8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230.02</c:v>
                </c:pt>
                <c:pt idx="1">
                  <c:v>228.47</c:v>
                </c:pt>
                <c:pt idx="2">
                  <c:v>224.88</c:v>
                </c:pt>
                <c:pt idx="3">
                  <c:v>228.64</c:v>
                </c:pt>
                <c:pt idx="4">
                  <c:v>239.46</c:v>
                </c:pt>
              </c:numCache>
            </c:numRef>
          </c:val>
          <c:smooth val="0"/>
          <c:extLst>
            <c:ext xmlns:c16="http://schemas.microsoft.com/office/drawing/2014/chart" uri="{C3380CC4-5D6E-409C-BE32-E72D297353CC}">
              <c16:uniqueId val="{00000001-2B8B-483B-8FE5-8A88BDFB6A8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K1" zoomScaleNormal="100" workbookViewId="0">
      <selection activeCell="BB1" sqref="BB1"/>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神奈川県　清川村</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2812</v>
      </c>
      <c r="AM8" s="45"/>
      <c r="AN8" s="45"/>
      <c r="AO8" s="45"/>
      <c r="AP8" s="45"/>
      <c r="AQ8" s="45"/>
      <c r="AR8" s="45"/>
      <c r="AS8" s="45"/>
      <c r="AT8" s="46">
        <f>データ!T6</f>
        <v>71.239999999999995</v>
      </c>
      <c r="AU8" s="46"/>
      <c r="AV8" s="46"/>
      <c r="AW8" s="46"/>
      <c r="AX8" s="46"/>
      <c r="AY8" s="46"/>
      <c r="AZ8" s="46"/>
      <c r="BA8" s="46"/>
      <c r="BB8" s="46">
        <f>データ!U6</f>
        <v>39.47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97.45</v>
      </c>
      <c r="Q10" s="46"/>
      <c r="R10" s="46"/>
      <c r="S10" s="46"/>
      <c r="T10" s="46"/>
      <c r="U10" s="46"/>
      <c r="V10" s="46"/>
      <c r="W10" s="46">
        <f>データ!Q6</f>
        <v>98.5</v>
      </c>
      <c r="X10" s="46"/>
      <c r="Y10" s="46"/>
      <c r="Z10" s="46"/>
      <c r="AA10" s="46"/>
      <c r="AB10" s="46"/>
      <c r="AC10" s="46"/>
      <c r="AD10" s="45">
        <f>データ!R6</f>
        <v>1650</v>
      </c>
      <c r="AE10" s="45"/>
      <c r="AF10" s="45"/>
      <c r="AG10" s="45"/>
      <c r="AH10" s="45"/>
      <c r="AI10" s="45"/>
      <c r="AJ10" s="45"/>
      <c r="AK10" s="2"/>
      <c r="AL10" s="45">
        <f>データ!V6</f>
        <v>2711</v>
      </c>
      <c r="AM10" s="45"/>
      <c r="AN10" s="45"/>
      <c r="AO10" s="45"/>
      <c r="AP10" s="45"/>
      <c r="AQ10" s="45"/>
      <c r="AR10" s="45"/>
      <c r="AS10" s="45"/>
      <c r="AT10" s="46">
        <f>データ!W6</f>
        <v>0.91</v>
      </c>
      <c r="AU10" s="46"/>
      <c r="AV10" s="46"/>
      <c r="AW10" s="46"/>
      <c r="AX10" s="46"/>
      <c r="AY10" s="46"/>
      <c r="AZ10" s="46"/>
      <c r="BA10" s="46"/>
      <c r="BB10" s="46">
        <f>データ!X6</f>
        <v>2979.12</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118</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117</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44</v>
      </c>
      <c r="H86" s="12" t="str">
        <f>データ!BP6</f>
        <v>【1,182.11】</v>
      </c>
      <c r="I86" s="12" t="str">
        <f>データ!CA6</f>
        <v>【73.78】</v>
      </c>
      <c r="J86" s="12" t="str">
        <f>データ!CL6</f>
        <v>【220.62】</v>
      </c>
      <c r="K86" s="12" t="str">
        <f>データ!CW6</f>
        <v>【42.22】</v>
      </c>
      <c r="L86" s="12" t="str">
        <f>データ!DH6</f>
        <v>【85.67】</v>
      </c>
      <c r="M86" s="12" t="s">
        <v>43</v>
      </c>
      <c r="N86" s="12" t="s">
        <v>43</v>
      </c>
      <c r="O86" s="12" t="str">
        <f>データ!EO6</f>
        <v>【0.13】</v>
      </c>
    </row>
  </sheetData>
  <sheetProtection algorithmName="SHA-512" hashValue="hpaVukxtaQ4fVrT2SkiyUS9fpPWeboUfMaf9jYioxjp/WiVgZDygWSs0VNwd5lMuB4O1slKSnHes7hn0h2MSwA==" saltValue="8z4uMzHBHh9URnq8T1p+h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144029</v>
      </c>
      <c r="D6" s="19">
        <f t="shared" si="3"/>
        <v>47</v>
      </c>
      <c r="E6" s="19">
        <f t="shared" si="3"/>
        <v>17</v>
      </c>
      <c r="F6" s="19">
        <f t="shared" si="3"/>
        <v>4</v>
      </c>
      <c r="G6" s="19">
        <f t="shared" si="3"/>
        <v>0</v>
      </c>
      <c r="H6" s="19" t="str">
        <f t="shared" si="3"/>
        <v>神奈川県　清川村</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97.45</v>
      </c>
      <c r="Q6" s="20">
        <f t="shared" si="3"/>
        <v>98.5</v>
      </c>
      <c r="R6" s="20">
        <f t="shared" si="3"/>
        <v>1650</v>
      </c>
      <c r="S6" s="20">
        <f t="shared" si="3"/>
        <v>2812</v>
      </c>
      <c r="T6" s="20">
        <f t="shared" si="3"/>
        <v>71.239999999999995</v>
      </c>
      <c r="U6" s="20">
        <f t="shared" si="3"/>
        <v>39.47</v>
      </c>
      <c r="V6" s="20">
        <f t="shared" si="3"/>
        <v>2711</v>
      </c>
      <c r="W6" s="20">
        <f t="shared" si="3"/>
        <v>0.91</v>
      </c>
      <c r="X6" s="20">
        <f t="shared" si="3"/>
        <v>2979.12</v>
      </c>
      <c r="Y6" s="21">
        <f>IF(Y7="",NA(),Y7)</f>
        <v>64.72</v>
      </c>
      <c r="Z6" s="21">
        <f t="shared" ref="Z6:AH6" si="4">IF(Z7="",NA(),Z7)</f>
        <v>62.11</v>
      </c>
      <c r="AA6" s="21">
        <f t="shared" si="4"/>
        <v>60.96</v>
      </c>
      <c r="AB6" s="21">
        <f t="shared" si="4"/>
        <v>61.3</v>
      </c>
      <c r="AC6" s="21">
        <f t="shared" si="4"/>
        <v>62.82</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1853.36</v>
      </c>
      <c r="BG6" s="21">
        <f t="shared" ref="BG6:BO6" si="7">IF(BG7="",NA(),BG7)</f>
        <v>1646.19</v>
      </c>
      <c r="BH6" s="21">
        <f t="shared" si="7"/>
        <v>1699.24</v>
      </c>
      <c r="BI6" s="21">
        <f t="shared" si="7"/>
        <v>1478.63</v>
      </c>
      <c r="BJ6" s="21">
        <f t="shared" si="7"/>
        <v>1840.68</v>
      </c>
      <c r="BK6" s="21">
        <f t="shared" si="7"/>
        <v>1194.1500000000001</v>
      </c>
      <c r="BL6" s="21">
        <f t="shared" si="7"/>
        <v>1206.79</v>
      </c>
      <c r="BM6" s="21">
        <f t="shared" si="7"/>
        <v>1258.43</v>
      </c>
      <c r="BN6" s="21">
        <f t="shared" si="7"/>
        <v>1163.75</v>
      </c>
      <c r="BO6" s="21">
        <f t="shared" si="7"/>
        <v>1195.47</v>
      </c>
      <c r="BP6" s="20" t="str">
        <f>IF(BP7="","",IF(BP7="-","【-】","【"&amp;SUBSTITUTE(TEXT(BP7,"#,##0.00"),"-","△")&amp;"】"))</f>
        <v>【1,182.11】</v>
      </c>
      <c r="BQ6" s="21">
        <f>IF(BQ7="",NA(),BQ7)</f>
        <v>20.47</v>
      </c>
      <c r="BR6" s="21">
        <f t="shared" ref="BR6:BZ6" si="8">IF(BR7="",NA(),BR7)</f>
        <v>22.38</v>
      </c>
      <c r="BS6" s="21">
        <f t="shared" si="8"/>
        <v>18.68</v>
      </c>
      <c r="BT6" s="21">
        <f t="shared" si="8"/>
        <v>20.23</v>
      </c>
      <c r="BU6" s="21">
        <f t="shared" si="8"/>
        <v>14.81</v>
      </c>
      <c r="BV6" s="21">
        <f t="shared" si="8"/>
        <v>72.260000000000005</v>
      </c>
      <c r="BW6" s="21">
        <f t="shared" si="8"/>
        <v>71.84</v>
      </c>
      <c r="BX6" s="21">
        <f t="shared" si="8"/>
        <v>73.36</v>
      </c>
      <c r="BY6" s="21">
        <f t="shared" si="8"/>
        <v>72.599999999999994</v>
      </c>
      <c r="BZ6" s="21">
        <f t="shared" si="8"/>
        <v>69.430000000000007</v>
      </c>
      <c r="CA6" s="20" t="str">
        <f>IF(CA7="","",IF(CA7="-","【-】","【"&amp;SUBSTITUTE(TEXT(CA7,"#,##0.00"),"-","△")&amp;"】"))</f>
        <v>【73.78】</v>
      </c>
      <c r="CB6" s="21">
        <f>IF(CB7="",NA(),CB7)</f>
        <v>508.55</v>
      </c>
      <c r="CC6" s="21">
        <f t="shared" ref="CC6:CK6" si="9">IF(CC7="",NA(),CC7)</f>
        <v>494.15</v>
      </c>
      <c r="CD6" s="21">
        <f t="shared" si="9"/>
        <v>529.38</v>
      </c>
      <c r="CE6" s="21">
        <f t="shared" si="9"/>
        <v>554.24</v>
      </c>
      <c r="CF6" s="21">
        <f t="shared" si="9"/>
        <v>605.05999999999995</v>
      </c>
      <c r="CG6" s="21">
        <f t="shared" si="9"/>
        <v>230.02</v>
      </c>
      <c r="CH6" s="21">
        <f t="shared" si="9"/>
        <v>228.47</v>
      </c>
      <c r="CI6" s="21">
        <f t="shared" si="9"/>
        <v>224.88</v>
      </c>
      <c r="CJ6" s="21">
        <f t="shared" si="9"/>
        <v>228.64</v>
      </c>
      <c r="CK6" s="21">
        <f t="shared" si="9"/>
        <v>239.46</v>
      </c>
      <c r="CL6" s="20" t="str">
        <f>IF(CL7="","",IF(CL7="-","【-】","【"&amp;SUBSTITUTE(TEXT(CL7,"#,##0.00"),"-","△")&amp;"】"))</f>
        <v>【220.62】</v>
      </c>
      <c r="CM6" s="21">
        <f>IF(CM7="",NA(),CM7)</f>
        <v>45.86</v>
      </c>
      <c r="CN6" s="21">
        <f t="shared" ref="CN6:CV6" si="10">IF(CN7="",NA(),CN7)</f>
        <v>47</v>
      </c>
      <c r="CO6" s="21">
        <f t="shared" si="10"/>
        <v>48.57</v>
      </c>
      <c r="CP6" s="21">
        <f t="shared" si="10"/>
        <v>48.24</v>
      </c>
      <c r="CQ6" s="21">
        <f t="shared" si="10"/>
        <v>47.67</v>
      </c>
      <c r="CR6" s="21">
        <f t="shared" si="10"/>
        <v>42.56</v>
      </c>
      <c r="CS6" s="21">
        <f t="shared" si="10"/>
        <v>42.47</v>
      </c>
      <c r="CT6" s="21">
        <f t="shared" si="10"/>
        <v>42.4</v>
      </c>
      <c r="CU6" s="21">
        <f t="shared" si="10"/>
        <v>42.28</v>
      </c>
      <c r="CV6" s="21">
        <f t="shared" si="10"/>
        <v>41.06</v>
      </c>
      <c r="CW6" s="20" t="str">
        <f>IF(CW7="","",IF(CW7="-","【-】","【"&amp;SUBSTITUTE(TEXT(CW7,"#,##0.00"),"-","△")&amp;"】"))</f>
        <v>【42.22】</v>
      </c>
      <c r="CX6" s="21">
        <f>IF(CX7="",NA(),CX7)</f>
        <v>95.81</v>
      </c>
      <c r="CY6" s="21">
        <f t="shared" ref="CY6:DG6" si="11">IF(CY7="",NA(),CY7)</f>
        <v>95.59</v>
      </c>
      <c r="CZ6" s="21">
        <f t="shared" si="11"/>
        <v>95.69</v>
      </c>
      <c r="DA6" s="21">
        <f t="shared" si="11"/>
        <v>95.66</v>
      </c>
      <c r="DB6" s="21">
        <f t="shared" si="11"/>
        <v>95.65</v>
      </c>
      <c r="DC6" s="21">
        <f t="shared" si="11"/>
        <v>83.32</v>
      </c>
      <c r="DD6" s="21">
        <f t="shared" si="11"/>
        <v>83.75</v>
      </c>
      <c r="DE6" s="21">
        <f t="shared" si="11"/>
        <v>84.19</v>
      </c>
      <c r="DF6" s="21">
        <f t="shared" si="11"/>
        <v>84.34</v>
      </c>
      <c r="DG6" s="21">
        <f t="shared" si="11"/>
        <v>84.34</v>
      </c>
      <c r="DH6" s="20" t="str">
        <f>IF(DH7="","",IF(DH7="-","【-】","【"&amp;SUBSTITUTE(TEXT(DH7,"#,##0.00"),"-","△")&amp;"】"))</f>
        <v>【85.67】</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0.13</v>
      </c>
      <c r="EK6" s="21">
        <f t="shared" si="14"/>
        <v>0.36</v>
      </c>
      <c r="EL6" s="21">
        <f t="shared" si="14"/>
        <v>0.39</v>
      </c>
      <c r="EM6" s="21">
        <f t="shared" si="14"/>
        <v>0.1</v>
      </c>
      <c r="EN6" s="21">
        <f t="shared" si="14"/>
        <v>0.08</v>
      </c>
      <c r="EO6" s="20" t="str">
        <f>IF(EO7="","",IF(EO7="-","【-】","【"&amp;SUBSTITUTE(TEXT(EO7,"#,##0.00"),"-","△")&amp;"】"))</f>
        <v>【0.13】</v>
      </c>
    </row>
    <row r="7" spans="1:145" s="22" customFormat="1" x14ac:dyDescent="0.2">
      <c r="A7" s="14"/>
      <c r="B7" s="23">
        <v>2022</v>
      </c>
      <c r="C7" s="23">
        <v>144029</v>
      </c>
      <c r="D7" s="23">
        <v>47</v>
      </c>
      <c r="E7" s="23">
        <v>17</v>
      </c>
      <c r="F7" s="23">
        <v>4</v>
      </c>
      <c r="G7" s="23">
        <v>0</v>
      </c>
      <c r="H7" s="23" t="s">
        <v>98</v>
      </c>
      <c r="I7" s="23" t="s">
        <v>99</v>
      </c>
      <c r="J7" s="23" t="s">
        <v>100</v>
      </c>
      <c r="K7" s="23" t="s">
        <v>101</v>
      </c>
      <c r="L7" s="23" t="s">
        <v>102</v>
      </c>
      <c r="M7" s="23" t="s">
        <v>103</v>
      </c>
      <c r="N7" s="24" t="s">
        <v>104</v>
      </c>
      <c r="O7" s="24" t="s">
        <v>105</v>
      </c>
      <c r="P7" s="24">
        <v>97.45</v>
      </c>
      <c r="Q7" s="24">
        <v>98.5</v>
      </c>
      <c r="R7" s="24">
        <v>1650</v>
      </c>
      <c r="S7" s="24">
        <v>2812</v>
      </c>
      <c r="T7" s="24">
        <v>71.239999999999995</v>
      </c>
      <c r="U7" s="24">
        <v>39.47</v>
      </c>
      <c r="V7" s="24">
        <v>2711</v>
      </c>
      <c r="W7" s="24">
        <v>0.91</v>
      </c>
      <c r="X7" s="24">
        <v>2979.12</v>
      </c>
      <c r="Y7" s="24">
        <v>64.72</v>
      </c>
      <c r="Z7" s="24">
        <v>62.11</v>
      </c>
      <c r="AA7" s="24">
        <v>60.96</v>
      </c>
      <c r="AB7" s="24">
        <v>61.3</v>
      </c>
      <c r="AC7" s="24">
        <v>62.82</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1853.36</v>
      </c>
      <c r="BG7" s="24">
        <v>1646.19</v>
      </c>
      <c r="BH7" s="24">
        <v>1699.24</v>
      </c>
      <c r="BI7" s="24">
        <v>1478.63</v>
      </c>
      <c r="BJ7" s="24">
        <v>1840.68</v>
      </c>
      <c r="BK7" s="24">
        <v>1194.1500000000001</v>
      </c>
      <c r="BL7" s="24">
        <v>1206.79</v>
      </c>
      <c r="BM7" s="24">
        <v>1258.43</v>
      </c>
      <c r="BN7" s="24">
        <v>1163.75</v>
      </c>
      <c r="BO7" s="24">
        <v>1195.47</v>
      </c>
      <c r="BP7" s="24">
        <v>1182.1099999999999</v>
      </c>
      <c r="BQ7" s="24">
        <v>20.47</v>
      </c>
      <c r="BR7" s="24">
        <v>22.38</v>
      </c>
      <c r="BS7" s="24">
        <v>18.68</v>
      </c>
      <c r="BT7" s="24">
        <v>20.23</v>
      </c>
      <c r="BU7" s="24">
        <v>14.81</v>
      </c>
      <c r="BV7" s="24">
        <v>72.260000000000005</v>
      </c>
      <c r="BW7" s="24">
        <v>71.84</v>
      </c>
      <c r="BX7" s="24">
        <v>73.36</v>
      </c>
      <c r="BY7" s="24">
        <v>72.599999999999994</v>
      </c>
      <c r="BZ7" s="24">
        <v>69.430000000000007</v>
      </c>
      <c r="CA7" s="24">
        <v>73.78</v>
      </c>
      <c r="CB7" s="24">
        <v>508.55</v>
      </c>
      <c r="CC7" s="24">
        <v>494.15</v>
      </c>
      <c r="CD7" s="24">
        <v>529.38</v>
      </c>
      <c r="CE7" s="24">
        <v>554.24</v>
      </c>
      <c r="CF7" s="24">
        <v>605.05999999999995</v>
      </c>
      <c r="CG7" s="24">
        <v>230.02</v>
      </c>
      <c r="CH7" s="24">
        <v>228.47</v>
      </c>
      <c r="CI7" s="24">
        <v>224.88</v>
      </c>
      <c r="CJ7" s="24">
        <v>228.64</v>
      </c>
      <c r="CK7" s="24">
        <v>239.46</v>
      </c>
      <c r="CL7" s="24">
        <v>220.62</v>
      </c>
      <c r="CM7" s="24">
        <v>45.86</v>
      </c>
      <c r="CN7" s="24">
        <v>47</v>
      </c>
      <c r="CO7" s="24">
        <v>48.57</v>
      </c>
      <c r="CP7" s="24">
        <v>48.24</v>
      </c>
      <c r="CQ7" s="24">
        <v>47.67</v>
      </c>
      <c r="CR7" s="24">
        <v>42.56</v>
      </c>
      <c r="CS7" s="24">
        <v>42.47</v>
      </c>
      <c r="CT7" s="24">
        <v>42.4</v>
      </c>
      <c r="CU7" s="24">
        <v>42.28</v>
      </c>
      <c r="CV7" s="24">
        <v>41.06</v>
      </c>
      <c r="CW7" s="24">
        <v>42.22</v>
      </c>
      <c r="CX7" s="24">
        <v>95.81</v>
      </c>
      <c r="CY7" s="24">
        <v>95.59</v>
      </c>
      <c r="CZ7" s="24">
        <v>95.69</v>
      </c>
      <c r="DA7" s="24">
        <v>95.66</v>
      </c>
      <c r="DB7" s="24">
        <v>95.65</v>
      </c>
      <c r="DC7" s="24">
        <v>83.32</v>
      </c>
      <c r="DD7" s="24">
        <v>83.75</v>
      </c>
      <c r="DE7" s="24">
        <v>84.19</v>
      </c>
      <c r="DF7" s="24">
        <v>84.34</v>
      </c>
      <c r="DG7" s="24">
        <v>84.34</v>
      </c>
      <c r="DH7" s="24">
        <v>85.67</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0.13</v>
      </c>
      <c r="EK7" s="24">
        <v>0.36</v>
      </c>
      <c r="EL7" s="24">
        <v>0.39</v>
      </c>
      <c r="EM7" s="24">
        <v>0.1</v>
      </c>
      <c r="EN7" s="24">
        <v>0.08</v>
      </c>
      <c r="EO7" s="24">
        <v>0.13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114</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2024-02-07T10:56:09Z</cp:lastPrinted>
  <dcterms:created xsi:type="dcterms:W3CDTF">2023-12-12T02:49:57Z</dcterms:created>
  <dcterms:modified xsi:type="dcterms:W3CDTF">2024-03-06T23:03:06Z</dcterms:modified>
  <cp:category/>
</cp:coreProperties>
</file>