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8 開成町★　水道、下水道\"/>
    </mc:Choice>
  </mc:AlternateContent>
  <workbookProtection workbookAlgorithmName="SHA-512" workbookHashValue="/WAFDBOw1+axhnCzJAOTqm9FF9HDhaws1OmFioDsTSbEpFosB/HGehaD81Qy4497kt+fKhaAeSNAxzTAX/6UGA==" workbookSaltValue="QtScTb4cHkyXUSOGGm3Nag=="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<sst xmlns="http://schemas.openxmlformats.org/spreadsheetml/2006/main" count="257" uniqueCount="118">
  <si>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</si>
  <si>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</si>
  <si>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</si>
  <si>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</si>
  <si>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</si>
  <si>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</si>
  <si>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</si>
  <si>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</si>
  <si>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</si>
  <si>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</si>
  <si>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</si>
  <si>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</si>
  <si>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</si>
  <si>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</si>
  <si>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</si>
  <si>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</si>
  <si>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</si>
  <si>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</si>
  <si>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</si>
  <si>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</si>
  <si>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</si>
  <si>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</si>
  <si>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</si>
  <si>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</si>
  <si>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</si>
  <si>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</si>
  <si>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</si>
  <si>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</si>
  <si>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</si>
  <si>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</si>
  <si>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</si>
  <si>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</si>
  <si>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</si>
  <si>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</si>
  <si>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</si>
  <si>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</si>
  <si>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</si>
  <si>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</si>
  <si>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</si>
  <si>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</si>
  <si>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</si>
  <si>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</si>
  <si>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</si>
  <si>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</si>
  <si>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</si>
  <si>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</si>
  <si>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</si>
  <si>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</si>
  <si>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</si>
  <si>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</si>
  <si>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</si>
  <si>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</si>
  <si>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</si>
  <si>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</si>
  <si>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</si>
  <si>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</si>
  <si>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</si>
  <si>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</si>
  <si>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</si>
  <si>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</si>
  <si>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</si>
  <si>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</si>
  <si>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</si>
  <si>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</si>
  <si>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</si>
  <si>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</si>
  <si>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</si>
  <si>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</si>
  <si>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</si>
  <si>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</si>
  <si>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</si>
  <si>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</si>
  <si>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</si>
  <si>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</si>
  <si>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</si>
  <si>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</si>
  <si>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</si>
  <si>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</si>
  <si>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</si>
  <si>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</si>
  <si>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</si>
  <si>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</si>
  <si>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</si>
  <si>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</si>
  <si>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</si>
  <si>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</si>
  <si>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</si>
  <si>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</si>
  <si>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</si>
  <si>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</si>
  <si>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</si>
  <si>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</si>
  <si>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</si>
  <si>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</si>
  <si>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</si>
  <si>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</si>
  <si>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</si>
  <si>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</si>
  <si>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</si>
  <si>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</si>
  <si>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</si>
  <si>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</si>
  <si>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</si>
  <si>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</si>
  <si>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</si>
  <si>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</si>
  <si>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</si>
  <si>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</si>
  <si>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</si>
  <si>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</si>
  <si>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</si>
  <si>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</si>
  <si>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</si>
  <si>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</si>
  <si>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</si>
  <si>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管渠については、耐用年数に達してないため管渠改善率は0.00％となっています。
　有形固定資産減価償却率は12.20％で類似団体平均値と比較しても低い数値であり老朽化の度合いは高くありません。現時点においてすぐに耐用年数に達する管渠はありませんが、管渠調査の定期的な実施やストックマネジメント計画などを作成して将来の管渠の更新について計画的に進めていく必要があります。</t>
    <phoneticPr fontId="4"/>
  </si>
  <si>
    <t>　経常収支比率は102.94％であり100.00％を超えておりますが、使用料収入の他に一般会計からの繰入を行っている状況です。
　経費回収率は100.00％を下回っており、類似団体の平均値と比較しても低い値となっています。
　前年度に比べ下がった要因としては、使用者への経済的支援を行うことから2期分（4か月分）の基本使用料の減免を実施したことによります。
　支出面では、今後、管渠等の老朽化に伴う更新費用等の増大が想定され、ストックマネジメント計画などの策定を行い収支を踏まえた計画的な更新を進めていく必要があります。
　引き続き経費節減や下水道使用料の見直しなど収支改善を行い経営の安定化を進めていく必要があります。</t>
    <rPh sb="26" eb="27">
      <t>オコナ</t>
    </rPh>
    <rPh sb="110" eb="111">
      <t>トウ</t>
    </rPh>
    <rPh sb="113" eb="116">
      <t>ゼンネンド</t>
    </rPh>
    <rPh sb="117" eb="118">
      <t>クラ</t>
    </rPh>
    <rPh sb="119" eb="120">
      <t>サ</t>
    </rPh>
    <rPh sb="123" eb="125">
      <t>ヨウイン</t>
    </rPh>
    <rPh sb="130" eb="133">
      <t>シヨウシャ</t>
    </rPh>
    <rPh sb="135" eb="140">
      <t>ケイザイテキシエン</t>
    </rPh>
    <rPh sb="141" eb="142">
      <t>オコナ</t>
    </rPh>
    <rPh sb="148" eb="149">
      <t>キ</t>
    </rPh>
    <rPh sb="149" eb="150">
      <t>ブン</t>
    </rPh>
    <rPh sb="153" eb="155">
      <t>ツキブン</t>
    </rPh>
    <rPh sb="163" eb="165">
      <t>ゲンメン</t>
    </rPh>
    <rPh sb="166" eb="168">
      <t>ジッシ</t>
    </rPh>
    <rPh sb="228" eb="230">
      <t>サクテイ</t>
    </rPh>
    <rPh sb="231" eb="232">
      <t>オコナ</t>
    </rPh>
    <rPh sb="233" eb="235">
      <t>シュウシ</t>
    </rPh>
    <rPh sb="236" eb="237">
      <t>フ</t>
    </rPh>
    <rPh sb="240" eb="243">
      <t>ケイカクテキ</t>
    </rPh>
    <rPh sb="244" eb="246">
      <t>コウシン</t>
    </rPh>
    <rPh sb="247" eb="248">
      <t>スス</t>
    </rPh>
    <rPh sb="252" eb="254">
      <t>ヒツヨウ</t>
    </rPh>
    <rPh sb="262" eb="263">
      <t>ヒ</t>
    </rPh>
    <rPh sb="264" eb="265">
      <t>ツヅ</t>
    </rPh>
    <phoneticPr fontId="4"/>
  </si>
  <si>
    <t>　収入においては、エネルギー価格の高騰など下水処理に要する経費は増加傾向にあり、収支状況の改善を図るため引き続き適正な使用料について検討を進める必要があります。
　支出においては、下水処理費経費の増加や今後の施設更新による費用の増加が懸念されます。現状では耐用年数に達する管渠はなく更新は行っておりませんが、将来の更新費用等を踏まえ計画的に更新が行えるようストックマネジメント計画などを策定する必要があります。
　ストックマネジメント計画などを策定し具体的な将来更新需要を経営戦略に反映させ、経費の節減や使用料の見直しなど収支の改善を図りながら中長期的に経営の安定化が図れるように進めます。</t>
    <rPh sb="48" eb="49">
      <t>ハカ</t>
    </rPh>
    <rPh sb="72" eb="74">
      <t>ヒツヨウ</t>
    </rPh>
    <rPh sb="246" eb="248">
      <t>ケイヒ</t>
    </rPh>
    <rPh sb="249" eb="251">
      <t>セツゲン</t>
    </rPh>
    <rPh sb="252" eb="255">
      <t>シヨウリョウ</t>
    </rPh>
    <rPh sb="256" eb="258">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</si>
</sst>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B1D-44B0-B526-243AA0D9C1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0.13</c:v>
                </c:pt>
                <c:pt idx="2">
                  <c:v>0.19</c:v>
                </c:pt>
                <c:pt idx="3">
                  <c:v>0.15</c:v>
                </c:pt>
                <c:pt idx="4">
                  <c:v>0.12</c:v>
                </c:pt>
              </c:numCache>
            </c:numRef>
          </c:val>
          <c:smooth val="0"/>
          <c:extLst>
            <c:ext xmlns:c16="http://schemas.microsoft.com/office/drawing/2014/chart" uri="{C3380CC4-5D6E-409C-BE32-E72D297353CC}">
              <c16:uniqueId val="{00000001-3B1D-44B0-B526-243AA0D9C1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DF-4C8C-BEFF-5F41670339C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55.73</c:v>
                </c:pt>
                <c:pt idx="2">
                  <c:v>58.12</c:v>
                </c:pt>
                <c:pt idx="3">
                  <c:v>58.14</c:v>
                </c:pt>
                <c:pt idx="4">
                  <c:v>58.55</c:v>
                </c:pt>
              </c:numCache>
            </c:numRef>
          </c:val>
          <c:smooth val="0"/>
          <c:extLst>
            <c:ext xmlns:c16="http://schemas.microsoft.com/office/drawing/2014/chart" uri="{C3380CC4-5D6E-409C-BE32-E72D297353CC}">
              <c16:uniqueId val="{00000001-4CDF-4C8C-BEFF-5F41670339C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96.57</c:v>
                </c:pt>
                <c:pt idx="2">
                  <c:v>96.58</c:v>
                </c:pt>
                <c:pt idx="3">
                  <c:v>96.33</c:v>
                </c:pt>
                <c:pt idx="4">
                  <c:v>96.01</c:v>
                </c:pt>
              </c:numCache>
            </c:numRef>
          </c:val>
          <c:extLst>
            <c:ext xmlns:c16="http://schemas.microsoft.com/office/drawing/2014/chart" uri="{C3380CC4-5D6E-409C-BE32-E72D297353CC}">
              <c16:uniqueId val="{00000000-3C08-47C3-B1C0-1C9CAF0590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92.45</c:v>
                </c:pt>
                <c:pt idx="2">
                  <c:v>92.55</c:v>
                </c:pt>
                <c:pt idx="3">
                  <c:v>92.44</c:v>
                </c:pt>
                <c:pt idx="4">
                  <c:v>91.97</c:v>
                </c:pt>
              </c:numCache>
            </c:numRef>
          </c:val>
          <c:smooth val="0"/>
          <c:extLst>
            <c:ext xmlns:c16="http://schemas.microsoft.com/office/drawing/2014/chart" uri="{C3380CC4-5D6E-409C-BE32-E72D297353CC}">
              <c16:uniqueId val="{00000001-3C08-47C3-B1C0-1C9CAF0590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106.34</c:v>
                </c:pt>
                <c:pt idx="2">
                  <c:v>107.02</c:v>
                </c:pt>
                <c:pt idx="3">
                  <c:v>105.09</c:v>
                </c:pt>
                <c:pt idx="4">
                  <c:v>102.94</c:v>
                </c:pt>
              </c:numCache>
            </c:numRef>
          </c:val>
          <c:extLst>
            <c:ext xmlns:c16="http://schemas.microsoft.com/office/drawing/2014/chart" uri="{C3380CC4-5D6E-409C-BE32-E72D297353CC}">
              <c16:uniqueId val="{00000000-96E0-4848-BBF7-9AD1E69D7A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101.51</c:v>
                </c:pt>
                <c:pt idx="2">
                  <c:v>103.78</c:v>
                </c:pt>
                <c:pt idx="3">
                  <c:v>103.57</c:v>
                </c:pt>
                <c:pt idx="4">
                  <c:v>102.34</c:v>
                </c:pt>
              </c:numCache>
            </c:numRef>
          </c:val>
          <c:smooth val="0"/>
          <c:extLst>
            <c:ext xmlns:c16="http://schemas.microsoft.com/office/drawing/2014/chart" uri="{C3380CC4-5D6E-409C-BE32-E72D297353CC}">
              <c16:uniqueId val="{00000001-96E0-4848-BBF7-9AD1E69D7A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3.14</c:v>
                </c:pt>
                <c:pt idx="2">
                  <c:v>6.18</c:v>
                </c:pt>
                <c:pt idx="3">
                  <c:v>9.1999999999999993</c:v>
                </c:pt>
                <c:pt idx="4">
                  <c:v>12.2</c:v>
                </c:pt>
              </c:numCache>
            </c:numRef>
          </c:val>
          <c:extLst>
            <c:ext xmlns:c16="http://schemas.microsoft.com/office/drawing/2014/chart" uri="{C3380CC4-5D6E-409C-BE32-E72D297353CC}">
              <c16:uniqueId val="{00000000-B685-46B8-83AB-147F02FDC5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16.37</c:v>
                </c:pt>
                <c:pt idx="2">
                  <c:v>18.829999999999998</c:v>
                </c:pt>
                <c:pt idx="3">
                  <c:v>23.14</c:v>
                </c:pt>
                <c:pt idx="4">
                  <c:v>23.95</c:v>
                </c:pt>
              </c:numCache>
            </c:numRef>
          </c:val>
          <c:smooth val="0"/>
          <c:extLst>
            <c:ext xmlns:c16="http://schemas.microsoft.com/office/drawing/2014/chart" uri="{C3380CC4-5D6E-409C-BE32-E72D297353CC}">
              <c16:uniqueId val="{00000001-B685-46B8-83AB-147F02FDC5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D44-4334-ACF2-BF1928247B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0.98</c:v>
                </c:pt>
                <c:pt idx="2">
                  <c:v>0.56999999999999995</c:v>
                </c:pt>
                <c:pt idx="3">
                  <c:v>0.55000000000000004</c:v>
                </c:pt>
                <c:pt idx="4">
                  <c:v>0.78</c:v>
                </c:pt>
              </c:numCache>
            </c:numRef>
          </c:val>
          <c:smooth val="0"/>
          <c:extLst>
            <c:ext xmlns:c16="http://schemas.microsoft.com/office/drawing/2014/chart" uri="{C3380CC4-5D6E-409C-BE32-E72D297353CC}">
              <c16:uniqueId val="{00000001-8D44-4334-ACF2-BF1928247B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F52-403B-8FF0-FAAA34F2A4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37.86</c:v>
                </c:pt>
                <c:pt idx="2">
                  <c:v>19.829999999999998</c:v>
                </c:pt>
                <c:pt idx="3">
                  <c:v>21.3</c:v>
                </c:pt>
                <c:pt idx="4">
                  <c:v>39.799999999999997</c:v>
                </c:pt>
              </c:numCache>
            </c:numRef>
          </c:val>
          <c:smooth val="0"/>
          <c:extLst>
            <c:ext xmlns:c16="http://schemas.microsoft.com/office/drawing/2014/chart" uri="{C3380CC4-5D6E-409C-BE32-E72D297353CC}">
              <c16:uniqueId val="{00000001-7F52-403B-8FF0-FAAA34F2A4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29.55</c:v>
                </c:pt>
                <c:pt idx="2">
                  <c:v>50.79</c:v>
                </c:pt>
                <c:pt idx="3">
                  <c:v>74.680000000000007</c:v>
                </c:pt>
                <c:pt idx="4">
                  <c:v>90.66</c:v>
                </c:pt>
              </c:numCache>
            </c:numRef>
          </c:val>
          <c:extLst>
            <c:ext xmlns:c16="http://schemas.microsoft.com/office/drawing/2014/chart" uri="{C3380CC4-5D6E-409C-BE32-E72D297353CC}">
              <c16:uniqueId val="{00000000-7F24-4F75-8834-BB1E979EED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60.16</c:v>
                </c:pt>
                <c:pt idx="2">
                  <c:v>54.3</c:v>
                </c:pt>
                <c:pt idx="3">
                  <c:v>57.92</c:v>
                </c:pt>
                <c:pt idx="4">
                  <c:v>63.17</c:v>
                </c:pt>
              </c:numCache>
            </c:numRef>
          </c:val>
          <c:smooth val="0"/>
          <c:extLst>
            <c:ext xmlns:c16="http://schemas.microsoft.com/office/drawing/2014/chart" uri="{C3380CC4-5D6E-409C-BE32-E72D297353CC}">
              <c16:uniqueId val="{00000001-7F24-4F75-8834-BB1E979EED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942.19</c:v>
                </c:pt>
                <c:pt idx="2">
                  <c:v>920.72</c:v>
                </c:pt>
                <c:pt idx="3">
                  <c:v>815.99</c:v>
                </c:pt>
                <c:pt idx="4">
                  <c:v>821.27</c:v>
                </c:pt>
              </c:numCache>
            </c:numRef>
          </c:val>
          <c:extLst>
            <c:ext xmlns:c16="http://schemas.microsoft.com/office/drawing/2014/chart" uri="{C3380CC4-5D6E-409C-BE32-E72D297353CC}">
              <c16:uniqueId val="{00000000-7187-4119-A5F5-152D62D8EC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917.44</c:v>
                </c:pt>
                <c:pt idx="2">
                  <c:v>856.88</c:v>
                </c:pt>
                <c:pt idx="3">
                  <c:v>799.49</c:v>
                </c:pt>
                <c:pt idx="4">
                  <c:v>863.92</c:v>
                </c:pt>
              </c:numCache>
            </c:numRef>
          </c:val>
          <c:smooth val="0"/>
          <c:extLst>
            <c:ext xmlns:c16="http://schemas.microsoft.com/office/drawing/2014/chart" uri="{C3380CC4-5D6E-409C-BE32-E72D297353CC}">
              <c16:uniqueId val="{00000001-7187-4119-A5F5-152D62D8EC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73.87</c:v>
                </c:pt>
                <c:pt idx="2">
                  <c:v>70.44</c:v>
                </c:pt>
                <c:pt idx="3">
                  <c:v>74.91</c:v>
                </c:pt>
                <c:pt idx="4">
                  <c:v>67.41</c:v>
                </c:pt>
              </c:numCache>
            </c:numRef>
          </c:val>
          <c:extLst>
            <c:ext xmlns:c16="http://schemas.microsoft.com/office/drawing/2014/chart" uri="{C3380CC4-5D6E-409C-BE32-E72D297353CC}">
              <c16:uniqueId val="{00000000-734A-4C21-9826-3C6070D922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85.34</c:v>
                </c:pt>
                <c:pt idx="2">
                  <c:v>89.01</c:v>
                </c:pt>
                <c:pt idx="3">
                  <c:v>89.09</c:v>
                </c:pt>
                <c:pt idx="4">
                  <c:v>87.28</c:v>
                </c:pt>
              </c:numCache>
            </c:numRef>
          </c:val>
          <c:smooth val="0"/>
          <c:extLst>
            <c:ext xmlns:c16="http://schemas.microsoft.com/office/drawing/2014/chart" uri="{C3380CC4-5D6E-409C-BE32-E72D297353CC}">
              <c16:uniqueId val="{00000001-734A-4C21-9826-3C6070D922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150</c:v>
                </c:pt>
                <c:pt idx="2">
                  <c:v>145.30000000000001</c:v>
                </c:pt>
                <c:pt idx="3">
                  <c:v>145.21</c:v>
                </c:pt>
                <c:pt idx="4">
                  <c:v>150</c:v>
                </c:pt>
              </c:numCache>
            </c:numRef>
          </c:val>
          <c:extLst>
            <c:ext xmlns:c16="http://schemas.microsoft.com/office/drawing/2014/chart" uri="{C3380CC4-5D6E-409C-BE32-E72D297353CC}">
              <c16:uniqueId val="{00000000-2732-45F3-BE83-188A2BC767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149.27000000000001</c:v>
                </c:pt>
                <c:pt idx="2">
                  <c:v>147.08000000000001</c:v>
                </c:pt>
                <c:pt idx="3">
                  <c:v>142.76</c:v>
                </c:pt>
                <c:pt idx="4">
                  <c:v>145.58000000000001</c:v>
                </c:pt>
              </c:numCache>
            </c:numRef>
          </c:val>
          <c:smooth val="0"/>
          <c:extLst>
            <c:ext xmlns:c16="http://schemas.microsoft.com/office/drawing/2014/chart" uri="{C3380CC4-5D6E-409C-BE32-E72D297353CC}">
              <c16:uniqueId val="{00000001-2732-45F3-BE83-188A2BC767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72" zoomScaleNormal="100" workbookViewId="0">
      <selection activeCell="BH88" sqref="BH8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開成町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Cb1</v>
      </c>
      <c r="X8" s="65"/>
      <c r="Y8" s="65"/>
      <c r="Z8" s="65"/>
      <c r="AA8" s="65"/>
      <c r="AB8" s="65"/>
      <c r="AC8" s="65"/>
      <c r="AD8" s="66" t="str">
        <f>データ!$M$6</f>
        <v>非設置</v>
      </c>
      <c r="AE8" s="66"/>
      <c r="AF8" s="66"/>
      <c r="AG8" s="66"/>
      <c r="AH8" s="66"/>
      <c r="AI8" s="66"/>
      <c r="AJ8" s="66"/>
      <c r="AK8" s="3"/>
      <c r="AL8" s="46">
        <f>データ!S6</f>
        <v>18566</v>
      </c>
      <c r="AM8" s="46"/>
      <c r="AN8" s="46"/>
      <c r="AO8" s="46"/>
      <c r="AP8" s="46"/>
      <c r="AQ8" s="46"/>
      <c r="AR8" s="46"/>
      <c r="AS8" s="46"/>
      <c r="AT8" s="45">
        <f>データ!T6</f>
        <v>6.55</v>
      </c>
      <c r="AU8" s="45"/>
      <c r="AV8" s="45"/>
      <c r="AW8" s="45"/>
      <c r="AX8" s="45"/>
      <c r="AY8" s="45"/>
      <c r="AZ8" s="45"/>
      <c r="BA8" s="45"/>
      <c r="BB8" s="45">
        <f>データ!U6</f>
        <v>2834.5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72.83</v>
      </c>
      <c r="J10" s="45"/>
      <c r="K10" s="45"/>
      <c r="L10" s="45"/>
      <c r="M10" s="45"/>
      <c r="N10" s="45"/>
      <c r="O10" s="45"/>
      <c r="P10" s="45">
        <f>データ!P6</f>
        <v>72.540000000000006</v>
      </c>
      <c r="Q10" s="45"/>
      <c r="R10" s="45"/>
      <c r="S10" s="45"/>
      <c r="T10" s="45"/>
      <c r="U10" s="45"/>
      <c r="V10" s="45"/>
      <c r="W10" s="45">
        <f>データ!Q6</f>
        <v>80.290000000000006</v>
      </c>
      <c r="X10" s="45"/>
      <c r="Y10" s="45"/>
      <c r="Z10" s="45"/>
      <c r="AA10" s="45"/>
      <c r="AB10" s="45"/>
      <c r="AC10" s="45"/>
      <c r="AD10" s="46">
        <f>データ!R6</f>
        <v>1685</v>
      </c>
      <c r="AE10" s="46"/>
      <c r="AF10" s="46"/>
      <c r="AG10" s="46"/>
      <c r="AH10" s="46"/>
      <c r="AI10" s="46"/>
      <c r="AJ10" s="46"/>
      <c r="AK10" s="2"/>
      <c r="AL10" s="46">
        <f>データ!V6</f>
        <v>13588</v>
      </c>
      <c r="AM10" s="46"/>
      <c r="AN10" s="46"/>
      <c r="AO10" s="46"/>
      <c r="AP10" s="46"/>
      <c r="AQ10" s="46"/>
      <c r="AR10" s="46"/>
      <c r="AS10" s="46"/>
      <c r="AT10" s="45">
        <f>データ!W6</f>
        <v>2.57</v>
      </c>
      <c r="AU10" s="45"/>
      <c r="AV10" s="45"/>
      <c r="AW10" s="45"/>
      <c r="AX10" s="45"/>
      <c r="AY10" s="45"/>
      <c r="AZ10" s="45"/>
      <c r="BA10" s="45"/>
      <c r="BB10" s="45">
        <f>データ!X6</f>
        <v>5287.16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yYN5UdNbycPgp/1Yclnte/pG65nZax+51ZrePLxQlA/ALbrkOjV6PqNpAAi+8ikhdo73qeczU+TztfPFjZtwlA==" saltValue="ELEiBYi8WbbUT/PDSwLD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143669</v>
      </c>
      <c r="D6" s="19">
        <f t="shared" si="3"/>
        <v>46</v>
      </c>
      <c r="E6" s="19">
        <f t="shared" si="3"/>
        <v>17</v>
      </c>
      <c r="F6" s="19">
        <f t="shared" si="3"/>
        <v>1</v>
      </c>
      <c r="G6" s="19">
        <f t="shared" si="3"/>
        <v>0</v>
      </c>
      <c r="H6" s="19" t="str">
        <f t="shared" si="3"/>
        <v>神奈川県　開成町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72.83</v>
      </c>
      <c r="P6" s="20">
        <f t="shared" si="3"/>
        <v>72.540000000000006</v>
      </c>
      <c r="Q6" s="20">
        <f t="shared" si="3"/>
        <v>80.290000000000006</v>
      </c>
      <c r="R6" s="20">
        <f t="shared" si="3"/>
        <v>1685</v>
      </c>
      <c r="S6" s="20">
        <f t="shared" si="3"/>
        <v>18566</v>
      </c>
      <c r="T6" s="20">
        <f t="shared" si="3"/>
        <v>6.55</v>
      </c>
      <c r="U6" s="20">
        <f t="shared" si="3"/>
        <v>2834.5</v>
      </c>
      <c r="V6" s="20">
        <f t="shared" si="3"/>
        <v>13588</v>
      </c>
      <c r="W6" s="20">
        <f t="shared" si="3"/>
        <v>2.57</v>
      </c>
      <c r="X6" s="20">
        <f t="shared" si="3"/>
        <v>5287.16</v>
      </c>
      <c r="Y6" s="21" t="str">
        <f>IF(Y7="",NA(),Y7)</f>
        <v>-</v>
      </c>
      <c r="Z6" s="21">
        <f t="shared" ref="Z6:AH6" si="4">IF(Z7="",NA(),Z7)</f>
        <v>106.34</v>
      </c>
      <c r="AA6" s="21">
        <f t="shared" si="4"/>
        <v>107.02</v>
      </c>
      <c r="AB6" s="21">
        <f t="shared" si="4"/>
        <v>105.09</v>
      </c>
      <c r="AC6" s="21">
        <f t="shared" si="4"/>
        <v>102.94</v>
      </c>
      <c r="AD6" s="21" t="str">
        <f t="shared" si="4"/>
        <v>-</v>
      </c>
      <c r="AE6" s="21">
        <f t="shared" si="4"/>
        <v>101.51</v>
      </c>
      <c r="AF6" s="21">
        <f t="shared" si="4"/>
        <v>103.78</v>
      </c>
      <c r="AG6" s="21">
        <f t="shared" si="4"/>
        <v>103.57</v>
      </c>
      <c r="AH6" s="21">
        <f t="shared" si="4"/>
        <v>102.34</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37.86</v>
      </c>
      <c r="AQ6" s="21">
        <f t="shared" si="5"/>
        <v>19.829999999999998</v>
      </c>
      <c r="AR6" s="21">
        <f t="shared" si="5"/>
        <v>21.3</v>
      </c>
      <c r="AS6" s="21">
        <f t="shared" si="5"/>
        <v>39.799999999999997</v>
      </c>
      <c r="AT6" s="20" t="str">
        <f>IF(AT7="","",IF(AT7="-","【-】","【"&amp;SUBSTITUTE(TEXT(AT7,"#,##0.00"),"-","△")&amp;"】"))</f>
        <v>【3.15】</v>
      </c>
      <c r="AU6" s="21" t="str">
        <f>IF(AU7="",NA(),AU7)</f>
        <v>-</v>
      </c>
      <c r="AV6" s="21">
        <f t="shared" ref="AV6:BD6" si="6">IF(AV7="",NA(),AV7)</f>
        <v>29.55</v>
      </c>
      <c r="AW6" s="21">
        <f t="shared" si="6"/>
        <v>50.79</v>
      </c>
      <c r="AX6" s="21">
        <f t="shared" si="6"/>
        <v>74.680000000000007</v>
      </c>
      <c r="AY6" s="21">
        <f t="shared" si="6"/>
        <v>90.66</v>
      </c>
      <c r="AZ6" s="21" t="str">
        <f t="shared" si="6"/>
        <v>-</v>
      </c>
      <c r="BA6" s="21">
        <f t="shared" si="6"/>
        <v>60.16</v>
      </c>
      <c r="BB6" s="21">
        <f t="shared" si="6"/>
        <v>54.3</v>
      </c>
      <c r="BC6" s="21">
        <f t="shared" si="6"/>
        <v>57.92</v>
      </c>
      <c r="BD6" s="21">
        <f t="shared" si="6"/>
        <v>63.17</v>
      </c>
      <c r="BE6" s="20" t="str">
        <f>IF(BE7="","",IF(BE7="-","【-】","【"&amp;SUBSTITUTE(TEXT(BE7,"#,##0.00"),"-","△")&amp;"】"))</f>
        <v>【73.44】</v>
      </c>
      <c r="BF6" s="21" t="str">
        <f>IF(BF7="",NA(),BF7)</f>
        <v>-</v>
      </c>
      <c r="BG6" s="21">
        <f t="shared" ref="BG6:BO6" si="7">IF(BG7="",NA(),BG7)</f>
        <v>942.19</v>
      </c>
      <c r="BH6" s="21">
        <f t="shared" si="7"/>
        <v>920.72</v>
      </c>
      <c r="BI6" s="21">
        <f t="shared" si="7"/>
        <v>815.99</v>
      </c>
      <c r="BJ6" s="21">
        <f t="shared" si="7"/>
        <v>821.27</v>
      </c>
      <c r="BK6" s="21" t="str">
        <f t="shared" si="7"/>
        <v>-</v>
      </c>
      <c r="BL6" s="21">
        <f t="shared" si="7"/>
        <v>917.44</v>
      </c>
      <c r="BM6" s="21">
        <f t="shared" si="7"/>
        <v>856.88</v>
      </c>
      <c r="BN6" s="21">
        <f t="shared" si="7"/>
        <v>799.49</v>
      </c>
      <c r="BO6" s="21">
        <f t="shared" si="7"/>
        <v>863.92</v>
      </c>
      <c r="BP6" s="20" t="str">
        <f>IF(BP7="","",IF(BP7="-","【-】","【"&amp;SUBSTITUTE(TEXT(BP7,"#,##0.00"),"-","△")&amp;"】"))</f>
        <v>【652.82】</v>
      </c>
      <c r="BQ6" s="21" t="str">
        <f>IF(BQ7="",NA(),BQ7)</f>
        <v>-</v>
      </c>
      <c r="BR6" s="21">
        <f t="shared" ref="BR6:BZ6" si="8">IF(BR7="",NA(),BR7)</f>
        <v>73.87</v>
      </c>
      <c r="BS6" s="21">
        <f t="shared" si="8"/>
        <v>70.44</v>
      </c>
      <c r="BT6" s="21">
        <f t="shared" si="8"/>
        <v>74.91</v>
      </c>
      <c r="BU6" s="21">
        <f t="shared" si="8"/>
        <v>67.41</v>
      </c>
      <c r="BV6" s="21" t="str">
        <f t="shared" si="8"/>
        <v>-</v>
      </c>
      <c r="BW6" s="21">
        <f t="shared" si="8"/>
        <v>85.34</v>
      </c>
      <c r="BX6" s="21">
        <f t="shared" si="8"/>
        <v>89.01</v>
      </c>
      <c r="BY6" s="21">
        <f t="shared" si="8"/>
        <v>89.09</v>
      </c>
      <c r="BZ6" s="21">
        <f t="shared" si="8"/>
        <v>87.28</v>
      </c>
      <c r="CA6" s="20" t="str">
        <f>IF(CA7="","",IF(CA7="-","【-】","【"&amp;SUBSTITUTE(TEXT(CA7,"#,##0.00"),"-","△")&amp;"】"))</f>
        <v>【97.61】</v>
      </c>
      <c r="CB6" s="21" t="str">
        <f>IF(CB7="",NA(),CB7)</f>
        <v>-</v>
      </c>
      <c r="CC6" s="21">
        <f t="shared" ref="CC6:CK6" si="9">IF(CC7="",NA(),CC7)</f>
        <v>150</v>
      </c>
      <c r="CD6" s="21">
        <f t="shared" si="9"/>
        <v>145.30000000000001</v>
      </c>
      <c r="CE6" s="21">
        <f t="shared" si="9"/>
        <v>145.21</v>
      </c>
      <c r="CF6" s="21">
        <f t="shared" si="9"/>
        <v>150</v>
      </c>
      <c r="CG6" s="21" t="str">
        <f t="shared" si="9"/>
        <v>-</v>
      </c>
      <c r="CH6" s="21">
        <f t="shared" si="9"/>
        <v>149.27000000000001</v>
      </c>
      <c r="CI6" s="21">
        <f t="shared" si="9"/>
        <v>147.08000000000001</v>
      </c>
      <c r="CJ6" s="21">
        <f t="shared" si="9"/>
        <v>142.76</v>
      </c>
      <c r="CK6" s="21">
        <f t="shared" si="9"/>
        <v>145.58000000000001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55.73</v>
      </c>
      <c r="CT6" s="21">
        <f t="shared" si="10"/>
        <v>58.12</v>
      </c>
      <c r="CU6" s="21">
        <f t="shared" si="10"/>
        <v>58.14</v>
      </c>
      <c r="CV6" s="21">
        <f t="shared" si="10"/>
        <v>58.55</v>
      </c>
      <c r="CW6" s="20" t="str">
        <f>IF(CW7="","",IF(CW7="-","【-】","【"&amp;SUBSTITUTE(TEXT(CW7,"#,##0.00"),"-","△")&amp;"】"))</f>
        <v>【59.10】</v>
      </c>
      <c r="CX6" s="21" t="str">
        <f>IF(CX7="",NA(),CX7)</f>
        <v>-</v>
      </c>
      <c r="CY6" s="21">
        <f t="shared" ref="CY6:DG6" si="11">IF(CY7="",NA(),CY7)</f>
        <v>96.57</v>
      </c>
      <c r="CZ6" s="21">
        <f t="shared" si="11"/>
        <v>96.58</v>
      </c>
      <c r="DA6" s="21">
        <f t="shared" si="11"/>
        <v>96.33</v>
      </c>
      <c r="DB6" s="21">
        <f t="shared" si="11"/>
        <v>96.01</v>
      </c>
      <c r="DC6" s="21" t="str">
        <f t="shared" si="11"/>
        <v>-</v>
      </c>
      <c r="DD6" s="21">
        <f t="shared" si="11"/>
        <v>92.45</v>
      </c>
      <c r="DE6" s="21">
        <f t="shared" si="11"/>
        <v>92.55</v>
      </c>
      <c r="DF6" s="21">
        <f t="shared" si="11"/>
        <v>92.44</v>
      </c>
      <c r="DG6" s="21">
        <f t="shared" si="11"/>
        <v>91.97</v>
      </c>
      <c r="DH6" s="20" t="str">
        <f>IF(DH7="","",IF(DH7="-","【-】","【"&amp;SUBSTITUTE(TEXT(DH7,"#,##0.00"),"-","△")&amp;"】"))</f>
        <v>【95.82】</v>
      </c>
      <c r="DI6" s="21" t="str">
        <f>IF(DI7="",NA(),DI7)</f>
        <v>-</v>
      </c>
      <c r="DJ6" s="21">
        <f t="shared" ref="DJ6:DR6" si="12">IF(DJ7="",NA(),DJ7)</f>
        <v>3.14</v>
      </c>
      <c r="DK6" s="21">
        <f t="shared" si="12"/>
        <v>6.18</v>
      </c>
      <c r="DL6" s="21">
        <f t="shared" si="12"/>
        <v>9.1999999999999993</v>
      </c>
      <c r="DM6" s="21">
        <f t="shared" si="12"/>
        <v>12.2</v>
      </c>
      <c r="DN6" s="21" t="str">
        <f t="shared" si="12"/>
        <v>-</v>
      </c>
      <c r="DO6" s="21">
        <f t="shared" si="12"/>
        <v>16.37</v>
      </c>
      <c r="DP6" s="21">
        <f t="shared" si="12"/>
        <v>18.829999999999998</v>
      </c>
      <c r="DQ6" s="21">
        <f t="shared" si="12"/>
        <v>23.14</v>
      </c>
      <c r="DR6" s="21">
        <f t="shared" si="12"/>
        <v>23.95</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1">
        <f t="shared" si="13"/>
        <v>0.98</v>
      </c>
      <c r="EA6" s="21">
        <f t="shared" si="13"/>
        <v>0.56999999999999995</v>
      </c>
      <c r="EB6" s="21">
        <f t="shared" si="13"/>
        <v>0.55000000000000004</v>
      </c>
      <c r="EC6" s="21">
        <f t="shared" si="13"/>
        <v>0.78</v>
      </c>
      <c r="ED6" s="20" t="str">
        <f>IF(ED7="","",IF(ED7="-","【-】","【"&amp;SUBSTITUTE(TEXT(ED7,"#,##0.00"),"-","△")&amp;"】"))</f>
        <v>【7.62】</v>
      </c>
      <c r="EE6" s="21" t="str">
        <f>IF(EE7="",NA(),EE7)</f>
        <v>-</v>
      </c>
      <c r="EF6" s="20">
        <f t="shared" ref="EF6:EN6" si="14">IF(EF7="",NA(),EF7)</f>
        <v>0</v>
      </c>
      <c r="EG6" s="20">
        <f t="shared" si="14"/>
        <v>0</v>
      </c>
      <c r="EH6" s="20">
        <f t="shared" si="14"/>
        <v>0</v>
      </c>
      <c r="EI6" s="20">
        <f t="shared" si="14"/>
        <v>0</v>
      </c>
      <c r="EJ6" s="21" t="str">
        <f t="shared" si="14"/>
        <v>-</v>
      </c>
      <c r="EK6" s="21">
        <f t="shared" si="14"/>
        <v>0.13</v>
      </c>
      <c r="EL6" s="21">
        <f t="shared" si="14"/>
        <v>0.19</v>
      </c>
      <c r="EM6" s="21">
        <f t="shared" si="14"/>
        <v>0.15</v>
      </c>
      <c r="EN6" s="21">
        <f t="shared" si="14"/>
        <v>0.12</v>
      </c>
      <c r="EO6" s="20" t="str">
        <f>IF(EO7="","",IF(EO7="-","【-】","【"&amp;SUBSTITUTE(TEXT(EO7,"#,##0.00"),"-","△")&amp;"】"))</f>
        <v>【0.23】</v>
      </c>
    </row>
    <row r="7" spans="1:148" s="22" customFormat="1" x14ac:dyDescent="0.2">
      <c r="A7" s="14"/>
      <c r="B7" s="23">
        <v>2022</v>
      </c>
      <c r="C7" s="23">
        <v>143669</v>
      </c>
      <c r="D7" s="23">
        <v>46</v>
      </c>
      <c r="E7" s="23">
        <v>17</v>
      </c>
      <c r="F7" s="23">
        <v>1</v>
      </c>
      <c r="G7" s="23">
        <v>0</v>
      </c>
      <c r="H7" s="23" t="s">
        <v>96</v>
      </c>
      <c r="I7" s="23" t="s">
        <v>97</v>
      </c>
      <c r="J7" s="23" t="s">
        <v>98</v>
      </c>
      <c r="K7" s="23" t="s">
        <v>99</v>
      </c>
      <c r="L7" s="23" t="s">
        <v>100</v>
      </c>
      <c r="M7" s="23" t="s">
        <v>101</v>
      </c>
      <c r="N7" s="24" t="s">
        <v>102</v>
      </c>
      <c r="O7" s="24">
        <v>72.83</v>
      </c>
      <c r="P7" s="24">
        <v>72.540000000000006</v>
      </c>
      <c r="Q7" s="24">
        <v>80.290000000000006</v>
      </c>
      <c r="R7" s="24">
        <v>1685</v>
      </c>
      <c r="S7" s="24">
        <v>18566</v>
      </c>
      <c r="T7" s="24">
        <v>6.55</v>
      </c>
      <c r="U7" s="24">
        <v>2834.5</v>
      </c>
      <c r="V7" s="24">
        <v>13588</v>
      </c>
      <c r="W7" s="24">
        <v>2.57</v>
      </c>
      <c r="X7" s="24">
        <v>5287.16</v>
      </c>
      <c r="Y7" s="24" t="s">
        <v>102</v>
      </c>
      <c r="Z7" s="24">
        <v>106.34</v>
      </c>
      <c r="AA7" s="24">
        <v>107.02</v>
      </c>
      <c r="AB7" s="24">
        <v>105.09</v>
      </c>
      <c r="AC7" s="24">
        <v>102.94</v>
      </c>
      <c r="AD7" s="24" t="s">
        <v>102</v>
      </c>
      <c r="AE7" s="24">
        <v>101.51</v>
      </c>
      <c r="AF7" s="24">
        <v>103.78</v>
      </c>
      <c r="AG7" s="24">
        <v>103.57</v>
      </c>
      <c r="AH7" s="24">
        <v>102.34</v>
      </c>
      <c r="AI7" s="24">
        <v>106.11</v>
      </c>
      <c r="AJ7" s="24" t="s">
        <v>102</v>
      </c>
      <c r="AK7" s="24">
        <v>0</v>
      </c>
      <c r="AL7" s="24">
        <v>0</v>
      </c>
      <c r="AM7" s="24">
        <v>0</v>
      </c>
      <c r="AN7" s="24">
        <v>0</v>
      </c>
      <c r="AO7" s="24" t="s">
        <v>102</v>
      </c>
      <c r="AP7" s="24">
        <v>37.86</v>
      </c>
      <c r="AQ7" s="24">
        <v>19.829999999999998</v>
      </c>
      <c r="AR7" s="24">
        <v>21.3</v>
      </c>
      <c r="AS7" s="24">
        <v>39.799999999999997</v>
      </c>
      <c r="AT7" s="24">
        <v>3.15</v>
      </c>
      <c r="AU7" s="24" t="s">
        <v>102</v>
      </c>
      <c r="AV7" s="24">
        <v>29.55</v>
      </c>
      <c r="AW7" s="24">
        <v>50.79</v>
      </c>
      <c r="AX7" s="24">
        <v>74.680000000000007</v>
      </c>
      <c r="AY7" s="24">
        <v>90.66</v>
      </c>
      <c r="AZ7" s="24" t="s">
        <v>102</v>
      </c>
      <c r="BA7" s="24">
        <v>60.16</v>
      </c>
      <c r="BB7" s="24">
        <v>54.3</v>
      </c>
      <c r="BC7" s="24">
        <v>57.92</v>
      </c>
      <c r="BD7" s="24">
        <v>63.17</v>
      </c>
      <c r="BE7" s="24">
        <v>73.44</v>
      </c>
      <c r="BF7" s="24" t="s">
        <v>102</v>
      </c>
      <c r="BG7" s="24">
        <v>942.19</v>
      </c>
      <c r="BH7" s="24">
        <v>920.72</v>
      </c>
      <c r="BI7" s="24">
        <v>815.99</v>
      </c>
      <c r="BJ7" s="24">
        <v>821.27</v>
      </c>
      <c r="BK7" s="24" t="s">
        <v>102</v>
      </c>
      <c r="BL7" s="24">
        <v>917.44</v>
      </c>
      <c r="BM7" s="24">
        <v>856.88</v>
      </c>
      <c r="BN7" s="24">
        <v>799.49</v>
      </c>
      <c r="BO7" s="24">
        <v>863.92</v>
      </c>
      <c r="BP7" s="24">
        <v>652.82000000000005</v>
      </c>
      <c r="BQ7" s="24" t="s">
        <v>102</v>
      </c>
      <c r="BR7" s="24">
        <v>73.87</v>
      </c>
      <c r="BS7" s="24">
        <v>70.44</v>
      </c>
      <c r="BT7" s="24">
        <v>74.91</v>
      </c>
      <c r="BU7" s="24">
        <v>67.41</v>
      </c>
      <c r="BV7" s="24" t="s">
        <v>102</v>
      </c>
      <c r="BW7" s="24">
        <v>85.34</v>
      </c>
      <c r="BX7" s="24">
        <v>89.01</v>
      </c>
      <c r="BY7" s="24">
        <v>89.09</v>
      </c>
      <c r="BZ7" s="24">
        <v>87.28</v>
      </c>
      <c r="CA7" s="24">
        <v>97.61</v>
      </c>
      <c r="CB7" s="24" t="s">
        <v>102</v>
      </c>
      <c r="CC7" s="24">
        <v>150</v>
      </c>
      <c r="CD7" s="24">
        <v>145.30000000000001</v>
      </c>
      <c r="CE7" s="24">
        <v>145.21</v>
      </c>
      <c r="CF7" s="24">
        <v>150</v>
      </c>
      <c r="CG7" s="24" t="s">
        <v>102</v>
      </c>
      <c r="CH7" s="24">
        <v>149.27000000000001</v>
      </c>
      <c r="CI7" s="24">
        <v>147.08000000000001</v>
      </c>
      <c r="CJ7" s="24">
        <v>142.76</v>
      </c>
      <c r="CK7" s="24">
        <v>145.58000000000001</v>
      </c>
      <c r="CL7" s="24">
        <v>138.29</v>
      </c>
      <c r="CM7" s="24" t="s">
        <v>102</v>
      </c>
      <c r="CN7" s="24" t="s">
        <v>102</v>
      </c>
      <c r="CO7" s="24" t="s">
        <v>102</v>
      </c>
      <c r="CP7" s="24" t="s">
        <v>102</v>
      </c>
      <c r="CQ7" s="24" t="s">
        <v>102</v>
      </c>
      <c r="CR7" s="24" t="s">
        <v>102</v>
      </c>
      <c r="CS7" s="24">
        <v>55.73</v>
      </c>
      <c r="CT7" s="24">
        <v>58.12</v>
      </c>
      <c r="CU7" s="24">
        <v>58.14</v>
      </c>
      <c r="CV7" s="24">
        <v>58.55</v>
      </c>
      <c r="CW7" s="24">
        <v>59.1</v>
      </c>
      <c r="CX7" s="24" t="s">
        <v>102</v>
      </c>
      <c r="CY7" s="24">
        <v>96.57</v>
      </c>
      <c r="CZ7" s="24">
        <v>96.58</v>
      </c>
      <c r="DA7" s="24">
        <v>96.33</v>
      </c>
      <c r="DB7" s="24">
        <v>96.01</v>
      </c>
      <c r="DC7" s="24" t="s">
        <v>102</v>
      </c>
      <c r="DD7" s="24">
        <v>92.45</v>
      </c>
      <c r="DE7" s="24">
        <v>92.55</v>
      </c>
      <c r="DF7" s="24">
        <v>92.44</v>
      </c>
      <c r="DG7" s="24">
        <v>91.97</v>
      </c>
      <c r="DH7" s="24">
        <v>95.82</v>
      </c>
      <c r="DI7" s="24" t="s">
        <v>102</v>
      </c>
      <c r="DJ7" s="24">
        <v>3.14</v>
      </c>
      <c r="DK7" s="24">
        <v>6.18</v>
      </c>
      <c r="DL7" s="24">
        <v>9.1999999999999993</v>
      </c>
      <c r="DM7" s="24">
        <v>12.2</v>
      </c>
      <c r="DN7" s="24" t="s">
        <v>102</v>
      </c>
      <c r="DO7" s="24">
        <v>16.37</v>
      </c>
      <c r="DP7" s="24">
        <v>18.829999999999998</v>
      </c>
      <c r="DQ7" s="24">
        <v>23.14</v>
      </c>
      <c r="DR7" s="24">
        <v>23.95</v>
      </c>
      <c r="DS7" s="24">
        <v>39.74</v>
      </c>
      <c r="DT7" s="24" t="s">
        <v>102</v>
      </c>
      <c r="DU7" s="24">
        <v>0</v>
      </c>
      <c r="DV7" s="24">
        <v>0</v>
      </c>
      <c r="DW7" s="24">
        <v>0</v>
      </c>
      <c r="DX7" s="24">
        <v>0</v>
      </c>
      <c r="DY7" s="24" t="s">
        <v>102</v>
      </c>
      <c r="DZ7" s="24">
        <v>0.98</v>
      </c>
      <c r="EA7" s="24">
        <v>0.56999999999999995</v>
      </c>
      <c r="EB7" s="24">
        <v>0.55000000000000004</v>
      </c>
      <c r="EC7" s="24">
        <v>0.78</v>
      </c>
      <c r="ED7" s="24">
        <v>7.62</v>
      </c>
      <c r="EE7" s="24" t="s">
        <v>102</v>
      </c>
      <c r="EF7" s="24">
        <v>0</v>
      </c>
      <c r="EG7" s="24">
        <v>0</v>
      </c>
      <c r="EH7" s="24">
        <v>0</v>
      </c>
      <c r="EI7" s="24">
        <v>0</v>
      </c>
      <c r="EJ7" s="24" t="s">
        <v>102</v>
      </c>
      <c r="EK7" s="24">
        <v>0.13</v>
      </c>
      <c r="EL7" s="24">
        <v>0.19</v>
      </c>
      <c r="EM7" s="24">
        <v>0.15</v>
      </c>
      <c r="EN7" s="24">
        <v>0.12</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2024-01-29T01:04:45Z</cp:lastPrinted>
  <dcterms:created xsi:type="dcterms:W3CDTF">2023-12-12T00:45:46Z</dcterms:created>
  <dcterms:modified xsi:type="dcterms:W3CDTF">2024-02-27T04:24:18Z</dcterms:modified>
  <cp:category/>
</cp:coreProperties>
</file>