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27 山北町★　水道、下水道\"/>
    </mc:Choice>
  </mc:AlternateContent>
  <workbookProtection workbookAlgorithmName="SHA-512" workbookHashValue="RrJGFwqUOwzKixGHHZ1Hjm3uP9/nApVlYYzGQge6i8hInLbUpMB5dmNn+orNdN4iTajzSrc7d9PArm5KVHlVVg==" workbookSaltValue="uqR9K97vYdLPaC5LgA85Dw==" workbookSpinCount="100000" lockStructure="1"/>
  <bookViews>
    <workbookView xWindow="0" yWindow="0" windowWidth="23040" windowHeight="8304"/>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<sst xmlns="http://schemas.openxmlformats.org/spreadsheetml/2006/main" count="228" uniqueCount="115">
  <si>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</si>
  <si>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</si>
  <si>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</si>
  <si>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</si>
  <si>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</si>
  <si>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</si>
  <si>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</si>
  <si>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</si>
  <si>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</si>
  <si>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</si>
  <si>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</si>
  <si>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</si>
  <si>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</si>
  <si>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</si>
  <si>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</si>
  <si>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</si>
  <si>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</si>
  <si>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</si>
  <si>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</si>
  <si>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</si>
  <si>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</si>
  <si>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</si>
  <si>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</si>
  <si>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</si>
  <si>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</si>
  <si>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</si>
  <si>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</si>
  <si>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</si>
  <si>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</si>
  <si>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</si>
  <si>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</si>
  <si>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</si>
  <si>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</si>
  <si>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</si>
  <si>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</si>
  <si>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</si>
  <si>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</si>
  <si>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</si>
  <si>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</si>
  <si>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</si>
  <si>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</si>
  <si>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</si>
  <si>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</si>
  <si>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</si>
  <si>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</si>
  <si>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</si>
  <si>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</si>
  <si>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</si>
  <si>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</si>
  <si>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</si>
  <si>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</si>
  <si>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</si>
  <si>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</si>
  <si>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</si>
  <si>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</si>
  <si>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</si>
  <si>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</si>
  <si>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</si>
  <si>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</si>
  <si>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</si>
  <si>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</si>
  <si>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</si>
  <si>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</si>
  <si>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</si>
  <si>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</si>
  <si>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</si>
  <si>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</si>
  <si>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</si>
  <si>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</si>
  <si>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</si>
  <si>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</si>
  <si>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</si>
  <si>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</si>
  <si>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</si>
  <si>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</si>
  <si>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</si>
  <si>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</si>
  <si>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</si>
  <si>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</si>
  <si>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</si>
  <si>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</si>
  <si>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</si>
  <si>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</si>
  <si>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</si>
  <si>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</si>
  <si>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</si>
  <si>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</si>
  <si>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</si>
  <si>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</si>
  <si>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</si>
  <si>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</si>
  <si>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</si>
  <si>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</si>
  <si>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山北町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</si>
  <si>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</si>
  <si>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</si>
  <si>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</si>
  <si>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</si>
  <si>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</si>
  <si>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</si>
  <si>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</si>
  <si>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</si>
  <si>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</si>
  <si>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</si>
  <si>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</si>
  <si>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</si>
  <si>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</si>
  <si>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</si>
  <si>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</si>
  <si>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</si>
  <si>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</si>
  <si>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</si>
  <si>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経常収支比率100％以上、累積欠損金比率０％、流動比率100％以上であり、企業債残高対給水収益比率も類似団体内では低く、料金回収率は令和２年度においてコロナ対策として基本料金の４か月分免除を行ったことにより100％を割ったものの、この指標で表した結果を分析すると比較的健全な経営といえます。
　しかしながら、企業債残高対給水収益比率、管路経年化率、管路更新率について類似団体平均値と比較して総合的に見ると、管路経年化に対して管路更新の遅れなどにより、新たな企業債の借り入れを行っていないため企業債残高が減少傾向にあり、指針としては健全経営となっている一面が考えられます。
　また、経常収支比率については、令和３年度において前年比減に転じたことから、将来の施設更新も見据えた中で、引き続き定期的に料金の見直しを行います。
　施設利用率が低い要因は、当町の居住区域が広範であり、人口割合に対して給水施設が多く必要であり、結果として利用率が低くなっています。今後も極端な減少に転じないよう動向に注意してまいります。
　なお、有収率が類似団体と比較して低いのは、当町の立地条件から高低差のある山間部に布設された配水管の漏水修繕対応が進まないためであり、今後計画的な布設替え等を検討してまいります。</t>
    <phoneticPr fontId="4"/>
  </si>
  <si>
    <t>　有形固定資産減価償却率、管路経年化率が類似団体内で高い水準である一方、管路更新率は平成29年度から３か年事業により下水道工事に併せた管路更新を行い、令和元年度の管路更新率は類似団体平均値と同程度となりましたが、その後は下水道工事も少なく、再び管路更新率は減少に転じました。
　今後は施設の老朽化がますます進む中で、耐用年数等も考慮しつつ、施設と管路を総合的に見た優先順位をつけ、事業費の平準化を図りながら計画的な更新を行ってまいります。</t>
    <phoneticPr fontId="4"/>
  </si>
  <si>
    <t>　経常収支比率は引き続き100％を超えていますが、使用者の節水意識の高揚や節水型器具の普及、維持管理費用の増大や施設更新費用の捻出等、厳しい経営状況に推移することが見込まれますので、引き続き定期的な料金見直し、施設更新を計画的に行ってまいります。
　なお、施設更新の際には統合やダウンサイジングについても検討し、費用対効果を考慮した更新を行います。
　また、下水道工事に併せて一定時期に集中して布設替えを行った管の更新時期の到来や、老朽化した施設の更新等、費用はますます増大することから、施設及び管路の総合的な更新計画を考え、更なる企業努力を行うとともに経営改善を図りつつ、健全な水道事業の運営を目指し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</si>
</sst>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c:v>
                </c:pt>
                <c:pt idx="1">
                  <c:v>0.53</c:v>
                </c:pt>
                <c:pt idx="2">
                  <c:v>0.12</c:v>
                </c:pt>
                <c:pt idx="3" formatCode="#,##0.00;&quot;△&quot;#,##0.00">
                  <c:v>0</c:v>
                </c:pt>
                <c:pt idx="4" formatCode="#,##0.00;&quot;△&quot;#,##0.00">
                  <c:v>0</c:v>
                </c:pt>
              </c:numCache>
            </c:numRef>
          </c:val>
          <c:extLst>
            <c:ext xmlns:c16="http://schemas.microsoft.com/office/drawing/2014/chart" uri="{C3380CC4-5D6E-409C-BE32-E72D297353CC}">
              <c16:uniqueId val="{00000000-7048-49C7-B1B7-B12C40F4032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0.47</c:v>
                </c:pt>
                <c:pt idx="2">
                  <c:v>0.4</c:v>
                </c:pt>
                <c:pt idx="3">
                  <c:v>0.36</c:v>
                </c:pt>
                <c:pt idx="4">
                  <c:v>0.56999999999999995</c:v>
                </c:pt>
              </c:numCache>
            </c:numRef>
          </c:val>
          <c:smooth val="0"/>
          <c:extLst>
            <c:ext xmlns:c16="http://schemas.microsoft.com/office/drawing/2014/chart" uri="{C3380CC4-5D6E-409C-BE32-E72D297353CC}">
              <c16:uniqueId val="{00000001-7048-49C7-B1B7-B12C40F4032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45.39</c:v>
                </c:pt>
                <c:pt idx="1">
                  <c:v>44.68</c:v>
                </c:pt>
                <c:pt idx="2">
                  <c:v>47.9</c:v>
                </c:pt>
                <c:pt idx="3">
                  <c:v>50.3</c:v>
                </c:pt>
                <c:pt idx="4">
                  <c:v>49.64</c:v>
                </c:pt>
              </c:numCache>
            </c:numRef>
          </c:val>
          <c:extLst>
            <c:ext xmlns:c16="http://schemas.microsoft.com/office/drawing/2014/chart" uri="{C3380CC4-5D6E-409C-BE32-E72D297353CC}">
              <c16:uniqueId val="{00000000-F788-48D2-AB7B-873A0D850E9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49.64</c:v>
                </c:pt>
                <c:pt idx="2">
                  <c:v>49.38</c:v>
                </c:pt>
                <c:pt idx="3">
                  <c:v>50.09</c:v>
                </c:pt>
                <c:pt idx="4">
                  <c:v>50.1</c:v>
                </c:pt>
              </c:numCache>
            </c:numRef>
          </c:val>
          <c:smooth val="0"/>
          <c:extLst>
            <c:ext xmlns:c16="http://schemas.microsoft.com/office/drawing/2014/chart" uri="{C3380CC4-5D6E-409C-BE32-E72D297353CC}">
              <c16:uniqueId val="{00000001-F788-48D2-AB7B-873A0D850E9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68.180000000000007</c:v>
                </c:pt>
                <c:pt idx="1">
                  <c:v>67.38</c:v>
                </c:pt>
                <c:pt idx="2">
                  <c:v>63.01</c:v>
                </c:pt>
                <c:pt idx="3">
                  <c:v>61.86</c:v>
                </c:pt>
                <c:pt idx="4">
                  <c:v>61.21</c:v>
                </c:pt>
              </c:numCache>
            </c:numRef>
          </c:val>
          <c:extLst>
            <c:ext xmlns:c16="http://schemas.microsoft.com/office/drawing/2014/chart" uri="{C3380CC4-5D6E-409C-BE32-E72D297353CC}">
              <c16:uniqueId val="{00000000-6F13-40C4-91B4-FB86F717AEC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6F13-40C4-91B4-FB86F717AEC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102.56</c:v>
                </c:pt>
                <c:pt idx="1">
                  <c:v>105.85</c:v>
                </c:pt>
                <c:pt idx="2">
                  <c:v>109.94</c:v>
                </c:pt>
                <c:pt idx="3">
                  <c:v>108.07</c:v>
                </c:pt>
                <c:pt idx="4">
                  <c:v>106.32</c:v>
                </c:pt>
              </c:numCache>
            </c:numRef>
          </c:val>
          <c:extLst>
            <c:ext xmlns:c16="http://schemas.microsoft.com/office/drawing/2014/chart" uri="{C3380CC4-5D6E-409C-BE32-E72D297353CC}">
              <c16:uniqueId val="{00000000-2BEA-4BFF-BD00-12661EDEBFE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104.35</c:v>
                </c:pt>
                <c:pt idx="2">
                  <c:v>105.34</c:v>
                </c:pt>
                <c:pt idx="3">
                  <c:v>105.77</c:v>
                </c:pt>
                <c:pt idx="4">
                  <c:v>104.82</c:v>
                </c:pt>
              </c:numCache>
            </c:numRef>
          </c:val>
          <c:smooth val="0"/>
          <c:extLst>
            <c:ext xmlns:c16="http://schemas.microsoft.com/office/drawing/2014/chart" uri="{C3380CC4-5D6E-409C-BE32-E72D297353CC}">
              <c16:uniqueId val="{00000001-2BEA-4BFF-BD00-12661EDEBFE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54.78</c:v>
                </c:pt>
                <c:pt idx="1">
                  <c:v>56.47</c:v>
                </c:pt>
                <c:pt idx="2">
                  <c:v>58.16</c:v>
                </c:pt>
                <c:pt idx="3">
                  <c:v>59.67</c:v>
                </c:pt>
                <c:pt idx="4">
                  <c:v>61.31</c:v>
                </c:pt>
              </c:numCache>
            </c:numRef>
          </c:val>
          <c:extLst>
            <c:ext xmlns:c16="http://schemas.microsoft.com/office/drawing/2014/chart" uri="{C3380CC4-5D6E-409C-BE32-E72D297353CC}">
              <c16:uniqueId val="{00000000-834C-4232-8731-83AFF034C2D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47.31</c:v>
                </c:pt>
                <c:pt idx="2">
                  <c:v>47.5</c:v>
                </c:pt>
                <c:pt idx="3">
                  <c:v>48.41</c:v>
                </c:pt>
                <c:pt idx="4">
                  <c:v>50.02</c:v>
                </c:pt>
              </c:numCache>
            </c:numRef>
          </c:val>
          <c:smooth val="0"/>
          <c:extLst>
            <c:ext xmlns:c16="http://schemas.microsoft.com/office/drawing/2014/chart" uri="{C3380CC4-5D6E-409C-BE32-E72D297353CC}">
              <c16:uniqueId val="{00000001-834C-4232-8731-83AFF034C2D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43.12</c:v>
                </c:pt>
                <c:pt idx="1">
                  <c:v>43.13</c:v>
                </c:pt>
                <c:pt idx="2">
                  <c:v>43.15</c:v>
                </c:pt>
                <c:pt idx="3">
                  <c:v>43.75</c:v>
                </c:pt>
                <c:pt idx="4">
                  <c:v>46.04</c:v>
                </c:pt>
              </c:numCache>
            </c:numRef>
          </c:val>
          <c:extLst>
            <c:ext xmlns:c16="http://schemas.microsoft.com/office/drawing/2014/chart" uri="{C3380CC4-5D6E-409C-BE32-E72D297353CC}">
              <c16:uniqueId val="{00000000-A28F-4928-A23E-8D5F92F994F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A28F-4928-A23E-8D5F92F994F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B3-4733-9821-B48124EC756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21.69</c:v>
                </c:pt>
                <c:pt idx="2">
                  <c:v>24.04</c:v>
                </c:pt>
                <c:pt idx="3">
                  <c:v>28.03</c:v>
                </c:pt>
                <c:pt idx="4">
                  <c:v>26.73</c:v>
                </c:pt>
              </c:numCache>
            </c:numRef>
          </c:val>
          <c:smooth val="0"/>
          <c:extLst>
            <c:ext xmlns:c16="http://schemas.microsoft.com/office/drawing/2014/chart" uri="{C3380CC4-5D6E-409C-BE32-E72D297353CC}">
              <c16:uniqueId val="{00000001-2AB3-4733-9821-B48124EC756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540.41999999999996</c:v>
                </c:pt>
                <c:pt idx="1">
                  <c:v>433.06</c:v>
                </c:pt>
                <c:pt idx="2">
                  <c:v>432.8</c:v>
                </c:pt>
                <c:pt idx="3">
                  <c:v>496.69</c:v>
                </c:pt>
                <c:pt idx="4">
                  <c:v>391.89</c:v>
                </c:pt>
              </c:numCache>
            </c:numRef>
          </c:val>
          <c:extLst>
            <c:ext xmlns:c16="http://schemas.microsoft.com/office/drawing/2014/chart" uri="{C3380CC4-5D6E-409C-BE32-E72D297353CC}">
              <c16:uniqueId val="{00000000-3BC7-4871-8C60-949FC527B70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3BC7-4871-8C60-949FC527B70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247.14</c:v>
                </c:pt>
                <c:pt idx="1">
                  <c:v>216.8</c:v>
                </c:pt>
                <c:pt idx="2">
                  <c:v>208.02</c:v>
                </c:pt>
                <c:pt idx="3">
                  <c:v>155.94</c:v>
                </c:pt>
                <c:pt idx="4">
                  <c:v>133.68</c:v>
                </c:pt>
              </c:numCache>
            </c:numRef>
          </c:val>
          <c:extLst>
            <c:ext xmlns:c16="http://schemas.microsoft.com/office/drawing/2014/chart" uri="{C3380CC4-5D6E-409C-BE32-E72D297353CC}">
              <c16:uniqueId val="{00000000-7D56-4B00-AD34-263F90B8010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551.62</c:v>
                </c:pt>
                <c:pt idx="2">
                  <c:v>585.59</c:v>
                </c:pt>
                <c:pt idx="3">
                  <c:v>561.34</c:v>
                </c:pt>
                <c:pt idx="4">
                  <c:v>538.33000000000004</c:v>
                </c:pt>
              </c:numCache>
            </c:numRef>
          </c:val>
          <c:smooth val="0"/>
          <c:extLst>
            <c:ext xmlns:c16="http://schemas.microsoft.com/office/drawing/2014/chart" uri="{C3380CC4-5D6E-409C-BE32-E72D297353CC}">
              <c16:uniqueId val="{00000001-7D56-4B00-AD34-263F90B8010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102.64</c:v>
                </c:pt>
                <c:pt idx="1">
                  <c:v>104.26</c:v>
                </c:pt>
                <c:pt idx="2">
                  <c:v>93.4</c:v>
                </c:pt>
                <c:pt idx="3">
                  <c:v>109.72</c:v>
                </c:pt>
                <c:pt idx="4">
                  <c:v>107.47</c:v>
                </c:pt>
              </c:numCache>
            </c:numRef>
          </c:val>
          <c:extLst>
            <c:ext xmlns:c16="http://schemas.microsoft.com/office/drawing/2014/chart" uri="{C3380CC4-5D6E-409C-BE32-E72D297353CC}">
              <c16:uniqueId val="{00000000-97EF-4ED5-919F-D69AB3EBBA3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87.11</c:v>
                </c:pt>
                <c:pt idx="2">
                  <c:v>82.78</c:v>
                </c:pt>
                <c:pt idx="3">
                  <c:v>84.82</c:v>
                </c:pt>
                <c:pt idx="4">
                  <c:v>82.29</c:v>
                </c:pt>
              </c:numCache>
            </c:numRef>
          </c:val>
          <c:smooth val="0"/>
          <c:extLst>
            <c:ext xmlns:c16="http://schemas.microsoft.com/office/drawing/2014/chart" uri="{C3380CC4-5D6E-409C-BE32-E72D297353CC}">
              <c16:uniqueId val="{00000001-97EF-4ED5-919F-D69AB3EBBA3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106.22</c:v>
                </c:pt>
                <c:pt idx="1">
                  <c:v>109.79</c:v>
                </c:pt>
                <c:pt idx="2">
                  <c:v>112.97</c:v>
                </c:pt>
                <c:pt idx="3">
                  <c:v>110.82</c:v>
                </c:pt>
                <c:pt idx="4">
                  <c:v>113.88</c:v>
                </c:pt>
              </c:numCache>
            </c:numRef>
          </c:val>
          <c:extLst>
            <c:ext xmlns:c16="http://schemas.microsoft.com/office/drawing/2014/chart" uri="{C3380CC4-5D6E-409C-BE32-E72D297353CC}">
              <c16:uniqueId val="{00000000-CFEF-4354-8EB7-F48995E4DEF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223.98</c:v>
                </c:pt>
                <c:pt idx="2">
                  <c:v>225.09</c:v>
                </c:pt>
                <c:pt idx="3">
                  <c:v>224.82</c:v>
                </c:pt>
                <c:pt idx="4">
                  <c:v>230.85</c:v>
                </c:pt>
              </c:numCache>
            </c:numRef>
          </c:val>
          <c:smooth val="0"/>
          <c:extLst>
            <c:ext xmlns:c16="http://schemas.microsoft.com/office/drawing/2014/chart" uri="{C3380CC4-5D6E-409C-BE32-E72D297353CC}">
              <c16:uniqueId val="{00000001-CFEF-4354-8EB7-F48995E4DEF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52"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神奈川県　山北町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9577</v>
      </c>
      <c r="AM8" s="45"/>
      <c r="AN8" s="45"/>
      <c r="AO8" s="45"/>
      <c r="AP8" s="45"/>
      <c r="AQ8" s="45"/>
      <c r="AR8" s="45"/>
      <c r="AS8" s="45"/>
      <c r="AT8" s="46">
        <f>データ!$S$6</f>
        <v>224.61</v>
      </c>
      <c r="AU8" s="47"/>
      <c r="AV8" s="47"/>
      <c r="AW8" s="47"/>
      <c r="AX8" s="47"/>
      <c r="AY8" s="47"/>
      <c r="AZ8" s="47"/>
      <c r="BA8" s="47"/>
      <c r="BB8" s="48">
        <f>データ!$T$6</f>
        <v>42.64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88.73</v>
      </c>
      <c r="J10" s="47"/>
      <c r="K10" s="47"/>
      <c r="L10" s="47"/>
      <c r="M10" s="47"/>
      <c r="N10" s="47"/>
      <c r="O10" s="81"/>
      <c r="P10" s="48">
        <f>データ!$P$6</f>
        <v>98.21</v>
      </c>
      <c r="Q10" s="48"/>
      <c r="R10" s="48"/>
      <c r="S10" s="48"/>
      <c r="T10" s="48"/>
      <c r="U10" s="48"/>
      <c r="V10" s="48"/>
      <c r="W10" s="45">
        <f>データ!$Q$6</f>
        <v>1672</v>
      </c>
      <c r="X10" s="45"/>
      <c r="Y10" s="45"/>
      <c r="Z10" s="45"/>
      <c r="AA10" s="45"/>
      <c r="AB10" s="45"/>
      <c r="AC10" s="45"/>
      <c r="AD10" s="2"/>
      <c r="AE10" s="2"/>
      <c r="AF10" s="2"/>
      <c r="AG10" s="2"/>
      <c r="AH10" s="2"/>
      <c r="AI10" s="2"/>
      <c r="AJ10" s="2"/>
      <c r="AK10" s="2"/>
      <c r="AL10" s="45">
        <f>データ!$U$6</f>
        <v>9388</v>
      </c>
      <c r="AM10" s="45"/>
      <c r="AN10" s="45"/>
      <c r="AO10" s="45"/>
      <c r="AP10" s="45"/>
      <c r="AQ10" s="45"/>
      <c r="AR10" s="45"/>
      <c r="AS10" s="45"/>
      <c r="AT10" s="46">
        <f>データ!$V$6</f>
        <v>8.15</v>
      </c>
      <c r="AU10" s="47"/>
      <c r="AV10" s="47"/>
      <c r="AW10" s="47"/>
      <c r="AX10" s="47"/>
      <c r="AY10" s="47"/>
      <c r="AZ10" s="47"/>
      <c r="BA10" s="47"/>
      <c r="BB10" s="48">
        <f>データ!$W$6</f>
        <v>1151.9000000000001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tdMwtRKtE72Qa8jzFEVll/8Nbkb92R0WksANPrD3sddGa+fc8AM4Ekh3m+l2QU7ULhsVj2IrYo6vFgzZbSC1xQ==" saltValue="2PNJkDNj4NJQqO3zOjwhG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143642</v>
      </c>
      <c r="D6" s="20">
        <f t="shared" si="3"/>
        <v>46</v>
      </c>
      <c r="E6" s="20">
        <f t="shared" si="3"/>
        <v>1</v>
      </c>
      <c r="F6" s="20">
        <f t="shared" si="3"/>
        <v>0</v>
      </c>
      <c r="G6" s="20">
        <f t="shared" si="3"/>
        <v>1</v>
      </c>
      <c r="H6" s="20" t="str">
        <f t="shared" si="3"/>
        <v>神奈川県　山北町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88.73</v>
      </c>
      <c r="P6" s="21">
        <f t="shared" si="3"/>
        <v>98.21</v>
      </c>
      <c r="Q6" s="21">
        <f t="shared" si="3"/>
        <v>1672</v>
      </c>
      <c r="R6" s="21">
        <f t="shared" si="3"/>
        <v>9577</v>
      </c>
      <c r="S6" s="21">
        <f t="shared" si="3"/>
        <v>224.61</v>
      </c>
      <c r="T6" s="21">
        <f t="shared" si="3"/>
        <v>42.64</v>
      </c>
      <c r="U6" s="21">
        <f t="shared" si="3"/>
        <v>9388</v>
      </c>
      <c r="V6" s="21">
        <f t="shared" si="3"/>
        <v>8.15</v>
      </c>
      <c r="W6" s="21">
        <f t="shared" si="3"/>
        <v>1151.9000000000001</v>
      </c>
      <c r="X6" s="22">
        <f>IF(X7="",NA(),X7)</f>
        <v>102.56</v>
      </c>
      <c r="Y6" s="22">
        <f t="shared" ref="Y6:AG6" si="4">IF(Y7="",NA(),Y7)</f>
        <v>105.85</v>
      </c>
      <c r="Z6" s="22">
        <f t="shared" si="4"/>
        <v>109.94</v>
      </c>
      <c r="AA6" s="22">
        <f t="shared" si="4"/>
        <v>108.07</v>
      </c>
      <c r="AB6" s="22">
        <f t="shared" si="4"/>
        <v>106.32</v>
      </c>
      <c r="AC6" s="22">
        <f t="shared" si="4"/>
        <v>108.76</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21.69</v>
      </c>
      <c r="AP6" s="22">
        <f t="shared" si="5"/>
        <v>24.04</v>
      </c>
      <c r="AQ6" s="22">
        <f t="shared" si="5"/>
        <v>28.03</v>
      </c>
      <c r="AR6" s="22">
        <f t="shared" si="5"/>
        <v>26.73</v>
      </c>
      <c r="AS6" s="21" t="str">
        <f>IF(AS7="","",IF(AS7="-","【-】","【"&amp;SUBSTITUTE(TEXT(AS7,"#,##0.00"),"-","△")&amp;"】"))</f>
        <v>【1.34】</v>
      </c>
      <c r="AT6" s="22">
        <f>IF(AT7="",NA(),AT7)</f>
        <v>540.41999999999996</v>
      </c>
      <c r="AU6" s="22">
        <f t="shared" ref="AU6:BC6" si="6">IF(AU7="",NA(),AU7)</f>
        <v>433.06</v>
      </c>
      <c r="AV6" s="22">
        <f t="shared" si="6"/>
        <v>432.8</v>
      </c>
      <c r="AW6" s="22">
        <f t="shared" si="6"/>
        <v>496.69</v>
      </c>
      <c r="AX6" s="22">
        <f t="shared" si="6"/>
        <v>391.89</v>
      </c>
      <c r="AY6" s="22">
        <f t="shared" si="6"/>
        <v>359.7</v>
      </c>
      <c r="AZ6" s="22">
        <f t="shared" si="6"/>
        <v>301.04000000000002</v>
      </c>
      <c r="BA6" s="22">
        <f t="shared" si="6"/>
        <v>305.08</v>
      </c>
      <c r="BB6" s="22">
        <f t="shared" si="6"/>
        <v>305.33999999999997</v>
      </c>
      <c r="BC6" s="22">
        <f t="shared" si="6"/>
        <v>310.01</v>
      </c>
      <c r="BD6" s="21" t="str">
        <f>IF(BD7="","",IF(BD7="-","【-】","【"&amp;SUBSTITUTE(TEXT(BD7,"#,##0.00"),"-","△")&amp;"】"))</f>
        <v>【252.29】</v>
      </c>
      <c r="BE6" s="22">
        <f>IF(BE7="",NA(),BE7)</f>
        <v>247.14</v>
      </c>
      <c r="BF6" s="22">
        <f t="shared" ref="BF6:BN6" si="7">IF(BF7="",NA(),BF7)</f>
        <v>216.8</v>
      </c>
      <c r="BG6" s="22">
        <f t="shared" si="7"/>
        <v>208.02</v>
      </c>
      <c r="BH6" s="22">
        <f t="shared" si="7"/>
        <v>155.94</v>
      </c>
      <c r="BI6" s="22">
        <f t="shared" si="7"/>
        <v>133.68</v>
      </c>
      <c r="BJ6" s="22">
        <f t="shared" si="7"/>
        <v>447.01</v>
      </c>
      <c r="BK6" s="22">
        <f t="shared" si="7"/>
        <v>551.62</v>
      </c>
      <c r="BL6" s="22">
        <f t="shared" si="7"/>
        <v>585.59</v>
      </c>
      <c r="BM6" s="22">
        <f t="shared" si="7"/>
        <v>561.34</v>
      </c>
      <c r="BN6" s="22">
        <f t="shared" si="7"/>
        <v>538.33000000000004</v>
      </c>
      <c r="BO6" s="21" t="str">
        <f>IF(BO7="","",IF(BO7="-","【-】","【"&amp;SUBSTITUTE(TEXT(BO7,"#,##0.00"),"-","△")&amp;"】"))</f>
        <v>【268.07】</v>
      </c>
      <c r="BP6" s="22">
        <f>IF(BP7="",NA(),BP7)</f>
        <v>102.64</v>
      </c>
      <c r="BQ6" s="22">
        <f t="shared" ref="BQ6:BY6" si="8">IF(BQ7="",NA(),BQ7)</f>
        <v>104.26</v>
      </c>
      <c r="BR6" s="22">
        <f t="shared" si="8"/>
        <v>93.4</v>
      </c>
      <c r="BS6" s="22">
        <f t="shared" si="8"/>
        <v>109.72</v>
      </c>
      <c r="BT6" s="22">
        <f t="shared" si="8"/>
        <v>107.47</v>
      </c>
      <c r="BU6" s="22">
        <f t="shared" si="8"/>
        <v>95.81</v>
      </c>
      <c r="BV6" s="22">
        <f t="shared" si="8"/>
        <v>87.11</v>
      </c>
      <c r="BW6" s="22">
        <f t="shared" si="8"/>
        <v>82.78</v>
      </c>
      <c r="BX6" s="22">
        <f t="shared" si="8"/>
        <v>84.82</v>
      </c>
      <c r="BY6" s="22">
        <f t="shared" si="8"/>
        <v>82.29</v>
      </c>
      <c r="BZ6" s="21" t="str">
        <f>IF(BZ7="","",IF(BZ7="-","【-】","【"&amp;SUBSTITUTE(TEXT(BZ7,"#,##0.00"),"-","△")&amp;"】"))</f>
        <v>【97.47】</v>
      </c>
      <c r="CA6" s="22">
        <f>IF(CA7="",NA(),CA7)</f>
        <v>106.22</v>
      </c>
      <c r="CB6" s="22">
        <f t="shared" ref="CB6:CJ6" si="9">IF(CB7="",NA(),CB7)</f>
        <v>109.79</v>
      </c>
      <c r="CC6" s="22">
        <f t="shared" si="9"/>
        <v>112.97</v>
      </c>
      <c r="CD6" s="22">
        <f t="shared" si="9"/>
        <v>110.82</v>
      </c>
      <c r="CE6" s="22">
        <f t="shared" si="9"/>
        <v>113.88</v>
      </c>
      <c r="CF6" s="22">
        <f t="shared" si="9"/>
        <v>189.58</v>
      </c>
      <c r="CG6" s="22">
        <f t="shared" si="9"/>
        <v>223.98</v>
      </c>
      <c r="CH6" s="22">
        <f t="shared" si="9"/>
        <v>225.09</v>
      </c>
      <c r="CI6" s="22">
        <f t="shared" si="9"/>
        <v>224.82</v>
      </c>
      <c r="CJ6" s="22">
        <f t="shared" si="9"/>
        <v>230.85</v>
      </c>
      <c r="CK6" s="21" t="str">
        <f>IF(CK7="","",IF(CK7="-","【-】","【"&amp;SUBSTITUTE(TEXT(CK7,"#,##0.00"),"-","△")&amp;"】"))</f>
        <v>【174.75】</v>
      </c>
      <c r="CL6" s="22">
        <f>IF(CL7="",NA(),CL7)</f>
        <v>45.39</v>
      </c>
      <c r="CM6" s="22">
        <f t="shared" ref="CM6:CU6" si="10">IF(CM7="",NA(),CM7)</f>
        <v>44.68</v>
      </c>
      <c r="CN6" s="22">
        <f t="shared" si="10"/>
        <v>47.9</v>
      </c>
      <c r="CO6" s="22">
        <f t="shared" si="10"/>
        <v>50.3</v>
      </c>
      <c r="CP6" s="22">
        <f t="shared" si="10"/>
        <v>49.64</v>
      </c>
      <c r="CQ6" s="22">
        <f t="shared" si="10"/>
        <v>55.22</v>
      </c>
      <c r="CR6" s="22">
        <f t="shared" si="10"/>
        <v>49.64</v>
      </c>
      <c r="CS6" s="22">
        <f t="shared" si="10"/>
        <v>49.38</v>
      </c>
      <c r="CT6" s="22">
        <f t="shared" si="10"/>
        <v>50.09</v>
      </c>
      <c r="CU6" s="22">
        <f t="shared" si="10"/>
        <v>50.1</v>
      </c>
      <c r="CV6" s="21" t="str">
        <f>IF(CV7="","",IF(CV7="-","【-】","【"&amp;SUBSTITUTE(TEXT(CV7,"#,##0.00"),"-","△")&amp;"】"))</f>
        <v>【59.97】</v>
      </c>
      <c r="CW6" s="22">
        <f>IF(CW7="",NA(),CW7)</f>
        <v>68.180000000000007</v>
      </c>
      <c r="CX6" s="22">
        <f t="shared" ref="CX6:DF6" si="11">IF(CX7="",NA(),CX7)</f>
        <v>67.38</v>
      </c>
      <c r="CY6" s="22">
        <f t="shared" si="11"/>
        <v>63.01</v>
      </c>
      <c r="CZ6" s="22">
        <f t="shared" si="11"/>
        <v>61.86</v>
      </c>
      <c r="DA6" s="22">
        <f t="shared" si="11"/>
        <v>61.21</v>
      </c>
      <c r="DB6" s="22">
        <f t="shared" si="11"/>
        <v>80.930000000000007</v>
      </c>
      <c r="DC6" s="22">
        <f t="shared" si="11"/>
        <v>78.09</v>
      </c>
      <c r="DD6" s="22">
        <f t="shared" si="11"/>
        <v>78.010000000000005</v>
      </c>
      <c r="DE6" s="22">
        <f t="shared" si="11"/>
        <v>77.599999999999994</v>
      </c>
      <c r="DF6" s="22">
        <f t="shared" si="11"/>
        <v>77.3</v>
      </c>
      <c r="DG6" s="21" t="str">
        <f>IF(DG7="","",IF(DG7="-","【-】","【"&amp;SUBSTITUTE(TEXT(DG7,"#,##0.00"),"-","△")&amp;"】"))</f>
        <v>【89.76】</v>
      </c>
      <c r="DH6" s="22">
        <f>IF(DH7="",NA(),DH7)</f>
        <v>54.78</v>
      </c>
      <c r="DI6" s="22">
        <f t="shared" ref="DI6:DQ6" si="12">IF(DI7="",NA(),DI7)</f>
        <v>56.47</v>
      </c>
      <c r="DJ6" s="22">
        <f t="shared" si="12"/>
        <v>58.16</v>
      </c>
      <c r="DK6" s="22">
        <f t="shared" si="12"/>
        <v>59.67</v>
      </c>
      <c r="DL6" s="22">
        <f t="shared" si="12"/>
        <v>61.31</v>
      </c>
      <c r="DM6" s="22">
        <f t="shared" si="12"/>
        <v>47.97</v>
      </c>
      <c r="DN6" s="22">
        <f t="shared" si="12"/>
        <v>47.31</v>
      </c>
      <c r="DO6" s="22">
        <f t="shared" si="12"/>
        <v>47.5</v>
      </c>
      <c r="DP6" s="22">
        <f t="shared" si="12"/>
        <v>48.41</v>
      </c>
      <c r="DQ6" s="22">
        <f t="shared" si="12"/>
        <v>50.02</v>
      </c>
      <c r="DR6" s="21" t="str">
        <f>IF(DR7="","",IF(DR7="-","【-】","【"&amp;SUBSTITUTE(TEXT(DR7,"#,##0.00"),"-","△")&amp;"】"))</f>
        <v>【51.51】</v>
      </c>
      <c r="DS6" s="22">
        <f>IF(DS7="",NA(),DS7)</f>
        <v>43.12</v>
      </c>
      <c r="DT6" s="22">
        <f t="shared" ref="DT6:EB6" si="13">IF(DT7="",NA(),DT7)</f>
        <v>43.13</v>
      </c>
      <c r="DU6" s="22">
        <f t="shared" si="13"/>
        <v>43.15</v>
      </c>
      <c r="DV6" s="22">
        <f t="shared" si="13"/>
        <v>43.75</v>
      </c>
      <c r="DW6" s="22">
        <f t="shared" si="13"/>
        <v>46.04</v>
      </c>
      <c r="DX6" s="22">
        <f t="shared" si="13"/>
        <v>15.33</v>
      </c>
      <c r="DY6" s="22">
        <f t="shared" si="13"/>
        <v>16.77</v>
      </c>
      <c r="DZ6" s="22">
        <f t="shared" si="13"/>
        <v>17.399999999999999</v>
      </c>
      <c r="EA6" s="22">
        <f t="shared" si="13"/>
        <v>18.64</v>
      </c>
      <c r="EB6" s="22">
        <f t="shared" si="13"/>
        <v>19.510000000000002</v>
      </c>
      <c r="EC6" s="21" t="str">
        <f>IF(EC7="","",IF(EC7="-","【-】","【"&amp;SUBSTITUTE(TEXT(EC7,"#,##0.00"),"-","△")&amp;"】"))</f>
        <v>【23.75】</v>
      </c>
      <c r="ED6" s="22">
        <f>IF(ED7="",NA(),ED7)</f>
        <v>0.2</v>
      </c>
      <c r="EE6" s="22">
        <f t="shared" ref="EE6:EM6" si="14">IF(EE7="",NA(),EE7)</f>
        <v>0.53</v>
      </c>
      <c r="EF6" s="22">
        <f t="shared" si="14"/>
        <v>0.12</v>
      </c>
      <c r="EG6" s="21">
        <f t="shared" si="14"/>
        <v>0</v>
      </c>
      <c r="EH6" s="21">
        <f t="shared" si="14"/>
        <v>0</v>
      </c>
      <c r="EI6" s="22">
        <f t="shared" si="14"/>
        <v>0.43</v>
      </c>
      <c r="EJ6" s="22">
        <f t="shared" si="14"/>
        <v>0.47</v>
      </c>
      <c r="EK6" s="22">
        <f t="shared" si="14"/>
        <v>0.4</v>
      </c>
      <c r="EL6" s="22">
        <f t="shared" si="14"/>
        <v>0.36</v>
      </c>
      <c r="EM6" s="22">
        <f t="shared" si="14"/>
        <v>0.56999999999999995</v>
      </c>
      <c r="EN6" s="21" t="str">
        <f>IF(EN7="","",IF(EN7="-","【-】","【"&amp;SUBSTITUTE(TEXT(EN7,"#,##0.00"),"-","△")&amp;"】"))</f>
        <v>【0.67】</v>
      </c>
    </row>
    <row r="7" spans="1:144" s="23" customFormat="1" x14ac:dyDescent="0.2">
      <c r="A7" s="15"/>
      <c r="B7" s="24">
        <v>2022</v>
      </c>
      <c r="C7" s="24">
        <v>143642</v>
      </c>
      <c r="D7" s="24">
        <v>46</v>
      </c>
      <c r="E7" s="24">
        <v>1</v>
      </c>
      <c r="F7" s="24">
        <v>0</v>
      </c>
      <c r="G7" s="24">
        <v>1</v>
      </c>
      <c r="H7" s="24" t="s">
        <v>93</v>
      </c>
      <c r="I7" s="24" t="s">
        <v>94</v>
      </c>
      <c r="J7" s="24" t="s">
        <v>95</v>
      </c>
      <c r="K7" s="24" t="s">
        <v>96</v>
      </c>
      <c r="L7" s="24" t="s">
        <v>97</v>
      </c>
      <c r="M7" s="24" t="s">
        <v>98</v>
      </c>
      <c r="N7" s="25" t="s">
        <v>99</v>
      </c>
      <c r="O7" s="25">
        <v>88.73</v>
      </c>
      <c r="P7" s="25">
        <v>98.21</v>
      </c>
      <c r="Q7" s="25">
        <v>1672</v>
      </c>
      <c r="R7" s="25">
        <v>9577</v>
      </c>
      <c r="S7" s="25">
        <v>224.61</v>
      </c>
      <c r="T7" s="25">
        <v>42.64</v>
      </c>
      <c r="U7" s="25">
        <v>9388</v>
      </c>
      <c r="V7" s="25">
        <v>8.15</v>
      </c>
      <c r="W7" s="25">
        <v>1151.9000000000001</v>
      </c>
      <c r="X7" s="25">
        <v>102.56</v>
      </c>
      <c r="Y7" s="25">
        <v>105.85</v>
      </c>
      <c r="Z7" s="25">
        <v>109.94</v>
      </c>
      <c r="AA7" s="25">
        <v>108.07</v>
      </c>
      <c r="AB7" s="25">
        <v>106.32</v>
      </c>
      <c r="AC7" s="25">
        <v>108.76</v>
      </c>
      <c r="AD7" s="25">
        <v>104.35</v>
      </c>
      <c r="AE7" s="25">
        <v>105.34</v>
      </c>
      <c r="AF7" s="25">
        <v>105.77</v>
      </c>
      <c r="AG7" s="25">
        <v>104.82</v>
      </c>
      <c r="AH7" s="25">
        <v>108.7</v>
      </c>
      <c r="AI7" s="25">
        <v>0</v>
      </c>
      <c r="AJ7" s="25">
        <v>0</v>
      </c>
      <c r="AK7" s="25">
        <v>0</v>
      </c>
      <c r="AL7" s="25">
        <v>0</v>
      </c>
      <c r="AM7" s="25">
        <v>0</v>
      </c>
      <c r="AN7" s="25">
        <v>7.48</v>
      </c>
      <c r="AO7" s="25">
        <v>21.69</v>
      </c>
      <c r="AP7" s="25">
        <v>24.04</v>
      </c>
      <c r="AQ7" s="25">
        <v>28.03</v>
      </c>
      <c r="AR7" s="25">
        <v>26.73</v>
      </c>
      <c r="AS7" s="25">
        <v>1.34</v>
      </c>
      <c r="AT7" s="25">
        <v>540.41999999999996</v>
      </c>
      <c r="AU7" s="25">
        <v>433.06</v>
      </c>
      <c r="AV7" s="25">
        <v>432.8</v>
      </c>
      <c r="AW7" s="25">
        <v>496.69</v>
      </c>
      <c r="AX7" s="25">
        <v>391.89</v>
      </c>
      <c r="AY7" s="25">
        <v>359.7</v>
      </c>
      <c r="AZ7" s="25">
        <v>301.04000000000002</v>
      </c>
      <c r="BA7" s="25">
        <v>305.08</v>
      </c>
      <c r="BB7" s="25">
        <v>305.33999999999997</v>
      </c>
      <c r="BC7" s="25">
        <v>310.01</v>
      </c>
      <c r="BD7" s="25">
        <v>252.29</v>
      </c>
      <c r="BE7" s="25">
        <v>247.14</v>
      </c>
      <c r="BF7" s="25">
        <v>216.8</v>
      </c>
      <c r="BG7" s="25">
        <v>208.02</v>
      </c>
      <c r="BH7" s="25">
        <v>155.94</v>
      </c>
      <c r="BI7" s="25">
        <v>133.68</v>
      </c>
      <c r="BJ7" s="25">
        <v>447.01</v>
      </c>
      <c r="BK7" s="25">
        <v>551.62</v>
      </c>
      <c r="BL7" s="25">
        <v>585.59</v>
      </c>
      <c r="BM7" s="25">
        <v>561.34</v>
      </c>
      <c r="BN7" s="25">
        <v>538.33000000000004</v>
      </c>
      <c r="BO7" s="25">
        <v>268.07</v>
      </c>
      <c r="BP7" s="25">
        <v>102.64</v>
      </c>
      <c r="BQ7" s="25">
        <v>104.26</v>
      </c>
      <c r="BR7" s="25">
        <v>93.4</v>
      </c>
      <c r="BS7" s="25">
        <v>109.72</v>
      </c>
      <c r="BT7" s="25">
        <v>107.47</v>
      </c>
      <c r="BU7" s="25">
        <v>95.81</v>
      </c>
      <c r="BV7" s="25">
        <v>87.11</v>
      </c>
      <c r="BW7" s="25">
        <v>82.78</v>
      </c>
      <c r="BX7" s="25">
        <v>84.82</v>
      </c>
      <c r="BY7" s="25">
        <v>82.29</v>
      </c>
      <c r="BZ7" s="25">
        <v>97.47</v>
      </c>
      <c r="CA7" s="25">
        <v>106.22</v>
      </c>
      <c r="CB7" s="25">
        <v>109.79</v>
      </c>
      <c r="CC7" s="25">
        <v>112.97</v>
      </c>
      <c r="CD7" s="25">
        <v>110.82</v>
      </c>
      <c r="CE7" s="25">
        <v>113.88</v>
      </c>
      <c r="CF7" s="25">
        <v>189.58</v>
      </c>
      <c r="CG7" s="25">
        <v>223.98</v>
      </c>
      <c r="CH7" s="25">
        <v>225.09</v>
      </c>
      <c r="CI7" s="25">
        <v>224.82</v>
      </c>
      <c r="CJ7" s="25">
        <v>230.85</v>
      </c>
      <c r="CK7" s="25">
        <v>174.75</v>
      </c>
      <c r="CL7" s="25">
        <v>45.39</v>
      </c>
      <c r="CM7" s="25">
        <v>44.68</v>
      </c>
      <c r="CN7" s="25">
        <v>47.9</v>
      </c>
      <c r="CO7" s="25">
        <v>50.3</v>
      </c>
      <c r="CP7" s="25">
        <v>49.64</v>
      </c>
      <c r="CQ7" s="25">
        <v>55.22</v>
      </c>
      <c r="CR7" s="25">
        <v>49.64</v>
      </c>
      <c r="CS7" s="25">
        <v>49.38</v>
      </c>
      <c r="CT7" s="25">
        <v>50.09</v>
      </c>
      <c r="CU7" s="25">
        <v>50.1</v>
      </c>
      <c r="CV7" s="25">
        <v>59.97</v>
      </c>
      <c r="CW7" s="25">
        <v>68.180000000000007</v>
      </c>
      <c r="CX7" s="25">
        <v>67.38</v>
      </c>
      <c r="CY7" s="25">
        <v>63.01</v>
      </c>
      <c r="CZ7" s="25">
        <v>61.86</v>
      </c>
      <c r="DA7" s="25">
        <v>61.21</v>
      </c>
      <c r="DB7" s="25">
        <v>80.930000000000007</v>
      </c>
      <c r="DC7" s="25">
        <v>78.09</v>
      </c>
      <c r="DD7" s="25">
        <v>78.010000000000005</v>
      </c>
      <c r="DE7" s="25">
        <v>77.599999999999994</v>
      </c>
      <c r="DF7" s="25">
        <v>77.3</v>
      </c>
      <c r="DG7" s="25">
        <v>89.76</v>
      </c>
      <c r="DH7" s="25">
        <v>54.78</v>
      </c>
      <c r="DI7" s="25">
        <v>56.47</v>
      </c>
      <c r="DJ7" s="25">
        <v>58.16</v>
      </c>
      <c r="DK7" s="25">
        <v>59.67</v>
      </c>
      <c r="DL7" s="25">
        <v>61.31</v>
      </c>
      <c r="DM7" s="25">
        <v>47.97</v>
      </c>
      <c r="DN7" s="25">
        <v>47.31</v>
      </c>
      <c r="DO7" s="25">
        <v>47.5</v>
      </c>
      <c r="DP7" s="25">
        <v>48.41</v>
      </c>
      <c r="DQ7" s="25">
        <v>50.02</v>
      </c>
      <c r="DR7" s="25">
        <v>51.51</v>
      </c>
      <c r="DS7" s="25">
        <v>43.12</v>
      </c>
      <c r="DT7" s="25">
        <v>43.13</v>
      </c>
      <c r="DU7" s="25">
        <v>43.15</v>
      </c>
      <c r="DV7" s="25">
        <v>43.75</v>
      </c>
      <c r="DW7" s="25">
        <v>46.04</v>
      </c>
      <c r="DX7" s="25">
        <v>15.33</v>
      </c>
      <c r="DY7" s="25">
        <v>16.77</v>
      </c>
      <c r="DZ7" s="25">
        <v>17.399999999999999</v>
      </c>
      <c r="EA7" s="25">
        <v>18.64</v>
      </c>
      <c r="EB7" s="25">
        <v>19.510000000000002</v>
      </c>
      <c r="EC7" s="25">
        <v>23.75</v>
      </c>
      <c r="ED7" s="25">
        <v>0.2</v>
      </c>
      <c r="EE7" s="25">
        <v>0.53</v>
      </c>
      <c r="EF7" s="25">
        <v>0.12</v>
      </c>
      <c r="EG7" s="25">
        <v>0</v>
      </c>
      <c r="EH7" s="25">
        <v>0</v>
      </c>
      <c r="EI7" s="25">
        <v>0.43</v>
      </c>
      <c r="EJ7" s="25">
        <v>0.47</v>
      </c>
      <c r="EK7" s="25">
        <v>0.4</v>
      </c>
      <c r="EL7" s="25">
        <v>0.36</v>
      </c>
      <c r="EM7" s="25">
        <v>0.56999999999999995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2024-01-19T01:57:51Z</cp:lastPrinted>
  <dcterms:created xsi:type="dcterms:W3CDTF">2023-12-05T00:52:23Z</dcterms:created>
  <dcterms:modified xsi:type="dcterms:W3CDTF">2024-02-27T04:22:38Z</dcterms:modified>
  <cp:category/>
</cp:coreProperties>
</file>