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3 二宮町★　下水道\"/>
    </mc:Choice>
  </mc:AlternateContent>
  <workbookProtection workbookAlgorithmName="SHA-512" workbookHashValue="xckpliMtyGGqfWqY7wxSbIi2eDVc/rW7CH7rDvgXu32JY52n0IVlkJWgGF1e4n8Ph6kmfDbFpexNnLvSVkdhYg==" workbookSaltValue="L8vNTrzujIN++mSl1wn3UA==" workbookSpinCount="100000" lockStructure="1"/>
  <bookViews>
    <workbookView xWindow="0" yWindow="0" windowWidth="23040" windowHeight="8304"/>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H86" i="4"/>
  <c r="E86" i="4"/>
  <c r="AL10" i="4"/>
  <c r="AD10" i="4"/>
  <c r="B10" i="4"/>
  <c r="W8" i="4"/>
  <c r="I8" i="4"/>
  <c r="B6" i="4"/>
</calcChain>
</file>

<file path=xl/sharedStrings.xml><?xml version="1.0" encoding="utf-8"?>
<sst xmlns="http://schemas.openxmlformats.org/spreadsheetml/2006/main" count="241" uniqueCount="119">
  <si>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</si>
  <si>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</si>
  <si>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</si>
  <si>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</si>
  <si>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</si>
  <si>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</si>
  <si>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</si>
  <si>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</si>
  <si>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</si>
  <si>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</si>
  <si>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</si>
  <si>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</si>
  <si>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</si>
  <si>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</si>
  <si>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</si>
  <si>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</si>
  <si>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</si>
  <si>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</si>
  <si>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</si>
  <si>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</si>
  <si>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</si>
  <si>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</si>
  <si>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</si>
  <si>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</si>
  <si>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</si>
  <si>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</si>
  <si>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</si>
  <si>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</si>
  <si>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</si>
  <si>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</si>
  <si>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</si>
  <si>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</si>
  <si>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</si>
  <si>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</si>
  <si>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</si>
  <si>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</si>
  <si>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</si>
  <si>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</si>
  <si>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</si>
  <si>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</si>
  <si>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</si>
  <si>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</si>
  <si>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</si>
  <si>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</si>
  <si>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</si>
  <si>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</si>
  <si>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</si>
  <si>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</si>
  <si>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</si>
  <si>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</si>
  <si>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</si>
  <si>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</si>
  <si>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</si>
  <si>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</si>
  <si>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</si>
  <si>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</si>
  <si>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</si>
  <si>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</si>
  <si>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</si>
  <si>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</si>
  <si>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</si>
  <si>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</si>
  <si>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</si>
  <si>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</si>
  <si>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</si>
  <si>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</si>
  <si>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</si>
  <si>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</si>
  <si>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</si>
  <si>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</si>
  <si>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</si>
  <si>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</si>
  <si>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</si>
  <si>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</si>
  <si>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</si>
  <si>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</si>
  <si>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</si>
  <si>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</si>
  <si>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</si>
  <si>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</si>
  <si>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</si>
  <si>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</si>
  <si>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</si>
  <si>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</si>
  <si>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</si>
  <si>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</si>
  <si>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</si>
  <si>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</si>
  <si>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</si>
  <si>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</si>
  <si>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</si>
  <si>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</si>
  <si>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</si>
  <si>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</si>
  <si>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</si>
  <si>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</si>
  <si>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</si>
  <si>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二宮町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</si>
  <si>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</si>
  <si>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</si>
  <si>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</si>
  <si>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</si>
  <si>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</si>
  <si>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</si>
  <si>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</si>
  <si>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</si>
  <si>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</si>
  <si>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</si>
  <si>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</si>
  <si>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</si>
  <si>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</si>
  <si>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</si>
  <si>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</si>
  <si>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</si>
  <si>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</si>
  <si>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</si>
  <si>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この数年の経費回収率の推移からは、使用料収入の水準が妥当なものと考えていますが、将来的な人口減少とそれに伴う使用料の減収は避けられないものと推測されます。
　一方で、下水道施設を適正に管理して老朽化等への対応や事業を継続するためには、維持管理に要する費用の把握と、安定した財源を確保する必要があります。
　令和5年度から複式簿記や発生主義による公営企業会計に移行し、官公庁方式による会計は今年度が最後となります。
　移行後には、下水道施設の資産価値や負債などの財務状況を把握したうえで、改築や更新需要による投資見込を踏まえて経営戦略の見直しを図り、それを基に適正な料金水準の算定など、事業持続に向けて収支の安定に努めます。</t>
    <rPh sb="3" eb="5">
      <t>スウネン</t>
    </rPh>
    <rPh sb="6" eb="11">
      <t>ケイヒカイシュウリツ</t>
    </rPh>
    <rPh sb="12" eb="14">
      <t>スイイ</t>
    </rPh>
    <rPh sb="27" eb="29">
      <t>ダトウ</t>
    </rPh>
    <rPh sb="33" eb="34">
      <t>カンガ</t>
    </rPh>
    <rPh sb="71" eb="73">
      <t>スイソク</t>
    </rPh>
    <rPh sb="80" eb="82">
      <t>イッポウ</t>
    </rPh>
    <rPh sb="90" eb="92">
      <t>テキセイ</t>
    </rPh>
    <rPh sb="93" eb="95">
      <t>カンリ</t>
    </rPh>
    <rPh sb="209" eb="212">
      <t>イコウゴ</t>
    </rPh>
    <rPh sb="226" eb="228">
      <t>フサイ</t>
    </rPh>
    <rPh sb="231" eb="235">
      <t>ザイムジョウキョウ</t>
    </rPh>
    <rPh sb="236" eb="238">
      <t>ハアク</t>
    </rPh>
    <rPh sb="244" eb="246">
      <t>カイチク</t>
    </rPh>
    <rPh sb="247" eb="251">
      <t>コウシンジュヨウ</t>
    </rPh>
    <rPh sb="256" eb="258">
      <t>ミコミ</t>
    </rPh>
    <rPh sb="259" eb="260">
      <t>フ</t>
    </rPh>
    <rPh sb="272" eb="273">
      <t>ハカ</t>
    </rPh>
    <rPh sb="278" eb="279">
      <t>モト</t>
    </rPh>
    <rPh sb="280" eb="282">
      <t>テキセイ</t>
    </rPh>
    <rPh sb="283" eb="287">
      <t>リョウキンスイジュン</t>
    </rPh>
    <rPh sb="288" eb="290">
      <t>サンテイ</t>
    </rPh>
    <rPh sb="296" eb="298">
      <t>ジュンビ</t>
    </rPh>
    <rPh sb="299" eb="300">
      <t>ススサクテイツト</t>
    </rPh>
    <phoneticPr fontId="4"/>
  </si>
  <si>
    <t>　当町の下水道事業は令和5年度から地方公営企業法を適用し、公営企業会計に移行をしています。移行前年度となる令和4年度の決算は、これまでの官公庁会計における出納整理期間2か月分の現金収入や支払いが計上されない打切り決算となっています。そのため、前年度までとの単純比較が難しくなっています。
　経営の健全性、効率性に係る各指標のうち、汚水処理原価は類似団体の平均値を下回っています。料金水準と経費の適切性を示す経費回収率が100％を下回っているのは、前述の打切り決算の影響によるものと考えます。
　管理費用と地方債償還金が使用料などの収益でどの程度賄えているかを示す収益的収支比率や、使用料収入と事業債残高（公費負担分を除く）の割合を表す企業債残高対事業規模比率も、打切り決算により使用料収入が少なくなっている影響から、若干の悪化を示しました。
　下水道の利用人口の指標である水洗化率は着実な上昇を示していることは、事業経営の安定に向け寄与していると推測しています。
　今後の事業運営は、法適用後の公営企業会計による数値に基づいて行うことになりますが、
使用料収入の水準や借入金の影響などを考慮しながら、事業の経営状況の推移や予測をする必要があると考えます。</t>
    <rPh sb="1" eb="3">
      <t>トウチョウ</t>
    </rPh>
    <rPh sb="4" eb="9">
      <t>ゲスイドウジギョウ</t>
    </rPh>
    <rPh sb="10" eb="12">
      <t>レイワ</t>
    </rPh>
    <rPh sb="13" eb="15">
      <t>ネンド</t>
    </rPh>
    <rPh sb="29" eb="35">
      <t>コウエイキギョウカイケイ</t>
    </rPh>
    <rPh sb="36" eb="38">
      <t>イコウ</t>
    </rPh>
    <rPh sb="45" eb="47">
      <t>イコウ</t>
    </rPh>
    <rPh sb="47" eb="50">
      <t>ゼンネンド</t>
    </rPh>
    <rPh sb="53" eb="55">
      <t>レイワ</t>
    </rPh>
    <rPh sb="59" eb="61">
      <t>ケッサン</t>
    </rPh>
    <rPh sb="121" eb="124">
      <t>ゼンネンド</t>
    </rPh>
    <rPh sb="128" eb="132">
      <t>タンジュンヒカク</t>
    </rPh>
    <rPh sb="133" eb="134">
      <t>ムズカ</t>
    </rPh>
    <rPh sb="165" eb="171">
      <t>オスイショリゲンカ</t>
    </rPh>
    <rPh sb="181" eb="183">
      <t>シタマワ</t>
    </rPh>
    <rPh sb="214" eb="216">
      <t>シタマワ</t>
    </rPh>
    <rPh sb="223" eb="225">
      <t>ゼンジュツ</t>
    </rPh>
    <rPh sb="226" eb="228">
      <t>ウチキ</t>
    </rPh>
    <rPh sb="229" eb="231">
      <t>ケッサン</t>
    </rPh>
    <rPh sb="232" eb="234">
      <t>エイキョウ</t>
    </rPh>
    <rPh sb="240" eb="241">
      <t>カンガ</t>
    </rPh>
    <rPh sb="247" eb="251">
      <t>カンリヒヨウ</t>
    </rPh>
    <rPh sb="252" eb="258">
      <t>チホウサイショウカンキン</t>
    </rPh>
    <rPh sb="259" eb="262">
      <t>シヨウリョウ</t>
    </rPh>
    <rPh sb="265" eb="267">
      <t>シュウエキ</t>
    </rPh>
    <rPh sb="270" eb="272">
      <t>テイド</t>
    </rPh>
    <rPh sb="272" eb="273">
      <t>マカナ</t>
    </rPh>
    <rPh sb="339" eb="342">
      <t>シヨウリョウ</t>
    </rPh>
    <rPh sb="342" eb="344">
      <t>シュウニュウ</t>
    </rPh>
    <rPh sb="345" eb="346">
      <t>スク</t>
    </rPh>
    <rPh sb="358" eb="360">
      <t>ジャッカン</t>
    </rPh>
    <rPh sb="361" eb="363">
      <t>アッカ</t>
    </rPh>
    <rPh sb="364" eb="365">
      <t>シメ</t>
    </rPh>
    <rPh sb="398" eb="400">
      <t>チャクジツ</t>
    </rPh>
    <rPh sb="406" eb="410">
      <t>ジギョウケイエイ</t>
    </rPh>
    <rPh sb="411" eb="413">
      <t>アンテイ</t>
    </rPh>
    <rPh sb="414" eb="415">
      <t>ム</t>
    </rPh>
    <rPh sb="416" eb="418">
      <t>キヨ</t>
    </rPh>
    <rPh sb="423" eb="425">
      <t>スイソク</t>
    </rPh>
    <rPh sb="433" eb="435">
      <t>コンゴ</t>
    </rPh>
    <rPh sb="436" eb="440">
      <t>ジギョウウンエイ</t>
    </rPh>
    <rPh sb="442" eb="446">
      <t>ホウテキヨウゴ</t>
    </rPh>
    <rPh sb="447" eb="453">
      <t>コウエイキギョウカイケイ</t>
    </rPh>
    <rPh sb="456" eb="458">
      <t>スウチ</t>
    </rPh>
    <rPh sb="459" eb="460">
      <t>モト</t>
    </rPh>
    <rPh sb="463" eb="464">
      <t>オコナ</t>
    </rPh>
    <rPh sb="475" eb="480">
      <t>シヨウリョウシュウニュウ</t>
    </rPh>
    <rPh sb="481" eb="483">
      <t>スイジュン</t>
    </rPh>
    <rPh sb="488" eb="490">
      <t>エイキョウ</t>
    </rPh>
    <rPh sb="493" eb="495">
      <t>コウリョ</t>
    </rPh>
    <rPh sb="500" eb="502">
      <t>ジギョウ</t>
    </rPh>
    <rPh sb="503" eb="507">
      <t>ケイエイジョウキョウ</t>
    </rPh>
    <rPh sb="508" eb="510">
      <t>スイイ</t>
    </rPh>
    <rPh sb="511" eb="513">
      <t>ヨソク</t>
    </rPh>
    <rPh sb="516" eb="518">
      <t>ヒツヨウ</t>
    </rPh>
    <rPh sb="522" eb="523">
      <t>カンガヒッスケイゾクユウヨウ</t>
    </rPh>
    <phoneticPr fontId="4"/>
  </si>
  <si>
    <t>　当町は流域関連公共下水道のため、下水道施設は管路が中心です。町では平成3年度に整備を開始して、平成11年の供用開始から20年程が経過していますが、一般的な耐用年数には達していません。しかし、民間開発や宅地造成等による集中浄化槽を廃止して下水道接続により移管された管路の中には、使用期間が耐用年数の50年経過に近づいている箇所があります。
　令和2年度に策定したストックマネジメント計画を基に、緊急輸送路（国県道）や軌道を横断している汚水幹線、避難所からの排水系統に接続する汚水枝線の点検調査から計画的に実施しています。今後は、それらの結果を参考に、管路の緊急度に応じた改築・修繕の実施を検討していく予定です。</t>
    <rPh sb="63" eb="64">
      <t>ホド</t>
    </rPh>
    <rPh sb="84" eb="85">
      <t>タッ</t>
    </rPh>
    <rPh sb="96" eb="100">
      <t>ミンカンカイハツ</t>
    </rPh>
    <rPh sb="135" eb="136">
      <t>ナカ</t>
    </rPh>
    <rPh sb="144" eb="148">
      <t>タイヨウネンスウ</t>
    </rPh>
    <rPh sb="151" eb="152">
      <t>ネン</t>
    </rPh>
    <rPh sb="155" eb="156">
      <t>チカ</t>
    </rPh>
    <rPh sb="161" eb="163">
      <t>カショ</t>
    </rPh>
    <rPh sb="232" eb="233">
      <t>モト</t>
    </rPh>
    <rPh sb="260" eb="262">
      <t>コンゴ</t>
    </rPh>
    <rPh sb="268" eb="270">
      <t>ケッカ</t>
    </rPh>
    <rPh sb="271" eb="273">
      <t>サンコウジッシケントウ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</si>
</sst>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F6-46D1-953D-9870382F518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0.34</c:v>
                </c:pt>
                <c:pt idx="2">
                  <c:v>0.04</c:v>
                </c:pt>
                <c:pt idx="3">
                  <c:v>0.06</c:v>
                </c:pt>
                <c:pt idx="4">
                  <c:v>0.01</c:v>
                </c:pt>
              </c:numCache>
            </c:numRef>
          </c:val>
          <c:smooth val="0"/>
          <c:extLst>
            <c:ext xmlns:c16="http://schemas.microsoft.com/office/drawing/2014/chart" uri="{C3380CC4-5D6E-409C-BE32-E72D297353CC}">
              <c16:uniqueId val="{00000001-36F6-46D1-953D-9870382F518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8D-4960-8A51-B5AEBE29C71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49.98</c:v>
                </c:pt>
                <c:pt idx="1">
                  <c:v>50.06</c:v>
                </c:pt>
                <c:pt idx="2">
                  <c:v>46.3</c:v>
                </c:pt>
                <c:pt idx="3">
                  <c:v>47.23</c:v>
                </c:pt>
                <c:pt idx="4">
                  <c:v>54.22</c:v>
                </c:pt>
              </c:numCache>
            </c:numRef>
          </c:val>
          <c:smooth val="0"/>
          <c:extLst>
            <c:ext xmlns:c16="http://schemas.microsoft.com/office/drawing/2014/chart" uri="{C3380CC4-5D6E-409C-BE32-E72D297353CC}">
              <c16:uniqueId val="{00000001-118D-4960-8A51-B5AEBE29C71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76.760000000000005</c:v>
                </c:pt>
                <c:pt idx="1">
                  <c:v>78.86</c:v>
                </c:pt>
                <c:pt idx="2">
                  <c:v>80.959999999999994</c:v>
                </c:pt>
                <c:pt idx="3">
                  <c:v>83.27</c:v>
                </c:pt>
                <c:pt idx="4">
                  <c:v>84.16</c:v>
                </c:pt>
              </c:numCache>
            </c:numRef>
          </c:val>
          <c:extLst>
            <c:ext xmlns:c16="http://schemas.microsoft.com/office/drawing/2014/chart" uri="{C3380CC4-5D6E-409C-BE32-E72D297353CC}">
              <c16:uniqueId val="{00000000-FFA9-41D4-8153-396A483AEA1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87.09</c:v>
                </c:pt>
                <c:pt idx="1">
                  <c:v>85.79</c:v>
                </c:pt>
                <c:pt idx="2">
                  <c:v>85.01</c:v>
                </c:pt>
                <c:pt idx="3">
                  <c:v>85.55</c:v>
                </c:pt>
                <c:pt idx="4">
                  <c:v>85.22</c:v>
                </c:pt>
              </c:numCache>
            </c:numRef>
          </c:val>
          <c:smooth val="0"/>
          <c:extLst>
            <c:ext xmlns:c16="http://schemas.microsoft.com/office/drawing/2014/chart" uri="{C3380CC4-5D6E-409C-BE32-E72D297353CC}">
              <c16:uniqueId val="{00000001-FFA9-41D4-8153-396A483AEA1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78.48</c:v>
                </c:pt>
                <c:pt idx="1">
                  <c:v>63.62</c:v>
                </c:pt>
                <c:pt idx="2">
                  <c:v>62.35</c:v>
                </c:pt>
                <c:pt idx="3">
                  <c:v>66.36</c:v>
                </c:pt>
                <c:pt idx="4">
                  <c:v>60.18</c:v>
                </c:pt>
              </c:numCache>
            </c:numRef>
          </c:val>
          <c:extLst>
            <c:ext xmlns:c16="http://schemas.microsoft.com/office/drawing/2014/chart" uri="{C3380CC4-5D6E-409C-BE32-E72D297353CC}">
              <c16:uniqueId val="{00000000-615E-468A-8369-CF211E40EEC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5E-468A-8369-CF211E40EEC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B4-45C3-B62D-7126E3DA6E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B4-45C3-B62D-7126E3DA6E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56-44F7-B3DB-379F03FF57B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56-44F7-B3DB-379F03FF57B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17-4FA4-956E-47F1B0E563D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17-4FA4-956E-47F1B0E563D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9A-4E55-9F5E-7DCC29A1038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9A-4E55-9F5E-7DCC29A1038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620.14</c:v>
                </c:pt>
                <c:pt idx="1">
                  <c:v>793.21</c:v>
                </c:pt>
                <c:pt idx="2">
                  <c:v>848.56</c:v>
                </c:pt>
                <c:pt idx="3">
                  <c:v>611.38</c:v>
                </c:pt>
                <c:pt idx="4">
                  <c:v>695.14</c:v>
                </c:pt>
              </c:numCache>
            </c:numRef>
          </c:val>
          <c:extLst>
            <c:ext xmlns:c16="http://schemas.microsoft.com/office/drawing/2014/chart" uri="{C3380CC4-5D6E-409C-BE32-E72D297353CC}">
              <c16:uniqueId val="{00000000-2195-42D4-BE1D-4D5329FC56F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948.07</c:v>
                </c:pt>
                <c:pt idx="1">
                  <c:v>1105.9100000000001</c:v>
                </c:pt>
                <c:pt idx="2">
                  <c:v>1303.55</c:v>
                </c:pt>
                <c:pt idx="3">
                  <c:v>1172.21</c:v>
                </c:pt>
                <c:pt idx="4">
                  <c:v>1122.71</c:v>
                </c:pt>
              </c:numCache>
            </c:numRef>
          </c:val>
          <c:smooth val="0"/>
          <c:extLst>
            <c:ext xmlns:c16="http://schemas.microsoft.com/office/drawing/2014/chart" uri="{C3380CC4-5D6E-409C-BE32-E72D297353CC}">
              <c16:uniqueId val="{00000001-2195-42D4-BE1D-4D5329FC56F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98.5</c:v>
                </c:pt>
                <c:pt idx="1">
                  <c:v>100</c:v>
                </c:pt>
                <c:pt idx="2">
                  <c:v>100.06</c:v>
                </c:pt>
                <c:pt idx="3">
                  <c:v>100</c:v>
                </c:pt>
                <c:pt idx="4">
                  <c:v>84.48</c:v>
                </c:pt>
              </c:numCache>
            </c:numRef>
          </c:val>
          <c:extLst>
            <c:ext xmlns:c16="http://schemas.microsoft.com/office/drawing/2014/chart" uri="{C3380CC4-5D6E-409C-BE32-E72D297353CC}">
              <c16:uniqueId val="{00000000-87D4-4221-BFAD-2E7B8302381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83.31</c:v>
                </c:pt>
                <c:pt idx="1">
                  <c:v>76.319999999999993</c:v>
                </c:pt>
                <c:pt idx="2">
                  <c:v>78.510000000000005</c:v>
                </c:pt>
                <c:pt idx="3">
                  <c:v>79.55</c:v>
                </c:pt>
                <c:pt idx="4">
                  <c:v>76.87</c:v>
                </c:pt>
              </c:numCache>
            </c:numRef>
          </c:val>
          <c:smooth val="0"/>
          <c:extLst>
            <c:ext xmlns:c16="http://schemas.microsoft.com/office/drawing/2014/chart" uri="{C3380CC4-5D6E-409C-BE32-E72D297353CC}">
              <c16:uniqueId val="{00000001-87D4-4221-BFAD-2E7B8302381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152.88999999999999</c:v>
                </c:pt>
                <c:pt idx="2">
                  <c:v>154.1</c:v>
                </c:pt>
                <c:pt idx="3">
                  <c:v>150.71</c:v>
                </c:pt>
                <c:pt idx="4">
                  <c:v>151.47</c:v>
                </c:pt>
              </c:numCache>
            </c:numRef>
          </c:val>
          <c:extLst>
            <c:ext xmlns:c16="http://schemas.microsoft.com/office/drawing/2014/chart" uri="{C3380CC4-5D6E-409C-BE32-E72D297353CC}">
              <c16:uniqueId val="{00000000-BF93-4E90-8882-082CB73BB40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160.62</c:v>
                </c:pt>
                <c:pt idx="1">
                  <c:v>171.08</c:v>
                </c:pt>
                <c:pt idx="2">
                  <c:v>160.44999999999999</c:v>
                </c:pt>
                <c:pt idx="3">
                  <c:v>161.13</c:v>
                </c:pt>
                <c:pt idx="4">
                  <c:v>161.19999999999999</c:v>
                </c:pt>
              </c:numCache>
            </c:numRef>
          </c:val>
          <c:smooth val="0"/>
          <c:extLst>
            <c:ext xmlns:c16="http://schemas.microsoft.com/office/drawing/2014/chart" uri="{C3380CC4-5D6E-409C-BE32-E72D297353CC}">
              <c16:uniqueId val="{00000001-BF93-4E90-8882-082CB73BB40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二宮町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Cb2</v>
      </c>
      <c r="X8" s="65"/>
      <c r="Y8" s="65"/>
      <c r="Z8" s="65"/>
      <c r="AA8" s="65"/>
      <c r="AB8" s="65"/>
      <c r="AC8" s="65"/>
      <c r="AD8" s="66" t="str">
        <f>データ!$M$6</f>
        <v>非設置</v>
      </c>
      <c r="AE8" s="66"/>
      <c r="AF8" s="66"/>
      <c r="AG8" s="66"/>
      <c r="AH8" s="66"/>
      <c r="AI8" s="66"/>
      <c r="AJ8" s="66"/>
      <c r="AK8" s="3"/>
      <c r="AL8" s="45">
        <f>データ!S6</f>
        <v>27925</v>
      </c>
      <c r="AM8" s="45"/>
      <c r="AN8" s="45"/>
      <c r="AO8" s="45"/>
      <c r="AP8" s="45"/>
      <c r="AQ8" s="45"/>
      <c r="AR8" s="45"/>
      <c r="AS8" s="45"/>
      <c r="AT8" s="46">
        <f>データ!T6</f>
        <v>9.08</v>
      </c>
      <c r="AU8" s="46"/>
      <c r="AV8" s="46"/>
      <c r="AW8" s="46"/>
      <c r="AX8" s="46"/>
      <c r="AY8" s="46"/>
      <c r="AZ8" s="46"/>
      <c r="BA8" s="46"/>
      <c r="BB8" s="46">
        <f>データ!U6</f>
        <v>3075.44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90.69</v>
      </c>
      <c r="Q10" s="46"/>
      <c r="R10" s="46"/>
      <c r="S10" s="46"/>
      <c r="T10" s="46"/>
      <c r="U10" s="46"/>
      <c r="V10" s="46"/>
      <c r="W10" s="46">
        <f>データ!Q6</f>
        <v>99.05</v>
      </c>
      <c r="X10" s="46"/>
      <c r="Y10" s="46"/>
      <c r="Z10" s="46"/>
      <c r="AA10" s="46"/>
      <c r="AB10" s="46"/>
      <c r="AC10" s="46"/>
      <c r="AD10" s="45">
        <f>データ!R6</f>
        <v>2673</v>
      </c>
      <c r="AE10" s="45"/>
      <c r="AF10" s="45"/>
      <c r="AG10" s="45"/>
      <c r="AH10" s="45"/>
      <c r="AI10" s="45"/>
      <c r="AJ10" s="45"/>
      <c r="AK10" s="2"/>
      <c r="AL10" s="45">
        <f>データ!V6</f>
        <v>25310</v>
      </c>
      <c r="AM10" s="45"/>
      <c r="AN10" s="45"/>
      <c r="AO10" s="45"/>
      <c r="AP10" s="45"/>
      <c r="AQ10" s="45"/>
      <c r="AR10" s="45"/>
      <c r="AS10" s="45"/>
      <c r="AT10" s="46">
        <f>データ!W6</f>
        <v>4.17</v>
      </c>
      <c r="AU10" s="46"/>
      <c r="AV10" s="46"/>
      <c r="AW10" s="46"/>
      <c r="AX10" s="46"/>
      <c r="AY10" s="46"/>
      <c r="AZ10" s="46"/>
      <c r="BA10" s="46"/>
      <c r="BB10" s="46">
        <f>データ!X6</f>
        <v>6069.54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43</v>
      </c>
      <c r="N86" s="12" t="s">
        <v>43</v>
      </c>
      <c r="O86" s="12" t="str">
        <f>データ!EO6</f>
        <v>【0.23】</v>
      </c>
    </row>
  </sheetData>
  <sheetProtection algorithmName="SHA-512" hashValue="qd9M0eFD1YfLEvbAEhnUBEKJIIyGNA4RJrnQszP0Sbda/hPjl4r6YaWdMxA2K4TP0mSi9LcZz3DY7iVYpXeJPQ==" saltValue="ZnQIfmwU3P2A2oqc5czd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143421</v>
      </c>
      <c r="D6" s="19">
        <f t="shared" si="3"/>
        <v>47</v>
      </c>
      <c r="E6" s="19">
        <f t="shared" si="3"/>
        <v>17</v>
      </c>
      <c r="F6" s="19">
        <f t="shared" si="3"/>
        <v>1</v>
      </c>
      <c r="G6" s="19">
        <f t="shared" si="3"/>
        <v>0</v>
      </c>
      <c r="H6" s="19" t="str">
        <f t="shared" si="3"/>
        <v>神奈川県　二宮町</v>
      </c>
      <c r="I6" s="19" t="str">
        <f t="shared" si="3"/>
        <v>法非適用</v>
      </c>
      <c r="J6" s="19" t="str">
        <f t="shared" si="3"/>
        <v>下水道事業</v>
      </c>
      <c r="K6" s="19" t="str">
        <f t="shared" si="3"/>
        <v>公共下水道</v>
      </c>
      <c r="L6" s="19" t="str">
        <f t="shared" si="3"/>
        <v>Cb2</v>
      </c>
      <c r="M6" s="19" t="str">
        <f t="shared" si="3"/>
        <v>非設置</v>
      </c>
      <c r="N6" s="20" t="str">
        <f t="shared" si="3"/>
        <v>-</v>
      </c>
      <c r="O6" s="20" t="str">
        <f t="shared" si="3"/>
        <v>該当数値なし</v>
      </c>
      <c r="P6" s="20">
        <f t="shared" si="3"/>
        <v>90.69</v>
      </c>
      <c r="Q6" s="20">
        <f t="shared" si="3"/>
        <v>99.05</v>
      </c>
      <c r="R6" s="20">
        <f t="shared" si="3"/>
        <v>2673</v>
      </c>
      <c r="S6" s="20">
        <f t="shared" si="3"/>
        <v>27925</v>
      </c>
      <c r="T6" s="20">
        <f t="shared" si="3"/>
        <v>9.08</v>
      </c>
      <c r="U6" s="20">
        <f t="shared" si="3"/>
        <v>3075.44</v>
      </c>
      <c r="V6" s="20">
        <f t="shared" si="3"/>
        <v>25310</v>
      </c>
      <c r="W6" s="20">
        <f t="shared" si="3"/>
        <v>4.17</v>
      </c>
      <c r="X6" s="20">
        <f t="shared" si="3"/>
        <v>6069.54</v>
      </c>
      <c r="Y6" s="21">
        <f>IF(Y7="",NA(),Y7)</f>
        <v>78.48</v>
      </c>
      <c r="Z6" s="21">
        <f t="shared" ref="Z6:AH6" si="4">IF(Z7="",NA(),Z7)</f>
        <v>63.62</v>
      </c>
      <c r="AA6" s="21">
        <f t="shared" si="4"/>
        <v>62.35</v>
      </c>
      <c r="AB6" s="21">
        <f t="shared" si="4"/>
        <v>66.36</v>
      </c>
      <c r="AC6" s="21">
        <f t="shared" si="4"/>
        <v>60.18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620.14</v>
      </c>
      <c r="BG6" s="21">
        <f t="shared" ref="BG6:BO6" si="7">IF(BG7="",NA(),BG7)</f>
        <v>793.21</v>
      </c>
      <c r="BH6" s="21">
        <f t="shared" si="7"/>
        <v>848.56</v>
      </c>
      <c r="BI6" s="21">
        <f t="shared" si="7"/>
        <v>611.38</v>
      </c>
      <c r="BJ6" s="21">
        <f t="shared" si="7"/>
        <v>695.14</v>
      </c>
      <c r="BK6" s="21">
        <f t="shared" si="7"/>
        <v>948.07</v>
      </c>
      <c r="BL6" s="21">
        <f t="shared" si="7"/>
        <v>1105.9100000000001</v>
      </c>
      <c r="BM6" s="21">
        <f t="shared" si="7"/>
        <v>1303.55</v>
      </c>
      <c r="BN6" s="21">
        <f t="shared" si="7"/>
        <v>1172.21</v>
      </c>
      <c r="BO6" s="21">
        <f t="shared" si="7"/>
        <v>1122.71</v>
      </c>
      <c r="BP6" s="20" t="str">
        <f>IF(BP7="","",IF(BP7="-","【-】","【"&amp;SUBSTITUTE(TEXT(BP7,"#,##0.00"),"-","△")&amp;"】"))</f>
        <v>【652.82】</v>
      </c>
      <c r="BQ6" s="21">
        <f>IF(BQ7="",NA(),BQ7)</f>
        <v>98.5</v>
      </c>
      <c r="BR6" s="21">
        <f t="shared" ref="BR6:BZ6" si="8">IF(BR7="",NA(),BR7)</f>
        <v>100</v>
      </c>
      <c r="BS6" s="21">
        <f t="shared" si="8"/>
        <v>100.06</v>
      </c>
      <c r="BT6" s="21">
        <f t="shared" si="8"/>
        <v>100</v>
      </c>
      <c r="BU6" s="21">
        <f t="shared" si="8"/>
        <v>84.48</v>
      </c>
      <c r="BV6" s="21">
        <f t="shared" si="8"/>
        <v>83.31</v>
      </c>
      <c r="BW6" s="21">
        <f t="shared" si="8"/>
        <v>76.319999999999993</v>
      </c>
      <c r="BX6" s="21">
        <f t="shared" si="8"/>
        <v>78.510000000000005</v>
      </c>
      <c r="BY6" s="21">
        <f t="shared" si="8"/>
        <v>79.55</v>
      </c>
      <c r="BZ6" s="21">
        <f t="shared" si="8"/>
        <v>76.87</v>
      </c>
      <c r="CA6" s="20" t="str">
        <f>IF(CA7="","",IF(CA7="-","【-】","【"&amp;SUBSTITUTE(TEXT(CA7,"#,##0.00"),"-","△")&amp;"】"))</f>
        <v>【97.61】</v>
      </c>
      <c r="CB6" s="21">
        <f>IF(CB7="",NA(),CB7)</f>
        <v>150</v>
      </c>
      <c r="CC6" s="21">
        <f t="shared" ref="CC6:CK6" si="9">IF(CC7="",NA(),CC7)</f>
        <v>152.88999999999999</v>
      </c>
      <c r="CD6" s="21">
        <f t="shared" si="9"/>
        <v>154.1</v>
      </c>
      <c r="CE6" s="21">
        <f t="shared" si="9"/>
        <v>150.71</v>
      </c>
      <c r="CF6" s="21">
        <f t="shared" si="9"/>
        <v>151.47</v>
      </c>
      <c r="CG6" s="21">
        <f t="shared" si="9"/>
        <v>160.62</v>
      </c>
      <c r="CH6" s="21">
        <f t="shared" si="9"/>
        <v>171.08</v>
      </c>
      <c r="CI6" s="21">
        <f t="shared" si="9"/>
        <v>160.44999999999999</v>
      </c>
      <c r="CJ6" s="21">
        <f t="shared" si="9"/>
        <v>161.13</v>
      </c>
      <c r="CK6" s="21">
        <f t="shared" si="9"/>
        <v>161.19999999999999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49.98</v>
      </c>
      <c r="CS6" s="21">
        <f t="shared" si="10"/>
        <v>50.06</v>
      </c>
      <c r="CT6" s="21">
        <f t="shared" si="10"/>
        <v>46.3</v>
      </c>
      <c r="CU6" s="21">
        <f t="shared" si="10"/>
        <v>47.23</v>
      </c>
      <c r="CV6" s="21">
        <f t="shared" si="10"/>
        <v>54.22</v>
      </c>
      <c r="CW6" s="20" t="str">
        <f>IF(CW7="","",IF(CW7="-","【-】","【"&amp;SUBSTITUTE(TEXT(CW7,"#,##0.00"),"-","△")&amp;"】"))</f>
        <v>【59.10】</v>
      </c>
      <c r="CX6" s="21">
        <f>IF(CX7="",NA(),CX7)</f>
        <v>76.760000000000005</v>
      </c>
      <c r="CY6" s="21">
        <f t="shared" ref="CY6:DG6" si="11">IF(CY7="",NA(),CY7)</f>
        <v>78.86</v>
      </c>
      <c r="CZ6" s="21">
        <f t="shared" si="11"/>
        <v>80.959999999999994</v>
      </c>
      <c r="DA6" s="21">
        <f t="shared" si="11"/>
        <v>83.27</v>
      </c>
      <c r="DB6" s="21">
        <f t="shared" si="11"/>
        <v>84.16</v>
      </c>
      <c r="DC6" s="21">
        <f t="shared" si="11"/>
        <v>87.09</v>
      </c>
      <c r="DD6" s="21">
        <f t="shared" si="11"/>
        <v>85.79</v>
      </c>
      <c r="DE6" s="21">
        <f t="shared" si="11"/>
        <v>85.01</v>
      </c>
      <c r="DF6" s="21">
        <f t="shared" si="11"/>
        <v>85.55</v>
      </c>
      <c r="DG6" s="21">
        <f t="shared" si="11"/>
        <v>85.22</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v>
      </c>
      <c r="EK6" s="21">
        <f t="shared" si="14"/>
        <v>0.34</v>
      </c>
      <c r="EL6" s="21">
        <f t="shared" si="14"/>
        <v>0.04</v>
      </c>
      <c r="EM6" s="21">
        <f t="shared" si="14"/>
        <v>0.06</v>
      </c>
      <c r="EN6" s="21">
        <f t="shared" si="14"/>
        <v>0.01</v>
      </c>
      <c r="EO6" s="20" t="str">
        <f>IF(EO7="","",IF(EO7="-","【-】","【"&amp;SUBSTITUTE(TEXT(EO7,"#,##0.00"),"-","△")&amp;"】"))</f>
        <v>【0.23】</v>
      </c>
    </row>
    <row r="7" spans="1:145" s="22" customFormat="1" x14ac:dyDescent="0.2">
      <c r="A7" s="14"/>
      <c r="B7" s="23">
        <v>2022</v>
      </c>
      <c r="C7" s="23">
        <v>143421</v>
      </c>
      <c r="D7" s="23">
        <v>47</v>
      </c>
      <c r="E7" s="23">
        <v>17</v>
      </c>
      <c r="F7" s="23">
        <v>1</v>
      </c>
      <c r="G7" s="23">
        <v>0</v>
      </c>
      <c r="H7" s="23" t="s">
        <v>97</v>
      </c>
      <c r="I7" s="23" t="s">
        <v>98</v>
      </c>
      <c r="J7" s="23" t="s">
        <v>99</v>
      </c>
      <c r="K7" s="23" t="s">
        <v>100</v>
      </c>
      <c r="L7" s="23" t="s">
        <v>101</v>
      </c>
      <c r="M7" s="23" t="s">
        <v>102</v>
      </c>
      <c r="N7" s="24" t="s">
        <v>103</v>
      </c>
      <c r="O7" s="24" t="s">
        <v>104</v>
      </c>
      <c r="P7" s="24">
        <v>90.69</v>
      </c>
      <c r="Q7" s="24">
        <v>99.05</v>
      </c>
      <c r="R7" s="24">
        <v>2673</v>
      </c>
      <c r="S7" s="24">
        <v>27925</v>
      </c>
      <c r="T7" s="24">
        <v>9.08</v>
      </c>
      <c r="U7" s="24">
        <v>3075.44</v>
      </c>
      <c r="V7" s="24">
        <v>25310</v>
      </c>
      <c r="W7" s="24">
        <v>4.17</v>
      </c>
      <c r="X7" s="24">
        <v>6069.54</v>
      </c>
      <c r="Y7" s="24">
        <v>78.48</v>
      </c>
      <c r="Z7" s="24">
        <v>63.62</v>
      </c>
      <c r="AA7" s="24">
        <v>62.35</v>
      </c>
      <c r="AB7" s="24">
        <v>66.36</v>
      </c>
      <c r="AC7" s="24">
        <v>60.18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620.14</v>
      </c>
      <c r="BG7" s="24">
        <v>793.21</v>
      </c>
      <c r="BH7" s="24">
        <v>848.56</v>
      </c>
      <c r="BI7" s="24">
        <v>611.38</v>
      </c>
      <c r="BJ7" s="24">
        <v>695.14</v>
      </c>
      <c r="BK7" s="24">
        <v>948.07</v>
      </c>
      <c r="BL7" s="24">
        <v>1105.9100000000001</v>
      </c>
      <c r="BM7" s="24">
        <v>1303.55</v>
      </c>
      <c r="BN7" s="24">
        <v>1172.21</v>
      </c>
      <c r="BO7" s="24">
        <v>1122.71</v>
      </c>
      <c r="BP7" s="24">
        <v>652.82000000000005</v>
      </c>
      <c r="BQ7" s="24">
        <v>98.5</v>
      </c>
      <c r="BR7" s="24">
        <v>100</v>
      </c>
      <c r="BS7" s="24">
        <v>100.06</v>
      </c>
      <c r="BT7" s="24">
        <v>100</v>
      </c>
      <c r="BU7" s="24">
        <v>84.48</v>
      </c>
      <c r="BV7" s="24">
        <v>83.31</v>
      </c>
      <c r="BW7" s="24">
        <v>76.319999999999993</v>
      </c>
      <c r="BX7" s="24">
        <v>78.510000000000005</v>
      </c>
      <c r="BY7" s="24">
        <v>79.55</v>
      </c>
      <c r="BZ7" s="24">
        <v>76.87</v>
      </c>
      <c r="CA7" s="24">
        <v>97.61</v>
      </c>
      <c r="CB7" s="24">
        <v>150</v>
      </c>
      <c r="CC7" s="24">
        <v>152.88999999999999</v>
      </c>
      <c r="CD7" s="24">
        <v>154.1</v>
      </c>
      <c r="CE7" s="24">
        <v>150.71</v>
      </c>
      <c r="CF7" s="24">
        <v>151.47</v>
      </c>
      <c r="CG7" s="24">
        <v>160.62</v>
      </c>
      <c r="CH7" s="24">
        <v>171.08</v>
      </c>
      <c r="CI7" s="24">
        <v>160.44999999999999</v>
      </c>
      <c r="CJ7" s="24">
        <v>161.13</v>
      </c>
      <c r="CK7" s="24">
        <v>161.19999999999999</v>
      </c>
      <c r="CL7" s="24">
        <v>138.29</v>
      </c>
      <c r="CM7" s="24" t="s">
        <v>103</v>
      </c>
      <c r="CN7" s="24" t="s">
        <v>103</v>
      </c>
      <c r="CO7" s="24" t="s">
        <v>103</v>
      </c>
      <c r="CP7" s="24" t="s">
        <v>103</v>
      </c>
      <c r="CQ7" s="24" t="s">
        <v>103</v>
      </c>
      <c r="CR7" s="24">
        <v>49.98</v>
      </c>
      <c r="CS7" s="24">
        <v>50.06</v>
      </c>
      <c r="CT7" s="24">
        <v>46.3</v>
      </c>
      <c r="CU7" s="24">
        <v>47.23</v>
      </c>
      <c r="CV7" s="24">
        <v>54.22</v>
      </c>
      <c r="CW7" s="24">
        <v>59.1</v>
      </c>
      <c r="CX7" s="24">
        <v>76.760000000000005</v>
      </c>
      <c r="CY7" s="24">
        <v>78.86</v>
      </c>
      <c r="CZ7" s="24">
        <v>80.959999999999994</v>
      </c>
      <c r="DA7" s="24">
        <v>83.27</v>
      </c>
      <c r="DB7" s="24">
        <v>84.16</v>
      </c>
      <c r="DC7" s="24">
        <v>87.09</v>
      </c>
      <c r="DD7" s="24">
        <v>85.79</v>
      </c>
      <c r="DE7" s="24">
        <v>85.01</v>
      </c>
      <c r="DF7" s="24">
        <v>85.55</v>
      </c>
      <c r="DG7" s="24">
        <v>85.22</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v>
      </c>
      <c r="EK7" s="24">
        <v>0.34</v>
      </c>
      <c r="EL7" s="24">
        <v>0.04</v>
      </c>
      <c r="EM7" s="24">
        <v>0.06</v>
      </c>
      <c r="EN7" s="24">
        <v>0.01</v>
      </c>
      <c r="EO7" s="24">
        <v>0.23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114</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2023-12-12T02:46:55Z</dcterms:created>
  <dcterms:modified xsi:type="dcterms:W3CDTF">2024-02-27T04:19:32Z</dcterms:modified>
  <cp:category/>
</cp:coreProperties>
</file>