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18 南足柄市★　水道、下水道\"/>
    </mc:Choice>
  </mc:AlternateContent>
  <workbookProtection workbookAlgorithmName="SHA-512" workbookHashValue="c6GwY/g+wPfGcliXrVjufljzPHeCiFrbUAbD9pMrNuGFd8GHvDzK61PHF+5yef93wcPTjzXiti9kF6f5CRoePg==" workbookSaltValue="axE/yPaMVYSEkQM62dE+bg==" workbookSpinCount="100000" lockStructure="1"/>
  <bookViews>
    <workbookView xWindow="0" yWindow="0" windowWidth="23040" windowHeight="8304"/>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T8" i="4" s="1"/>
  <c r="R6" i="5"/>
  <c r="AL8" i="4" s="1"/>
  <c r="Q6" i="5"/>
  <c r="W10" i="4" s="1"/>
  <c r="P6" i="5"/>
  <c r="O6" i="5"/>
  <c r="I10" i="4" s="1"/>
  <c r="N6" i="5"/>
  <c r="M6" i="5"/>
  <c r="AD8" i="4" s="1"/>
  <c r="L6" i="5"/>
  <c r="W8" i="4" s="1"/>
  <c r="K6" i="5"/>
  <c r="P8" i="4" s="1"/>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I85" i="4"/>
  <c r="G85" i="4"/>
  <c r="F85" i="4"/>
  <c r="E85" i="4"/>
  <c r="BB10" i="4"/>
  <c r="AT10" i="4"/>
  <c r="AL10" i="4"/>
  <c r="P10" i="4"/>
  <c r="B10" i="4"/>
  <c r="BB8" i="4"/>
  <c r="I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<sst xmlns="http://schemas.openxmlformats.org/spreadsheetml/2006/main" count="228" uniqueCount="114">
  <si>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</si>
  <si>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</si>
  <si>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</si>
  <si>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</si>
  <si>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</si>
  <si>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</si>
  <si>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</si>
  <si>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</si>
  <si>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</si>
  <si>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</si>
  <si>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</si>
  <si>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</si>
  <si>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</si>
  <si>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</si>
  <si>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</si>
  <si>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</si>
  <si>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</si>
  <si>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</si>
  <si>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</si>
  <si>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</si>
  <si>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</si>
  <si>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</si>
  <si>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</si>
  <si>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</si>
  <si>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</si>
  <si>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</si>
  <si>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</si>
  <si>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</si>
  <si>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</si>
  <si>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</si>
  <si>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</si>
  <si>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</si>
  <si>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</si>
  <si>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</si>
  <si>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</si>
  <si>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</si>
  <si>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</si>
  <si>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</si>
  <si>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</si>
  <si>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</si>
  <si>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</si>
  <si>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</si>
  <si>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</si>
  <si>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</si>
  <si>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</si>
  <si>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</si>
  <si>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</si>
  <si>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</si>
  <si>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</si>
  <si>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</si>
  <si>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</si>
  <si>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</si>
  <si>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</si>
  <si>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</si>
  <si>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</si>
  <si>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</si>
  <si>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</si>
  <si>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</si>
  <si>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</si>
  <si>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</si>
  <si>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</si>
  <si>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</si>
  <si>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</si>
  <si>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</si>
  <si>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</si>
  <si>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</si>
  <si>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</si>
  <si>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</si>
  <si>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</si>
  <si>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</si>
  <si>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</si>
  <si>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</si>
  <si>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</si>
  <si>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</si>
  <si>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</si>
  <si>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</si>
  <si>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</si>
  <si>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</si>
  <si>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</si>
  <si>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</si>
  <si>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</si>
  <si>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</si>
  <si>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</si>
  <si>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</si>
  <si>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</si>
  <si>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</si>
  <si>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</si>
  <si>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</si>
  <si>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</si>
  <si>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</si>
  <si>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</si>
  <si>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</si>
  <si>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</si>
  <si>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南足柄市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</si>
  <si>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</si>
  <si>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</si>
  <si>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</si>
  <si>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</si>
  <si>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</si>
  <si>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</si>
  <si>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</si>
  <si>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</si>
  <si>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</si>
  <si>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</si>
  <si>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</si>
  <si>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</si>
  <si>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</si>
  <si>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</si>
  <si>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</si>
  <si>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</si>
  <si>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</si>
  <si>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①経常収支比率は前年度より約５ポイント減少しましたが、100％を超えています。類似団体や全国平均より低いものの、②累積欠損がない状態であるため、安定した経営状態であるといえます。
　③流動比率も100％を超え、短期的な債務に対する支払い能力は十分にある状態です。
　④企業債残高対給水収益比率は、資金的に余裕があるため、類似団体や全国平均より低い状態で推移していますが、今後、更新工事等の設備投資が増加することにより高くなることが想定されます。
　⑤料金回収率は給水収益の減少により低くなっていますが、今後も水需要の減少や更新工事の実施による費用の増加による影響を受け、減少傾向は続くものと思われます。
　⑥給水原価が類似団体や全国平均より低い状態は以前から変わりありません。理由は、本市が表流水と地下水の両方を水源としていることや立地条件によるものと考えられます。
　⑦施設利用率は、類似団体や全国平均より比較的高く、有効的に施設を活用していると言えます。
　⑧有収率は、効果的な漏水修繕の実施により上昇傾向が見られ、類似団体と同程度となりました。</t>
    <rPh sb="9" eb="12">
      <t>ゼンネンド</t>
    </rPh>
    <rPh sb="14" eb="15">
      <t>ヤク</t>
    </rPh>
    <rPh sb="20" eb="22">
      <t>ゲンショウ</t>
    </rPh>
    <rPh sb="33" eb="34">
      <t>コ</t>
    </rPh>
    <rPh sb="40" eb="42">
      <t>ルイジ</t>
    </rPh>
    <rPh sb="51" eb="52">
      <t>ヒク</t>
    </rPh>
    <rPh sb="177" eb="179">
      <t>スイイ</t>
    </rPh>
    <rPh sb="232" eb="234">
      <t>キュウスイ</t>
    </rPh>
    <rPh sb="234" eb="236">
      <t>シュウエキ</t>
    </rPh>
    <rPh sb="237" eb="239">
      <t>ゲンショウ</t>
    </rPh>
    <rPh sb="242" eb="243">
      <t>ヒク</t>
    </rPh>
    <rPh sb="252" eb="254">
      <t>コンゴ</t>
    </rPh>
    <rPh sb="255" eb="256">
      <t>ミズ</t>
    </rPh>
    <rPh sb="256" eb="258">
      <t>ジュヨウ</t>
    </rPh>
    <rPh sb="259" eb="261">
      <t>ゲンショウ</t>
    </rPh>
    <rPh sb="262" eb="264">
      <t>コウシン</t>
    </rPh>
    <rPh sb="264" eb="266">
      <t>コウジ</t>
    </rPh>
    <rPh sb="267" eb="269">
      <t>ジッシ</t>
    </rPh>
    <rPh sb="272" eb="274">
      <t>ヒヨウ</t>
    </rPh>
    <rPh sb="275" eb="276">
      <t>ゾウ</t>
    </rPh>
    <rPh sb="276" eb="277">
      <t>カ</t>
    </rPh>
    <rPh sb="280" eb="282">
      <t>エイキョウ</t>
    </rPh>
    <rPh sb="283" eb="284">
      <t>ウ</t>
    </rPh>
    <rPh sb="286" eb="288">
      <t>ゲンショウ</t>
    </rPh>
    <rPh sb="288" eb="290">
      <t>ケイコウ</t>
    </rPh>
    <rPh sb="291" eb="292">
      <t>ゾク</t>
    </rPh>
    <rPh sb="296" eb="297">
      <t>オモ</t>
    </rPh>
    <rPh sb="454" eb="456">
      <t>ケイコウ</t>
    </rPh>
    <rPh sb="457" eb="458">
      <t>ミ</t>
    </rPh>
    <rPh sb="461" eb="463">
      <t>ルイジ</t>
    </rPh>
    <rPh sb="463" eb="465">
      <t>ダンタイ</t>
    </rPh>
    <rPh sb="466" eb="469">
      <t>ドウテイド</t>
    </rPh>
    <phoneticPr fontId="4"/>
  </si>
  <si>
    <t>　①有形固定資産減価償却率は、類似団体や全国平均より高い水準となっており、老朽化が進んでいるため、計画的な更新工事を実施しています。
　②管路経年化率は、類似団体平均と同様に上昇傾向ですが、平均より法定耐用年数を経過した管路が多いため、管路の更新を進める必要があります。
　③管路更新率は、県道に埋設している主要管路の更新を優先的に実施し、幹線管路についてはＤＢ方式を導入して対策を図り、効果的かつ効率的に更新工事を進めることで、類似団体平均を大きく上回りました。</t>
    <rPh sb="95" eb="97">
      <t>ヘイキン</t>
    </rPh>
    <rPh sb="99" eb="101">
      <t>ホウテイ</t>
    </rPh>
    <rPh sb="101" eb="103">
      <t>タイヨウ</t>
    </rPh>
    <rPh sb="103" eb="105">
      <t>ネンスウ</t>
    </rPh>
    <rPh sb="106" eb="108">
      <t>ケイカ</t>
    </rPh>
    <rPh sb="110" eb="112">
      <t>カンロ</t>
    </rPh>
    <rPh sb="113" eb="114">
      <t>オオ</t>
    </rPh>
    <rPh sb="118" eb="120">
      <t>カンロ</t>
    </rPh>
    <rPh sb="121" eb="123">
      <t>コウシン</t>
    </rPh>
    <rPh sb="124" eb="125">
      <t>スス</t>
    </rPh>
    <rPh sb="127" eb="129">
      <t>ヒツヨウ</t>
    </rPh>
    <rPh sb="138" eb="140">
      <t>カンロ</t>
    </rPh>
    <rPh sb="140" eb="142">
      <t>コウシン</t>
    </rPh>
    <rPh sb="142" eb="143">
      <t>リツ</t>
    </rPh>
    <rPh sb="145" eb="147">
      <t>ケンドウ</t>
    </rPh>
    <rPh sb="148" eb="150">
      <t>マイセツ</t>
    </rPh>
    <rPh sb="154" eb="156">
      <t>シュヨウ</t>
    </rPh>
    <rPh sb="156" eb="158">
      <t>カンロ</t>
    </rPh>
    <rPh sb="159" eb="161">
      <t>コウシン</t>
    </rPh>
    <rPh sb="162" eb="165">
      <t>ユウセンテキ</t>
    </rPh>
    <rPh sb="166" eb="168">
      <t>ジッシ</t>
    </rPh>
    <rPh sb="170" eb="172">
      <t>カンセン</t>
    </rPh>
    <rPh sb="172" eb="174">
      <t>カンロ</t>
    </rPh>
    <rPh sb="181" eb="183">
      <t>ホウシキ</t>
    </rPh>
    <rPh sb="184" eb="186">
      <t>ドウニュウ</t>
    </rPh>
    <rPh sb="188" eb="190">
      <t>タイサク</t>
    </rPh>
    <rPh sb="191" eb="192">
      <t>ハカ</t>
    </rPh>
    <rPh sb="215" eb="217">
      <t>ルイジ</t>
    </rPh>
    <rPh sb="217" eb="219">
      <t>ダンタイ</t>
    </rPh>
    <rPh sb="219" eb="221">
      <t>ヘイキン</t>
    </rPh>
    <rPh sb="222" eb="223">
      <t>オオ</t>
    </rPh>
    <rPh sb="225" eb="227">
      <t>ウワマワ</t>
    </rPh>
    <phoneticPr fontId="4"/>
  </si>
  <si>
    <t>　本市の特徴として、工場用水などの多量需要者の動向に大きく影響を受けています。
　令和４年度中には多量需要者が工場の操業を終了し、給水収益が大きく減少しました。令和５年度からの企業系収益はより一層厳しくなると推測され、今後も人口減少や節水機器の普及により、家庭用の水需要は減少傾向が続いていくものと予想されます。
　施設や管路の老朽化対策については、効果的かつ効率的に更新工事を進めているところですが、近い将来、現行料金での経営が厳しくなることが予測されます。
　今後も財政推計を注視しながら、適正な更新工事の執行や水道料金について継続的に検討を行い、安定した事業運営を目指していきます。</t>
    <rPh sb="13" eb="14">
      <t>スイ</t>
    </rPh>
    <rPh sb="17" eb="19">
      <t>タリョウ</t>
    </rPh>
    <rPh sb="21" eb="22">
      <t>シャ</t>
    </rPh>
    <rPh sb="41" eb="43">
      <t>レイワ</t>
    </rPh>
    <rPh sb="44" eb="46">
      <t>ネンド</t>
    </rPh>
    <rPh sb="46" eb="47">
      <t>チュウ</t>
    </rPh>
    <rPh sb="49" eb="51">
      <t>タリョウ</t>
    </rPh>
    <rPh sb="51" eb="53">
      <t>ジュヨウ</t>
    </rPh>
    <rPh sb="53" eb="54">
      <t>シャ</t>
    </rPh>
    <rPh sb="55" eb="57">
      <t>コウジョウ</t>
    </rPh>
    <rPh sb="58" eb="60">
      <t>ソウギョウ</t>
    </rPh>
    <rPh sb="61" eb="63">
      <t>シュウリョウ</t>
    </rPh>
    <rPh sb="65" eb="67">
      <t>キュウスイ</t>
    </rPh>
    <rPh sb="67" eb="69">
      <t>シュウエキ</t>
    </rPh>
    <rPh sb="70" eb="71">
      <t>オオ</t>
    </rPh>
    <rPh sb="73" eb="75">
      <t>ゲンショウ</t>
    </rPh>
    <rPh sb="80" eb="82">
      <t>レイワ</t>
    </rPh>
    <rPh sb="83" eb="85">
      <t>ネンド</t>
    </rPh>
    <rPh sb="88" eb="91">
      <t>キギョウケイ</t>
    </rPh>
    <rPh sb="91" eb="93">
      <t>シュウエキ</t>
    </rPh>
    <rPh sb="96" eb="98">
      <t>イッソウ</t>
    </rPh>
    <rPh sb="98" eb="99">
      <t>キビ</t>
    </rPh>
    <rPh sb="104" eb="106">
      <t>スイソク</t>
    </rPh>
    <rPh sb="109" eb="111">
      <t>コンゴ</t>
    </rPh>
    <rPh sb="149" eb="151">
      <t>ヨソウ</t>
    </rPh>
    <rPh sb="175" eb="177">
      <t>コウカ</t>
    </rPh>
    <rPh sb="177" eb="178">
      <t>テキ</t>
    </rPh>
    <rPh sb="184" eb="186">
      <t>コウシン</t>
    </rPh>
    <rPh sb="186" eb="188">
      <t>コウジ</t>
    </rPh>
    <rPh sb="189" eb="190">
      <t>スス</t>
    </rPh>
    <rPh sb="201" eb="202">
      <t>チカ</t>
    </rPh>
    <rPh sb="203" eb="205">
      <t>ショウライ</t>
    </rPh>
    <rPh sb="206" eb="208">
      <t>ゲンコウ</t>
    </rPh>
    <rPh sb="208" eb="210">
      <t>リョウキン</t>
    </rPh>
    <rPh sb="212" eb="214">
      <t>ケイエイ</t>
    </rPh>
    <rPh sb="215" eb="216">
      <t>キビ</t>
    </rPh>
    <rPh sb="223" eb="225">
      <t>ヨソク</t>
    </rPh>
    <rPh sb="232" eb="234">
      <t>コンゴ</t>
    </rPh>
    <rPh sb="250" eb="252">
      <t>コウシン</t>
    </rPh>
    <rPh sb="252" eb="254">
      <t>コウジ</t>
    </rPh>
    <rPh sb="255" eb="257">
      <t>シッコウ</t>
    </rPh>
    <rPh sb="258" eb="260">
      <t>スイドウ</t>
    </rPh>
    <rPh sb="260" eb="262">
      <t>リョウキン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</si>
</sst>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0.47</c:v>
                </c:pt>
                <c:pt idx="1">
                  <c:v>0.66</c:v>
                </c:pt>
                <c:pt idx="2">
                  <c:v>0.52</c:v>
                </c:pt>
                <c:pt idx="3">
                  <c:v>0.38</c:v>
                </c:pt>
                <c:pt idx="4">
                  <c:v>0.63</c:v>
                </c:pt>
              </c:numCache>
            </c:numRef>
          </c:val>
          <c:extLst>
            <c:ext xmlns:c16="http://schemas.microsoft.com/office/drawing/2014/chart" uri="{C3380CC4-5D6E-409C-BE32-E72D297353CC}">
              <c16:uniqueId val="{00000000-1EF3-4AA5-81EF-EEB90BD0E2F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0.57999999999999996</c:v>
                </c:pt>
                <c:pt idx="1">
                  <c:v>0.54</c:v>
                </c:pt>
                <c:pt idx="2">
                  <c:v>0.56999999999999995</c:v>
                </c:pt>
                <c:pt idx="3">
                  <c:v>0.52</c:v>
                </c:pt>
                <c:pt idx="4">
                  <c:v>0.48</c:v>
                </c:pt>
              </c:numCache>
            </c:numRef>
          </c:val>
          <c:smooth val="0"/>
          <c:extLst>
            <c:ext xmlns:c16="http://schemas.microsoft.com/office/drawing/2014/chart" uri="{C3380CC4-5D6E-409C-BE32-E72D297353CC}">
              <c16:uniqueId val="{00000001-1EF3-4AA5-81EF-EEB90BD0E2F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72.17</c:v>
                </c:pt>
                <c:pt idx="1">
                  <c:v>75.83</c:v>
                </c:pt>
                <c:pt idx="2">
                  <c:v>77.239999999999995</c:v>
                </c:pt>
                <c:pt idx="3">
                  <c:v>74.42</c:v>
                </c:pt>
                <c:pt idx="4">
                  <c:v>71.099999999999994</c:v>
                </c:pt>
              </c:numCache>
            </c:numRef>
          </c:val>
          <c:extLst>
            <c:ext xmlns:c16="http://schemas.microsoft.com/office/drawing/2014/chart" uri="{C3380CC4-5D6E-409C-BE32-E72D297353CC}">
              <c16:uniqueId val="{00000000-8282-4FE9-AB81-0DC42F5867D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59.67</c:v>
                </c:pt>
                <c:pt idx="2">
                  <c:v>60.12</c:v>
                </c:pt>
                <c:pt idx="3">
                  <c:v>60.34</c:v>
                </c:pt>
                <c:pt idx="4">
                  <c:v>59.54</c:v>
                </c:pt>
              </c:numCache>
            </c:numRef>
          </c:val>
          <c:smooth val="0"/>
          <c:extLst>
            <c:ext xmlns:c16="http://schemas.microsoft.com/office/drawing/2014/chart" uri="{C3380CC4-5D6E-409C-BE32-E72D297353CC}">
              <c16:uniqueId val="{00000001-8282-4FE9-AB81-0DC42F5867D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84.18</c:v>
                </c:pt>
                <c:pt idx="1">
                  <c:v>81.790000000000006</c:v>
                </c:pt>
                <c:pt idx="2">
                  <c:v>83.21</c:v>
                </c:pt>
                <c:pt idx="3">
                  <c:v>83.72</c:v>
                </c:pt>
                <c:pt idx="4">
                  <c:v>83.87</c:v>
                </c:pt>
              </c:numCache>
            </c:numRef>
          </c:val>
          <c:extLst>
            <c:ext xmlns:c16="http://schemas.microsoft.com/office/drawing/2014/chart" uri="{C3380CC4-5D6E-409C-BE32-E72D297353CC}">
              <c16:uniqueId val="{00000000-04B9-4998-A6B6-C8250069338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c:v>
                </c:pt>
                <c:pt idx="1">
                  <c:v>84.6</c:v>
                </c:pt>
                <c:pt idx="2">
                  <c:v>84.24</c:v>
                </c:pt>
                <c:pt idx="3">
                  <c:v>84.19</c:v>
                </c:pt>
                <c:pt idx="4">
                  <c:v>83.93</c:v>
                </c:pt>
              </c:numCache>
            </c:numRef>
          </c:val>
          <c:smooth val="0"/>
          <c:extLst>
            <c:ext xmlns:c16="http://schemas.microsoft.com/office/drawing/2014/chart" uri="{C3380CC4-5D6E-409C-BE32-E72D297353CC}">
              <c16:uniqueId val="{00000001-04B9-4998-A6B6-C8250069338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102.95</c:v>
                </c:pt>
                <c:pt idx="1">
                  <c:v>108.11</c:v>
                </c:pt>
                <c:pt idx="2">
                  <c:v>114.99</c:v>
                </c:pt>
                <c:pt idx="3">
                  <c:v>105.23</c:v>
                </c:pt>
                <c:pt idx="4">
                  <c:v>100.22</c:v>
                </c:pt>
              </c:numCache>
            </c:numRef>
          </c:val>
          <c:extLst>
            <c:ext xmlns:c16="http://schemas.microsoft.com/office/drawing/2014/chart" uri="{C3380CC4-5D6E-409C-BE32-E72D297353CC}">
              <c16:uniqueId val="{00000000-4196-476D-80D0-EEF533A37A9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110.66</c:v>
                </c:pt>
                <c:pt idx="1">
                  <c:v>109.01</c:v>
                </c:pt>
                <c:pt idx="2">
                  <c:v>108.83</c:v>
                </c:pt>
                <c:pt idx="3">
                  <c:v>109.23</c:v>
                </c:pt>
                <c:pt idx="4">
                  <c:v>108.04</c:v>
                </c:pt>
              </c:numCache>
            </c:numRef>
          </c:val>
          <c:smooth val="0"/>
          <c:extLst>
            <c:ext xmlns:c16="http://schemas.microsoft.com/office/drawing/2014/chart" uri="{C3380CC4-5D6E-409C-BE32-E72D297353CC}">
              <c16:uniqueId val="{00000001-4196-476D-80D0-EEF533A37A9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56.7</c:v>
                </c:pt>
                <c:pt idx="1">
                  <c:v>57.04</c:v>
                </c:pt>
                <c:pt idx="2">
                  <c:v>57.96</c:v>
                </c:pt>
                <c:pt idx="3">
                  <c:v>58.76</c:v>
                </c:pt>
                <c:pt idx="4">
                  <c:v>59.48</c:v>
                </c:pt>
              </c:numCache>
            </c:numRef>
          </c:val>
          <c:extLst>
            <c:ext xmlns:c16="http://schemas.microsoft.com/office/drawing/2014/chart" uri="{C3380CC4-5D6E-409C-BE32-E72D297353CC}">
              <c16:uniqueId val="{00000000-1B61-4346-917D-250D50F3DB0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47.66</c:v>
                </c:pt>
                <c:pt idx="1">
                  <c:v>48.17</c:v>
                </c:pt>
                <c:pt idx="2">
                  <c:v>48.83</c:v>
                </c:pt>
                <c:pt idx="3">
                  <c:v>49.96</c:v>
                </c:pt>
                <c:pt idx="4">
                  <c:v>50.82</c:v>
                </c:pt>
              </c:numCache>
            </c:numRef>
          </c:val>
          <c:smooth val="0"/>
          <c:extLst>
            <c:ext xmlns:c16="http://schemas.microsoft.com/office/drawing/2014/chart" uri="{C3380CC4-5D6E-409C-BE32-E72D297353CC}">
              <c16:uniqueId val="{00000001-1B61-4346-917D-250D50F3DB0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15.49</c:v>
                </c:pt>
                <c:pt idx="1">
                  <c:v>17.21</c:v>
                </c:pt>
                <c:pt idx="2">
                  <c:v>18.32</c:v>
                </c:pt>
                <c:pt idx="3">
                  <c:v>21.79</c:v>
                </c:pt>
                <c:pt idx="4">
                  <c:v>22.91</c:v>
                </c:pt>
              </c:numCache>
            </c:numRef>
          </c:val>
          <c:extLst>
            <c:ext xmlns:c16="http://schemas.microsoft.com/office/drawing/2014/chart" uri="{C3380CC4-5D6E-409C-BE32-E72D297353CC}">
              <c16:uniqueId val="{00000000-16F3-47FD-BB7F-DC69161CCE6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15.1</c:v>
                </c:pt>
                <c:pt idx="1">
                  <c:v>17.12</c:v>
                </c:pt>
                <c:pt idx="2">
                  <c:v>18.18</c:v>
                </c:pt>
                <c:pt idx="3">
                  <c:v>19.32</c:v>
                </c:pt>
                <c:pt idx="4">
                  <c:v>21.16</c:v>
                </c:pt>
              </c:numCache>
            </c:numRef>
          </c:val>
          <c:smooth val="0"/>
          <c:extLst>
            <c:ext xmlns:c16="http://schemas.microsoft.com/office/drawing/2014/chart" uri="{C3380CC4-5D6E-409C-BE32-E72D297353CC}">
              <c16:uniqueId val="{00000001-16F3-47FD-BB7F-DC69161CCE6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D33-4E36-93A6-5972094236A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2.74</c:v>
                </c:pt>
                <c:pt idx="1">
                  <c:v>3.7</c:v>
                </c:pt>
                <c:pt idx="2">
                  <c:v>4.34</c:v>
                </c:pt>
                <c:pt idx="3">
                  <c:v>4.6900000000000004</c:v>
                </c:pt>
                <c:pt idx="4">
                  <c:v>4.72</c:v>
                </c:pt>
              </c:numCache>
            </c:numRef>
          </c:val>
          <c:smooth val="0"/>
          <c:extLst>
            <c:ext xmlns:c16="http://schemas.microsoft.com/office/drawing/2014/chart" uri="{C3380CC4-5D6E-409C-BE32-E72D297353CC}">
              <c16:uniqueId val="{00000001-8D33-4E36-93A6-5972094236A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730.84</c:v>
                </c:pt>
                <c:pt idx="1">
                  <c:v>424.78</c:v>
                </c:pt>
                <c:pt idx="2">
                  <c:v>486</c:v>
                </c:pt>
                <c:pt idx="3">
                  <c:v>477.29</c:v>
                </c:pt>
                <c:pt idx="4">
                  <c:v>490.05</c:v>
                </c:pt>
              </c:numCache>
            </c:numRef>
          </c:val>
          <c:extLst>
            <c:ext xmlns:c16="http://schemas.microsoft.com/office/drawing/2014/chart" uri="{C3380CC4-5D6E-409C-BE32-E72D297353CC}">
              <c16:uniqueId val="{00000000-2378-4A16-9B7B-222CC053B50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366.03</c:v>
                </c:pt>
                <c:pt idx="1">
                  <c:v>365.18</c:v>
                </c:pt>
                <c:pt idx="2">
                  <c:v>327.77</c:v>
                </c:pt>
                <c:pt idx="3">
                  <c:v>338.02</c:v>
                </c:pt>
                <c:pt idx="4">
                  <c:v>345.94</c:v>
                </c:pt>
              </c:numCache>
            </c:numRef>
          </c:val>
          <c:smooth val="0"/>
          <c:extLst>
            <c:ext xmlns:c16="http://schemas.microsoft.com/office/drawing/2014/chart" uri="{C3380CC4-5D6E-409C-BE32-E72D297353CC}">
              <c16:uniqueId val="{00000001-2378-4A16-9B7B-222CC053B50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195.47</c:v>
                </c:pt>
                <c:pt idx="1">
                  <c:v>177.62</c:v>
                </c:pt>
                <c:pt idx="2">
                  <c:v>172.99</c:v>
                </c:pt>
                <c:pt idx="3">
                  <c:v>168.5</c:v>
                </c:pt>
                <c:pt idx="4">
                  <c:v>169.33</c:v>
                </c:pt>
              </c:numCache>
            </c:numRef>
          </c:val>
          <c:extLst>
            <c:ext xmlns:c16="http://schemas.microsoft.com/office/drawing/2014/chart" uri="{C3380CC4-5D6E-409C-BE32-E72D297353CC}">
              <c16:uniqueId val="{00000000-3B46-4899-8D90-AA2D3567332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370.12</c:v>
                </c:pt>
                <c:pt idx="1">
                  <c:v>371.65</c:v>
                </c:pt>
                <c:pt idx="2">
                  <c:v>397.1</c:v>
                </c:pt>
                <c:pt idx="3">
                  <c:v>379.91</c:v>
                </c:pt>
                <c:pt idx="4">
                  <c:v>386.61</c:v>
                </c:pt>
              </c:numCache>
            </c:numRef>
          </c:val>
          <c:smooth val="0"/>
          <c:extLst>
            <c:ext xmlns:c16="http://schemas.microsoft.com/office/drawing/2014/chart" uri="{C3380CC4-5D6E-409C-BE32-E72D297353CC}">
              <c16:uniqueId val="{00000001-3B46-4899-8D90-AA2D3567332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96.64</c:v>
                </c:pt>
                <c:pt idx="1">
                  <c:v>102.73</c:v>
                </c:pt>
                <c:pt idx="2">
                  <c:v>100.28</c:v>
                </c:pt>
                <c:pt idx="3">
                  <c:v>90.72</c:v>
                </c:pt>
                <c:pt idx="4">
                  <c:v>88.7</c:v>
                </c:pt>
              </c:numCache>
            </c:numRef>
          </c:val>
          <c:extLst>
            <c:ext xmlns:c16="http://schemas.microsoft.com/office/drawing/2014/chart" uri="{C3380CC4-5D6E-409C-BE32-E72D297353CC}">
              <c16:uniqueId val="{00000000-F3A7-4775-81A3-9EE9D8C3037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100.42</c:v>
                </c:pt>
                <c:pt idx="1">
                  <c:v>98.77</c:v>
                </c:pt>
                <c:pt idx="2">
                  <c:v>95.79</c:v>
                </c:pt>
                <c:pt idx="3">
                  <c:v>98.3</c:v>
                </c:pt>
                <c:pt idx="4">
                  <c:v>93.82</c:v>
                </c:pt>
              </c:numCache>
            </c:numRef>
          </c:val>
          <c:smooth val="0"/>
          <c:extLst>
            <c:ext xmlns:c16="http://schemas.microsoft.com/office/drawing/2014/chart" uri="{C3380CC4-5D6E-409C-BE32-E72D297353CC}">
              <c16:uniqueId val="{00000001-F3A7-4775-81A3-9EE9D8C3037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110.62</c:v>
                </c:pt>
                <c:pt idx="1">
                  <c:v>105.46</c:v>
                </c:pt>
                <c:pt idx="2">
                  <c:v>100.51</c:v>
                </c:pt>
                <c:pt idx="3">
                  <c:v>109.61</c:v>
                </c:pt>
                <c:pt idx="4">
                  <c:v>114.68</c:v>
                </c:pt>
              </c:numCache>
            </c:numRef>
          </c:val>
          <c:extLst>
            <c:ext xmlns:c16="http://schemas.microsoft.com/office/drawing/2014/chart" uri="{C3380CC4-5D6E-409C-BE32-E72D297353CC}">
              <c16:uniqueId val="{00000000-AA7E-4D89-AAAA-7078486EB51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171.67</c:v>
                </c:pt>
                <c:pt idx="1">
                  <c:v>173.67</c:v>
                </c:pt>
                <c:pt idx="2">
                  <c:v>171.13</c:v>
                </c:pt>
                <c:pt idx="3">
                  <c:v>173.7</c:v>
                </c:pt>
                <c:pt idx="4">
                  <c:v>178.94</c:v>
                </c:pt>
              </c:numCache>
            </c:numRef>
          </c:val>
          <c:smooth val="0"/>
          <c:extLst>
            <c:ext xmlns:c16="http://schemas.microsoft.com/office/drawing/2014/chart" uri="{C3380CC4-5D6E-409C-BE32-E72D297353CC}">
              <c16:uniqueId val="{00000001-AA7E-4D89-AAAA-7078486EB51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69" zoomScaleNormal="100" workbookViewId="0">
      <selection activeCell="BL83" sqref="BL8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2">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2">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7" t="str">
        <f>データ!H6</f>
        <v>神奈川県　南足柄市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A5</v>
      </c>
      <c r="X8" s="75"/>
      <c r="Y8" s="75"/>
      <c r="Z8" s="75"/>
      <c r="AA8" s="75"/>
      <c r="AB8" s="75"/>
      <c r="AC8" s="75"/>
      <c r="AD8" s="75" t="str">
        <f>データ!$M$6</f>
        <v>非設置</v>
      </c>
      <c r="AE8" s="75"/>
      <c r="AF8" s="75"/>
      <c r="AG8" s="75"/>
      <c r="AH8" s="75"/>
      <c r="AI8" s="75"/>
      <c r="AJ8" s="75"/>
      <c r="AK8" s="2"/>
      <c r="AL8" s="66">
        <f>データ!$R$6</f>
        <v>41057</v>
      </c>
      <c r="AM8" s="66"/>
      <c r="AN8" s="66"/>
      <c r="AO8" s="66"/>
      <c r="AP8" s="66"/>
      <c r="AQ8" s="66"/>
      <c r="AR8" s="66"/>
      <c r="AS8" s="66"/>
      <c r="AT8" s="37">
        <f>データ!$S$6</f>
        <v>77.12</v>
      </c>
      <c r="AU8" s="38"/>
      <c r="AV8" s="38"/>
      <c r="AW8" s="38"/>
      <c r="AX8" s="38"/>
      <c r="AY8" s="38"/>
      <c r="AZ8" s="38"/>
      <c r="BA8" s="38"/>
      <c r="BB8" s="55">
        <f>データ!$T$6</f>
        <v>532.38</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2">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2">
      <c r="A10" s="2"/>
      <c r="B10" s="37" t="str">
        <f>データ!$N$6</f>
        <v>-</v>
      </c>
      <c r="C10" s="38"/>
      <c r="D10" s="38"/>
      <c r="E10" s="38"/>
      <c r="F10" s="38"/>
      <c r="G10" s="38"/>
      <c r="H10" s="38"/>
      <c r="I10" s="37">
        <f>データ!$O$6</f>
        <v>86.68</v>
      </c>
      <c r="J10" s="38"/>
      <c r="K10" s="38"/>
      <c r="L10" s="38"/>
      <c r="M10" s="38"/>
      <c r="N10" s="38"/>
      <c r="O10" s="65"/>
      <c r="P10" s="55">
        <f>データ!$P$6</f>
        <v>96.61</v>
      </c>
      <c r="Q10" s="55"/>
      <c r="R10" s="55"/>
      <c r="S10" s="55"/>
      <c r="T10" s="55"/>
      <c r="U10" s="55"/>
      <c r="V10" s="55"/>
      <c r="W10" s="66">
        <f>データ!$Q$6</f>
        <v>1595</v>
      </c>
      <c r="X10" s="66"/>
      <c r="Y10" s="66"/>
      <c r="Z10" s="66"/>
      <c r="AA10" s="66"/>
      <c r="AB10" s="66"/>
      <c r="AC10" s="66"/>
      <c r="AD10" s="2"/>
      <c r="AE10" s="2"/>
      <c r="AF10" s="2"/>
      <c r="AG10" s="2"/>
      <c r="AH10" s="2"/>
      <c r="AI10" s="2"/>
      <c r="AJ10" s="2"/>
      <c r="AK10" s="2"/>
      <c r="AL10" s="66">
        <f>データ!$U$6</f>
        <v>39443</v>
      </c>
      <c r="AM10" s="66"/>
      <c r="AN10" s="66"/>
      <c r="AO10" s="66"/>
      <c r="AP10" s="66"/>
      <c r="AQ10" s="66"/>
      <c r="AR10" s="66"/>
      <c r="AS10" s="66"/>
      <c r="AT10" s="37">
        <f>データ!$V$6</f>
        <v>19.05</v>
      </c>
      <c r="AU10" s="38"/>
      <c r="AV10" s="38"/>
      <c r="AW10" s="38"/>
      <c r="AX10" s="38"/>
      <c r="AY10" s="38"/>
      <c r="AZ10" s="38"/>
      <c r="BA10" s="38"/>
      <c r="BB10" s="55">
        <f>データ!$W$6</f>
        <v>2070.5</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2">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111</v>
      </c>
      <c r="BM16" s="40"/>
      <c r="BN16" s="40"/>
      <c r="BO16" s="40"/>
      <c r="BP16" s="40"/>
      <c r="BQ16" s="40"/>
      <c r="BR16" s="40"/>
      <c r="BS16" s="40"/>
      <c r="BT16" s="40"/>
      <c r="BU16" s="40"/>
      <c r="BV16" s="40"/>
      <c r="BW16" s="40"/>
      <c r="BX16" s="40"/>
      <c r="BY16" s="40"/>
      <c r="BZ16" s="4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112</v>
      </c>
      <c r="BM47" s="40"/>
      <c r="BN47" s="40"/>
      <c r="BO47" s="40"/>
      <c r="BP47" s="40"/>
      <c r="BQ47" s="40"/>
      <c r="BR47" s="40"/>
      <c r="BS47" s="40"/>
      <c r="BT47" s="40"/>
      <c r="BU47" s="40"/>
      <c r="BV47" s="40"/>
      <c r="BW47" s="40"/>
      <c r="BX47" s="40"/>
      <c r="BY47" s="40"/>
      <c r="BZ47" s="4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2">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2">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113</v>
      </c>
      <c r="BM66" s="40"/>
      <c r="BN66" s="40"/>
      <c r="BO66" s="40"/>
      <c r="BP66" s="40"/>
      <c r="BQ66" s="40"/>
      <c r="BR66" s="40"/>
      <c r="BS66" s="40"/>
      <c r="BT66" s="40"/>
      <c r="BU66" s="40"/>
      <c r="BV66" s="40"/>
      <c r="BW66" s="40"/>
      <c r="BX66" s="40"/>
      <c r="BY66" s="40"/>
      <c r="BZ66" s="4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r4h6r3VjNK/CXrpBTnBt3wKqwf+TnlseC6Ymubl9h4aOgDBhYijf0bbPAVSgSAx+AxQAtPwTETnwIYj4mJC+oQ==" saltValue="yNmKDZ1/fblHQGxTkcm+t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142174</v>
      </c>
      <c r="D6" s="20">
        <f t="shared" si="3"/>
        <v>46</v>
      </c>
      <c r="E6" s="20">
        <f t="shared" si="3"/>
        <v>1</v>
      </c>
      <c r="F6" s="20">
        <f t="shared" si="3"/>
        <v>0</v>
      </c>
      <c r="G6" s="20">
        <f t="shared" si="3"/>
        <v>1</v>
      </c>
      <c r="H6" s="20" t="str">
        <f t="shared" si="3"/>
        <v>神奈川県　南足柄市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86.68</v>
      </c>
      <c r="P6" s="21">
        <f t="shared" si="3"/>
        <v>96.61</v>
      </c>
      <c r="Q6" s="21">
        <f t="shared" si="3"/>
        <v>1595</v>
      </c>
      <c r="R6" s="21">
        <f t="shared" si="3"/>
        <v>41057</v>
      </c>
      <c r="S6" s="21">
        <f t="shared" si="3"/>
        <v>77.12</v>
      </c>
      <c r="T6" s="21">
        <f t="shared" si="3"/>
        <v>532.38</v>
      </c>
      <c r="U6" s="21">
        <f t="shared" si="3"/>
        <v>39443</v>
      </c>
      <c r="V6" s="21">
        <f t="shared" si="3"/>
        <v>19.05</v>
      </c>
      <c r="W6" s="21">
        <f t="shared" si="3"/>
        <v>2070.5</v>
      </c>
      <c r="X6" s="22">
        <f>IF(X7="",NA(),X7)</f>
        <v>102.95</v>
      </c>
      <c r="Y6" s="22">
        <f t="shared" ref="Y6:AG6" si="4">IF(Y7="",NA(),Y7)</f>
        <v>108.11</v>
      </c>
      <c r="Z6" s="22">
        <f t="shared" si="4"/>
        <v>114.99</v>
      </c>
      <c r="AA6" s="22">
        <f t="shared" si="4"/>
        <v>105.23</v>
      </c>
      <c r="AB6" s="22">
        <f t="shared" si="4"/>
        <v>100.22</v>
      </c>
      <c r="AC6" s="22">
        <f t="shared" si="4"/>
        <v>110.66</v>
      </c>
      <c r="AD6" s="22">
        <f t="shared" si="4"/>
        <v>109.01</v>
      </c>
      <c r="AE6" s="22">
        <f t="shared" si="4"/>
        <v>108.83</v>
      </c>
      <c r="AF6" s="22">
        <f t="shared" si="4"/>
        <v>109.23</v>
      </c>
      <c r="AG6" s="22">
        <f t="shared" si="4"/>
        <v>108.04</v>
      </c>
      <c r="AH6" s="21" t="str">
        <f>IF(AH7="","",IF(AH7="-","【-】","【"&amp;SUBSTITUTE(TEXT(AH7,"#,##0.00"),"-","△")&amp;"】"))</f>
        <v>【108.70】</v>
      </c>
      <c r="AI6" s="21">
        <f>IF(AI7="",NA(),AI7)</f>
        <v>0</v>
      </c>
      <c r="AJ6" s="21">
        <f t="shared" ref="AJ6:AR6" si="5">IF(AJ7="",NA(),AJ7)</f>
        <v>0</v>
      </c>
      <c r="AK6" s="21">
        <f t="shared" si="5"/>
        <v>0</v>
      </c>
      <c r="AL6" s="21">
        <f t="shared" si="5"/>
        <v>0</v>
      </c>
      <c r="AM6" s="21">
        <f t="shared" si="5"/>
        <v>0</v>
      </c>
      <c r="AN6" s="22">
        <f t="shared" si="5"/>
        <v>2.74</v>
      </c>
      <c r="AO6" s="22">
        <f t="shared" si="5"/>
        <v>3.7</v>
      </c>
      <c r="AP6" s="22">
        <f t="shared" si="5"/>
        <v>4.34</v>
      </c>
      <c r="AQ6" s="22">
        <f t="shared" si="5"/>
        <v>4.6900000000000004</v>
      </c>
      <c r="AR6" s="22">
        <f t="shared" si="5"/>
        <v>4.72</v>
      </c>
      <c r="AS6" s="21" t="str">
        <f>IF(AS7="","",IF(AS7="-","【-】","【"&amp;SUBSTITUTE(TEXT(AS7,"#,##0.00"),"-","△")&amp;"】"))</f>
        <v>【1.34】</v>
      </c>
      <c r="AT6" s="22">
        <f>IF(AT7="",NA(),AT7)</f>
        <v>730.84</v>
      </c>
      <c r="AU6" s="22">
        <f t="shared" ref="AU6:BC6" si="6">IF(AU7="",NA(),AU7)</f>
        <v>424.78</v>
      </c>
      <c r="AV6" s="22">
        <f t="shared" si="6"/>
        <v>486</v>
      </c>
      <c r="AW6" s="22">
        <f t="shared" si="6"/>
        <v>477.29</v>
      </c>
      <c r="AX6" s="22">
        <f t="shared" si="6"/>
        <v>490.05</v>
      </c>
      <c r="AY6" s="22">
        <f t="shared" si="6"/>
        <v>366.03</v>
      </c>
      <c r="AZ6" s="22">
        <f t="shared" si="6"/>
        <v>365.18</v>
      </c>
      <c r="BA6" s="22">
        <f t="shared" si="6"/>
        <v>327.77</v>
      </c>
      <c r="BB6" s="22">
        <f t="shared" si="6"/>
        <v>338.02</v>
      </c>
      <c r="BC6" s="22">
        <f t="shared" si="6"/>
        <v>345.94</v>
      </c>
      <c r="BD6" s="21" t="str">
        <f>IF(BD7="","",IF(BD7="-","【-】","【"&amp;SUBSTITUTE(TEXT(BD7,"#,##0.00"),"-","△")&amp;"】"))</f>
        <v>【252.29】</v>
      </c>
      <c r="BE6" s="22">
        <f>IF(BE7="",NA(),BE7)</f>
        <v>195.47</v>
      </c>
      <c r="BF6" s="22">
        <f t="shared" ref="BF6:BN6" si="7">IF(BF7="",NA(),BF7)</f>
        <v>177.62</v>
      </c>
      <c r="BG6" s="22">
        <f t="shared" si="7"/>
        <v>172.99</v>
      </c>
      <c r="BH6" s="22">
        <f t="shared" si="7"/>
        <v>168.5</v>
      </c>
      <c r="BI6" s="22">
        <f t="shared" si="7"/>
        <v>169.33</v>
      </c>
      <c r="BJ6" s="22">
        <f t="shared" si="7"/>
        <v>370.12</v>
      </c>
      <c r="BK6" s="22">
        <f t="shared" si="7"/>
        <v>371.65</v>
      </c>
      <c r="BL6" s="22">
        <f t="shared" si="7"/>
        <v>397.1</v>
      </c>
      <c r="BM6" s="22">
        <f t="shared" si="7"/>
        <v>379.91</v>
      </c>
      <c r="BN6" s="22">
        <f t="shared" si="7"/>
        <v>386.61</v>
      </c>
      <c r="BO6" s="21" t="str">
        <f>IF(BO7="","",IF(BO7="-","【-】","【"&amp;SUBSTITUTE(TEXT(BO7,"#,##0.00"),"-","△")&amp;"】"))</f>
        <v>【268.07】</v>
      </c>
      <c r="BP6" s="22">
        <f>IF(BP7="",NA(),BP7)</f>
        <v>96.64</v>
      </c>
      <c r="BQ6" s="22">
        <f t="shared" ref="BQ6:BY6" si="8">IF(BQ7="",NA(),BQ7)</f>
        <v>102.73</v>
      </c>
      <c r="BR6" s="22">
        <f t="shared" si="8"/>
        <v>100.28</v>
      </c>
      <c r="BS6" s="22">
        <f t="shared" si="8"/>
        <v>90.72</v>
      </c>
      <c r="BT6" s="22">
        <f t="shared" si="8"/>
        <v>88.7</v>
      </c>
      <c r="BU6" s="22">
        <f t="shared" si="8"/>
        <v>100.42</v>
      </c>
      <c r="BV6" s="22">
        <f t="shared" si="8"/>
        <v>98.77</v>
      </c>
      <c r="BW6" s="22">
        <f t="shared" si="8"/>
        <v>95.79</v>
      </c>
      <c r="BX6" s="22">
        <f t="shared" si="8"/>
        <v>98.3</v>
      </c>
      <c r="BY6" s="22">
        <f t="shared" si="8"/>
        <v>93.82</v>
      </c>
      <c r="BZ6" s="21" t="str">
        <f>IF(BZ7="","",IF(BZ7="-","【-】","【"&amp;SUBSTITUTE(TEXT(BZ7,"#,##0.00"),"-","△")&amp;"】"))</f>
        <v>【97.47】</v>
      </c>
      <c r="CA6" s="22">
        <f>IF(CA7="",NA(),CA7)</f>
        <v>110.62</v>
      </c>
      <c r="CB6" s="22">
        <f t="shared" ref="CB6:CJ6" si="9">IF(CB7="",NA(),CB7)</f>
        <v>105.46</v>
      </c>
      <c r="CC6" s="22">
        <f t="shared" si="9"/>
        <v>100.51</v>
      </c>
      <c r="CD6" s="22">
        <f t="shared" si="9"/>
        <v>109.61</v>
      </c>
      <c r="CE6" s="22">
        <f t="shared" si="9"/>
        <v>114.68</v>
      </c>
      <c r="CF6" s="22">
        <f t="shared" si="9"/>
        <v>171.67</v>
      </c>
      <c r="CG6" s="22">
        <f t="shared" si="9"/>
        <v>173.67</v>
      </c>
      <c r="CH6" s="22">
        <f t="shared" si="9"/>
        <v>171.13</v>
      </c>
      <c r="CI6" s="22">
        <f t="shared" si="9"/>
        <v>173.7</v>
      </c>
      <c r="CJ6" s="22">
        <f t="shared" si="9"/>
        <v>178.94</v>
      </c>
      <c r="CK6" s="21" t="str">
        <f>IF(CK7="","",IF(CK7="-","【-】","【"&amp;SUBSTITUTE(TEXT(CK7,"#,##0.00"),"-","△")&amp;"】"))</f>
        <v>【174.75】</v>
      </c>
      <c r="CL6" s="22">
        <f>IF(CL7="",NA(),CL7)</f>
        <v>72.17</v>
      </c>
      <c r="CM6" s="22">
        <f t="shared" ref="CM6:CU6" si="10">IF(CM7="",NA(),CM7)</f>
        <v>75.83</v>
      </c>
      <c r="CN6" s="22">
        <f t="shared" si="10"/>
        <v>77.239999999999995</v>
      </c>
      <c r="CO6" s="22">
        <f t="shared" si="10"/>
        <v>74.42</v>
      </c>
      <c r="CP6" s="22">
        <f t="shared" si="10"/>
        <v>71.099999999999994</v>
      </c>
      <c r="CQ6" s="22">
        <f t="shared" si="10"/>
        <v>59.74</v>
      </c>
      <c r="CR6" s="22">
        <f t="shared" si="10"/>
        <v>59.67</v>
      </c>
      <c r="CS6" s="22">
        <f t="shared" si="10"/>
        <v>60.12</v>
      </c>
      <c r="CT6" s="22">
        <f t="shared" si="10"/>
        <v>60.34</v>
      </c>
      <c r="CU6" s="22">
        <f t="shared" si="10"/>
        <v>59.54</v>
      </c>
      <c r="CV6" s="21" t="str">
        <f>IF(CV7="","",IF(CV7="-","【-】","【"&amp;SUBSTITUTE(TEXT(CV7,"#,##0.00"),"-","△")&amp;"】"))</f>
        <v>【59.97】</v>
      </c>
      <c r="CW6" s="22">
        <f>IF(CW7="",NA(),CW7)</f>
        <v>84.18</v>
      </c>
      <c r="CX6" s="22">
        <f t="shared" ref="CX6:DF6" si="11">IF(CX7="",NA(),CX7)</f>
        <v>81.790000000000006</v>
      </c>
      <c r="CY6" s="22">
        <f t="shared" si="11"/>
        <v>83.21</v>
      </c>
      <c r="CZ6" s="22">
        <f t="shared" si="11"/>
        <v>83.72</v>
      </c>
      <c r="DA6" s="22">
        <f t="shared" si="11"/>
        <v>83.87</v>
      </c>
      <c r="DB6" s="22">
        <f t="shared" si="11"/>
        <v>84.8</v>
      </c>
      <c r="DC6" s="22">
        <f t="shared" si="11"/>
        <v>84.6</v>
      </c>
      <c r="DD6" s="22">
        <f t="shared" si="11"/>
        <v>84.24</v>
      </c>
      <c r="DE6" s="22">
        <f t="shared" si="11"/>
        <v>84.19</v>
      </c>
      <c r="DF6" s="22">
        <f t="shared" si="11"/>
        <v>83.93</v>
      </c>
      <c r="DG6" s="21" t="str">
        <f>IF(DG7="","",IF(DG7="-","【-】","【"&amp;SUBSTITUTE(TEXT(DG7,"#,##0.00"),"-","△")&amp;"】"))</f>
        <v>【89.76】</v>
      </c>
      <c r="DH6" s="22">
        <f>IF(DH7="",NA(),DH7)</f>
        <v>56.7</v>
      </c>
      <c r="DI6" s="22">
        <f t="shared" ref="DI6:DQ6" si="12">IF(DI7="",NA(),DI7)</f>
        <v>57.04</v>
      </c>
      <c r="DJ6" s="22">
        <f t="shared" si="12"/>
        <v>57.96</v>
      </c>
      <c r="DK6" s="22">
        <f t="shared" si="12"/>
        <v>58.76</v>
      </c>
      <c r="DL6" s="22">
        <f t="shared" si="12"/>
        <v>59.48</v>
      </c>
      <c r="DM6" s="22">
        <f t="shared" si="12"/>
        <v>47.66</v>
      </c>
      <c r="DN6" s="22">
        <f t="shared" si="12"/>
        <v>48.17</v>
      </c>
      <c r="DO6" s="22">
        <f t="shared" si="12"/>
        <v>48.83</v>
      </c>
      <c r="DP6" s="22">
        <f t="shared" si="12"/>
        <v>49.96</v>
      </c>
      <c r="DQ6" s="22">
        <f t="shared" si="12"/>
        <v>50.82</v>
      </c>
      <c r="DR6" s="21" t="str">
        <f>IF(DR7="","",IF(DR7="-","【-】","【"&amp;SUBSTITUTE(TEXT(DR7,"#,##0.00"),"-","△")&amp;"】"))</f>
        <v>【51.51】</v>
      </c>
      <c r="DS6" s="22">
        <f>IF(DS7="",NA(),DS7)</f>
        <v>15.49</v>
      </c>
      <c r="DT6" s="22">
        <f t="shared" ref="DT6:EB6" si="13">IF(DT7="",NA(),DT7)</f>
        <v>17.21</v>
      </c>
      <c r="DU6" s="22">
        <f t="shared" si="13"/>
        <v>18.32</v>
      </c>
      <c r="DV6" s="22">
        <f t="shared" si="13"/>
        <v>21.79</v>
      </c>
      <c r="DW6" s="22">
        <f t="shared" si="13"/>
        <v>22.91</v>
      </c>
      <c r="DX6" s="22">
        <f t="shared" si="13"/>
        <v>15.1</v>
      </c>
      <c r="DY6" s="22">
        <f t="shared" si="13"/>
        <v>17.12</v>
      </c>
      <c r="DZ6" s="22">
        <f t="shared" si="13"/>
        <v>18.18</v>
      </c>
      <c r="EA6" s="22">
        <f t="shared" si="13"/>
        <v>19.32</v>
      </c>
      <c r="EB6" s="22">
        <f t="shared" si="13"/>
        <v>21.16</v>
      </c>
      <c r="EC6" s="21" t="str">
        <f>IF(EC7="","",IF(EC7="-","【-】","【"&amp;SUBSTITUTE(TEXT(EC7,"#,##0.00"),"-","△")&amp;"】"))</f>
        <v>【23.75】</v>
      </c>
      <c r="ED6" s="22">
        <f>IF(ED7="",NA(),ED7)</f>
        <v>0.47</v>
      </c>
      <c r="EE6" s="22">
        <f t="shared" ref="EE6:EM6" si="14">IF(EE7="",NA(),EE7)</f>
        <v>0.66</v>
      </c>
      <c r="EF6" s="22">
        <f t="shared" si="14"/>
        <v>0.52</v>
      </c>
      <c r="EG6" s="22">
        <f t="shared" si="14"/>
        <v>0.38</v>
      </c>
      <c r="EH6" s="22">
        <f t="shared" si="14"/>
        <v>0.63</v>
      </c>
      <c r="EI6" s="22">
        <f t="shared" si="14"/>
        <v>0.57999999999999996</v>
      </c>
      <c r="EJ6" s="22">
        <f t="shared" si="14"/>
        <v>0.54</v>
      </c>
      <c r="EK6" s="22">
        <f t="shared" si="14"/>
        <v>0.56999999999999995</v>
      </c>
      <c r="EL6" s="22">
        <f t="shared" si="14"/>
        <v>0.52</v>
      </c>
      <c r="EM6" s="22">
        <f t="shared" si="14"/>
        <v>0.48</v>
      </c>
      <c r="EN6" s="21" t="str">
        <f>IF(EN7="","",IF(EN7="-","【-】","【"&amp;SUBSTITUTE(TEXT(EN7,"#,##0.00"),"-","△")&amp;"】"))</f>
        <v>【0.67】</v>
      </c>
    </row>
    <row r="7" spans="1:144" s="23" customFormat="1" x14ac:dyDescent="0.2">
      <c r="A7" s="15"/>
      <c r="B7" s="24">
        <v>2022</v>
      </c>
      <c r="C7" s="24">
        <v>142174</v>
      </c>
      <c r="D7" s="24">
        <v>46</v>
      </c>
      <c r="E7" s="24">
        <v>1</v>
      </c>
      <c r="F7" s="24">
        <v>0</v>
      </c>
      <c r="G7" s="24">
        <v>1</v>
      </c>
      <c r="H7" s="24" t="s">
        <v>93</v>
      </c>
      <c r="I7" s="24" t="s">
        <v>94</v>
      </c>
      <c r="J7" s="24" t="s">
        <v>95</v>
      </c>
      <c r="K7" s="24" t="s">
        <v>96</v>
      </c>
      <c r="L7" s="24" t="s">
        <v>97</v>
      </c>
      <c r="M7" s="24" t="s">
        <v>98</v>
      </c>
      <c r="N7" s="25" t="s">
        <v>99</v>
      </c>
      <c r="O7" s="25">
        <v>86.68</v>
      </c>
      <c r="P7" s="25">
        <v>96.61</v>
      </c>
      <c r="Q7" s="25">
        <v>1595</v>
      </c>
      <c r="R7" s="25">
        <v>41057</v>
      </c>
      <c r="S7" s="25">
        <v>77.12</v>
      </c>
      <c r="T7" s="25">
        <v>532.38</v>
      </c>
      <c r="U7" s="25">
        <v>39443</v>
      </c>
      <c r="V7" s="25">
        <v>19.05</v>
      </c>
      <c r="W7" s="25">
        <v>2070.5</v>
      </c>
      <c r="X7" s="25">
        <v>102.95</v>
      </c>
      <c r="Y7" s="25">
        <v>108.11</v>
      </c>
      <c r="Z7" s="25">
        <v>114.99</v>
      </c>
      <c r="AA7" s="25">
        <v>105.23</v>
      </c>
      <c r="AB7" s="25">
        <v>100.22</v>
      </c>
      <c r="AC7" s="25">
        <v>110.66</v>
      </c>
      <c r="AD7" s="25">
        <v>109.01</v>
      </c>
      <c r="AE7" s="25">
        <v>108.83</v>
      </c>
      <c r="AF7" s="25">
        <v>109.23</v>
      </c>
      <c r="AG7" s="25">
        <v>108.04</v>
      </c>
      <c r="AH7" s="25">
        <v>108.7</v>
      </c>
      <c r="AI7" s="25">
        <v>0</v>
      </c>
      <c r="AJ7" s="25">
        <v>0</v>
      </c>
      <c r="AK7" s="25">
        <v>0</v>
      </c>
      <c r="AL7" s="25">
        <v>0</v>
      </c>
      <c r="AM7" s="25">
        <v>0</v>
      </c>
      <c r="AN7" s="25">
        <v>2.74</v>
      </c>
      <c r="AO7" s="25">
        <v>3.7</v>
      </c>
      <c r="AP7" s="25">
        <v>4.34</v>
      </c>
      <c r="AQ7" s="25">
        <v>4.6900000000000004</v>
      </c>
      <c r="AR7" s="25">
        <v>4.72</v>
      </c>
      <c r="AS7" s="25">
        <v>1.34</v>
      </c>
      <c r="AT7" s="25">
        <v>730.84</v>
      </c>
      <c r="AU7" s="25">
        <v>424.78</v>
      </c>
      <c r="AV7" s="25">
        <v>486</v>
      </c>
      <c r="AW7" s="25">
        <v>477.29</v>
      </c>
      <c r="AX7" s="25">
        <v>490.05</v>
      </c>
      <c r="AY7" s="25">
        <v>366.03</v>
      </c>
      <c r="AZ7" s="25">
        <v>365.18</v>
      </c>
      <c r="BA7" s="25">
        <v>327.77</v>
      </c>
      <c r="BB7" s="25">
        <v>338.02</v>
      </c>
      <c r="BC7" s="25">
        <v>345.94</v>
      </c>
      <c r="BD7" s="25">
        <v>252.29</v>
      </c>
      <c r="BE7" s="25">
        <v>195.47</v>
      </c>
      <c r="BF7" s="25">
        <v>177.62</v>
      </c>
      <c r="BG7" s="25">
        <v>172.99</v>
      </c>
      <c r="BH7" s="25">
        <v>168.5</v>
      </c>
      <c r="BI7" s="25">
        <v>169.33</v>
      </c>
      <c r="BJ7" s="25">
        <v>370.12</v>
      </c>
      <c r="BK7" s="25">
        <v>371.65</v>
      </c>
      <c r="BL7" s="25">
        <v>397.1</v>
      </c>
      <c r="BM7" s="25">
        <v>379.91</v>
      </c>
      <c r="BN7" s="25">
        <v>386.61</v>
      </c>
      <c r="BO7" s="25">
        <v>268.07</v>
      </c>
      <c r="BP7" s="25">
        <v>96.64</v>
      </c>
      <c r="BQ7" s="25">
        <v>102.73</v>
      </c>
      <c r="BR7" s="25">
        <v>100.28</v>
      </c>
      <c r="BS7" s="25">
        <v>90.72</v>
      </c>
      <c r="BT7" s="25">
        <v>88.7</v>
      </c>
      <c r="BU7" s="25">
        <v>100.42</v>
      </c>
      <c r="BV7" s="25">
        <v>98.77</v>
      </c>
      <c r="BW7" s="25">
        <v>95.79</v>
      </c>
      <c r="BX7" s="25">
        <v>98.3</v>
      </c>
      <c r="BY7" s="25">
        <v>93.82</v>
      </c>
      <c r="BZ7" s="25">
        <v>97.47</v>
      </c>
      <c r="CA7" s="25">
        <v>110.62</v>
      </c>
      <c r="CB7" s="25">
        <v>105.46</v>
      </c>
      <c r="CC7" s="25">
        <v>100.51</v>
      </c>
      <c r="CD7" s="25">
        <v>109.61</v>
      </c>
      <c r="CE7" s="25">
        <v>114.68</v>
      </c>
      <c r="CF7" s="25">
        <v>171.67</v>
      </c>
      <c r="CG7" s="25">
        <v>173.67</v>
      </c>
      <c r="CH7" s="25">
        <v>171.13</v>
      </c>
      <c r="CI7" s="25">
        <v>173.7</v>
      </c>
      <c r="CJ7" s="25">
        <v>178.94</v>
      </c>
      <c r="CK7" s="25">
        <v>174.75</v>
      </c>
      <c r="CL7" s="25">
        <v>72.17</v>
      </c>
      <c r="CM7" s="25">
        <v>75.83</v>
      </c>
      <c r="CN7" s="25">
        <v>77.239999999999995</v>
      </c>
      <c r="CO7" s="25">
        <v>74.42</v>
      </c>
      <c r="CP7" s="25">
        <v>71.099999999999994</v>
      </c>
      <c r="CQ7" s="25">
        <v>59.74</v>
      </c>
      <c r="CR7" s="25">
        <v>59.67</v>
      </c>
      <c r="CS7" s="25">
        <v>60.12</v>
      </c>
      <c r="CT7" s="25">
        <v>60.34</v>
      </c>
      <c r="CU7" s="25">
        <v>59.54</v>
      </c>
      <c r="CV7" s="25">
        <v>59.97</v>
      </c>
      <c r="CW7" s="25">
        <v>84.18</v>
      </c>
      <c r="CX7" s="25">
        <v>81.790000000000006</v>
      </c>
      <c r="CY7" s="25">
        <v>83.21</v>
      </c>
      <c r="CZ7" s="25">
        <v>83.72</v>
      </c>
      <c r="DA7" s="25">
        <v>83.87</v>
      </c>
      <c r="DB7" s="25">
        <v>84.8</v>
      </c>
      <c r="DC7" s="25">
        <v>84.6</v>
      </c>
      <c r="DD7" s="25">
        <v>84.24</v>
      </c>
      <c r="DE7" s="25">
        <v>84.19</v>
      </c>
      <c r="DF7" s="25">
        <v>83.93</v>
      </c>
      <c r="DG7" s="25">
        <v>89.76</v>
      </c>
      <c r="DH7" s="25">
        <v>56.7</v>
      </c>
      <c r="DI7" s="25">
        <v>57.04</v>
      </c>
      <c r="DJ7" s="25">
        <v>57.96</v>
      </c>
      <c r="DK7" s="25">
        <v>58.76</v>
      </c>
      <c r="DL7" s="25">
        <v>59.48</v>
      </c>
      <c r="DM7" s="25">
        <v>47.66</v>
      </c>
      <c r="DN7" s="25">
        <v>48.17</v>
      </c>
      <c r="DO7" s="25">
        <v>48.83</v>
      </c>
      <c r="DP7" s="25">
        <v>49.96</v>
      </c>
      <c r="DQ7" s="25">
        <v>50.82</v>
      </c>
      <c r="DR7" s="25">
        <v>51.51</v>
      </c>
      <c r="DS7" s="25">
        <v>15.49</v>
      </c>
      <c r="DT7" s="25">
        <v>17.21</v>
      </c>
      <c r="DU7" s="25">
        <v>18.32</v>
      </c>
      <c r="DV7" s="25">
        <v>21.79</v>
      </c>
      <c r="DW7" s="25">
        <v>22.91</v>
      </c>
      <c r="DX7" s="25">
        <v>15.1</v>
      </c>
      <c r="DY7" s="25">
        <v>17.12</v>
      </c>
      <c r="DZ7" s="25">
        <v>18.18</v>
      </c>
      <c r="EA7" s="25">
        <v>19.32</v>
      </c>
      <c r="EB7" s="25">
        <v>21.16</v>
      </c>
      <c r="EC7" s="25">
        <v>23.75</v>
      </c>
      <c r="ED7" s="25">
        <v>0.47</v>
      </c>
      <c r="EE7" s="25">
        <v>0.66</v>
      </c>
      <c r="EF7" s="25">
        <v>0.52</v>
      </c>
      <c r="EG7" s="25">
        <v>0.38</v>
      </c>
      <c r="EH7" s="25">
        <v>0.63</v>
      </c>
      <c r="EI7" s="25">
        <v>0.57999999999999996</v>
      </c>
      <c r="EJ7" s="25">
        <v>0.54</v>
      </c>
      <c r="EK7" s="25">
        <v>0.56999999999999995</v>
      </c>
      <c r="EL7" s="25">
        <v>0.52</v>
      </c>
      <c r="EM7" s="25">
        <v>0.48</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109</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2024-01-29T01:37:28Z</cp:lastPrinted>
  <dcterms:created xsi:type="dcterms:W3CDTF">2023-12-05T00:52:20Z</dcterms:created>
  <dcterms:modified xsi:type="dcterms:W3CDTF">2024-02-27T02:57:28Z</dcterms:modified>
  <cp:category/>
</cp:coreProperties>
</file>