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1 三浦市★　水道、病院、下水道\"/>
    </mc:Choice>
  </mc:AlternateContent>
  <workbookProtection workbookAlgorithmName="SHA-512" workbookHashValue="moRDfUAfXmxDCA2/DH7nc6SDXWdeObemZrP7T8wXEEIOpuuSyjnw4ZgLHi9vX4/+9WP4QsRV7hWwJUCjOOY7QA==" workbookSaltValue="8Et75uV/AGI3EenA3dbBLA=="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AD10" i="4" s="1"/>
  <c r="Q6" i="5"/>
  <c r="W10" i="4" s="1"/>
  <c r="P6" i="5"/>
  <c r="O6" i="5"/>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P10" i="4"/>
  <c r="I10" i="4"/>
  <c r="B10" i="4"/>
  <c r="AT8" i="4"/>
  <c r="AL8" i="4"/>
  <c r="AD8" i="4"/>
  <c r="W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<sst xmlns="http://schemas.openxmlformats.org/spreadsheetml/2006/main" count="275" uniqueCount="117">
  <si>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</si>
  <si>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</si>
  <si>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</si>
  <si>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</si>
  <si>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</si>
  <si>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</si>
  <si>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</si>
  <si>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</si>
  <si>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</si>
  <si>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</si>
  <si>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</si>
  <si>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</si>
  <si>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</si>
  <si>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</si>
  <si>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</si>
  <si>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</si>
  <si>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</si>
  <si>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</si>
  <si>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</si>
  <si>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</si>
  <si>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</si>
  <si>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</si>
  <si>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</si>
  <si>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</si>
  <si>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</si>
  <si>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</si>
  <si>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</si>
  <si>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</si>
  <si>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</si>
  <si>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</si>
  <si>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</si>
  <si>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</si>
  <si>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</si>
  <si>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</si>
  <si>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</si>
  <si>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</si>
  <si>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</si>
  <si>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</si>
  <si>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</si>
  <si>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</si>
  <si>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</si>
  <si>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</si>
  <si>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</si>
  <si>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</si>
  <si>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</si>
  <si>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</si>
  <si>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</si>
  <si>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</si>
  <si>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</si>
  <si>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</si>
  <si>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</si>
  <si>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</si>
  <si>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</si>
  <si>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</si>
  <si>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</si>
  <si>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</si>
  <si>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</si>
  <si>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</si>
  <si>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</si>
  <si>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</si>
  <si>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</si>
  <si>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</si>
  <si>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</si>
  <si>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</si>
  <si>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</si>
  <si>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</si>
  <si>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</si>
  <si>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</si>
  <si>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</si>
  <si>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</si>
  <si>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</si>
  <si>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</si>
  <si>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</si>
  <si>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</si>
  <si>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</si>
  <si>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</si>
  <si>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</si>
  <si>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</si>
  <si>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</si>
  <si>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</si>
  <si>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</si>
  <si>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</si>
  <si>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</si>
  <si>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</si>
  <si>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</si>
  <si>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</si>
  <si>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</si>
  <si>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</si>
  <si>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</si>
  <si>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</si>
  <si>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</si>
  <si>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</si>
  <si>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</si>
  <si>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</si>
  <si>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</si>
  <si>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</si>
  <si>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</si>
  <si>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</si>
  <si>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</si>
  <si>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</si>
  <si>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</si>
  <si>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</si>
  <si>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</si>
  <si>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</si>
  <si>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</si>
  <si>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</si>
  <si>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</si>
  <si>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</si>
  <si>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</si>
  <si>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</si>
  <si>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</si>
  <si>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</si>
  <si>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</si>
  <si>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</si>
  <si>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平成10年度に汚水処理を開始した本市においては、京浜急行線沿線開発時に整備され、移管された管きょや処理場施設等の老朽化が進んでいます。
　処理場、ポンプ場及び管路施設のいずれも、ストックマネジメント計画等に基づいた効率的な改築・維持管理を継続していきます。</t>
    <phoneticPr fontId="4"/>
  </si>
  <si>
    <t>　厳しい経営環境の中、老朽化する下水道関連施設を健全な状態に保ち、安定した汚水処理サービスを将来世代へと確実に引き継ぐため、段階的な経営構造の改善や効率的な改築更新・維持管理が必要です。
　市民生活等への影響に配慮し、まずは、令和４年７月から4.4%の値上げとなる使用料改定を行いましたが、今後も継続して適正な使用料について検討していきます。
　また、民の経営原理やノウハウを本事業に取り込むことを目的とし、令和５年度からコンセッション方式を導入します。</t>
    <phoneticPr fontId="4"/>
  </si>
  <si>
    <t>　令和２年度から地方公営企業法を全部適用し、企業会計へ移行しました。
　①経常収支比率は、100%を上回っており、単年度の収支は黒字となっています。
　②累積欠損金は、発生していません。
　③流動比率は、初期投資時に借り入れた企業債の償還金が高額となっているため、低い数値となっています。
　④企業債残高対事業規模比率は、企業債償還金を一般会計繰入金に依存していることから数値がありません。今後は、企業会計の独立採算の観点から、一般会計繰入金への依存度を下げるよう、経営努力する必要があります。
　⑤経費回収率は、類似団体平均値を下回っています。そのため使用料改定の検討をする必要があります。
　⑥汚水処理原価は、人口減少等の影響を受け、年間有収水量が減少し、類似団体平均値を上回っています。
　⑦施設利用率は類似団体平均値と比較して低い傾向にあります。今後も、人口減少や節水効果等の影響による汚水量の減少が想定されるため、処理区域の拡大や施設規模の縮小といった方法を検討していく必要があります。
　⑧水洗化率は類似団体平均値と比較して高い傾向にありますが、経営安定化の観点から、引き続き普及活動を行い、数値を上昇させる必要があります。</t>
    <rPh sb="307" eb="311">
      <t>ジンコウゲンショウ</t>
    </rPh>
    <rPh sb="367" eb="368">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</si>
</sst>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1ED-48A6-8A5B-A76ED41FDB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0.06</c:v>
                </c:pt>
                <c:pt idx="4">
                  <c:v>0.01</c:v>
                </c:pt>
              </c:numCache>
            </c:numRef>
          </c:val>
          <c:smooth val="0"/>
          <c:extLst>
            <c:ext xmlns:c16="http://schemas.microsoft.com/office/drawing/2014/chart" uri="{C3380CC4-5D6E-409C-BE32-E72D297353CC}">
              <c16:uniqueId val="{00000001-B1ED-48A6-8A5B-A76ED41FDB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53.42</c:v>
                </c:pt>
                <c:pt idx="3">
                  <c:v>53.57</c:v>
                </c:pt>
                <c:pt idx="4">
                  <c:v>51.16</c:v>
                </c:pt>
              </c:numCache>
            </c:numRef>
          </c:val>
          <c:extLst>
            <c:ext xmlns:c16="http://schemas.microsoft.com/office/drawing/2014/chart" uri="{C3380CC4-5D6E-409C-BE32-E72D297353CC}">
              <c16:uniqueId val="{00000000-8286-4899-B082-3A7F351AE0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46.3</c:v>
                </c:pt>
                <c:pt idx="3">
                  <c:v>47.23</c:v>
                </c:pt>
                <c:pt idx="4">
                  <c:v>54.22</c:v>
                </c:pt>
              </c:numCache>
            </c:numRef>
          </c:val>
          <c:smooth val="0"/>
          <c:extLst>
            <c:ext xmlns:c16="http://schemas.microsoft.com/office/drawing/2014/chart" uri="{C3380CC4-5D6E-409C-BE32-E72D297353CC}">
              <c16:uniqueId val="{00000001-8286-4899-B082-3A7F351AE0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90.06</c:v>
                </c:pt>
                <c:pt idx="3">
                  <c:v>90.29</c:v>
                </c:pt>
                <c:pt idx="4">
                  <c:v>90.93</c:v>
                </c:pt>
              </c:numCache>
            </c:numRef>
          </c:val>
          <c:extLst>
            <c:ext xmlns:c16="http://schemas.microsoft.com/office/drawing/2014/chart" uri="{C3380CC4-5D6E-409C-BE32-E72D297353CC}">
              <c16:uniqueId val="{00000000-AF03-451F-8641-814114E61C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85.01</c:v>
                </c:pt>
                <c:pt idx="3">
                  <c:v>85.55</c:v>
                </c:pt>
                <c:pt idx="4">
                  <c:v>85.22</c:v>
                </c:pt>
              </c:numCache>
            </c:numRef>
          </c:val>
          <c:smooth val="0"/>
          <c:extLst>
            <c:ext xmlns:c16="http://schemas.microsoft.com/office/drawing/2014/chart" uri="{C3380CC4-5D6E-409C-BE32-E72D297353CC}">
              <c16:uniqueId val="{00000001-AF03-451F-8641-814114E61C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106.78</c:v>
                </c:pt>
                <c:pt idx="3">
                  <c:v>102.28</c:v>
                </c:pt>
                <c:pt idx="4">
                  <c:v>100.04</c:v>
                </c:pt>
              </c:numCache>
            </c:numRef>
          </c:val>
          <c:extLst>
            <c:ext xmlns:c16="http://schemas.microsoft.com/office/drawing/2014/chart" uri="{C3380CC4-5D6E-409C-BE32-E72D297353CC}">
              <c16:uniqueId val="{00000000-F87A-492B-A05A-FDAD858A7E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106.75</c:v>
                </c:pt>
                <c:pt idx="3">
                  <c:v>109.7</c:v>
                </c:pt>
                <c:pt idx="4">
                  <c:v>109.07</c:v>
                </c:pt>
              </c:numCache>
            </c:numRef>
          </c:val>
          <c:smooth val="0"/>
          <c:extLst>
            <c:ext xmlns:c16="http://schemas.microsoft.com/office/drawing/2014/chart" uri="{C3380CC4-5D6E-409C-BE32-E72D297353CC}">
              <c16:uniqueId val="{00000001-F87A-492B-A05A-FDAD858A7E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4.74</c:v>
                </c:pt>
                <c:pt idx="3">
                  <c:v>9.75</c:v>
                </c:pt>
                <c:pt idx="4">
                  <c:v>14.17</c:v>
                </c:pt>
              </c:numCache>
            </c:numRef>
          </c:val>
          <c:extLst>
            <c:ext xmlns:c16="http://schemas.microsoft.com/office/drawing/2014/chart" uri="{C3380CC4-5D6E-409C-BE32-E72D297353CC}">
              <c16:uniqueId val="{00000000-AE14-47FE-A9E1-2BEF39EAE8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9.0399999999999991</c:v>
                </c:pt>
                <c:pt idx="3">
                  <c:v>9.35</c:v>
                </c:pt>
                <c:pt idx="4">
                  <c:v>12.44</c:v>
                </c:pt>
              </c:numCache>
            </c:numRef>
          </c:val>
          <c:smooth val="0"/>
          <c:extLst>
            <c:ext xmlns:c16="http://schemas.microsoft.com/office/drawing/2014/chart" uri="{C3380CC4-5D6E-409C-BE32-E72D297353CC}">
              <c16:uniqueId val="{00000001-AE14-47FE-A9E1-2BEF39EAE8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4C9-4766-8B23-85B4A47D6D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0.12</c:v>
                </c:pt>
                <c:pt idx="4">
                  <c:v>0.28999999999999998</c:v>
                </c:pt>
              </c:numCache>
            </c:numRef>
          </c:val>
          <c:smooth val="0"/>
          <c:extLst>
            <c:ext xmlns:c16="http://schemas.microsoft.com/office/drawing/2014/chart" uri="{C3380CC4-5D6E-409C-BE32-E72D297353CC}">
              <c16:uniqueId val="{00000001-D4C9-4766-8B23-85B4A47D6D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2DF-4ACD-85CC-29EFB9D09C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7.23</c:v>
                </c:pt>
                <c:pt idx="3">
                  <c:v>0.1</c:v>
                </c:pt>
                <c:pt idx="4" formatCode="#,##0.00;&quot;△&quot;#,##0.00">
                  <c:v>0</c:v>
                </c:pt>
              </c:numCache>
            </c:numRef>
          </c:val>
          <c:smooth val="0"/>
          <c:extLst>
            <c:ext xmlns:c16="http://schemas.microsoft.com/office/drawing/2014/chart" uri="{C3380CC4-5D6E-409C-BE32-E72D297353CC}">
              <c16:uniqueId val="{00000001-02DF-4ACD-85CC-29EFB9D09C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22.65</c:v>
                </c:pt>
                <c:pt idx="3">
                  <c:v>33.11</c:v>
                </c:pt>
                <c:pt idx="4">
                  <c:v>32.369999999999997</c:v>
                </c:pt>
              </c:numCache>
            </c:numRef>
          </c:val>
          <c:extLst>
            <c:ext xmlns:c16="http://schemas.microsoft.com/office/drawing/2014/chart" uri="{C3380CC4-5D6E-409C-BE32-E72D297353CC}">
              <c16:uniqueId val="{00000000-D768-4D32-9535-9B2A40BC5B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38.76</c:v>
                </c:pt>
                <c:pt idx="3">
                  <c:v>49.21</c:v>
                </c:pt>
                <c:pt idx="4">
                  <c:v>62.92</c:v>
                </c:pt>
              </c:numCache>
            </c:numRef>
          </c:val>
          <c:smooth val="0"/>
          <c:extLst>
            <c:ext xmlns:c16="http://schemas.microsoft.com/office/drawing/2014/chart" uri="{C3380CC4-5D6E-409C-BE32-E72D297353CC}">
              <c16:uniqueId val="{00000001-D768-4D32-9535-9B2A40BC5B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2C-4247-81B7-D730E46BD0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1303.55</c:v>
                </c:pt>
                <c:pt idx="3">
                  <c:v>1172.21</c:v>
                </c:pt>
                <c:pt idx="4">
                  <c:v>1122.71</c:v>
                </c:pt>
              </c:numCache>
            </c:numRef>
          </c:val>
          <c:smooth val="0"/>
          <c:extLst>
            <c:ext xmlns:c16="http://schemas.microsoft.com/office/drawing/2014/chart" uri="{C3380CC4-5D6E-409C-BE32-E72D297353CC}">
              <c16:uniqueId val="{00000001-112C-4247-81B7-D730E46BD0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87.73</c:v>
                </c:pt>
                <c:pt idx="3">
                  <c:v>84.31</c:v>
                </c:pt>
                <c:pt idx="4">
                  <c:v>71.81</c:v>
                </c:pt>
              </c:numCache>
            </c:numRef>
          </c:val>
          <c:extLst>
            <c:ext xmlns:c16="http://schemas.microsoft.com/office/drawing/2014/chart" uri="{C3380CC4-5D6E-409C-BE32-E72D297353CC}">
              <c16:uniqueId val="{00000000-7C43-4F8F-9048-79914245B9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78.510000000000005</c:v>
                </c:pt>
                <c:pt idx="3">
                  <c:v>79.55</c:v>
                </c:pt>
                <c:pt idx="4">
                  <c:v>76.87</c:v>
                </c:pt>
              </c:numCache>
            </c:numRef>
          </c:val>
          <c:smooth val="0"/>
          <c:extLst>
            <c:ext xmlns:c16="http://schemas.microsoft.com/office/drawing/2014/chart" uri="{C3380CC4-5D6E-409C-BE32-E72D297353CC}">
              <c16:uniqueId val="{00000001-7C43-4F8F-9048-79914245B9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195.97</c:v>
                </c:pt>
                <c:pt idx="3">
                  <c:v>205.84</c:v>
                </c:pt>
                <c:pt idx="4">
                  <c:v>249.06</c:v>
                </c:pt>
              </c:numCache>
            </c:numRef>
          </c:val>
          <c:extLst>
            <c:ext xmlns:c16="http://schemas.microsoft.com/office/drawing/2014/chart" uri="{C3380CC4-5D6E-409C-BE32-E72D297353CC}">
              <c16:uniqueId val="{00000000-8F30-462E-9E08-A5FAA3FD83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160.44999999999999</c:v>
                </c:pt>
                <c:pt idx="3">
                  <c:v>161.13</c:v>
                </c:pt>
                <c:pt idx="4">
                  <c:v>161.19999999999999</c:v>
                </c:pt>
              </c:numCache>
            </c:numRef>
          </c:val>
          <c:smooth val="0"/>
          <c:extLst>
            <c:ext xmlns:c16="http://schemas.microsoft.com/office/drawing/2014/chart" uri="{C3380CC4-5D6E-409C-BE32-E72D297353CC}">
              <c16:uniqueId val="{00000001-8F30-462E-9E08-A5FAA3FD83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Y17" zoomScaleNormal="100" workbookViewId="0">
      <selection activeCell="CC31" sqref="CC3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三浦市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6">
        <f>データ!S6</f>
        <v>41297</v>
      </c>
      <c r="AM8" s="46"/>
      <c r="AN8" s="46"/>
      <c r="AO8" s="46"/>
      <c r="AP8" s="46"/>
      <c r="AQ8" s="46"/>
      <c r="AR8" s="46"/>
      <c r="AS8" s="46"/>
      <c r="AT8" s="45">
        <f>データ!T6</f>
        <v>32.049999999999997</v>
      </c>
      <c r="AU8" s="45"/>
      <c r="AV8" s="45"/>
      <c r="AW8" s="45"/>
      <c r="AX8" s="45"/>
      <c r="AY8" s="45"/>
      <c r="AZ8" s="45"/>
      <c r="BA8" s="45"/>
      <c r="BB8" s="45">
        <f>データ!U6</f>
        <v>1288.52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73.34</v>
      </c>
      <c r="J10" s="45"/>
      <c r="K10" s="45"/>
      <c r="L10" s="45"/>
      <c r="M10" s="45"/>
      <c r="N10" s="45"/>
      <c r="O10" s="45"/>
      <c r="P10" s="45">
        <f>データ!P6</f>
        <v>35.64</v>
      </c>
      <c r="Q10" s="45"/>
      <c r="R10" s="45"/>
      <c r="S10" s="45"/>
      <c r="T10" s="45"/>
      <c r="U10" s="45"/>
      <c r="V10" s="45"/>
      <c r="W10" s="45">
        <f>データ!Q6</f>
        <v>90.82</v>
      </c>
      <c r="X10" s="45"/>
      <c r="Y10" s="45"/>
      <c r="Z10" s="45"/>
      <c r="AA10" s="45"/>
      <c r="AB10" s="45"/>
      <c r="AC10" s="45"/>
      <c r="AD10" s="46">
        <f>データ!R6</f>
        <v>3047</v>
      </c>
      <c r="AE10" s="46"/>
      <c r="AF10" s="46"/>
      <c r="AG10" s="46"/>
      <c r="AH10" s="46"/>
      <c r="AI10" s="46"/>
      <c r="AJ10" s="46"/>
      <c r="AK10" s="2"/>
      <c r="AL10" s="46">
        <f>データ!V6</f>
        <v>14628</v>
      </c>
      <c r="AM10" s="46"/>
      <c r="AN10" s="46"/>
      <c r="AO10" s="46"/>
      <c r="AP10" s="46"/>
      <c r="AQ10" s="46"/>
      <c r="AR10" s="46"/>
      <c r="AS10" s="46"/>
      <c r="AT10" s="45">
        <f>データ!W6</f>
        <v>2.16</v>
      </c>
      <c r="AU10" s="45"/>
      <c r="AV10" s="45"/>
      <c r="AW10" s="45"/>
      <c r="AX10" s="45"/>
      <c r="AY10" s="45"/>
      <c r="AZ10" s="45"/>
      <c r="BA10" s="45"/>
      <c r="BB10" s="45">
        <f>データ!X6</f>
        <v>6772.22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GVl45WVjVxafWo9/zt2mHMNEwCWSiUJ2vzDDgb19GDoJkCHB0AgknGL29UcUozykFIySynlXTxot8nU9hUs/cA==" saltValue="n0x5bWn0jb9jXASmeO4M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142107</v>
      </c>
      <c r="D6" s="19">
        <f t="shared" si="3"/>
        <v>46</v>
      </c>
      <c r="E6" s="19">
        <f t="shared" si="3"/>
        <v>17</v>
      </c>
      <c r="F6" s="19">
        <f t="shared" si="3"/>
        <v>1</v>
      </c>
      <c r="G6" s="19">
        <f t="shared" si="3"/>
        <v>0</v>
      </c>
      <c r="H6" s="19" t="str">
        <f t="shared" si="3"/>
        <v>神奈川県　三浦市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73.34</v>
      </c>
      <c r="P6" s="20">
        <f t="shared" si="3"/>
        <v>35.64</v>
      </c>
      <c r="Q6" s="20">
        <f t="shared" si="3"/>
        <v>90.82</v>
      </c>
      <c r="R6" s="20">
        <f t="shared" si="3"/>
        <v>3047</v>
      </c>
      <c r="S6" s="20">
        <f t="shared" si="3"/>
        <v>41297</v>
      </c>
      <c r="T6" s="20">
        <f t="shared" si="3"/>
        <v>32.049999999999997</v>
      </c>
      <c r="U6" s="20">
        <f t="shared" si="3"/>
        <v>1288.52</v>
      </c>
      <c r="V6" s="20">
        <f t="shared" si="3"/>
        <v>14628</v>
      </c>
      <c r="W6" s="20">
        <f t="shared" si="3"/>
        <v>2.16</v>
      </c>
      <c r="X6" s="20">
        <f t="shared" si="3"/>
        <v>6772.22</v>
      </c>
      <c r="Y6" s="21" t="str">
        <f>IF(Y7="",NA(),Y7)</f>
        <v>-</v>
      </c>
      <c r="Z6" s="21" t="str">
        <f t="shared" ref="Z6:AH6" si="4">IF(Z7="",NA(),Z7)</f>
        <v>-</v>
      </c>
      <c r="AA6" s="21">
        <f t="shared" si="4"/>
        <v>106.78</v>
      </c>
      <c r="AB6" s="21">
        <f t="shared" si="4"/>
        <v>102.28</v>
      </c>
      <c r="AC6" s="21">
        <f t="shared" si="4"/>
        <v>100.04</v>
      </c>
      <c r="AD6" s="21" t="str">
        <f t="shared" si="4"/>
        <v>-</v>
      </c>
      <c r="AE6" s="21" t="str">
        <f t="shared" si="4"/>
        <v>-</v>
      </c>
      <c r="AF6" s="21">
        <f t="shared" si="4"/>
        <v>106.75</v>
      </c>
      <c r="AG6" s="21">
        <f t="shared" si="4"/>
        <v>109.7</v>
      </c>
      <c r="AH6" s="21">
        <f t="shared" si="4"/>
        <v>109.07</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7.23</v>
      </c>
      <c r="AR6" s="21">
        <f t="shared" si="5"/>
        <v>0.1</v>
      </c>
      <c r="AS6" s="20">
        <f t="shared" si="5"/>
        <v>0</v>
      </c>
      <c r="AT6" s="20" t="str">
        <f>IF(AT7="","",IF(AT7="-","【-】","【"&amp;SUBSTITUTE(TEXT(AT7,"#,##0.00"),"-","△")&amp;"】"))</f>
        <v>【3.15】</v>
      </c>
      <c r="AU6" s="21" t="str">
        <f>IF(AU7="",NA(),AU7)</f>
        <v>-</v>
      </c>
      <c r="AV6" s="21" t="str">
        <f t="shared" ref="AV6:BD6" si="6">IF(AV7="",NA(),AV7)</f>
        <v>-</v>
      </c>
      <c r="AW6" s="21">
        <f t="shared" si="6"/>
        <v>22.65</v>
      </c>
      <c r="AX6" s="21">
        <f t="shared" si="6"/>
        <v>33.11</v>
      </c>
      <c r="AY6" s="21">
        <f t="shared" si="6"/>
        <v>32.369999999999997</v>
      </c>
      <c r="AZ6" s="21" t="str">
        <f t="shared" si="6"/>
        <v>-</v>
      </c>
      <c r="BA6" s="21" t="str">
        <f t="shared" si="6"/>
        <v>-</v>
      </c>
      <c r="BB6" s="21">
        <f t="shared" si="6"/>
        <v>38.76</v>
      </c>
      <c r="BC6" s="21">
        <f t="shared" si="6"/>
        <v>49.21</v>
      </c>
      <c r="BD6" s="21">
        <f t="shared" si="6"/>
        <v>62.92</v>
      </c>
      <c r="BE6" s="20" t="str">
        <f>IF(BE7="","",IF(BE7="-","【-】","【"&amp;SUBSTITUTE(TEXT(BE7,"#,##0.00"),"-","△")&amp;"】"))</f>
        <v>【73.44】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1303.55</v>
      </c>
      <c r="BN6" s="21">
        <f t="shared" si="7"/>
        <v>1172.21</v>
      </c>
      <c r="BO6" s="21">
        <f t="shared" si="7"/>
        <v>1122.71</v>
      </c>
      <c r="BP6" s="20" t="str">
        <f>IF(BP7="","",IF(BP7="-","【-】","【"&amp;SUBSTITUTE(TEXT(BP7,"#,##0.00"),"-","△")&amp;"】"))</f>
        <v>【652.82】</v>
      </c>
      <c r="BQ6" s="21" t="str">
        <f>IF(BQ7="",NA(),BQ7)</f>
        <v>-</v>
      </c>
      <c r="BR6" s="21" t="str">
        <f t="shared" ref="BR6:BZ6" si="8">IF(BR7="",NA(),BR7)</f>
        <v>-</v>
      </c>
      <c r="BS6" s="21">
        <f t="shared" si="8"/>
        <v>87.73</v>
      </c>
      <c r="BT6" s="21">
        <f t="shared" si="8"/>
        <v>84.31</v>
      </c>
      <c r="BU6" s="21">
        <f t="shared" si="8"/>
        <v>71.81</v>
      </c>
      <c r="BV6" s="21" t="str">
        <f t="shared" si="8"/>
        <v>-</v>
      </c>
      <c r="BW6" s="21" t="str">
        <f t="shared" si="8"/>
        <v>-</v>
      </c>
      <c r="BX6" s="21">
        <f t="shared" si="8"/>
        <v>78.510000000000005</v>
      </c>
      <c r="BY6" s="21">
        <f t="shared" si="8"/>
        <v>79.55</v>
      </c>
      <c r="BZ6" s="21">
        <f t="shared" si="8"/>
        <v>76.87</v>
      </c>
      <c r="CA6" s="20" t="str">
        <f>IF(CA7="","",IF(CA7="-","【-】","【"&amp;SUBSTITUTE(TEXT(CA7,"#,##0.00"),"-","△")&amp;"】"))</f>
        <v>【97.61】</v>
      </c>
      <c r="CB6" s="21" t="str">
        <f>IF(CB7="",NA(),CB7)</f>
        <v>-</v>
      </c>
      <c r="CC6" s="21" t="str">
        <f t="shared" ref="CC6:CK6" si="9">IF(CC7="",NA(),CC7)</f>
        <v>-</v>
      </c>
      <c r="CD6" s="21">
        <f t="shared" si="9"/>
        <v>195.97</v>
      </c>
      <c r="CE6" s="21">
        <f t="shared" si="9"/>
        <v>205.84</v>
      </c>
      <c r="CF6" s="21">
        <f t="shared" si="9"/>
        <v>249.06</v>
      </c>
      <c r="CG6" s="21" t="str">
        <f t="shared" si="9"/>
        <v>-</v>
      </c>
      <c r="CH6" s="21" t="str">
        <f t="shared" si="9"/>
        <v>-</v>
      </c>
      <c r="CI6" s="21">
        <f t="shared" si="9"/>
        <v>160.44999999999999</v>
      </c>
      <c r="CJ6" s="21">
        <f t="shared" si="9"/>
        <v>161.13</v>
      </c>
      <c r="CK6" s="21">
        <f t="shared" si="9"/>
        <v>161.19999999999999</v>
      </c>
      <c r="CL6" s="20" t="str">
        <f>IF(CL7="","",IF(CL7="-","【-】","【"&amp;SUBSTITUTE(TEXT(CL7,"#,##0.00"),"-","△")&amp;"】"))</f>
        <v>【138.29】</v>
      </c>
      <c r="CM6" s="21" t="str">
        <f>IF(CM7="",NA(),CM7)</f>
        <v>-</v>
      </c>
      <c r="CN6" s="21" t="str">
        <f t="shared" ref="CN6:CV6" si="10">IF(CN7="",NA(),CN7)</f>
        <v>-</v>
      </c>
      <c r="CO6" s="21">
        <f t="shared" si="10"/>
        <v>53.42</v>
      </c>
      <c r="CP6" s="21">
        <f t="shared" si="10"/>
        <v>53.57</v>
      </c>
      <c r="CQ6" s="21">
        <f t="shared" si="10"/>
        <v>51.16</v>
      </c>
      <c r="CR6" s="21" t="str">
        <f t="shared" si="10"/>
        <v>-</v>
      </c>
      <c r="CS6" s="21" t="str">
        <f t="shared" si="10"/>
        <v>-</v>
      </c>
      <c r="CT6" s="21">
        <f t="shared" si="10"/>
        <v>46.3</v>
      </c>
      <c r="CU6" s="21">
        <f t="shared" si="10"/>
        <v>47.23</v>
      </c>
      <c r="CV6" s="21">
        <f t="shared" si="10"/>
        <v>54.22</v>
      </c>
      <c r="CW6" s="20" t="str">
        <f>IF(CW7="","",IF(CW7="-","【-】","【"&amp;SUBSTITUTE(TEXT(CW7,"#,##0.00"),"-","△")&amp;"】"))</f>
        <v>【59.10】</v>
      </c>
      <c r="CX6" s="21" t="str">
        <f>IF(CX7="",NA(),CX7)</f>
        <v>-</v>
      </c>
      <c r="CY6" s="21" t="str">
        <f t="shared" ref="CY6:DG6" si="11">IF(CY7="",NA(),CY7)</f>
        <v>-</v>
      </c>
      <c r="CZ6" s="21">
        <f t="shared" si="11"/>
        <v>90.06</v>
      </c>
      <c r="DA6" s="21">
        <f t="shared" si="11"/>
        <v>90.29</v>
      </c>
      <c r="DB6" s="21">
        <f t="shared" si="11"/>
        <v>90.93</v>
      </c>
      <c r="DC6" s="21" t="str">
        <f t="shared" si="11"/>
        <v>-</v>
      </c>
      <c r="DD6" s="21" t="str">
        <f t="shared" si="11"/>
        <v>-</v>
      </c>
      <c r="DE6" s="21">
        <f t="shared" si="11"/>
        <v>85.01</v>
      </c>
      <c r="DF6" s="21">
        <f t="shared" si="11"/>
        <v>85.55</v>
      </c>
      <c r="DG6" s="21">
        <f t="shared" si="11"/>
        <v>85.22</v>
      </c>
      <c r="DH6" s="20" t="str">
        <f>IF(DH7="","",IF(DH7="-","【-】","【"&amp;SUBSTITUTE(TEXT(DH7,"#,##0.00"),"-","△")&amp;"】"))</f>
        <v>【95.82】</v>
      </c>
      <c r="DI6" s="21" t="str">
        <f>IF(DI7="",NA(),DI7)</f>
        <v>-</v>
      </c>
      <c r="DJ6" s="21" t="str">
        <f t="shared" ref="DJ6:DR6" si="12">IF(DJ7="",NA(),DJ7)</f>
        <v>-</v>
      </c>
      <c r="DK6" s="21">
        <f t="shared" si="12"/>
        <v>4.74</v>
      </c>
      <c r="DL6" s="21">
        <f t="shared" si="12"/>
        <v>9.75</v>
      </c>
      <c r="DM6" s="21">
        <f t="shared" si="12"/>
        <v>14.17</v>
      </c>
      <c r="DN6" s="21" t="str">
        <f t="shared" si="12"/>
        <v>-</v>
      </c>
      <c r="DO6" s="21" t="str">
        <f t="shared" si="12"/>
        <v>-</v>
      </c>
      <c r="DP6" s="21">
        <f t="shared" si="12"/>
        <v>9.0399999999999991</v>
      </c>
      <c r="DQ6" s="21">
        <f t="shared" si="12"/>
        <v>9.35</v>
      </c>
      <c r="DR6" s="21">
        <f t="shared" si="12"/>
        <v>12.44</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0.12</v>
      </c>
      <c r="EC6" s="21">
        <f t="shared" si="13"/>
        <v>0.28999999999999998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0.04</v>
      </c>
      <c r="EM6" s="21">
        <f t="shared" si="14"/>
        <v>0.06</v>
      </c>
      <c r="EN6" s="21">
        <f t="shared" si="14"/>
        <v>0.01</v>
      </c>
      <c r="EO6" s="20" t="str">
        <f>IF(EO7="","",IF(EO7="-","【-】","【"&amp;SUBSTITUTE(TEXT(EO7,"#,##0.00"),"-","△")&amp;"】"))</f>
        <v>【0.23】</v>
      </c>
    </row>
    <row r="7" spans="1:148" s="22" customFormat="1" x14ac:dyDescent="0.2">
      <c r="A7" s="14"/>
      <c r="B7" s="23">
        <v>2022</v>
      </c>
      <c r="C7" s="23">
        <v>142107</v>
      </c>
      <c r="D7" s="23">
        <v>46</v>
      </c>
      <c r="E7" s="23">
        <v>17</v>
      </c>
      <c r="F7" s="23">
        <v>1</v>
      </c>
      <c r="G7" s="23">
        <v>0</v>
      </c>
      <c r="H7" s="23" t="s">
        <v>96</v>
      </c>
      <c r="I7" s="23" t="s">
        <v>97</v>
      </c>
      <c r="J7" s="23" t="s">
        <v>98</v>
      </c>
      <c r="K7" s="23" t="s">
        <v>99</v>
      </c>
      <c r="L7" s="23" t="s">
        <v>100</v>
      </c>
      <c r="M7" s="23" t="s">
        <v>101</v>
      </c>
      <c r="N7" s="24" t="s">
        <v>102</v>
      </c>
      <c r="O7" s="24">
        <v>73.34</v>
      </c>
      <c r="P7" s="24">
        <v>35.64</v>
      </c>
      <c r="Q7" s="24">
        <v>90.82</v>
      </c>
      <c r="R7" s="24">
        <v>3047</v>
      </c>
      <c r="S7" s="24">
        <v>41297</v>
      </c>
      <c r="T7" s="24">
        <v>32.049999999999997</v>
      </c>
      <c r="U7" s="24">
        <v>1288.52</v>
      </c>
      <c r="V7" s="24">
        <v>14628</v>
      </c>
      <c r="W7" s="24">
        <v>2.16</v>
      </c>
      <c r="X7" s="24">
        <v>6772.22</v>
      </c>
      <c r="Y7" s="24" t="s">
        <v>102</v>
      </c>
      <c r="Z7" s="24" t="s">
        <v>102</v>
      </c>
      <c r="AA7" s="24">
        <v>106.78</v>
      </c>
      <c r="AB7" s="24">
        <v>102.28</v>
      </c>
      <c r="AC7" s="24">
        <v>100.04</v>
      </c>
      <c r="AD7" s="24" t="s">
        <v>102</v>
      </c>
      <c r="AE7" s="24" t="s">
        <v>102</v>
      </c>
      <c r="AF7" s="24">
        <v>106.75</v>
      </c>
      <c r="AG7" s="24">
        <v>109.7</v>
      </c>
      <c r="AH7" s="24">
        <v>109.07</v>
      </c>
      <c r="AI7" s="24">
        <v>106.11</v>
      </c>
      <c r="AJ7" s="24" t="s">
        <v>102</v>
      </c>
      <c r="AK7" s="24" t="s">
        <v>102</v>
      </c>
      <c r="AL7" s="24">
        <v>0</v>
      </c>
      <c r="AM7" s="24">
        <v>0</v>
      </c>
      <c r="AN7" s="24">
        <v>0</v>
      </c>
      <c r="AO7" s="24" t="s">
        <v>102</v>
      </c>
      <c r="AP7" s="24" t="s">
        <v>102</v>
      </c>
      <c r="AQ7" s="24">
        <v>7.23</v>
      </c>
      <c r="AR7" s="24">
        <v>0.1</v>
      </c>
      <c r="AS7" s="24">
        <v>0</v>
      </c>
      <c r="AT7" s="24">
        <v>3.15</v>
      </c>
      <c r="AU7" s="24" t="s">
        <v>102</v>
      </c>
      <c r="AV7" s="24" t="s">
        <v>102</v>
      </c>
      <c r="AW7" s="24">
        <v>22.65</v>
      </c>
      <c r="AX7" s="24">
        <v>33.11</v>
      </c>
      <c r="AY7" s="24">
        <v>32.369999999999997</v>
      </c>
      <c r="AZ7" s="24" t="s">
        <v>102</v>
      </c>
      <c r="BA7" s="24" t="s">
        <v>102</v>
      </c>
      <c r="BB7" s="24">
        <v>38.76</v>
      </c>
      <c r="BC7" s="24">
        <v>49.21</v>
      </c>
      <c r="BD7" s="24">
        <v>62.92</v>
      </c>
      <c r="BE7" s="24">
        <v>73.44</v>
      </c>
      <c r="BF7" s="24" t="s">
        <v>102</v>
      </c>
      <c r="BG7" s="24" t="s">
        <v>102</v>
      </c>
      <c r="BH7" s="24">
        <v>0</v>
      </c>
      <c r="BI7" s="24">
        <v>0</v>
      </c>
      <c r="BJ7" s="24">
        <v>0</v>
      </c>
      <c r="BK7" s="24" t="s">
        <v>102</v>
      </c>
      <c r="BL7" s="24" t="s">
        <v>102</v>
      </c>
      <c r="BM7" s="24">
        <v>1303.55</v>
      </c>
      <c r="BN7" s="24">
        <v>1172.21</v>
      </c>
      <c r="BO7" s="24">
        <v>1122.71</v>
      </c>
      <c r="BP7" s="24">
        <v>652.82000000000005</v>
      </c>
      <c r="BQ7" s="24" t="s">
        <v>102</v>
      </c>
      <c r="BR7" s="24" t="s">
        <v>102</v>
      </c>
      <c r="BS7" s="24">
        <v>87.73</v>
      </c>
      <c r="BT7" s="24">
        <v>84.31</v>
      </c>
      <c r="BU7" s="24">
        <v>71.81</v>
      </c>
      <c r="BV7" s="24" t="s">
        <v>102</v>
      </c>
      <c r="BW7" s="24" t="s">
        <v>102</v>
      </c>
      <c r="BX7" s="24">
        <v>78.510000000000005</v>
      </c>
      <c r="BY7" s="24">
        <v>79.55</v>
      </c>
      <c r="BZ7" s="24">
        <v>76.87</v>
      </c>
      <c r="CA7" s="24">
        <v>97.61</v>
      </c>
      <c r="CB7" s="24" t="s">
        <v>102</v>
      </c>
      <c r="CC7" s="24" t="s">
        <v>102</v>
      </c>
      <c r="CD7" s="24">
        <v>195.97</v>
      </c>
      <c r="CE7" s="24">
        <v>205.84</v>
      </c>
      <c r="CF7" s="24">
        <v>249.06</v>
      </c>
      <c r="CG7" s="24" t="s">
        <v>102</v>
      </c>
      <c r="CH7" s="24" t="s">
        <v>102</v>
      </c>
      <c r="CI7" s="24">
        <v>160.44999999999999</v>
      </c>
      <c r="CJ7" s="24">
        <v>161.13</v>
      </c>
      <c r="CK7" s="24">
        <v>161.19999999999999</v>
      </c>
      <c r="CL7" s="24">
        <v>138.29</v>
      </c>
      <c r="CM7" s="24" t="s">
        <v>102</v>
      </c>
      <c r="CN7" s="24" t="s">
        <v>102</v>
      </c>
      <c r="CO7" s="24">
        <v>53.42</v>
      </c>
      <c r="CP7" s="24">
        <v>53.57</v>
      </c>
      <c r="CQ7" s="24">
        <v>51.16</v>
      </c>
      <c r="CR7" s="24" t="s">
        <v>102</v>
      </c>
      <c r="CS7" s="24" t="s">
        <v>102</v>
      </c>
      <c r="CT7" s="24">
        <v>46.3</v>
      </c>
      <c r="CU7" s="24">
        <v>47.23</v>
      </c>
      <c r="CV7" s="24">
        <v>54.22</v>
      </c>
      <c r="CW7" s="24">
        <v>59.1</v>
      </c>
      <c r="CX7" s="24" t="s">
        <v>102</v>
      </c>
      <c r="CY7" s="24" t="s">
        <v>102</v>
      </c>
      <c r="CZ7" s="24">
        <v>90.06</v>
      </c>
      <c r="DA7" s="24">
        <v>90.29</v>
      </c>
      <c r="DB7" s="24">
        <v>90.93</v>
      </c>
      <c r="DC7" s="24" t="s">
        <v>102</v>
      </c>
      <c r="DD7" s="24" t="s">
        <v>102</v>
      </c>
      <c r="DE7" s="24">
        <v>85.01</v>
      </c>
      <c r="DF7" s="24">
        <v>85.55</v>
      </c>
      <c r="DG7" s="24">
        <v>85.22</v>
      </c>
      <c r="DH7" s="24">
        <v>95.82</v>
      </c>
      <c r="DI7" s="24" t="s">
        <v>102</v>
      </c>
      <c r="DJ7" s="24" t="s">
        <v>102</v>
      </c>
      <c r="DK7" s="24">
        <v>4.74</v>
      </c>
      <c r="DL7" s="24">
        <v>9.75</v>
      </c>
      <c r="DM7" s="24">
        <v>14.17</v>
      </c>
      <c r="DN7" s="24" t="s">
        <v>102</v>
      </c>
      <c r="DO7" s="24" t="s">
        <v>102</v>
      </c>
      <c r="DP7" s="24">
        <v>9.0399999999999991</v>
      </c>
      <c r="DQ7" s="24">
        <v>9.35</v>
      </c>
      <c r="DR7" s="24">
        <v>12.44</v>
      </c>
      <c r="DS7" s="24">
        <v>39.74</v>
      </c>
      <c r="DT7" s="24" t="s">
        <v>102</v>
      </c>
      <c r="DU7" s="24" t="s">
        <v>102</v>
      </c>
      <c r="DV7" s="24">
        <v>0</v>
      </c>
      <c r="DW7" s="24">
        <v>0</v>
      </c>
      <c r="DX7" s="24">
        <v>0</v>
      </c>
      <c r="DY7" s="24" t="s">
        <v>102</v>
      </c>
      <c r="DZ7" s="24" t="s">
        <v>102</v>
      </c>
      <c r="EA7" s="24">
        <v>0</v>
      </c>
      <c r="EB7" s="24">
        <v>0.12</v>
      </c>
      <c r="EC7" s="24">
        <v>0.28999999999999998</v>
      </c>
      <c r="ED7" s="24">
        <v>7.62</v>
      </c>
      <c r="EE7" s="24" t="s">
        <v>102</v>
      </c>
      <c r="EF7" s="24" t="s">
        <v>102</v>
      </c>
      <c r="EG7" s="24">
        <v>0</v>
      </c>
      <c r="EH7" s="24">
        <v>0</v>
      </c>
      <c r="EI7" s="24">
        <v>0</v>
      </c>
      <c r="EJ7" s="24" t="s">
        <v>102</v>
      </c>
      <c r="EK7" s="24" t="s">
        <v>102</v>
      </c>
      <c r="EL7" s="24">
        <v>0.04</v>
      </c>
      <c r="EM7" s="24">
        <v>0.06</v>
      </c>
      <c r="EN7" s="24">
        <v>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2023-12-12T00:45:36Z</dcterms:created>
  <dcterms:modified xsi:type="dcterms:W3CDTF">2024-02-27T02:49:20Z</dcterms:modified>
  <cp:category/>
</cp:coreProperties>
</file>