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5 平塚市★　病院、下水道（公共）、下水道（農集）\"/>
    </mc:Choice>
  </mc:AlternateContent>
  <workbookProtection workbookAlgorithmName="SHA-512" workbookHashValue="dAWHVQKgTM2CouYudLmDbBafxxmznzE0RnK9kPkhidAopvqru4j9OhEhFCrZq8/0XHoEZlp7ymilS92RYPfzMQ==" workbookSaltValue="ZAeLMcTUtZHLhxSZ/HtWLg=="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<sst xmlns="http://schemas.openxmlformats.org/spreadsheetml/2006/main" count="236" uniqueCount="116">
  <si>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</si>
  <si>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</si>
  <si>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</si>
  <si>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</si>
  <si>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</si>
  <si>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</si>
  <si>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</si>
  <si>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</si>
  <si>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</si>
  <si>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</si>
  <si>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</si>
  <si>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</si>
  <si>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</si>
  <si>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</si>
  <si>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</si>
  <si>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</si>
  <si>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</si>
  <si>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</si>
  <si>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</si>
  <si>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</si>
  <si>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</si>
  <si>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</si>
  <si>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</si>
  <si>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</si>
  <si>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</si>
  <si>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</si>
  <si>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</si>
  <si>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</si>
  <si>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</si>
  <si>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</si>
  <si>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</si>
  <si>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</si>
  <si>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</si>
  <si>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</si>
  <si>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</si>
  <si>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</si>
  <si>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</si>
  <si>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</si>
  <si>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</si>
  <si>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</si>
  <si>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</si>
  <si>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</si>
  <si>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</si>
  <si>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</si>
  <si>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</si>
  <si>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</si>
  <si>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</si>
  <si>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</si>
  <si>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</si>
  <si>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</si>
  <si>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</si>
  <si>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</si>
  <si>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</si>
  <si>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</si>
  <si>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</si>
  <si>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</si>
  <si>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</si>
  <si>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</si>
  <si>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</si>
  <si>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</si>
  <si>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</si>
  <si>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</si>
  <si>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</si>
  <si>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</si>
  <si>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</si>
  <si>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</si>
  <si>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</si>
  <si>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</si>
  <si>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</si>
  <si>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</si>
  <si>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</si>
  <si>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</si>
  <si>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</si>
  <si>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</si>
  <si>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</si>
  <si>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</si>
  <si>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</si>
  <si>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</si>
  <si>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</si>
  <si>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</si>
  <si>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</si>
  <si>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</si>
  <si>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</si>
  <si>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</si>
  <si>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</si>
  <si>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</si>
  <si>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</si>
  <si>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</si>
  <si>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</si>
  <si>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</si>
  <si>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</si>
  <si>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</si>
  <si>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</si>
  <si>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</si>
  <si>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</si>
  <si>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</si>
  <si>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</si>
  <si>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</si>
  <si>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</si>
  <si>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</si>
  <si>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</si>
  <si>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</si>
  <si>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</si>
  <si>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</si>
  <si>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</si>
  <si>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</si>
  <si>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</si>
  <si>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</si>
  <si>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</si>
  <si>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</si>
  <si>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</si>
  <si>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</si>
  <si>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</si>
  <si>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及び②管渠老朽化率については、全国平均及び類似団体平均値を下回っていますが、耐用年数を経過した管渠が増加していく状況下において、施設の老朽化対策が今後の重要な課題であるため、③管渠改善率については、ストックマネジメント計画に基づく施設の状態調査・点検を通じて適正な維持管理と長寿命化を図るとともに、計画的な施設の改築更新を進めます。</t>
    <phoneticPr fontId="4"/>
  </si>
  <si>
    <t>　①経常収支比率は有収水量の減少に伴う下水道使用料の減少、及び動力費の高騰による流域下水道管理費の増加等により前年度から2.65ポイント減少し、全国平均及び類似団体平均値を下回っていますが、健全経営の水準とされる100％超を維持しています。
　③流動比率は前年度から18ポイント以上の改善が図られ、理想とされる100％を超えました。全国平均及び類似団体平均値も上回っており、今後、更なる経営健全性の向上に取り組みます。
　④企業債残高対事業規模比率は減少傾向にあり、全国平均及び類似団体平均値を下回っています。今後は事業費の増加に伴う企業債借入額の増加が見込まれるため、推移を注視し、計画的な償還に努めます。
　⑤経費回収率は減少傾向にありますが、全国平均及び類似団体平均値を上回っており、また、汚水処理に必要な費用を下水道使用料の収入で賄えている状況とされる100％超を維持していることから、現水準の維持を図りたいと考えています。
　⑥汚水処理原価は上昇傾向にありますが、全国平均及び類似団体平均値を下回っています。施設の老朽化等による維持管理費の増加や、今後の人口減少による使用料収入への影響が懸念されるため、引き続きコストの縮減や業務の効率化に取り組みます。
　下水道の整備が概成しているため、⑧水洗化率は高い水準にあります。引き続き未接続世帯に対する接続促進に取り組みます。</t>
    <rPh sb="95" eb="97">
      <t>ケンゼン</t>
    </rPh>
    <rPh sb="97" eb="99">
      <t>ケイエイ</t>
    </rPh>
    <rPh sb="100" eb="102">
      <t>スイジュン</t>
    </rPh>
    <rPh sb="149" eb="151">
      <t>リソウ</t>
    </rPh>
    <rPh sb="160" eb="161">
      <t>コ</t>
    </rPh>
    <rPh sb="324" eb="326">
      <t>ゼンコク</t>
    </rPh>
    <rPh sb="326" eb="328">
      <t>ヘイキン</t>
    </rPh>
    <rPh sb="328" eb="329">
      <t>オヨ</t>
    </rPh>
    <rPh sb="330" eb="332">
      <t>ルイジ</t>
    </rPh>
    <rPh sb="332" eb="334">
      <t>ダンタイ</t>
    </rPh>
    <rPh sb="334" eb="336">
      <t>ヘイキン</t>
    </rPh>
    <rPh sb="336" eb="337">
      <t>チ</t>
    </rPh>
    <rPh sb="338" eb="340">
      <t>ウワマワ</t>
    </rPh>
    <rPh sb="348" eb="350">
      <t>オスイ</t>
    </rPh>
    <rPh sb="350" eb="352">
      <t>ショリ</t>
    </rPh>
    <rPh sb="353" eb="355">
      <t>ヒツヨウ</t>
    </rPh>
    <rPh sb="356" eb="358">
      <t>ヒヨウ</t>
    </rPh>
    <rPh sb="359" eb="362">
      <t>ゲスイドウ</t>
    </rPh>
    <rPh sb="362" eb="365">
      <t>シヨウリョウ</t>
    </rPh>
    <rPh sb="366" eb="368">
      <t>シュウニュウ</t>
    </rPh>
    <rPh sb="369" eb="370">
      <t>マカナ</t>
    </rPh>
    <rPh sb="374" eb="376">
      <t>ジョウキョウ</t>
    </rPh>
    <rPh sb="397" eb="398">
      <t>ゲン</t>
    </rPh>
    <rPh sb="398" eb="400">
      <t>スイジュン</t>
    </rPh>
    <rPh sb="401" eb="403">
      <t>イジ</t>
    </rPh>
    <rPh sb="404" eb="405">
      <t>ハカ</t>
    </rPh>
    <rPh sb="409" eb="410">
      <t>カンガ</t>
    </rPh>
    <rPh sb="437" eb="439">
      <t>ゼンコク</t>
    </rPh>
    <rPh sb="439" eb="441">
      <t>ヘイキン</t>
    </rPh>
    <rPh sb="441" eb="442">
      <t>オヨ</t>
    </rPh>
    <rPh sb="443" eb="445">
      <t>ルイジ</t>
    </rPh>
    <rPh sb="445" eb="447">
      <t>ダンタイ</t>
    </rPh>
    <rPh sb="447" eb="449">
      <t>ヘイキン</t>
    </rPh>
    <rPh sb="449" eb="450">
      <t>チ</t>
    </rPh>
    <rPh sb="451" eb="453">
      <t>シタマワ</t>
    </rPh>
    <phoneticPr fontId="4"/>
  </si>
  <si>
    <t>　各指標の結果から、経営の健全性は保たれていると考えられます。一方で、維持管理・施設更新に係る費用の増加と今後の人口減少による下水道使用料の減収が懸念されるため、経営戦略に基づく、広域化・共同化や適正な料金水準等あらゆる面での施策を実施することで経営基盤の強化を進め、下水道サービスの持続的・安定的な提供に努めます。</t>
    <rPh sb="53" eb="5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</si>
</sst>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0.04</c:v>
                </c:pt>
                <c:pt idx="1">
                  <c:v>0.01</c:v>
                </c:pt>
                <c:pt idx="2">
                  <c:v>0.02</c:v>
                </c:pt>
                <c:pt idx="3" formatCode="#,##0.00;&quot;△&quot;#,##0.00">
                  <c:v>0</c:v>
                </c:pt>
                <c:pt idx="4">
                  <c:v>0.03</c:v>
                </c:pt>
              </c:numCache>
            </c:numRef>
          </c:val>
          <c:extLst>
            <c:ext xmlns:c16="http://schemas.microsoft.com/office/drawing/2014/chart" uri="{C3380CC4-5D6E-409C-BE32-E72D297353CC}">
              <c16:uniqueId val="{00000000-1091-4D58-8D85-EBF09AD3541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1091-4D58-8D85-EBF09AD3541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CA-4731-BCFC-DF9C69FDE0A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2ACA-4731-BCFC-DF9C69FDE0A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97.66</c:v>
                </c:pt>
                <c:pt idx="1">
                  <c:v>97.81</c:v>
                </c:pt>
                <c:pt idx="2">
                  <c:v>97.92</c:v>
                </c:pt>
                <c:pt idx="3">
                  <c:v>98.08</c:v>
                </c:pt>
                <c:pt idx="4">
                  <c:v>97.89</c:v>
                </c:pt>
              </c:numCache>
            </c:numRef>
          </c:val>
          <c:extLst>
            <c:ext xmlns:c16="http://schemas.microsoft.com/office/drawing/2014/chart" uri="{C3380CC4-5D6E-409C-BE32-E72D297353CC}">
              <c16:uniqueId val="{00000000-B4C4-4970-BD3D-C11CE36FAF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B4C4-4970-BD3D-C11CE36FAF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113.86</c:v>
                </c:pt>
                <c:pt idx="1">
                  <c:v>107.12</c:v>
                </c:pt>
                <c:pt idx="2">
                  <c:v>105.11</c:v>
                </c:pt>
                <c:pt idx="3">
                  <c:v>106.96</c:v>
                </c:pt>
                <c:pt idx="4">
                  <c:v>104.31</c:v>
                </c:pt>
              </c:numCache>
            </c:numRef>
          </c:val>
          <c:extLst>
            <c:ext xmlns:c16="http://schemas.microsoft.com/office/drawing/2014/chart" uri="{C3380CC4-5D6E-409C-BE32-E72D297353CC}">
              <c16:uniqueId val="{00000000-8086-4DD5-9287-AEB02D8046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8086-4DD5-9287-AEB02D8046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10.65</c:v>
                </c:pt>
                <c:pt idx="1">
                  <c:v>13.76</c:v>
                </c:pt>
                <c:pt idx="2">
                  <c:v>16.86</c:v>
                </c:pt>
                <c:pt idx="3">
                  <c:v>19.829999999999998</c:v>
                </c:pt>
                <c:pt idx="4">
                  <c:v>22.68</c:v>
                </c:pt>
              </c:numCache>
            </c:numRef>
          </c:val>
          <c:extLst>
            <c:ext xmlns:c16="http://schemas.microsoft.com/office/drawing/2014/chart" uri="{C3380CC4-5D6E-409C-BE32-E72D297353CC}">
              <c16:uniqueId val="{00000000-6335-47A5-875A-273B529917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6335-47A5-875A-273B529917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1.96</c:v>
                </c:pt>
                <c:pt idx="1">
                  <c:v>2.5499999999999998</c:v>
                </c:pt>
                <c:pt idx="2">
                  <c:v>4.93</c:v>
                </c:pt>
                <c:pt idx="3">
                  <c:v>5.67</c:v>
                </c:pt>
                <c:pt idx="4">
                  <c:v>6.75</c:v>
                </c:pt>
              </c:numCache>
            </c:numRef>
          </c:val>
          <c:extLst>
            <c:ext xmlns:c16="http://schemas.microsoft.com/office/drawing/2014/chart" uri="{C3380CC4-5D6E-409C-BE32-E72D297353CC}">
              <c16:uniqueId val="{00000000-2504-4F79-805F-60EE542400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2504-4F79-805F-60EE542400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E8-43F0-84D2-3591B5B8D4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B7E8-43F0-84D2-3591B5B8D4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62.2</c:v>
                </c:pt>
                <c:pt idx="1">
                  <c:v>66.510000000000005</c:v>
                </c:pt>
                <c:pt idx="2">
                  <c:v>74.2</c:v>
                </c:pt>
                <c:pt idx="3">
                  <c:v>86.77</c:v>
                </c:pt>
                <c:pt idx="4">
                  <c:v>105.04</c:v>
                </c:pt>
              </c:numCache>
            </c:numRef>
          </c:val>
          <c:extLst>
            <c:ext xmlns:c16="http://schemas.microsoft.com/office/drawing/2014/chart" uri="{C3380CC4-5D6E-409C-BE32-E72D297353CC}">
              <c16:uniqueId val="{00000000-0F5D-4721-AFAF-BBE7FD3CCA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0F5D-4721-AFAF-BBE7FD3CCA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460.39</c:v>
                </c:pt>
                <c:pt idx="1">
                  <c:v>435.02</c:v>
                </c:pt>
                <c:pt idx="2">
                  <c:v>411.8</c:v>
                </c:pt>
                <c:pt idx="3">
                  <c:v>379.19</c:v>
                </c:pt>
                <c:pt idx="4">
                  <c:v>316.05</c:v>
                </c:pt>
              </c:numCache>
            </c:numRef>
          </c:val>
          <c:extLst>
            <c:ext xmlns:c16="http://schemas.microsoft.com/office/drawing/2014/chart" uri="{C3380CC4-5D6E-409C-BE32-E72D297353CC}">
              <c16:uniqueId val="{00000000-C1A7-45DD-83D3-216E02E604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C1A7-45DD-83D3-216E02E604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130.29</c:v>
                </c:pt>
                <c:pt idx="1">
                  <c:v>119.31</c:v>
                </c:pt>
                <c:pt idx="2">
                  <c:v>119.46</c:v>
                </c:pt>
                <c:pt idx="3">
                  <c:v>116.14</c:v>
                </c:pt>
                <c:pt idx="4">
                  <c:v>109.64</c:v>
                </c:pt>
              </c:numCache>
            </c:numRef>
          </c:val>
          <c:extLst>
            <c:ext xmlns:c16="http://schemas.microsoft.com/office/drawing/2014/chart" uri="{C3380CC4-5D6E-409C-BE32-E72D297353CC}">
              <c16:uniqueId val="{00000000-2B12-474B-9BA2-4CA3A18BDD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2B12-474B-9BA2-4CA3A18BDD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91.26</c:v>
                </c:pt>
                <c:pt idx="1">
                  <c:v>98.61</c:v>
                </c:pt>
                <c:pt idx="2">
                  <c:v>95.73</c:v>
                </c:pt>
                <c:pt idx="3">
                  <c:v>99.03</c:v>
                </c:pt>
                <c:pt idx="4">
                  <c:v>105.72</c:v>
                </c:pt>
              </c:numCache>
            </c:numRef>
          </c:val>
          <c:extLst>
            <c:ext xmlns:c16="http://schemas.microsoft.com/office/drawing/2014/chart" uri="{C3380CC4-5D6E-409C-BE32-E72D297353CC}">
              <c16:uniqueId val="{00000000-3760-4733-9768-8D198B83F3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3760-4733-9768-8D198B83F3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2"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平塚市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非設置</v>
      </c>
      <c r="AE8" s="66"/>
      <c r="AF8" s="66"/>
      <c r="AG8" s="66"/>
      <c r="AH8" s="66"/>
      <c r="AI8" s="66"/>
      <c r="AJ8" s="66"/>
      <c r="AK8" s="3"/>
      <c r="AL8" s="45">
        <f>データ!S6</f>
        <v>256005</v>
      </c>
      <c r="AM8" s="45"/>
      <c r="AN8" s="45"/>
      <c r="AO8" s="45"/>
      <c r="AP8" s="45"/>
      <c r="AQ8" s="45"/>
      <c r="AR8" s="45"/>
      <c r="AS8" s="45"/>
      <c r="AT8" s="46">
        <f>データ!T6</f>
        <v>67.819999999999993</v>
      </c>
      <c r="AU8" s="46"/>
      <c r="AV8" s="46"/>
      <c r="AW8" s="46"/>
      <c r="AX8" s="46"/>
      <c r="AY8" s="46"/>
      <c r="AZ8" s="46"/>
      <c r="BA8" s="46"/>
      <c r="BB8" s="46">
        <f>データ!U6</f>
        <v>3774.77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70.819999999999993</v>
      </c>
      <c r="J10" s="46"/>
      <c r="K10" s="46"/>
      <c r="L10" s="46"/>
      <c r="M10" s="46"/>
      <c r="N10" s="46"/>
      <c r="O10" s="46"/>
      <c r="P10" s="46">
        <f>データ!P6</f>
        <v>97.79</v>
      </c>
      <c r="Q10" s="46"/>
      <c r="R10" s="46"/>
      <c r="S10" s="46"/>
      <c r="T10" s="46"/>
      <c r="U10" s="46"/>
      <c r="V10" s="46"/>
      <c r="W10" s="46">
        <f>データ!Q6</f>
        <v>85.38</v>
      </c>
      <c r="X10" s="46"/>
      <c r="Y10" s="46"/>
      <c r="Z10" s="46"/>
      <c r="AA10" s="46"/>
      <c r="AB10" s="46"/>
      <c r="AC10" s="46"/>
      <c r="AD10" s="45">
        <f>データ!R6</f>
        <v>2035</v>
      </c>
      <c r="AE10" s="45"/>
      <c r="AF10" s="45"/>
      <c r="AG10" s="45"/>
      <c r="AH10" s="45"/>
      <c r="AI10" s="45"/>
      <c r="AJ10" s="45"/>
      <c r="AK10" s="2"/>
      <c r="AL10" s="45">
        <f>データ!V6</f>
        <v>250844</v>
      </c>
      <c r="AM10" s="45"/>
      <c r="AN10" s="45"/>
      <c r="AO10" s="45"/>
      <c r="AP10" s="45"/>
      <c r="AQ10" s="45"/>
      <c r="AR10" s="45"/>
      <c r="AS10" s="45"/>
      <c r="AT10" s="46">
        <f>データ!W6</f>
        <v>35.840000000000003</v>
      </c>
      <c r="AU10" s="46"/>
      <c r="AV10" s="46"/>
      <c r="AW10" s="46"/>
      <c r="AX10" s="46"/>
      <c r="AY10" s="46"/>
      <c r="AZ10" s="46"/>
      <c r="BA10" s="46"/>
      <c r="BB10" s="46">
        <f>データ!X6</f>
        <v>6999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WWQjt5DZ8CRbrcP+xCmqz6ecxdb8nF3vm9BvN7/uHBIoAacYH+35+sI19Ss/bKEC+OM2da6LH7NY2mN990cGvA==" saltValue="JycVAQv59VvziXNKXeyV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2022</v>
      </c>
      <c r="C6" s="19">
        <f t="shared" ref="C6:X6" si="3">C7</f>
        <v>142034</v>
      </c>
      <c r="D6" s="19">
        <f t="shared" si="3"/>
        <v>46</v>
      </c>
      <c r="E6" s="19">
        <f t="shared" si="3"/>
        <v>17</v>
      </c>
      <c r="F6" s="19">
        <f t="shared" si="3"/>
        <v>1</v>
      </c>
      <c r="G6" s="19">
        <f t="shared" si="3"/>
        <v>0</v>
      </c>
      <c r="H6" s="19" t="str">
        <f t="shared" si="3"/>
        <v>神奈川県　平塚市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70.819999999999993</v>
      </c>
      <c r="P6" s="20">
        <f t="shared" si="3"/>
        <v>97.79</v>
      </c>
      <c r="Q6" s="20">
        <f t="shared" si="3"/>
        <v>85.38</v>
      </c>
      <c r="R6" s="20">
        <f t="shared" si="3"/>
        <v>2035</v>
      </c>
      <c r="S6" s="20">
        <f t="shared" si="3"/>
        <v>256005</v>
      </c>
      <c r="T6" s="20">
        <f t="shared" si="3"/>
        <v>67.819999999999993</v>
      </c>
      <c r="U6" s="20">
        <f t="shared" si="3"/>
        <v>3774.77</v>
      </c>
      <c r="V6" s="20">
        <f t="shared" si="3"/>
        <v>250844</v>
      </c>
      <c r="W6" s="20">
        <f t="shared" si="3"/>
        <v>35.840000000000003</v>
      </c>
      <c r="X6" s="20">
        <f t="shared" si="3"/>
        <v>6999</v>
      </c>
      <c r="Y6" s="21">
        <f>IF(Y7="",NA(),Y7)</f>
        <v>113.86</v>
      </c>
      <c r="Z6" s="21">
        <f t="shared" ref="Z6:AH6" si="4">IF(Z7="",NA(),Z7)</f>
        <v>107.12</v>
      </c>
      <c r="AA6" s="21">
        <f t="shared" si="4"/>
        <v>105.11</v>
      </c>
      <c r="AB6" s="21">
        <f t="shared" si="4"/>
        <v>106.96</v>
      </c>
      <c r="AC6" s="21">
        <f t="shared" si="4"/>
        <v>104.31</v>
      </c>
      <c r="AD6" s="21">
        <f t="shared" si="4"/>
        <v>107.64</v>
      </c>
      <c r="AE6" s="21">
        <f t="shared" si="4"/>
        <v>107.03</v>
      </c>
      <c r="AF6" s="21">
        <f t="shared" si="4"/>
        <v>106.55</v>
      </c>
      <c r="AG6" s="21">
        <f t="shared" si="4"/>
        <v>106.01</v>
      </c>
      <c r="AH6" s="21">
        <f t="shared" si="4"/>
        <v>105.5</v>
      </c>
      <c r="AI6" s="20" t="str">
        <f>IF(AI7="","",IF(AI7="-","【-】","【"&amp;SUBSTITUTE(TEXT(AI7,"#,##0.00"),"-","△")&amp;"】"))</f>
        <v>【106.11】</v>
      </c>
      <c r="AJ6" s="20">
        <f>IF(AJ7="",NA(),AJ7)</f>
        <v>0</v>
      </c>
      <c r="AK6" s="20">
        <f t="shared" ref="AK6:AS6" si="5">IF(AK7="",NA(),AK7)</f>
        <v>0</v>
      </c>
      <c r="AL6" s="20">
        <f t="shared" si="5"/>
        <v>0</v>
      </c>
      <c r="AM6" s="20">
        <f t="shared" si="5"/>
        <v>0</v>
      </c>
      <c r="AN6" s="20">
        <f t="shared" si="5"/>
        <v>0</v>
      </c>
      <c r="AO6" s="21">
        <f t="shared" si="5"/>
        <v>9.1999999999999993</v>
      </c>
      <c r="AP6" s="21">
        <f t="shared" si="5"/>
        <v>7.69</v>
      </c>
      <c r="AQ6" s="21">
        <f t="shared" si="5"/>
        <v>5.95</v>
      </c>
      <c r="AR6" s="21">
        <f t="shared" si="5"/>
        <v>5.27</v>
      </c>
      <c r="AS6" s="21">
        <f t="shared" si="5"/>
        <v>4.83</v>
      </c>
      <c r="AT6" s="20" t="str">
        <f>IF(AT7="","",IF(AT7="-","【-】","【"&amp;SUBSTITUTE(TEXT(AT7,"#,##0.00"),"-","△")&amp;"】"))</f>
        <v>【3.15】</v>
      </c>
      <c r="AU6" s="21">
        <f>IF(AU7="",NA(),AU7)</f>
        <v>62.2</v>
      </c>
      <c r="AV6" s="21">
        <f t="shared" ref="AV6:BD6" si="6">IF(AV7="",NA(),AV7)</f>
        <v>66.510000000000005</v>
      </c>
      <c r="AW6" s="21">
        <f t="shared" si="6"/>
        <v>74.2</v>
      </c>
      <c r="AX6" s="21">
        <f t="shared" si="6"/>
        <v>86.77</v>
      </c>
      <c r="AY6" s="21">
        <f t="shared" si="6"/>
        <v>105.04</v>
      </c>
      <c r="AZ6" s="21">
        <f t="shared" si="6"/>
        <v>72.22</v>
      </c>
      <c r="BA6" s="21">
        <f t="shared" si="6"/>
        <v>73.02</v>
      </c>
      <c r="BB6" s="21">
        <f t="shared" si="6"/>
        <v>72.930000000000007</v>
      </c>
      <c r="BC6" s="21">
        <f t="shared" si="6"/>
        <v>80.08</v>
      </c>
      <c r="BD6" s="21">
        <f t="shared" si="6"/>
        <v>87.33</v>
      </c>
      <c r="BE6" s="20" t="str">
        <f>IF(BE7="","",IF(BE7="-","【-】","【"&amp;SUBSTITUTE(TEXT(BE7,"#,##0.00"),"-","△")&amp;"】"))</f>
        <v>【73.44】</v>
      </c>
      <c r="BF6" s="21">
        <f>IF(BF7="",NA(),BF7)</f>
        <v>460.39</v>
      </c>
      <c r="BG6" s="21">
        <f t="shared" ref="BG6:BO6" si="7">IF(BG7="",NA(),BG7)</f>
        <v>435.02</v>
      </c>
      <c r="BH6" s="21">
        <f t="shared" si="7"/>
        <v>411.8</v>
      </c>
      <c r="BI6" s="21">
        <f t="shared" si="7"/>
        <v>379.19</v>
      </c>
      <c r="BJ6" s="21">
        <f t="shared" si="7"/>
        <v>316.05</v>
      </c>
      <c r="BK6" s="21">
        <f t="shared" si="7"/>
        <v>730.93</v>
      </c>
      <c r="BL6" s="21">
        <f t="shared" si="7"/>
        <v>708.89</v>
      </c>
      <c r="BM6" s="21">
        <f t="shared" si="7"/>
        <v>730.52</v>
      </c>
      <c r="BN6" s="21">
        <f t="shared" si="7"/>
        <v>672.33</v>
      </c>
      <c r="BO6" s="21">
        <f t="shared" si="7"/>
        <v>668.8</v>
      </c>
      <c r="BP6" s="20" t="str">
        <f>IF(BP7="","",IF(BP7="-","【-】","【"&amp;SUBSTITUTE(TEXT(BP7,"#,##0.00"),"-","△")&amp;"】"))</f>
        <v>【652.82】</v>
      </c>
      <c r="BQ6" s="21">
        <f>IF(BQ7="",NA(),BQ7)</f>
        <v>130.29</v>
      </c>
      <c r="BR6" s="21">
        <f t="shared" ref="BR6:BZ6" si="8">IF(BR7="",NA(),BR7)</f>
        <v>119.31</v>
      </c>
      <c r="BS6" s="21">
        <f t="shared" si="8"/>
        <v>119.46</v>
      </c>
      <c r="BT6" s="21">
        <f t="shared" si="8"/>
        <v>116.14</v>
      </c>
      <c r="BU6" s="21">
        <f t="shared" si="8"/>
        <v>109.64</v>
      </c>
      <c r="BV6" s="21">
        <f t="shared" si="8"/>
        <v>98.09</v>
      </c>
      <c r="BW6" s="21">
        <f t="shared" si="8"/>
        <v>97.91</v>
      </c>
      <c r="BX6" s="21">
        <f t="shared" si="8"/>
        <v>98.61</v>
      </c>
      <c r="BY6" s="21">
        <f t="shared" si="8"/>
        <v>98.75</v>
      </c>
      <c r="BZ6" s="21">
        <f t="shared" si="8"/>
        <v>98.36</v>
      </c>
      <c r="CA6" s="20" t="str">
        <f>IF(CA7="","",IF(CA7="-","【-】","【"&amp;SUBSTITUTE(TEXT(CA7,"#,##0.00"),"-","△")&amp;"】"))</f>
        <v>【97.61】</v>
      </c>
      <c r="CB6" s="21">
        <f>IF(CB7="",NA(),CB7)</f>
        <v>91.26</v>
      </c>
      <c r="CC6" s="21">
        <f t="shared" ref="CC6:CK6" si="9">IF(CC7="",NA(),CC7)</f>
        <v>98.61</v>
      </c>
      <c r="CD6" s="21">
        <f t="shared" si="9"/>
        <v>95.73</v>
      </c>
      <c r="CE6" s="21">
        <f t="shared" si="9"/>
        <v>99.03</v>
      </c>
      <c r="CF6" s="21">
        <f t="shared" si="9"/>
        <v>105.72</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61.93</v>
      </c>
      <c r="CS6" s="21">
        <f t="shared" si="10"/>
        <v>61.32</v>
      </c>
      <c r="CT6" s="21">
        <f t="shared" si="10"/>
        <v>61.7</v>
      </c>
      <c r="CU6" s="21">
        <f t="shared" si="10"/>
        <v>63.04</v>
      </c>
      <c r="CV6" s="21">
        <f t="shared" si="10"/>
        <v>60.55</v>
      </c>
      <c r="CW6" s="20" t="str">
        <f>IF(CW7="","",IF(CW7="-","【-】","【"&amp;SUBSTITUTE(TEXT(CW7,"#,##0.00"),"-","△")&amp;"】"))</f>
        <v>【59.10】</v>
      </c>
      <c r="CX6" s="21">
        <f>IF(CX7="",NA(),CX7)</f>
        <v>97.66</v>
      </c>
      <c r="CY6" s="21">
        <f t="shared" ref="CY6:DG6" si="11">IF(CY7="",NA(),CY7)</f>
        <v>97.81</v>
      </c>
      <c r="CZ6" s="21">
        <f t="shared" si="11"/>
        <v>97.92</v>
      </c>
      <c r="DA6" s="21">
        <f t="shared" si="11"/>
        <v>98.08</v>
      </c>
      <c r="DB6" s="21">
        <f t="shared" si="11"/>
        <v>97.89</v>
      </c>
      <c r="DC6" s="21">
        <f t="shared" si="11"/>
        <v>94.45</v>
      </c>
      <c r="DD6" s="21">
        <f t="shared" si="11"/>
        <v>94.58</v>
      </c>
      <c r="DE6" s="21">
        <f t="shared" si="11"/>
        <v>94.56</v>
      </c>
      <c r="DF6" s="21">
        <f t="shared" si="11"/>
        <v>94.75</v>
      </c>
      <c r="DG6" s="21">
        <f t="shared" si="11"/>
        <v>94.92</v>
      </c>
      <c r="DH6" s="20" t="str">
        <f>IF(DH7="","",IF(DH7="-","【-】","【"&amp;SUBSTITUTE(TEXT(DH7,"#,##0.00"),"-","△")&amp;"】"))</f>
        <v>【95.82】</v>
      </c>
      <c r="DI6" s="21">
        <f>IF(DI7="",NA(),DI7)</f>
        <v>10.65</v>
      </c>
      <c r="DJ6" s="21">
        <f t="shared" ref="DJ6:DR6" si="12">IF(DJ7="",NA(),DJ7)</f>
        <v>13.76</v>
      </c>
      <c r="DK6" s="21">
        <f t="shared" si="12"/>
        <v>16.86</v>
      </c>
      <c r="DL6" s="21">
        <f t="shared" si="12"/>
        <v>19.829999999999998</v>
      </c>
      <c r="DM6" s="21">
        <f t="shared" si="12"/>
        <v>22.68</v>
      </c>
      <c r="DN6" s="21">
        <f t="shared" si="12"/>
        <v>30.45</v>
      </c>
      <c r="DO6" s="21">
        <f t="shared" si="12"/>
        <v>31.01</v>
      </c>
      <c r="DP6" s="21">
        <f t="shared" si="12"/>
        <v>28.87</v>
      </c>
      <c r="DQ6" s="21">
        <f t="shared" si="12"/>
        <v>31.34</v>
      </c>
      <c r="DR6" s="21">
        <f t="shared" si="12"/>
        <v>32.909999999999997</v>
      </c>
      <c r="DS6" s="20" t="str">
        <f>IF(DS7="","",IF(DS7="-","【-】","【"&amp;SUBSTITUTE(TEXT(DS7,"#,##0.00"),"-","△")&amp;"】"))</f>
        <v>【39.74】</v>
      </c>
      <c r="DT6" s="21">
        <f>IF(DT7="",NA(),DT7)</f>
        <v>1.96</v>
      </c>
      <c r="DU6" s="21">
        <f t="shared" ref="DU6:EC6" si="13">IF(DU7="",NA(),DU7)</f>
        <v>2.5499999999999998</v>
      </c>
      <c r="DV6" s="21">
        <f t="shared" si="13"/>
        <v>4.93</v>
      </c>
      <c r="DW6" s="21">
        <f t="shared" si="13"/>
        <v>5.67</v>
      </c>
      <c r="DX6" s="21">
        <f t="shared" si="13"/>
        <v>6.75</v>
      </c>
      <c r="DY6" s="21">
        <f t="shared" si="13"/>
        <v>4.8499999999999996</v>
      </c>
      <c r="DZ6" s="21">
        <f t="shared" si="13"/>
        <v>4.95</v>
      </c>
      <c r="EA6" s="21">
        <f t="shared" si="13"/>
        <v>5.64</v>
      </c>
      <c r="EB6" s="21">
        <f t="shared" si="13"/>
        <v>6.43</v>
      </c>
      <c r="EC6" s="21">
        <f t="shared" si="13"/>
        <v>7.75</v>
      </c>
      <c r="ED6" s="20" t="str">
        <f>IF(ED7="","",IF(ED7="-","【-】","【"&amp;SUBSTITUTE(TEXT(ED7,"#,##0.00"),"-","△")&amp;"】"))</f>
        <v>【7.62】</v>
      </c>
      <c r="EE6" s="21">
        <f>IF(EE7="",NA(),EE7)</f>
        <v>0.04</v>
      </c>
      <c r="EF6" s="21">
        <f t="shared" ref="EF6:EN6" si="14">IF(EF7="",NA(),EF7)</f>
        <v>0.01</v>
      </c>
      <c r="EG6" s="21">
        <f t="shared" si="14"/>
        <v>0.02</v>
      </c>
      <c r="EH6" s="20">
        <f t="shared" si="14"/>
        <v>0</v>
      </c>
      <c r="EI6" s="21">
        <f t="shared" si="14"/>
        <v>0.03</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2">
      <c r="A7" s="14"/>
      <c r="B7" s="23">
        <v>2022</v>
      </c>
      <c r="C7" s="23">
        <v>142034</v>
      </c>
      <c r="D7" s="23">
        <v>46</v>
      </c>
      <c r="E7" s="23">
        <v>17</v>
      </c>
      <c r="F7" s="23">
        <v>1</v>
      </c>
      <c r="G7" s="23">
        <v>0</v>
      </c>
      <c r="H7" s="23" t="s">
        <v>95</v>
      </c>
      <c r="I7" s="23" t="s">
        <v>96</v>
      </c>
      <c r="J7" s="23" t="s">
        <v>97</v>
      </c>
      <c r="K7" s="23" t="s">
        <v>98</v>
      </c>
      <c r="L7" s="23" t="s">
        <v>99</v>
      </c>
      <c r="M7" s="23" t="s">
        <v>100</v>
      </c>
      <c r="N7" s="24" t="s">
        <v>101</v>
      </c>
      <c r="O7" s="24">
        <v>70.819999999999993</v>
      </c>
      <c r="P7" s="24">
        <v>97.79</v>
      </c>
      <c r="Q7" s="24">
        <v>85.38</v>
      </c>
      <c r="R7" s="24">
        <v>2035</v>
      </c>
      <c r="S7" s="24">
        <v>256005</v>
      </c>
      <c r="T7" s="24">
        <v>67.819999999999993</v>
      </c>
      <c r="U7" s="24">
        <v>3774.77</v>
      </c>
      <c r="V7" s="24">
        <v>250844</v>
      </c>
      <c r="W7" s="24">
        <v>35.840000000000003</v>
      </c>
      <c r="X7" s="24">
        <v>6999</v>
      </c>
      <c r="Y7" s="24">
        <v>113.86</v>
      </c>
      <c r="Z7" s="24">
        <v>107.12</v>
      </c>
      <c r="AA7" s="24">
        <v>105.11</v>
      </c>
      <c r="AB7" s="24">
        <v>106.96</v>
      </c>
      <c r="AC7" s="24">
        <v>104.31</v>
      </c>
      <c r="AD7" s="24">
        <v>107.64</v>
      </c>
      <c r="AE7" s="24">
        <v>107.03</v>
      </c>
      <c r="AF7" s="24">
        <v>106.55</v>
      </c>
      <c r="AG7" s="24">
        <v>106.01</v>
      </c>
      <c r="AH7" s="24">
        <v>105.5</v>
      </c>
      <c r="AI7" s="24">
        <v>106.11</v>
      </c>
      <c r="AJ7" s="24">
        <v>0</v>
      </c>
      <c r="AK7" s="24">
        <v>0</v>
      </c>
      <c r="AL7" s="24">
        <v>0</v>
      </c>
      <c r="AM7" s="24">
        <v>0</v>
      </c>
      <c r="AN7" s="24">
        <v>0</v>
      </c>
      <c r="AO7" s="24">
        <v>9.1999999999999993</v>
      </c>
      <c r="AP7" s="24">
        <v>7.69</v>
      </c>
      <c r="AQ7" s="24">
        <v>5.95</v>
      </c>
      <c r="AR7" s="24">
        <v>5.27</v>
      </c>
      <c r="AS7" s="24">
        <v>4.83</v>
      </c>
      <c r="AT7" s="24">
        <v>3.15</v>
      </c>
      <c r="AU7" s="24">
        <v>62.2</v>
      </c>
      <c r="AV7" s="24">
        <v>66.510000000000005</v>
      </c>
      <c r="AW7" s="24">
        <v>74.2</v>
      </c>
      <c r="AX7" s="24">
        <v>86.77</v>
      </c>
      <c r="AY7" s="24">
        <v>105.04</v>
      </c>
      <c r="AZ7" s="24">
        <v>72.22</v>
      </c>
      <c r="BA7" s="24">
        <v>73.02</v>
      </c>
      <c r="BB7" s="24">
        <v>72.930000000000007</v>
      </c>
      <c r="BC7" s="24">
        <v>80.08</v>
      </c>
      <c r="BD7" s="24">
        <v>87.33</v>
      </c>
      <c r="BE7" s="24">
        <v>73.44</v>
      </c>
      <c r="BF7" s="24">
        <v>460.39</v>
      </c>
      <c r="BG7" s="24">
        <v>435.02</v>
      </c>
      <c r="BH7" s="24">
        <v>411.8</v>
      </c>
      <c r="BI7" s="24">
        <v>379.19</v>
      </c>
      <c r="BJ7" s="24">
        <v>316.05</v>
      </c>
      <c r="BK7" s="24">
        <v>730.93</v>
      </c>
      <c r="BL7" s="24">
        <v>708.89</v>
      </c>
      <c r="BM7" s="24">
        <v>730.52</v>
      </c>
      <c r="BN7" s="24">
        <v>672.33</v>
      </c>
      <c r="BO7" s="24">
        <v>668.8</v>
      </c>
      <c r="BP7" s="24">
        <v>652.82000000000005</v>
      </c>
      <c r="BQ7" s="24">
        <v>130.29</v>
      </c>
      <c r="BR7" s="24">
        <v>119.31</v>
      </c>
      <c r="BS7" s="24">
        <v>119.46</v>
      </c>
      <c r="BT7" s="24">
        <v>116.14</v>
      </c>
      <c r="BU7" s="24">
        <v>109.64</v>
      </c>
      <c r="BV7" s="24">
        <v>98.09</v>
      </c>
      <c r="BW7" s="24">
        <v>97.91</v>
      </c>
      <c r="BX7" s="24">
        <v>98.61</v>
      </c>
      <c r="BY7" s="24">
        <v>98.75</v>
      </c>
      <c r="BZ7" s="24">
        <v>98.36</v>
      </c>
      <c r="CA7" s="24">
        <v>97.61</v>
      </c>
      <c r="CB7" s="24">
        <v>91.26</v>
      </c>
      <c r="CC7" s="24">
        <v>98.61</v>
      </c>
      <c r="CD7" s="24">
        <v>95.73</v>
      </c>
      <c r="CE7" s="24">
        <v>99.03</v>
      </c>
      <c r="CF7" s="24">
        <v>105.72</v>
      </c>
      <c r="CG7" s="24">
        <v>146.08000000000001</v>
      </c>
      <c r="CH7" s="24">
        <v>144.11000000000001</v>
      </c>
      <c r="CI7" s="24">
        <v>141.24</v>
      </c>
      <c r="CJ7" s="24">
        <v>142.03</v>
      </c>
      <c r="CK7" s="24">
        <v>142.11000000000001</v>
      </c>
      <c r="CL7" s="24">
        <v>138.29</v>
      </c>
      <c r="CM7" s="24" t="s">
        <v>101</v>
      </c>
      <c r="CN7" s="24" t="s">
        <v>101</v>
      </c>
      <c r="CO7" s="24" t="s">
        <v>101</v>
      </c>
      <c r="CP7" s="24" t="s">
        <v>101</v>
      </c>
      <c r="CQ7" s="24" t="s">
        <v>101</v>
      </c>
      <c r="CR7" s="24">
        <v>61.93</v>
      </c>
      <c r="CS7" s="24">
        <v>61.32</v>
      </c>
      <c r="CT7" s="24">
        <v>61.7</v>
      </c>
      <c r="CU7" s="24">
        <v>63.04</v>
      </c>
      <c r="CV7" s="24">
        <v>60.55</v>
      </c>
      <c r="CW7" s="24">
        <v>59.1</v>
      </c>
      <c r="CX7" s="24">
        <v>97.66</v>
      </c>
      <c r="CY7" s="24">
        <v>97.81</v>
      </c>
      <c r="CZ7" s="24">
        <v>97.92</v>
      </c>
      <c r="DA7" s="24">
        <v>98.08</v>
      </c>
      <c r="DB7" s="24">
        <v>97.89</v>
      </c>
      <c r="DC7" s="24">
        <v>94.45</v>
      </c>
      <c r="DD7" s="24">
        <v>94.58</v>
      </c>
      <c r="DE7" s="24">
        <v>94.56</v>
      </c>
      <c r="DF7" s="24">
        <v>94.75</v>
      </c>
      <c r="DG7" s="24">
        <v>94.92</v>
      </c>
      <c r="DH7" s="24">
        <v>95.82</v>
      </c>
      <c r="DI7" s="24">
        <v>10.65</v>
      </c>
      <c r="DJ7" s="24">
        <v>13.76</v>
      </c>
      <c r="DK7" s="24">
        <v>16.86</v>
      </c>
      <c r="DL7" s="24">
        <v>19.829999999999998</v>
      </c>
      <c r="DM7" s="24">
        <v>22.68</v>
      </c>
      <c r="DN7" s="24">
        <v>30.45</v>
      </c>
      <c r="DO7" s="24">
        <v>31.01</v>
      </c>
      <c r="DP7" s="24">
        <v>28.87</v>
      </c>
      <c r="DQ7" s="24">
        <v>31.34</v>
      </c>
      <c r="DR7" s="24">
        <v>32.909999999999997</v>
      </c>
      <c r="DS7" s="24">
        <v>39.74</v>
      </c>
      <c r="DT7" s="24">
        <v>1.96</v>
      </c>
      <c r="DU7" s="24">
        <v>2.5499999999999998</v>
      </c>
      <c r="DV7" s="24">
        <v>4.93</v>
      </c>
      <c r="DW7" s="24">
        <v>5.67</v>
      </c>
      <c r="DX7" s="24">
        <v>6.75</v>
      </c>
      <c r="DY7" s="24">
        <v>4.8499999999999996</v>
      </c>
      <c r="DZ7" s="24">
        <v>4.95</v>
      </c>
      <c r="EA7" s="24">
        <v>5.64</v>
      </c>
      <c r="EB7" s="24">
        <v>6.43</v>
      </c>
      <c r="EC7" s="24">
        <v>7.75</v>
      </c>
      <c r="ED7" s="24">
        <v>7.62</v>
      </c>
      <c r="EE7" s="24">
        <v>0.04</v>
      </c>
      <c r="EF7" s="24">
        <v>0.01</v>
      </c>
      <c r="EG7" s="24">
        <v>0.02</v>
      </c>
      <c r="EH7" s="24">
        <v>0</v>
      </c>
      <c r="EI7" s="24">
        <v>0.03</v>
      </c>
      <c r="EJ7" s="24">
        <v>0.21</v>
      </c>
      <c r="EK7" s="24">
        <v>0.19</v>
      </c>
      <c r="EL7" s="24">
        <v>0.19</v>
      </c>
      <c r="EM7" s="24">
        <v>0.19</v>
      </c>
      <c r="EN7" s="24">
        <v>0.21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107</v>
      </c>
    </row>
    <row r="12" spans="1:148" x14ac:dyDescent="0.2">
      <c r="B12">
        <v>1</v>
      </c>
      <c r="C12">
        <v>1</v>
      </c>
      <c r="D12">
        <v>2</v>
      </c>
      <c r="E12">
        <v>3</v>
      </c>
      <c r="F12">
        <v>4</v>
      </c>
      <c r="G12" t="s">
        <v>108</v>
      </c>
    </row>
    <row r="13" spans="1:148" x14ac:dyDescent="0.2">
      <c r="B13" t="s">
        <v>109</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2024-02-09T04:07:18Z</cp:lastPrinted>
  <dcterms:created xsi:type="dcterms:W3CDTF">2023-12-12T00:45:32Z</dcterms:created>
  <dcterms:modified xsi:type="dcterms:W3CDTF">2024-02-27T02:23:04Z</dcterms:modified>
  <cp:category/>
</cp:coreProperties>
</file>