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fs01\s0103\06_理財G\02 公営企業\02 決算状況調査\04_経営比較分析表（１～２月）\09 公表（県HP掲載）３月８日予定\03_公表データ\04 横須賀市★　病院、水道、下水道\"/>
    </mc:Choice>
  </mc:AlternateContent>
  <workbookProtection workbookAlgorithmName="SHA-512" workbookHashValue="eYpPA1ZeEdVJ9amY2uDbAr3acFQQaj02wSPV4Pkbi6xoZ7SbGzqtCMhXYrLKIfoCnVBaQtwXPoKcI6gWnD2RQA==" workbookSaltValue="Eo7v0TsyxlR9oe5NI4IwIA==" workbookSpinCount="100000" lockStructure="1"/>
  <bookViews>
    <workbookView xWindow="0" yWindow="0" windowWidth="23040" windowHeight="8304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AT10" i="4" s="1"/>
  <c r="V6" i="5"/>
  <c r="AL10" i="4" s="1"/>
  <c r="U6" i="5"/>
  <c r="BB8" i="4" s="1"/>
  <c r="T6" i="5"/>
  <c r="S6" i="5"/>
  <c r="AL8" i="4" s="1"/>
  <c r="R6" i="5"/>
  <c r="Q6" i="5"/>
  <c r="W10" i="4" s="1"/>
  <c r="P6" i="5"/>
  <c r="O6" i="5"/>
  <c r="I10" i="4" s="1"/>
  <c r="N6" i="5"/>
  <c r="M6" i="5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BB10" i="4"/>
  <c r="AD10" i="4"/>
  <c r="P10" i="4"/>
  <c r="B10" i="4"/>
  <c r="AT8" i="4"/>
  <c r="AD8" i="4"/>
  <c r="W8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<sst xmlns="http://schemas.openxmlformats.org/spreadsheetml/2006/main" count="231" uniqueCount="116">
  <si>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</si>
  <si>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</si>
  <si>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</si>
  <si>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</si>
  <si>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</si>
  <si>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</si>
  <si>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</si>
  <si>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</si>
  <si>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</si>
  <si>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</si>
  <si>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</si>
  <si>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</si>
  <si>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</si>
  <si>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</si>
  <si>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</si>
  <si>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</si>
  <si>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</si>
  <si>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</si>
  <si>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</si>
  <si>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</si>
  <si>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</si>
  <si>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</si>
  <si>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</si>
  <si>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</si>
  <si>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</si>
  <si>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</si>
  <si>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</si>
  <si>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</si>
  <si>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</si>
  <si>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</si>
  <si>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</si>
  <si>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</si>
  <si>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</si>
  <si>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</si>
  <si>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</si>
  <si>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</si>
  <si>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</si>
  <si>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</si>
  <si>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</si>
  <si>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</si>
  <si>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</si>
  <si>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</si>
  <si>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</si>
  <si>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</si>
  <si>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</si>
  <si>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</si>
  <si>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</si>
  <si>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</si>
  <si>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</si>
  <si>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</si>
  <si>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</si>
  <si>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</si>
  <si>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</si>
  <si>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</si>
  <si>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</si>
  <si>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</si>
  <si>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</si>
  <si>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</si>
  <si>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</si>
  <si>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</si>
  <si>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</si>
  <si>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</si>
  <si>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</si>
  <si>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</si>
  <si>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</si>
  <si>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</si>
  <si>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</si>
  <si>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</si>
  <si>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</si>
  <si>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</si>
  <si>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</si>
  <si>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</si>
  <si>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</si>
  <si>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</si>
  <si>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</si>
  <si>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</si>
  <si>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</si>
  <si>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</si>
  <si>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</si>
  <si>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</si>
  <si>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</si>
  <si>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</si>
  <si>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</si>
  <si>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</si>
  <si>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</si>
  <si>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</si>
  <si>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</si>
  <si>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</si>
  <si>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</si>
  <si>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</si>
  <si>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</si>
  <si>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</si>
  <si>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</si>
  <si>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</si>
  <si>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</si>
  <si>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</si>
  <si>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横須賀市</t>
  </si>
  <si>
    <t>法適用</t>
  </si>
  <si>
    <t>下水道事業</t>
  </si>
  <si>
    <t>公共下水道</t>
  </si>
  <si>
    <t>Ac1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</si>
  <si>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</si>
  <si>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</si>
  <si>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</si>
  <si>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</si>
  <si>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</si>
  <si>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</si>
  <si>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</si>
  <si>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</si>
  <si>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</si>
  <si>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</si>
  <si>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</si>
  <si>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</si>
  <si>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①有形固定資産減価償却率及び②管渠老朽化率は、処理開始から50年以上が経過し、法定耐用年数を超える資産・管渠が徐々に増加しており、類似団体平均値より高くなっています。
　③管渠改善率は、管渠更新で延長数が昨年度より増加したため、数値が高くなりました。しかし、施設更新には費用と時間が必要なことから、ストックマネジメントの活用により長寿命化を図り、施設更新スケジュールの最適化と費用の平準化・低減を進めます。</t>
    <rPh sb="103" eb="106">
      <t>サクネンド</t>
    </rPh>
    <rPh sb="108" eb="110">
      <t>ゾウカ</t>
    </rPh>
    <rPh sb="115" eb="117">
      <t>スウチ</t>
    </rPh>
    <rPh sb="118" eb="119">
      <t>タカ</t>
    </rPh>
    <phoneticPr fontId="4"/>
  </si>
  <si>
    <t>　人口減少・水需要の減少に伴う収入の減少、施設の老朽化に伴う維持管理・更新費用の増大など、経営環境は厳しい状況にあります。
　令和４年度から令和15年度までを計画期間とするマスタープランでは、人口・水需要の減少、施設の老朽化、環境対策、災害対策など、事業を取り巻く課題とその変化に対応できる「未来につながる最適な水道・下水道」の実現を目指して、計画的に事業を運営します。
　今後も計画を定期的に見直しながら、費用の抑制・財源の確保を図ります。</t>
    <phoneticPr fontId="4"/>
  </si>
  <si>
    <t>　①経常収支比率は昨年度より低くなりましたが、100%以上で推移しており、②累積欠損金比率も引き続き０％となっています。
　③流動比率は100%を大きく下回り、短期的に必要な資金が減少しています。
　④企業債残高対事業規模比率は、横ばいで推移していますが、引き続き企業債の削減を進めます。
　⑤経費回収率は、100%を上回り、使用料で回収すべき経費を全て使用料で賄えており、類似団体平均値も上回りました。
　⑥汚水処理原価は、市内の土地の起伏が大きく、19か所のポンプ場と３か所の終末処理場が稼働し、その維持管理費及び減価償却費がかさむため、類似団体平均値に比べ高くなっています。
　⑦施設利用率は、晴天時１日平均処理水量が減少したことにより減少しました。今後も、施設の統廃合などによるダウンサイジングを検討します。
　⑧水洗化率は、未接続世帯への督励効果により、緩やかに増加しています。
　なお、資金の減少に対応するため、令和５年４月に下水道使用料を改定しています。</t>
    <rPh sb="30" eb="32">
      <t>スイイ</t>
    </rPh>
    <rPh sb="73" eb="74">
      <t>オオ</t>
    </rPh>
    <rPh sb="80" eb="83">
      <t>タンキテキ</t>
    </rPh>
    <rPh sb="84" eb="86">
      <t>ヒツヨウ</t>
    </rPh>
    <rPh sb="87" eb="89">
      <t>シキン</t>
    </rPh>
    <rPh sb="90" eb="92">
      <t>ゲンショウ</t>
    </rPh>
    <rPh sb="115" eb="116">
      <t>ヨコ</t>
    </rPh>
    <rPh sb="119" eb="121">
      <t>スイイ</t>
    </rPh>
    <rPh sb="300" eb="302">
      <t>セイテン</t>
    </rPh>
    <rPh sb="302" eb="303">
      <t>ジ</t>
    </rPh>
    <rPh sb="304" eb="305">
      <t>ニチ</t>
    </rPh>
    <rPh sb="305" eb="307">
      <t>ヘイキン</t>
    </rPh>
    <rPh sb="307" eb="309">
      <t>ショリ</t>
    </rPh>
    <rPh sb="309" eb="311">
      <t>スイリョウ</t>
    </rPh>
    <rPh sb="312" eb="314">
      <t>ゲンショウ</t>
    </rPh>
    <rPh sb="321" eb="323">
      <t>ゲンショウ</t>
    </rPh>
    <rPh sb="382" eb="383">
      <t>ユル</t>
    </rPh>
    <rPh sb="399" eb="401">
      <t>シキン</t>
    </rPh>
    <rPh sb="402" eb="404">
      <t>ゲンショウ</t>
    </rPh>
    <rPh sb="405" eb="407">
      <t>タイオウ</t>
    </rPh>
    <rPh sb="412" eb="414">
      <t>レイワ</t>
    </rPh>
    <rPh sb="415" eb="416">
      <t>ネン</t>
    </rPh>
    <rPh sb="417" eb="418">
      <t>ガツ</t>
    </rPh>
    <rPh sb="419" eb="422">
      <t>ゲスイドウ</t>
    </rPh>
    <rPh sb="422" eb="425">
      <t>シヨウリョウ</t>
    </rPh>
    <rPh sb="426" eb="428">
      <t>カイテイ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</si>
</sst>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0.04</c:v>
                </c:pt>
                <c:pt idx="2">
                  <c:v>0.04</c:v>
                </c:pt>
                <c:pt idx="3">
                  <c:v>0.01</c:v>
                </c:pt>
                <c:pt idx="4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AC-4259-A34E-F4CE8659F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0.21</c:v>
                </c:pt>
                <c:pt idx="1">
                  <c:v>0.19</c:v>
                </c:pt>
                <c:pt idx="2">
                  <c:v>0.19</c:v>
                </c:pt>
                <c:pt idx="3">
                  <c:v>0.19</c:v>
                </c:pt>
                <c:pt idx="4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C-4259-A34E-F4CE8659F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60.34</c:v>
                </c:pt>
                <c:pt idx="1">
                  <c:v>61.96</c:v>
                </c:pt>
                <c:pt idx="2">
                  <c:v>61.3</c:v>
                </c:pt>
                <c:pt idx="3">
                  <c:v>71.89</c:v>
                </c:pt>
                <c:pt idx="4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F-4B84-9A64-F795D3D3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61.93</c:v>
                </c:pt>
                <c:pt idx="1">
                  <c:v>61.32</c:v>
                </c:pt>
                <c:pt idx="2">
                  <c:v>61.7</c:v>
                </c:pt>
                <c:pt idx="3">
                  <c:v>63.04</c:v>
                </c:pt>
                <c:pt idx="4">
                  <c:v>60.55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1F-4B84-9A64-F795D3D35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96.27</c:v>
                </c:pt>
                <c:pt idx="1">
                  <c:v>96.34</c:v>
                </c:pt>
                <c:pt idx="2">
                  <c:v>96.24</c:v>
                </c:pt>
                <c:pt idx="3">
                  <c:v>96.49</c:v>
                </c:pt>
                <c:pt idx="4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4-4F86-9FBE-D2AD0F18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94.45</c:v>
                </c:pt>
                <c:pt idx="1">
                  <c:v>94.58</c:v>
                </c:pt>
                <c:pt idx="2">
                  <c:v>94.56</c:v>
                </c:pt>
                <c:pt idx="3">
                  <c:v>94.75</c:v>
                </c:pt>
                <c:pt idx="4">
                  <c:v>94.92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E4-4F86-9FBE-D2AD0F18F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105.68</c:v>
                </c:pt>
                <c:pt idx="1">
                  <c:v>106.4</c:v>
                </c:pt>
                <c:pt idx="2">
                  <c:v>107.46</c:v>
                </c:pt>
                <c:pt idx="3">
                  <c:v>105.02</c:v>
                </c:pt>
                <c:pt idx="4">
                  <c:v>101.74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0-40BA-83CD-9D07D4E64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107.64</c:v>
                </c:pt>
                <c:pt idx="1">
                  <c:v>107.03</c:v>
                </c:pt>
                <c:pt idx="2">
                  <c:v>106.55</c:v>
                </c:pt>
                <c:pt idx="3">
                  <c:v>106.01</c:v>
                </c:pt>
                <c:pt idx="4">
                  <c:v>105.5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0-40BA-83CD-9D07D4E64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45.39</c:v>
                </c:pt>
                <c:pt idx="1">
                  <c:v>47.36</c:v>
                </c:pt>
                <c:pt idx="2">
                  <c:v>48.5</c:v>
                </c:pt>
                <c:pt idx="3">
                  <c:v>49.86</c:v>
                </c:pt>
                <c:pt idx="4">
                  <c:v>50.88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EA-4600-B61F-51190284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30.45</c:v>
                </c:pt>
                <c:pt idx="1">
                  <c:v>31.01</c:v>
                </c:pt>
                <c:pt idx="2">
                  <c:v>28.87</c:v>
                </c:pt>
                <c:pt idx="3">
                  <c:v>31.34</c:v>
                </c:pt>
                <c:pt idx="4">
                  <c:v>32.909999999999997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A-4600-B61F-51190284B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4.55</c:v>
                </c:pt>
                <c:pt idx="1">
                  <c:v>6.93</c:v>
                </c:pt>
                <c:pt idx="2">
                  <c:v>9.4499999999999993</c:v>
                </c:pt>
                <c:pt idx="3">
                  <c:v>12.2</c:v>
                </c:pt>
                <c:pt idx="4">
                  <c:v>17.45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C3-4A05-BB49-B90B9835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4.8499999999999996</c:v>
                </c:pt>
                <c:pt idx="1">
                  <c:v>4.95</c:v>
                </c:pt>
                <c:pt idx="2">
                  <c:v>5.64</c:v>
                </c:pt>
                <c:pt idx="3">
                  <c:v>6.43</c:v>
                </c:pt>
                <c:pt idx="4">
                  <c:v>7.75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3-4A05-BB49-B90B9835E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1-4976-856F-C6427301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9.1999999999999993</c:v>
                </c:pt>
                <c:pt idx="1">
                  <c:v>7.69</c:v>
                </c:pt>
                <c:pt idx="2">
                  <c:v>5.95</c:v>
                </c:pt>
                <c:pt idx="3">
                  <c:v>5.27</c:v>
                </c:pt>
                <c:pt idx="4">
                  <c:v>4.83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1-4976-856F-C6427301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51.95</c:v>
                </c:pt>
                <c:pt idx="1">
                  <c:v>47.84</c:v>
                </c:pt>
                <c:pt idx="2">
                  <c:v>50.29</c:v>
                </c:pt>
                <c:pt idx="3">
                  <c:v>40.880000000000003</c:v>
                </c:pt>
                <c:pt idx="4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94-441D-BCA3-6B5B0C8F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72.22</c:v>
                </c:pt>
                <c:pt idx="1">
                  <c:v>73.02</c:v>
                </c:pt>
                <c:pt idx="2">
                  <c:v>72.930000000000007</c:v>
                </c:pt>
                <c:pt idx="3">
                  <c:v>80.08</c:v>
                </c:pt>
                <c:pt idx="4">
                  <c:v>87.33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4-441D-BCA3-6B5B0C8F7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513.88</c:v>
                </c:pt>
                <c:pt idx="1">
                  <c:v>513.84</c:v>
                </c:pt>
                <c:pt idx="2">
                  <c:v>492.98</c:v>
                </c:pt>
                <c:pt idx="3">
                  <c:v>520.29</c:v>
                </c:pt>
                <c:pt idx="4">
                  <c:v>507.34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F-49FA-AB92-AE4D84D11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730.93</c:v>
                </c:pt>
                <c:pt idx="1">
                  <c:v>708.89</c:v>
                </c:pt>
                <c:pt idx="2">
                  <c:v>730.52</c:v>
                </c:pt>
                <c:pt idx="3">
                  <c:v>672.33</c:v>
                </c:pt>
                <c:pt idx="4">
                  <c:v>668.8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F-49FA-AB92-AE4D84D11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107.05</c:v>
                </c:pt>
                <c:pt idx="1">
                  <c:v>108.44</c:v>
                </c:pt>
                <c:pt idx="2">
                  <c:v>115.16</c:v>
                </c:pt>
                <c:pt idx="3">
                  <c:v>113.75</c:v>
                </c:pt>
                <c:pt idx="4">
                  <c:v>108.02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3-40F0-ABAA-EB60375D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98.09</c:v>
                </c:pt>
                <c:pt idx="1">
                  <c:v>97.91</c:v>
                </c:pt>
                <c:pt idx="2">
                  <c:v>98.61</c:v>
                </c:pt>
                <c:pt idx="3">
                  <c:v>98.75</c:v>
                </c:pt>
                <c:pt idx="4">
                  <c:v>98.36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3-40F0-ABAA-EB60375D3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154.91</c:v>
                </c:pt>
                <c:pt idx="1">
                  <c:v>152.55000000000001</c:v>
                </c:pt>
                <c:pt idx="2">
                  <c:v>140.81</c:v>
                </c:pt>
                <c:pt idx="3">
                  <c:v>142.86000000000001</c:v>
                </c:pt>
                <c:pt idx="4">
                  <c:v>151.77000000000001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8-4530-86AA-279A1A72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146.08000000000001</c:v>
                </c:pt>
                <c:pt idx="1">
                  <c:v>144.11000000000001</c:v>
                </c:pt>
                <c:pt idx="2">
                  <c:v>141.24</c:v>
                </c:pt>
                <c:pt idx="3">
                  <c:v>142.03</c:v>
                </c:pt>
                <c:pt idx="4">
                  <c:v>142.11000000000001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8-4530-86AA-279A1A72C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【652.82】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74" zoomScaleNormal="74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2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2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8" t="str">
        <f>データ!H6</f>
        <v>神奈川県　横須賀市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1" t="s">
        <v>1</v>
      </c>
      <c r="C7" s="51"/>
      <c r="D7" s="51"/>
      <c r="E7" s="51"/>
      <c r="F7" s="51"/>
      <c r="G7" s="51"/>
      <c r="H7" s="51"/>
      <c r="I7" s="51" t="s">
        <v>2</v>
      </c>
      <c r="J7" s="51"/>
      <c r="K7" s="51"/>
      <c r="L7" s="51"/>
      <c r="M7" s="51"/>
      <c r="N7" s="51"/>
      <c r="O7" s="51"/>
      <c r="P7" s="51" t="s">
        <v>3</v>
      </c>
      <c r="Q7" s="51"/>
      <c r="R7" s="51"/>
      <c r="S7" s="51"/>
      <c r="T7" s="51"/>
      <c r="U7" s="51"/>
      <c r="V7" s="51"/>
      <c r="W7" s="51" t="s">
        <v>4</v>
      </c>
      <c r="X7" s="51"/>
      <c r="Y7" s="51"/>
      <c r="Z7" s="51"/>
      <c r="AA7" s="51"/>
      <c r="AB7" s="51"/>
      <c r="AC7" s="51"/>
      <c r="AD7" s="51" t="s">
        <v>5</v>
      </c>
      <c r="AE7" s="51"/>
      <c r="AF7" s="51"/>
      <c r="AG7" s="51"/>
      <c r="AH7" s="51"/>
      <c r="AI7" s="51"/>
      <c r="AJ7" s="51"/>
      <c r="AK7" s="3"/>
      <c r="AL7" s="51" t="s">
        <v>6</v>
      </c>
      <c r="AM7" s="51"/>
      <c r="AN7" s="51"/>
      <c r="AO7" s="51"/>
      <c r="AP7" s="51"/>
      <c r="AQ7" s="51"/>
      <c r="AR7" s="51"/>
      <c r="AS7" s="51"/>
      <c r="AT7" s="51" t="s">
        <v>7</v>
      </c>
      <c r="AU7" s="51"/>
      <c r="AV7" s="51"/>
      <c r="AW7" s="51"/>
      <c r="AX7" s="51"/>
      <c r="AY7" s="51"/>
      <c r="AZ7" s="51"/>
      <c r="BA7" s="51"/>
      <c r="BB7" s="51" t="s">
        <v>8</v>
      </c>
      <c r="BC7" s="51"/>
      <c r="BD7" s="51"/>
      <c r="BE7" s="51"/>
      <c r="BF7" s="51"/>
      <c r="BG7" s="51"/>
      <c r="BH7" s="51"/>
      <c r="BI7" s="51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2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Ac1</v>
      </c>
      <c r="X8" s="65"/>
      <c r="Y8" s="65"/>
      <c r="Z8" s="65"/>
      <c r="AA8" s="65"/>
      <c r="AB8" s="65"/>
      <c r="AC8" s="65"/>
      <c r="AD8" s="66" t="str">
        <f>データ!$M$6</f>
        <v>自治体職員</v>
      </c>
      <c r="AE8" s="66"/>
      <c r="AF8" s="66"/>
      <c r="AG8" s="66"/>
      <c r="AH8" s="66"/>
      <c r="AI8" s="66"/>
      <c r="AJ8" s="66"/>
      <c r="AK8" s="3"/>
      <c r="AL8" s="45">
        <f>データ!S6</f>
        <v>388197</v>
      </c>
      <c r="AM8" s="45"/>
      <c r="AN8" s="45"/>
      <c r="AO8" s="45"/>
      <c r="AP8" s="45"/>
      <c r="AQ8" s="45"/>
      <c r="AR8" s="45"/>
      <c r="AS8" s="45"/>
      <c r="AT8" s="46">
        <f>データ!T6</f>
        <v>100.81</v>
      </c>
      <c r="AU8" s="46"/>
      <c r="AV8" s="46"/>
      <c r="AW8" s="46"/>
      <c r="AX8" s="46"/>
      <c r="AY8" s="46"/>
      <c r="AZ8" s="46"/>
      <c r="BA8" s="46"/>
      <c r="BB8" s="46">
        <f>データ!U6</f>
        <v>3850.78</v>
      </c>
      <c r="BC8" s="46"/>
      <c r="BD8" s="46"/>
      <c r="BE8" s="46"/>
      <c r="BF8" s="46"/>
      <c r="BG8" s="46"/>
      <c r="BH8" s="46"/>
      <c r="BI8" s="46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2">
      <c r="A9" s="2"/>
      <c r="B9" s="51" t="s">
        <v>12</v>
      </c>
      <c r="C9" s="51"/>
      <c r="D9" s="51"/>
      <c r="E9" s="51"/>
      <c r="F9" s="51"/>
      <c r="G9" s="51"/>
      <c r="H9" s="51"/>
      <c r="I9" s="51" t="s">
        <v>13</v>
      </c>
      <c r="J9" s="51"/>
      <c r="K9" s="51"/>
      <c r="L9" s="51"/>
      <c r="M9" s="51"/>
      <c r="N9" s="51"/>
      <c r="O9" s="51"/>
      <c r="P9" s="51" t="s">
        <v>14</v>
      </c>
      <c r="Q9" s="51"/>
      <c r="R9" s="51"/>
      <c r="S9" s="51"/>
      <c r="T9" s="51"/>
      <c r="U9" s="51"/>
      <c r="V9" s="51"/>
      <c r="W9" s="51" t="s">
        <v>15</v>
      </c>
      <c r="X9" s="51"/>
      <c r="Y9" s="51"/>
      <c r="Z9" s="51"/>
      <c r="AA9" s="51"/>
      <c r="AB9" s="51"/>
      <c r="AC9" s="51"/>
      <c r="AD9" s="51" t="s">
        <v>16</v>
      </c>
      <c r="AE9" s="51"/>
      <c r="AF9" s="51"/>
      <c r="AG9" s="51"/>
      <c r="AH9" s="51"/>
      <c r="AI9" s="51"/>
      <c r="AJ9" s="51"/>
      <c r="AK9" s="3"/>
      <c r="AL9" s="51" t="s">
        <v>17</v>
      </c>
      <c r="AM9" s="51"/>
      <c r="AN9" s="51"/>
      <c r="AO9" s="51"/>
      <c r="AP9" s="51"/>
      <c r="AQ9" s="51"/>
      <c r="AR9" s="51"/>
      <c r="AS9" s="51"/>
      <c r="AT9" s="51" t="s">
        <v>18</v>
      </c>
      <c r="AU9" s="51"/>
      <c r="AV9" s="51"/>
      <c r="AW9" s="51"/>
      <c r="AX9" s="51"/>
      <c r="AY9" s="51"/>
      <c r="AZ9" s="51"/>
      <c r="BA9" s="51"/>
      <c r="BB9" s="51" t="s">
        <v>19</v>
      </c>
      <c r="BC9" s="51"/>
      <c r="BD9" s="51"/>
      <c r="BE9" s="51"/>
      <c r="BF9" s="51"/>
      <c r="BG9" s="51"/>
      <c r="BH9" s="51"/>
      <c r="BI9" s="51"/>
      <c r="BJ9" s="3"/>
      <c r="BK9" s="3"/>
      <c r="BL9" s="52" t="s">
        <v>20</v>
      </c>
      <c r="BM9" s="53"/>
      <c r="BN9" s="54" t="s">
        <v>21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67.540000000000006</v>
      </c>
      <c r="J10" s="46"/>
      <c r="K10" s="46"/>
      <c r="L10" s="46"/>
      <c r="M10" s="46"/>
      <c r="N10" s="46"/>
      <c r="O10" s="46"/>
      <c r="P10" s="46">
        <f>データ!P6</f>
        <v>98.34</v>
      </c>
      <c r="Q10" s="46"/>
      <c r="R10" s="46"/>
      <c r="S10" s="46"/>
      <c r="T10" s="46"/>
      <c r="U10" s="46"/>
      <c r="V10" s="46"/>
      <c r="W10" s="46">
        <f>データ!Q6</f>
        <v>78.459999999999994</v>
      </c>
      <c r="X10" s="46"/>
      <c r="Y10" s="46"/>
      <c r="Z10" s="46"/>
      <c r="AA10" s="46"/>
      <c r="AB10" s="46"/>
      <c r="AC10" s="46"/>
      <c r="AD10" s="45">
        <f>データ!R6</f>
        <v>2443</v>
      </c>
      <c r="AE10" s="45"/>
      <c r="AF10" s="45"/>
      <c r="AG10" s="45"/>
      <c r="AH10" s="45"/>
      <c r="AI10" s="45"/>
      <c r="AJ10" s="45"/>
      <c r="AK10" s="2"/>
      <c r="AL10" s="45">
        <f>データ!V6</f>
        <v>379091</v>
      </c>
      <c r="AM10" s="45"/>
      <c r="AN10" s="45"/>
      <c r="AO10" s="45"/>
      <c r="AP10" s="45"/>
      <c r="AQ10" s="45"/>
      <c r="AR10" s="45"/>
      <c r="AS10" s="45"/>
      <c r="AT10" s="46">
        <f>データ!W6</f>
        <v>58.88</v>
      </c>
      <c r="AU10" s="46"/>
      <c r="AV10" s="46"/>
      <c r="AW10" s="46"/>
      <c r="AX10" s="46"/>
      <c r="AY10" s="46"/>
      <c r="AZ10" s="46"/>
      <c r="BA10" s="46"/>
      <c r="BB10" s="46">
        <f>データ!X6</f>
        <v>6438.37</v>
      </c>
      <c r="BC10" s="46"/>
      <c r="BD10" s="46"/>
      <c r="BE10" s="46"/>
      <c r="BF10" s="46"/>
      <c r="BG10" s="46"/>
      <c r="BH10" s="46"/>
      <c r="BI10" s="46"/>
      <c r="BJ10" s="2"/>
      <c r="BK10" s="2"/>
      <c r="BL10" s="47" t="s">
        <v>22</v>
      </c>
      <c r="BM10" s="48"/>
      <c r="BN10" s="49" t="s">
        <v>23</v>
      </c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50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2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115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113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2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2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114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2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【106.11】</v>
      </c>
      <c r="F85" s="12" t="str">
        <f>データ!AT6</f>
        <v>【3.15】</v>
      </c>
      <c r="G85" s="12" t="str">
        <f>データ!BE6</f>
        <v>【73.44】</v>
      </c>
      <c r="H85" s="12" t="str">
        <f>データ!BP6</f>
        <v>【652.82】</v>
      </c>
      <c r="I85" s="12" t="str">
        <f>データ!CA6</f>
        <v>【97.61】</v>
      </c>
      <c r="J85" s="12" t="str">
        <f>データ!CL6</f>
        <v>【138.29】</v>
      </c>
      <c r="K85" s="12" t="str">
        <f>データ!CW6</f>
        <v>【59.10】</v>
      </c>
      <c r="L85" s="12" t="str">
        <f>データ!DH6</f>
        <v>【95.82】</v>
      </c>
      <c r="M85" s="12" t="str">
        <f>データ!DS6</f>
        <v>【39.74】</v>
      </c>
      <c r="N85" s="12" t="str">
        <f>データ!ED6</f>
        <v>【7.62】</v>
      </c>
      <c r="O85" s="12" t="str">
        <f>データ!EO6</f>
        <v>【0.23】</v>
      </c>
    </row>
  </sheetData>
  <sheetProtection algorithmName="SHA-512" hashValue="wzUuENW9Rn5VKOed+VrnWdTfPSSS/LL2JwxDmFSEKbK4ZwQrxlMjOF/qOqm2d9ttxq+pfLme+98eQnSdVhmsMw==" saltValue="w9dKRXsFJHwLZdGVLRLU5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2022</v>
      </c>
      <c r="C6" s="19">
        <f t="shared" ref="C6:X6" si="3">C7</f>
        <v>142018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神奈川県　横須賀市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Ac1</v>
      </c>
      <c r="M6" s="19" t="str">
        <f t="shared" si="3"/>
        <v>自治体職員</v>
      </c>
      <c r="N6" s="20" t="str">
        <f t="shared" si="3"/>
        <v>-</v>
      </c>
      <c r="O6" s="20">
        <f t="shared" si="3"/>
        <v>67.540000000000006</v>
      </c>
      <c r="P6" s="20">
        <f t="shared" si="3"/>
        <v>98.34</v>
      </c>
      <c r="Q6" s="20">
        <f t="shared" si="3"/>
        <v>78.459999999999994</v>
      </c>
      <c r="R6" s="20">
        <f t="shared" si="3"/>
        <v>2443</v>
      </c>
      <c r="S6" s="20">
        <f t="shared" si="3"/>
        <v>388197</v>
      </c>
      <c r="T6" s="20">
        <f t="shared" si="3"/>
        <v>100.81</v>
      </c>
      <c r="U6" s="20">
        <f t="shared" si="3"/>
        <v>3850.78</v>
      </c>
      <c r="V6" s="20">
        <f t="shared" si="3"/>
        <v>379091</v>
      </c>
      <c r="W6" s="20">
        <f t="shared" si="3"/>
        <v>58.88</v>
      </c>
      <c r="X6" s="20">
        <f t="shared" si="3"/>
        <v>6438.37</v>
      </c>
      <c r="Y6" s="21">
        <f>IF(Y7="",NA(),Y7)</f>
        <v>105.68</v>
      </c>
      <c r="Z6" s="21">
        <f t="shared" ref="Z6:AH6" si="4">IF(Z7="",NA(),Z7)</f>
        <v>106.4</v>
      </c>
      <c r="AA6" s="21">
        <f t="shared" si="4"/>
        <v>107.46</v>
      </c>
      <c r="AB6" s="21">
        <f t="shared" si="4"/>
        <v>105.02</v>
      </c>
      <c r="AC6" s="21">
        <f t="shared" si="4"/>
        <v>101.74</v>
      </c>
      <c r="AD6" s="21">
        <f t="shared" si="4"/>
        <v>107.64</v>
      </c>
      <c r="AE6" s="21">
        <f t="shared" si="4"/>
        <v>107.03</v>
      </c>
      <c r="AF6" s="21">
        <f t="shared" si="4"/>
        <v>106.55</v>
      </c>
      <c r="AG6" s="21">
        <f t="shared" si="4"/>
        <v>106.01</v>
      </c>
      <c r="AH6" s="21">
        <f t="shared" si="4"/>
        <v>105.5</v>
      </c>
      <c r="AI6" s="20" t="str">
        <f>IF(AI7="","",IF(AI7="-","【-】","【"&amp;SUBSTITUTE(TEXT(AI7,"#,##0.00"),"-","△")&amp;"】"))</f>
        <v>【106.11】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9.1999999999999993</v>
      </c>
      <c r="AP6" s="21">
        <f t="shared" si="5"/>
        <v>7.69</v>
      </c>
      <c r="AQ6" s="21">
        <f t="shared" si="5"/>
        <v>5.95</v>
      </c>
      <c r="AR6" s="21">
        <f t="shared" si="5"/>
        <v>5.27</v>
      </c>
      <c r="AS6" s="21">
        <f t="shared" si="5"/>
        <v>4.83</v>
      </c>
      <c r="AT6" s="20" t="str">
        <f>IF(AT7="","",IF(AT7="-","【-】","【"&amp;SUBSTITUTE(TEXT(AT7,"#,##0.00"),"-","△")&amp;"】"))</f>
        <v>【3.15】</v>
      </c>
      <c r="AU6" s="21">
        <f>IF(AU7="",NA(),AU7)</f>
        <v>51.95</v>
      </c>
      <c r="AV6" s="21">
        <f t="shared" ref="AV6:BD6" si="6">IF(AV7="",NA(),AV7)</f>
        <v>47.84</v>
      </c>
      <c r="AW6" s="21">
        <f t="shared" si="6"/>
        <v>50.29</v>
      </c>
      <c r="AX6" s="21">
        <f t="shared" si="6"/>
        <v>40.880000000000003</v>
      </c>
      <c r="AY6" s="21">
        <f t="shared" si="6"/>
        <v>33.44</v>
      </c>
      <c r="AZ6" s="21">
        <f t="shared" si="6"/>
        <v>72.22</v>
      </c>
      <c r="BA6" s="21">
        <f t="shared" si="6"/>
        <v>73.02</v>
      </c>
      <c r="BB6" s="21">
        <f t="shared" si="6"/>
        <v>72.930000000000007</v>
      </c>
      <c r="BC6" s="21">
        <f t="shared" si="6"/>
        <v>80.08</v>
      </c>
      <c r="BD6" s="21">
        <f t="shared" si="6"/>
        <v>87.33</v>
      </c>
      <c r="BE6" s="20" t="str">
        <f>IF(BE7="","",IF(BE7="-","【-】","【"&amp;SUBSTITUTE(TEXT(BE7,"#,##0.00"),"-","△")&amp;"】"))</f>
        <v>【73.44】</v>
      </c>
      <c r="BF6" s="21">
        <f>IF(BF7="",NA(),BF7)</f>
        <v>513.88</v>
      </c>
      <c r="BG6" s="21">
        <f t="shared" ref="BG6:BO6" si="7">IF(BG7="",NA(),BG7)</f>
        <v>513.84</v>
      </c>
      <c r="BH6" s="21">
        <f t="shared" si="7"/>
        <v>492.98</v>
      </c>
      <c r="BI6" s="21">
        <f t="shared" si="7"/>
        <v>520.29</v>
      </c>
      <c r="BJ6" s="21">
        <f t="shared" si="7"/>
        <v>507.34</v>
      </c>
      <c r="BK6" s="21">
        <f t="shared" si="7"/>
        <v>730.93</v>
      </c>
      <c r="BL6" s="21">
        <f t="shared" si="7"/>
        <v>708.89</v>
      </c>
      <c r="BM6" s="21">
        <f t="shared" si="7"/>
        <v>730.52</v>
      </c>
      <c r="BN6" s="21">
        <f t="shared" si="7"/>
        <v>672.33</v>
      </c>
      <c r="BO6" s="21">
        <f t="shared" si="7"/>
        <v>668.8</v>
      </c>
      <c r="BP6" s="20" t="str">
        <f>IF(BP7="","",IF(BP7="-","【-】","【"&amp;SUBSTITUTE(TEXT(BP7,"#,##0.00"),"-","△")&amp;"】"))</f>
        <v>【652.82】</v>
      </c>
      <c r="BQ6" s="21">
        <f>IF(BQ7="",NA(),BQ7)</f>
        <v>107.05</v>
      </c>
      <c r="BR6" s="21">
        <f t="shared" ref="BR6:BZ6" si="8">IF(BR7="",NA(),BR7)</f>
        <v>108.44</v>
      </c>
      <c r="BS6" s="21">
        <f t="shared" si="8"/>
        <v>115.16</v>
      </c>
      <c r="BT6" s="21">
        <f t="shared" si="8"/>
        <v>113.75</v>
      </c>
      <c r="BU6" s="21">
        <f t="shared" si="8"/>
        <v>108.02</v>
      </c>
      <c r="BV6" s="21">
        <f t="shared" si="8"/>
        <v>98.09</v>
      </c>
      <c r="BW6" s="21">
        <f t="shared" si="8"/>
        <v>97.91</v>
      </c>
      <c r="BX6" s="21">
        <f t="shared" si="8"/>
        <v>98.61</v>
      </c>
      <c r="BY6" s="21">
        <f t="shared" si="8"/>
        <v>98.75</v>
      </c>
      <c r="BZ6" s="21">
        <f t="shared" si="8"/>
        <v>98.36</v>
      </c>
      <c r="CA6" s="20" t="str">
        <f>IF(CA7="","",IF(CA7="-","【-】","【"&amp;SUBSTITUTE(TEXT(CA7,"#,##0.00"),"-","△")&amp;"】"))</f>
        <v>【97.61】</v>
      </c>
      <c r="CB6" s="21">
        <f>IF(CB7="",NA(),CB7)</f>
        <v>154.91</v>
      </c>
      <c r="CC6" s="21">
        <f t="shared" ref="CC6:CK6" si="9">IF(CC7="",NA(),CC7)</f>
        <v>152.55000000000001</v>
      </c>
      <c r="CD6" s="21">
        <f t="shared" si="9"/>
        <v>140.81</v>
      </c>
      <c r="CE6" s="21">
        <f t="shared" si="9"/>
        <v>142.86000000000001</v>
      </c>
      <c r="CF6" s="21">
        <f t="shared" si="9"/>
        <v>151.77000000000001</v>
      </c>
      <c r="CG6" s="21">
        <f t="shared" si="9"/>
        <v>146.08000000000001</v>
      </c>
      <c r="CH6" s="21">
        <f t="shared" si="9"/>
        <v>144.11000000000001</v>
      </c>
      <c r="CI6" s="21">
        <f t="shared" si="9"/>
        <v>141.24</v>
      </c>
      <c r="CJ6" s="21">
        <f t="shared" si="9"/>
        <v>142.03</v>
      </c>
      <c r="CK6" s="21">
        <f t="shared" si="9"/>
        <v>142.11000000000001</v>
      </c>
      <c r="CL6" s="20" t="str">
        <f>IF(CL7="","",IF(CL7="-","【-】","【"&amp;SUBSTITUTE(TEXT(CL7,"#,##0.00"),"-","△")&amp;"】"))</f>
        <v>【138.29】</v>
      </c>
      <c r="CM6" s="21">
        <f>IF(CM7="",NA(),CM7)</f>
        <v>60.34</v>
      </c>
      <c r="CN6" s="21">
        <f t="shared" ref="CN6:CV6" si="10">IF(CN7="",NA(),CN7)</f>
        <v>61.96</v>
      </c>
      <c r="CO6" s="21">
        <f t="shared" si="10"/>
        <v>61.3</v>
      </c>
      <c r="CP6" s="21">
        <f t="shared" si="10"/>
        <v>71.89</v>
      </c>
      <c r="CQ6" s="21">
        <f t="shared" si="10"/>
        <v>62.2</v>
      </c>
      <c r="CR6" s="21">
        <f t="shared" si="10"/>
        <v>61.93</v>
      </c>
      <c r="CS6" s="21">
        <f t="shared" si="10"/>
        <v>61.32</v>
      </c>
      <c r="CT6" s="21">
        <f t="shared" si="10"/>
        <v>61.7</v>
      </c>
      <c r="CU6" s="21">
        <f t="shared" si="10"/>
        <v>63.04</v>
      </c>
      <c r="CV6" s="21">
        <f t="shared" si="10"/>
        <v>60.55</v>
      </c>
      <c r="CW6" s="20" t="str">
        <f>IF(CW7="","",IF(CW7="-","【-】","【"&amp;SUBSTITUTE(TEXT(CW7,"#,##0.00"),"-","△")&amp;"】"))</f>
        <v>【59.10】</v>
      </c>
      <c r="CX6" s="21">
        <f>IF(CX7="",NA(),CX7)</f>
        <v>96.27</v>
      </c>
      <c r="CY6" s="21">
        <f t="shared" ref="CY6:DG6" si="11">IF(CY7="",NA(),CY7)</f>
        <v>96.34</v>
      </c>
      <c r="CZ6" s="21">
        <f t="shared" si="11"/>
        <v>96.24</v>
      </c>
      <c r="DA6" s="21">
        <f t="shared" si="11"/>
        <v>96.49</v>
      </c>
      <c r="DB6" s="21">
        <f t="shared" si="11"/>
        <v>96.83</v>
      </c>
      <c r="DC6" s="21">
        <f t="shared" si="11"/>
        <v>94.45</v>
      </c>
      <c r="DD6" s="21">
        <f t="shared" si="11"/>
        <v>94.58</v>
      </c>
      <c r="DE6" s="21">
        <f t="shared" si="11"/>
        <v>94.56</v>
      </c>
      <c r="DF6" s="21">
        <f t="shared" si="11"/>
        <v>94.75</v>
      </c>
      <c r="DG6" s="21">
        <f t="shared" si="11"/>
        <v>94.92</v>
      </c>
      <c r="DH6" s="20" t="str">
        <f>IF(DH7="","",IF(DH7="-","【-】","【"&amp;SUBSTITUTE(TEXT(DH7,"#,##0.00"),"-","△")&amp;"】"))</f>
        <v>【95.82】</v>
      </c>
      <c r="DI6" s="21">
        <f>IF(DI7="",NA(),DI7)</f>
        <v>45.39</v>
      </c>
      <c r="DJ6" s="21">
        <f t="shared" ref="DJ6:DR6" si="12">IF(DJ7="",NA(),DJ7)</f>
        <v>47.36</v>
      </c>
      <c r="DK6" s="21">
        <f t="shared" si="12"/>
        <v>48.5</v>
      </c>
      <c r="DL6" s="21">
        <f t="shared" si="12"/>
        <v>49.86</v>
      </c>
      <c r="DM6" s="21">
        <f t="shared" si="12"/>
        <v>50.88</v>
      </c>
      <c r="DN6" s="21">
        <f t="shared" si="12"/>
        <v>30.45</v>
      </c>
      <c r="DO6" s="21">
        <f t="shared" si="12"/>
        <v>31.01</v>
      </c>
      <c r="DP6" s="21">
        <f t="shared" si="12"/>
        <v>28.87</v>
      </c>
      <c r="DQ6" s="21">
        <f t="shared" si="12"/>
        <v>31.34</v>
      </c>
      <c r="DR6" s="21">
        <f t="shared" si="12"/>
        <v>32.909999999999997</v>
      </c>
      <c r="DS6" s="20" t="str">
        <f>IF(DS7="","",IF(DS7="-","【-】","【"&amp;SUBSTITUTE(TEXT(DS7,"#,##0.00"),"-","△")&amp;"】"))</f>
        <v>【39.74】</v>
      </c>
      <c r="DT6" s="21">
        <f>IF(DT7="",NA(),DT7)</f>
        <v>4.55</v>
      </c>
      <c r="DU6" s="21">
        <f t="shared" ref="DU6:EC6" si="13">IF(DU7="",NA(),DU7)</f>
        <v>6.93</v>
      </c>
      <c r="DV6" s="21">
        <f t="shared" si="13"/>
        <v>9.4499999999999993</v>
      </c>
      <c r="DW6" s="21">
        <f t="shared" si="13"/>
        <v>12.2</v>
      </c>
      <c r="DX6" s="21">
        <f t="shared" si="13"/>
        <v>17.45</v>
      </c>
      <c r="DY6" s="21">
        <f t="shared" si="13"/>
        <v>4.8499999999999996</v>
      </c>
      <c r="DZ6" s="21">
        <f t="shared" si="13"/>
        <v>4.95</v>
      </c>
      <c r="EA6" s="21">
        <f t="shared" si="13"/>
        <v>5.64</v>
      </c>
      <c r="EB6" s="21">
        <f t="shared" si="13"/>
        <v>6.43</v>
      </c>
      <c r="EC6" s="21">
        <f t="shared" si="13"/>
        <v>7.75</v>
      </c>
      <c r="ED6" s="20" t="str">
        <f>IF(ED7="","",IF(ED7="-","【-】","【"&amp;SUBSTITUTE(TEXT(ED7,"#,##0.00"),"-","△")&amp;"】"))</f>
        <v>【7.62】</v>
      </c>
      <c r="EE6" s="21">
        <f>IF(EE7="",NA(),EE7)</f>
        <v>0.12</v>
      </c>
      <c r="EF6" s="21">
        <f t="shared" ref="EF6:EN6" si="14">IF(EF7="",NA(),EF7)</f>
        <v>0.04</v>
      </c>
      <c r="EG6" s="21">
        <f t="shared" si="14"/>
        <v>0.04</v>
      </c>
      <c r="EH6" s="21">
        <f t="shared" si="14"/>
        <v>0.01</v>
      </c>
      <c r="EI6" s="21">
        <f t="shared" si="14"/>
        <v>0.12</v>
      </c>
      <c r="EJ6" s="21">
        <f t="shared" si="14"/>
        <v>0.21</v>
      </c>
      <c r="EK6" s="21">
        <f t="shared" si="14"/>
        <v>0.19</v>
      </c>
      <c r="EL6" s="21">
        <f t="shared" si="14"/>
        <v>0.19</v>
      </c>
      <c r="EM6" s="21">
        <f t="shared" si="14"/>
        <v>0.19</v>
      </c>
      <c r="EN6" s="21">
        <f t="shared" si="14"/>
        <v>0.21</v>
      </c>
      <c r="EO6" s="20" t="str">
        <f>IF(EO7="","",IF(EO7="-","【-】","【"&amp;SUBSTITUTE(TEXT(EO7,"#,##0.00"),"-","△")&amp;"】"))</f>
        <v>【0.23】</v>
      </c>
    </row>
    <row r="7" spans="1:148" s="22" customFormat="1" x14ac:dyDescent="0.2">
      <c r="A7" s="14"/>
      <c r="B7" s="23">
        <v>2022</v>
      </c>
      <c r="C7" s="23">
        <v>142018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67.540000000000006</v>
      </c>
      <c r="P7" s="24">
        <v>98.34</v>
      </c>
      <c r="Q7" s="24">
        <v>78.459999999999994</v>
      </c>
      <c r="R7" s="24">
        <v>2443</v>
      </c>
      <c r="S7" s="24">
        <v>388197</v>
      </c>
      <c r="T7" s="24">
        <v>100.81</v>
      </c>
      <c r="U7" s="24">
        <v>3850.78</v>
      </c>
      <c r="V7" s="24">
        <v>379091</v>
      </c>
      <c r="W7" s="24">
        <v>58.88</v>
      </c>
      <c r="X7" s="24">
        <v>6438.37</v>
      </c>
      <c r="Y7" s="24">
        <v>105.68</v>
      </c>
      <c r="Z7" s="24">
        <v>106.4</v>
      </c>
      <c r="AA7" s="24">
        <v>107.46</v>
      </c>
      <c r="AB7" s="24">
        <v>105.02</v>
      </c>
      <c r="AC7" s="24">
        <v>101.74</v>
      </c>
      <c r="AD7" s="24">
        <v>107.64</v>
      </c>
      <c r="AE7" s="24">
        <v>107.03</v>
      </c>
      <c r="AF7" s="24">
        <v>106.55</v>
      </c>
      <c r="AG7" s="24">
        <v>106.01</v>
      </c>
      <c r="AH7" s="24">
        <v>105.5</v>
      </c>
      <c r="AI7" s="24">
        <v>106.11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9.1999999999999993</v>
      </c>
      <c r="AP7" s="24">
        <v>7.69</v>
      </c>
      <c r="AQ7" s="24">
        <v>5.95</v>
      </c>
      <c r="AR7" s="24">
        <v>5.27</v>
      </c>
      <c r="AS7" s="24">
        <v>4.83</v>
      </c>
      <c r="AT7" s="24">
        <v>3.15</v>
      </c>
      <c r="AU7" s="24">
        <v>51.95</v>
      </c>
      <c r="AV7" s="24">
        <v>47.84</v>
      </c>
      <c r="AW7" s="24">
        <v>50.29</v>
      </c>
      <c r="AX7" s="24">
        <v>40.880000000000003</v>
      </c>
      <c r="AY7" s="24">
        <v>33.44</v>
      </c>
      <c r="AZ7" s="24">
        <v>72.22</v>
      </c>
      <c r="BA7" s="24">
        <v>73.02</v>
      </c>
      <c r="BB7" s="24">
        <v>72.930000000000007</v>
      </c>
      <c r="BC7" s="24">
        <v>80.08</v>
      </c>
      <c r="BD7" s="24">
        <v>87.33</v>
      </c>
      <c r="BE7" s="24">
        <v>73.44</v>
      </c>
      <c r="BF7" s="24">
        <v>513.88</v>
      </c>
      <c r="BG7" s="24">
        <v>513.84</v>
      </c>
      <c r="BH7" s="24">
        <v>492.98</v>
      </c>
      <c r="BI7" s="24">
        <v>520.29</v>
      </c>
      <c r="BJ7" s="24">
        <v>507.34</v>
      </c>
      <c r="BK7" s="24">
        <v>730.93</v>
      </c>
      <c r="BL7" s="24">
        <v>708.89</v>
      </c>
      <c r="BM7" s="24">
        <v>730.52</v>
      </c>
      <c r="BN7" s="24">
        <v>672.33</v>
      </c>
      <c r="BO7" s="24">
        <v>668.8</v>
      </c>
      <c r="BP7" s="24">
        <v>652.82000000000005</v>
      </c>
      <c r="BQ7" s="24">
        <v>107.05</v>
      </c>
      <c r="BR7" s="24">
        <v>108.44</v>
      </c>
      <c r="BS7" s="24">
        <v>115.16</v>
      </c>
      <c r="BT7" s="24">
        <v>113.75</v>
      </c>
      <c r="BU7" s="24">
        <v>108.02</v>
      </c>
      <c r="BV7" s="24">
        <v>98.09</v>
      </c>
      <c r="BW7" s="24">
        <v>97.91</v>
      </c>
      <c r="BX7" s="24">
        <v>98.61</v>
      </c>
      <c r="BY7" s="24">
        <v>98.75</v>
      </c>
      <c r="BZ7" s="24">
        <v>98.36</v>
      </c>
      <c r="CA7" s="24">
        <v>97.61</v>
      </c>
      <c r="CB7" s="24">
        <v>154.91</v>
      </c>
      <c r="CC7" s="24">
        <v>152.55000000000001</v>
      </c>
      <c r="CD7" s="24">
        <v>140.81</v>
      </c>
      <c r="CE7" s="24">
        <v>142.86000000000001</v>
      </c>
      <c r="CF7" s="24">
        <v>151.77000000000001</v>
      </c>
      <c r="CG7" s="24">
        <v>146.08000000000001</v>
      </c>
      <c r="CH7" s="24">
        <v>144.11000000000001</v>
      </c>
      <c r="CI7" s="24">
        <v>141.24</v>
      </c>
      <c r="CJ7" s="24">
        <v>142.03</v>
      </c>
      <c r="CK7" s="24">
        <v>142.11000000000001</v>
      </c>
      <c r="CL7" s="24">
        <v>138.29</v>
      </c>
      <c r="CM7" s="24">
        <v>60.34</v>
      </c>
      <c r="CN7" s="24">
        <v>61.96</v>
      </c>
      <c r="CO7" s="24">
        <v>61.3</v>
      </c>
      <c r="CP7" s="24">
        <v>71.89</v>
      </c>
      <c r="CQ7" s="24">
        <v>62.2</v>
      </c>
      <c r="CR7" s="24">
        <v>61.93</v>
      </c>
      <c r="CS7" s="24">
        <v>61.32</v>
      </c>
      <c r="CT7" s="24">
        <v>61.7</v>
      </c>
      <c r="CU7" s="24">
        <v>63.04</v>
      </c>
      <c r="CV7" s="24">
        <v>60.55</v>
      </c>
      <c r="CW7" s="24">
        <v>59.1</v>
      </c>
      <c r="CX7" s="24">
        <v>96.27</v>
      </c>
      <c r="CY7" s="24">
        <v>96.34</v>
      </c>
      <c r="CZ7" s="24">
        <v>96.24</v>
      </c>
      <c r="DA7" s="24">
        <v>96.49</v>
      </c>
      <c r="DB7" s="24">
        <v>96.83</v>
      </c>
      <c r="DC7" s="24">
        <v>94.45</v>
      </c>
      <c r="DD7" s="24">
        <v>94.58</v>
      </c>
      <c r="DE7" s="24">
        <v>94.56</v>
      </c>
      <c r="DF7" s="24">
        <v>94.75</v>
      </c>
      <c r="DG7" s="24">
        <v>94.92</v>
      </c>
      <c r="DH7" s="24">
        <v>95.82</v>
      </c>
      <c r="DI7" s="24">
        <v>45.39</v>
      </c>
      <c r="DJ7" s="24">
        <v>47.36</v>
      </c>
      <c r="DK7" s="24">
        <v>48.5</v>
      </c>
      <c r="DL7" s="24">
        <v>49.86</v>
      </c>
      <c r="DM7" s="24">
        <v>50.88</v>
      </c>
      <c r="DN7" s="24">
        <v>30.45</v>
      </c>
      <c r="DO7" s="24">
        <v>31.01</v>
      </c>
      <c r="DP7" s="24">
        <v>28.87</v>
      </c>
      <c r="DQ7" s="24">
        <v>31.34</v>
      </c>
      <c r="DR7" s="24">
        <v>32.909999999999997</v>
      </c>
      <c r="DS7" s="24">
        <v>39.74</v>
      </c>
      <c r="DT7" s="24">
        <v>4.55</v>
      </c>
      <c r="DU7" s="24">
        <v>6.93</v>
      </c>
      <c r="DV7" s="24">
        <v>9.4499999999999993</v>
      </c>
      <c r="DW7" s="24">
        <v>12.2</v>
      </c>
      <c r="DX7" s="24">
        <v>17.45</v>
      </c>
      <c r="DY7" s="24">
        <v>4.8499999999999996</v>
      </c>
      <c r="DZ7" s="24">
        <v>4.95</v>
      </c>
      <c r="EA7" s="24">
        <v>5.64</v>
      </c>
      <c r="EB7" s="24">
        <v>6.43</v>
      </c>
      <c r="EC7" s="24">
        <v>7.75</v>
      </c>
      <c r="ED7" s="24">
        <v>7.62</v>
      </c>
      <c r="EE7" s="24">
        <v>0.12</v>
      </c>
      <c r="EF7" s="24">
        <v>0.04</v>
      </c>
      <c r="EG7" s="24">
        <v>0.04</v>
      </c>
      <c r="EH7" s="24">
        <v>0.01</v>
      </c>
      <c r="EI7" s="24">
        <v>0.12</v>
      </c>
      <c r="EJ7" s="24">
        <v>0.21</v>
      </c>
      <c r="EK7" s="24">
        <v>0.19</v>
      </c>
      <c r="EL7" s="24">
        <v>0.19</v>
      </c>
      <c r="EM7" s="24">
        <v>0.19</v>
      </c>
      <c r="EN7" s="24">
        <v>0.21</v>
      </c>
      <c r="EO7" s="24">
        <v>0.23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8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dcterms:created xsi:type="dcterms:W3CDTF">2023-12-12T00:45:32Z</dcterms:created>
  <dcterms:modified xsi:type="dcterms:W3CDTF">2024-02-27T02:14:10Z</dcterms:modified>
  <cp:category/>
</cp:coreProperties>
</file>