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103\06_理財G\02 公営企業\02 決算状況調査\04_経営比較分析表（１～２月）\09 公表（県HP掲載）３月８日予定\03_公表データ\02 川崎市\"/>
    </mc:Choice>
  </mc:AlternateContent>
  <workbookProtection workbookAlgorithmName="SHA-512" workbookHashValue="zzrV1dxyom02TsO93fydXSVUlq7Um0RDPzz35Qal4yyys8XvsJFsIsq1CxCUONY+6X90QNauu9vjFTUNGwL3JQ==" workbookSaltValue="lCoD6BK+Ap10bz5kgvs8Uw==" workbookSpinCount="100000" lockStructure="1"/>
  <bookViews>
    <workbookView xWindow="0" yWindow="0" windowWidth="23040" windowHeight="8304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<sst xmlns="http://schemas.openxmlformats.org/spreadsheetml/2006/main" count="228" uniqueCount="113">
  <si>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</si>
  <si>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</si>
  <si>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</si>
  <si>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</si>
  <si>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</si>
  <si>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</si>
  <si>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</si>
  <si>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</si>
  <si>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</si>
  <si>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</si>
  <si>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</si>
  <si>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</si>
  <si>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</si>
  <si>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</si>
  <si>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</si>
  <si>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</si>
  <si>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</si>
  <si>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</si>
  <si>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</si>
  <si>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</si>
  <si>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</si>
  <si>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</si>
  <si>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</si>
  <si>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</si>
  <si>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</si>
  <si>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</si>
  <si>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</si>
  <si>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</si>
  <si>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</si>
  <si>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</si>
  <si>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</si>
  <si>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</si>
  <si>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</si>
  <si>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</si>
  <si>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</si>
  <si>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</si>
  <si>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</si>
  <si>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</si>
  <si>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</si>
  <si>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</si>
  <si>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</si>
  <si>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</si>
  <si>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</si>
  <si>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</si>
  <si>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</si>
  <si>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</si>
  <si>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</si>
  <si>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</si>
  <si>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</si>
  <si>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</si>
  <si>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</si>
  <si>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</si>
  <si>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</si>
  <si>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</si>
  <si>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</si>
  <si>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</si>
  <si>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</si>
  <si>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</si>
  <si>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</si>
  <si>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</si>
  <si>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</si>
  <si>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</si>
  <si>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</si>
  <si>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</si>
  <si>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</si>
  <si>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</si>
  <si>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</si>
  <si>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</si>
  <si>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</si>
  <si>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</si>
  <si>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</si>
  <si>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</si>
  <si>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</si>
  <si>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</si>
  <si>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</si>
  <si>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</si>
  <si>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</si>
  <si>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</si>
  <si>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</si>
  <si>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</si>
  <si>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</si>
  <si>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</si>
  <si>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</si>
  <si>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</si>
  <si>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</si>
  <si>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</si>
  <si>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</si>
  <si>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</si>
  <si>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</si>
  <si>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</si>
  <si>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</si>
  <si>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</si>
  <si>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</si>
  <si>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川崎市</t>
  </si>
  <si>
    <t>法適用</t>
  </si>
  <si>
    <t>水道事業</t>
  </si>
  <si>
    <t>末端給水事業</t>
  </si>
  <si>
    <t>政令市等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</si>
  <si>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</si>
  <si>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</si>
  <si>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</si>
  <si>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</si>
  <si>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</si>
  <si>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</si>
  <si>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</si>
  <si>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</si>
  <si>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</si>
  <si>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</si>
  <si>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</si>
  <si>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</si>
  <si>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〇今後は、課題である老朽管の更新等に伴い、更なる更新需要の増加が見込まれるため、アセットマネジメント手法等を活用し、適正な投資規模を検討するとともに、効率的かつ計画的な更新が必要です。
〇将来の水需要動向を把握するとともに、将来にわたっても安定給水を確保できるよう、更なる経営基盤の強化に向けた取組や検討を進めます。</t>
    <rPh sb="1" eb="3">
      <t>コンゴ</t>
    </rPh>
    <rPh sb="5" eb="7">
      <t>カダイ</t>
    </rPh>
    <rPh sb="18" eb="19">
      <t>トモナ</t>
    </rPh>
    <rPh sb="21" eb="22">
      <t>サラ</t>
    </rPh>
    <rPh sb="24" eb="28">
      <t>コウシンジュヨウ</t>
    </rPh>
    <rPh sb="29" eb="31">
      <t>ゾウカ</t>
    </rPh>
    <rPh sb="32" eb="34">
      <t>ミコ</t>
    </rPh>
    <rPh sb="50" eb="53">
      <t>シュホウトウ</t>
    </rPh>
    <rPh sb="54" eb="56">
      <t>カツヨウ</t>
    </rPh>
    <rPh sb="58" eb="60">
      <t>テキセイ</t>
    </rPh>
    <rPh sb="61" eb="65">
      <t>トウシキボ</t>
    </rPh>
    <rPh sb="66" eb="68">
      <t>ケントウ</t>
    </rPh>
    <rPh sb="75" eb="78">
      <t>コウリツテキ</t>
    </rPh>
    <rPh sb="80" eb="83">
      <t>ケイカクテキ</t>
    </rPh>
    <rPh sb="84" eb="86">
      <t>コウシン</t>
    </rPh>
    <rPh sb="87" eb="89">
      <t>ヒツヨウ</t>
    </rPh>
    <rPh sb="94" eb="96">
      <t>ショウライ</t>
    </rPh>
    <rPh sb="97" eb="100">
      <t>ミズジュヨウ</t>
    </rPh>
    <rPh sb="100" eb="102">
      <t>ドウコウ</t>
    </rPh>
    <rPh sb="103" eb="105">
      <t>ハアク</t>
    </rPh>
    <rPh sb="112" eb="114">
      <t>ショウライ</t>
    </rPh>
    <rPh sb="120" eb="122">
      <t>アンテイ</t>
    </rPh>
    <rPh sb="122" eb="124">
      <t>キュウスイ</t>
    </rPh>
    <rPh sb="125" eb="127">
      <t>カクホ</t>
    </rPh>
    <rPh sb="133" eb="134">
      <t>サラ</t>
    </rPh>
    <rPh sb="136" eb="140">
      <t>ケイエイキバン</t>
    </rPh>
    <rPh sb="141" eb="143">
      <t>キョウカ</t>
    </rPh>
    <rPh sb="144" eb="145">
      <t>ム</t>
    </rPh>
    <rPh sb="147" eb="149">
      <t>トリクミ</t>
    </rPh>
    <rPh sb="150" eb="152">
      <t>ケントウ</t>
    </rPh>
    <rPh sb="153" eb="154">
      <t>スス</t>
    </rPh>
    <phoneticPr fontId="4"/>
  </si>
  <si>
    <r>
      <t>〇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は、類似団体平均が上昇傾向にある中で、本市は着実に更新を進めていることから、横ばいで推移しています。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は、類似団体平均を上回って推移しており、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は、令和２年度以降、横ばいで推移しています。</t>
    </r>
    <rPh sb="2" eb="4">
      <t>ユウケイ</t>
    </rPh>
    <rPh sb="4" eb="8">
      <t>コテイシサン</t>
    </rPh>
    <rPh sb="8" eb="12">
      <t>ゲンカショウキャク</t>
    </rPh>
    <rPh sb="12" eb="13">
      <t>リツ</t>
    </rPh>
    <rPh sb="15" eb="21">
      <t>ルイジダンタイヘイキン</t>
    </rPh>
    <rPh sb="22" eb="24">
      <t>ジョウショウ</t>
    </rPh>
    <rPh sb="24" eb="26">
      <t>ケイコウ</t>
    </rPh>
    <rPh sb="29" eb="30">
      <t>ナカ</t>
    </rPh>
    <rPh sb="32" eb="34">
      <t>ホンシ</t>
    </rPh>
    <rPh sb="35" eb="37">
      <t>チャクジツ</t>
    </rPh>
    <rPh sb="38" eb="40">
      <t>コウシン</t>
    </rPh>
    <rPh sb="41" eb="42">
      <t>スス</t>
    </rPh>
    <rPh sb="51" eb="52">
      <t>ヨコ</t>
    </rPh>
    <rPh sb="55" eb="57">
      <t>スイイ</t>
    </rPh>
    <rPh sb="64" eb="69">
      <t>カンロコウシンリツ</t>
    </rPh>
    <rPh sb="71" eb="77">
      <t>ルイジダンタイヘイキン</t>
    </rPh>
    <rPh sb="78" eb="80">
      <t>ウワマワ</t>
    </rPh>
    <rPh sb="82" eb="84">
      <t>スイイ</t>
    </rPh>
    <rPh sb="90" eb="95">
      <t>カンロケイネンカ</t>
    </rPh>
    <rPh sb="95" eb="96">
      <t>リツ</t>
    </rPh>
    <rPh sb="98" eb="100">
      <t>レイワ</t>
    </rPh>
    <rPh sb="101" eb="103">
      <t>ネンド</t>
    </rPh>
    <rPh sb="103" eb="105">
      <t>イコウ</t>
    </rPh>
    <phoneticPr fontId="4"/>
  </si>
  <si>
    <r>
      <t>〇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は水需要の減少に伴う給水収益の減収、原油価格・物価高騰等による費用の増加により、減少したものの、100％を上回っており、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は計上されていないため、経営の健全性は維持しています。また、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、100％を上回っており、短期的な資金繰りには問題ないものと考えます。しかし、企業債残高が増加しており、今後の老朽化対策等により、更なる更新需要の増加が見込まれることから、長期的な経営状況を考慮し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が増加しすぎないよう留意しながら、計画的に更新する必要があります。
〇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は、類似団体平均を下回って推移していますが、低廉な料金水準（供給単価）により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は、100％を下回っています。しかし、附帯収入で給水に係る費用を賄うことにより、健全経営を維持しています。
〇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は、類似団体平均を上回って推移しており、施設が効率的かつ適正な規模で運用されています。
〇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は、類似団体平均を下回って推移しているものの、老朽給水管対策の着実な取組により、改善傾向にあります。</t>
    </r>
    <rPh sb="2" eb="6">
      <t>ケイジョウシュウシ</t>
    </rPh>
    <rPh sb="6" eb="8">
      <t>ヒリツ</t>
    </rPh>
    <rPh sb="9" eb="12">
      <t>ミズジュヨウ</t>
    </rPh>
    <rPh sb="13" eb="15">
      <t>ゲンショウ</t>
    </rPh>
    <rPh sb="16" eb="17">
      <t>トモナ</t>
    </rPh>
    <rPh sb="18" eb="22">
      <t>キュウスイシュウエキ</t>
    </rPh>
    <rPh sb="23" eb="25">
      <t>ゲンシュウ</t>
    </rPh>
    <rPh sb="26" eb="30">
      <t>ゲンユカカク</t>
    </rPh>
    <rPh sb="31" eb="33">
      <t>ブッカ</t>
    </rPh>
    <rPh sb="33" eb="35">
      <t>コウトウ</t>
    </rPh>
    <rPh sb="35" eb="36">
      <t>トウ</t>
    </rPh>
    <rPh sb="39" eb="41">
      <t>ヒヨウ</t>
    </rPh>
    <rPh sb="42" eb="44">
      <t>ゾウカ</t>
    </rPh>
    <rPh sb="48" eb="50">
      <t>ゲンショウ</t>
    </rPh>
    <rPh sb="61" eb="63">
      <t>ウワマワ</t>
    </rPh>
    <rPh sb="69" eb="71">
      <t>ルイセキ</t>
    </rPh>
    <rPh sb="71" eb="74">
      <t>ケッソンキン</t>
    </rPh>
    <rPh sb="75" eb="77">
      <t>ケイジョウ</t>
    </rPh>
    <rPh sb="86" eb="88">
      <t>ケイエイ</t>
    </rPh>
    <rPh sb="89" eb="92">
      <t>ケンゼンセイ</t>
    </rPh>
    <rPh sb="93" eb="95">
      <t>イジ</t>
    </rPh>
    <rPh sb="105" eb="109">
      <t>リュウドウヒリツ</t>
    </rPh>
    <rPh sb="116" eb="118">
      <t>ウワマワ</t>
    </rPh>
    <rPh sb="123" eb="126">
      <t>タンキテキ</t>
    </rPh>
    <rPh sb="127" eb="130">
      <t>シキング</t>
    </rPh>
    <rPh sb="133" eb="135">
      <t>モンダイ</t>
    </rPh>
    <rPh sb="140" eb="141">
      <t>カンガ</t>
    </rPh>
    <rPh sb="258" eb="262">
      <t>キュウスイゲンカ</t>
    </rPh>
    <rPh sb="264" eb="270">
      <t>ルイジダンタイヘイキン</t>
    </rPh>
    <rPh sb="271" eb="273">
      <t>シタマワ</t>
    </rPh>
    <rPh sb="275" eb="277">
      <t>スイイ</t>
    </rPh>
    <rPh sb="284" eb="286">
      <t>テイレン</t>
    </rPh>
    <rPh sb="287" eb="291">
      <t>リョウキンスイジュン</t>
    </rPh>
    <rPh sb="292" eb="296">
      <t>キョウキュウタンカ</t>
    </rPh>
    <rPh sb="301" eb="303">
      <t>リョウキン</t>
    </rPh>
    <rPh sb="303" eb="306">
      <t>カイシュウリツ</t>
    </rPh>
    <rPh sb="313" eb="315">
      <t>シタマワ</t>
    </rPh>
    <rPh sb="325" eb="329">
      <t>フタイシュウニュウ</t>
    </rPh>
    <rPh sb="330" eb="332">
      <t>キュウスイ</t>
    </rPh>
    <rPh sb="333" eb="334">
      <t>カカ</t>
    </rPh>
    <rPh sb="335" eb="337">
      <t>ヒヨウ</t>
    </rPh>
    <rPh sb="338" eb="339">
      <t>マカナ</t>
    </rPh>
    <rPh sb="346" eb="350">
      <t>ケンゼンケイエイ</t>
    </rPh>
    <rPh sb="351" eb="353">
      <t>イジ</t>
    </rPh>
    <rPh sb="362" eb="367">
      <t>シセツリヨウリツ</t>
    </rPh>
    <rPh sb="376" eb="378">
      <t>ウワマワ</t>
    </rPh>
    <rPh sb="413" eb="416">
      <t>ユウシュウリツ</t>
    </rPh>
    <rPh sb="418" eb="424">
      <t>ルイジダンタイヘイキン</t>
    </rPh>
    <rPh sb="425" eb="427">
      <t>シタマワ</t>
    </rPh>
    <rPh sb="429" eb="431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</si>
</sst>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1.55</c:v>
                </c:pt>
                <c:pt idx="1">
                  <c:v>1.43</c:v>
                </c:pt>
                <c:pt idx="2">
                  <c:v>1.68</c:v>
                </c:pt>
                <c:pt idx="3">
                  <c:v>2.13</c:v>
                </c:pt>
                <c:pt idx="4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A-4F8D-95D7-A5C2D829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0.97</c:v>
                </c:pt>
                <c:pt idx="2">
                  <c:v>0.99</c:v>
                </c:pt>
                <c:pt idx="3">
                  <c:v>0.97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F8D-95D7-A5C2D829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65.39</c:v>
                </c:pt>
                <c:pt idx="1">
                  <c:v>65.52</c:v>
                </c:pt>
                <c:pt idx="2">
                  <c:v>67.36</c:v>
                </c:pt>
                <c:pt idx="3">
                  <c:v>66.209999999999994</c:v>
                </c:pt>
                <c:pt idx="4">
                  <c:v>65.209999999999994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8-4507-960A-51942BED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59.32</c:v>
                </c:pt>
                <c:pt idx="1">
                  <c:v>59.12</c:v>
                </c:pt>
                <c:pt idx="2">
                  <c:v>59.37</c:v>
                </c:pt>
                <c:pt idx="3">
                  <c:v>58.84</c:v>
                </c:pt>
                <c:pt idx="4">
                  <c:v>58.91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8-4507-960A-51942BED5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92.64</c:v>
                </c:pt>
                <c:pt idx="1">
                  <c:v>92.76</c:v>
                </c:pt>
                <c:pt idx="2">
                  <c:v>92.79</c:v>
                </c:pt>
                <c:pt idx="3">
                  <c:v>93.68</c:v>
                </c:pt>
                <c:pt idx="4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D-4E06-B80B-39717D79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93.74</c:v>
                </c:pt>
                <c:pt idx="1">
                  <c:v>93.64</c:v>
                </c:pt>
                <c:pt idx="2">
                  <c:v>93.68</c:v>
                </c:pt>
                <c:pt idx="3">
                  <c:v>94.13</c:v>
                </c:pt>
                <c:pt idx="4">
                  <c:v>93.84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D-4E06-B80B-39717D79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109.28</c:v>
                </c:pt>
                <c:pt idx="1">
                  <c:v>111.21</c:v>
                </c:pt>
                <c:pt idx="2">
                  <c:v>110.9</c:v>
                </c:pt>
                <c:pt idx="3">
                  <c:v>106.01</c:v>
                </c:pt>
                <c:pt idx="4">
                  <c:v>103.59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D-4F5D-BAEE-2764E482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113.62</c:v>
                </c:pt>
                <c:pt idx="1">
                  <c:v>112.54</c:v>
                </c:pt>
                <c:pt idx="2">
                  <c:v>108.59</c:v>
                </c:pt>
                <c:pt idx="3">
                  <c:v>110.89</c:v>
                </c:pt>
                <c:pt idx="4">
                  <c:v>107.97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D-4F5D-BAEE-2764E482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49.51</c:v>
                </c:pt>
                <c:pt idx="1">
                  <c:v>49.39</c:v>
                </c:pt>
                <c:pt idx="2">
                  <c:v>49.8</c:v>
                </c:pt>
                <c:pt idx="3">
                  <c:v>49.64</c:v>
                </c:pt>
                <c:pt idx="4">
                  <c:v>49.53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6-4D06-87A4-BAFD7709F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49.23</c:v>
                </c:pt>
                <c:pt idx="1">
                  <c:v>49.78</c:v>
                </c:pt>
                <c:pt idx="2">
                  <c:v>50.32</c:v>
                </c:pt>
                <c:pt idx="3">
                  <c:v>50.93</c:v>
                </c:pt>
                <c:pt idx="4">
                  <c:v>51.24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6-4D06-87A4-BAFD7709F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25.8</c:v>
                </c:pt>
                <c:pt idx="1">
                  <c:v>26.55</c:v>
                </c:pt>
                <c:pt idx="2">
                  <c:v>28.16</c:v>
                </c:pt>
                <c:pt idx="3">
                  <c:v>27.98</c:v>
                </c:pt>
                <c:pt idx="4">
                  <c:v>28.08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A-4E6D-BCCE-94074009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21.62</c:v>
                </c:pt>
                <c:pt idx="1">
                  <c:v>22.79</c:v>
                </c:pt>
                <c:pt idx="2">
                  <c:v>24.26</c:v>
                </c:pt>
                <c:pt idx="3">
                  <c:v>25.55</c:v>
                </c:pt>
                <c:pt idx="4">
                  <c:v>26.73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A-4E6D-BCCE-94074009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7-4FA8-BDF6-15106B080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7-4FA8-BDF6-15106B080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207.58</c:v>
                </c:pt>
                <c:pt idx="1">
                  <c:v>234.66</c:v>
                </c:pt>
                <c:pt idx="2">
                  <c:v>256.87</c:v>
                </c:pt>
                <c:pt idx="3">
                  <c:v>245.46</c:v>
                </c:pt>
                <c:pt idx="4">
                  <c:v>209.1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E-4655-A306-331D0A15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166.51</c:v>
                </c:pt>
                <c:pt idx="1">
                  <c:v>172.47</c:v>
                </c:pt>
                <c:pt idx="2">
                  <c:v>170.76</c:v>
                </c:pt>
                <c:pt idx="3">
                  <c:v>169.11</c:v>
                </c:pt>
                <c:pt idx="4">
                  <c:v>157.01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E-4655-A306-331D0A15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268.11</c:v>
                </c:pt>
                <c:pt idx="1">
                  <c:v>271.77999999999997</c:v>
                </c:pt>
                <c:pt idx="2">
                  <c:v>280.24</c:v>
                </c:pt>
                <c:pt idx="3">
                  <c:v>292.89999999999998</c:v>
                </c:pt>
                <c:pt idx="4">
                  <c:v>305.77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B-4F90-B607-21FF8F70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198.51</c:v>
                </c:pt>
                <c:pt idx="1">
                  <c:v>193.57</c:v>
                </c:pt>
                <c:pt idx="2">
                  <c:v>200.12</c:v>
                </c:pt>
                <c:pt idx="3">
                  <c:v>194.42</c:v>
                </c:pt>
                <c:pt idx="4">
                  <c:v>195.5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B-4F90-B607-21FF8F70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86.5</c:v>
                </c:pt>
                <c:pt idx="1">
                  <c:v>88.74</c:v>
                </c:pt>
                <c:pt idx="2">
                  <c:v>88.37</c:v>
                </c:pt>
                <c:pt idx="3">
                  <c:v>83.78</c:v>
                </c:pt>
                <c:pt idx="4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A-4013-B389-96B56330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103.28</c:v>
                </c:pt>
                <c:pt idx="1">
                  <c:v>102.26</c:v>
                </c:pt>
                <c:pt idx="2">
                  <c:v>98.26</c:v>
                </c:pt>
                <c:pt idx="3">
                  <c:v>100.4</c:v>
                </c:pt>
                <c:pt idx="4">
                  <c:v>96.51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A-4013-B389-96B56330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170.31</c:v>
                </c:pt>
                <c:pt idx="1">
                  <c:v>165.35</c:v>
                </c:pt>
                <c:pt idx="2">
                  <c:v>161.87</c:v>
                </c:pt>
                <c:pt idx="3">
                  <c:v>170.6</c:v>
                </c:pt>
                <c:pt idx="4">
                  <c:v>174.34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7-4A72-BA2B-9CE890FF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173.11</c:v>
                </c:pt>
                <c:pt idx="1">
                  <c:v>174.34</c:v>
                </c:pt>
                <c:pt idx="2">
                  <c:v>172.33</c:v>
                </c:pt>
                <c:pt idx="3">
                  <c:v>172.8</c:v>
                </c:pt>
                <c:pt idx="4">
                  <c:v>180.94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7-4A72-BA2B-9CE890FF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1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2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2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2" t="str">
        <f>データ!H6</f>
        <v>神奈川県　川崎市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2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政令市等</v>
      </c>
      <c r="X8" s="44"/>
      <c r="Y8" s="44"/>
      <c r="Z8" s="44"/>
      <c r="AA8" s="44"/>
      <c r="AB8" s="44"/>
      <c r="AC8" s="44"/>
      <c r="AD8" s="44" t="str">
        <f>データ!$M$6</f>
        <v>自治体職員</v>
      </c>
      <c r="AE8" s="44"/>
      <c r="AF8" s="44"/>
      <c r="AG8" s="44"/>
      <c r="AH8" s="44"/>
      <c r="AI8" s="44"/>
      <c r="AJ8" s="44"/>
      <c r="AK8" s="2"/>
      <c r="AL8" s="45">
        <f>データ!$R$6</f>
        <v>1524026</v>
      </c>
      <c r="AM8" s="45"/>
      <c r="AN8" s="45"/>
      <c r="AO8" s="45"/>
      <c r="AP8" s="45"/>
      <c r="AQ8" s="45"/>
      <c r="AR8" s="45"/>
      <c r="AS8" s="45"/>
      <c r="AT8" s="46">
        <f>データ!$S$6</f>
        <v>142.96</v>
      </c>
      <c r="AU8" s="47"/>
      <c r="AV8" s="47"/>
      <c r="AW8" s="47"/>
      <c r="AX8" s="47"/>
      <c r="AY8" s="47"/>
      <c r="AZ8" s="47"/>
      <c r="BA8" s="47"/>
      <c r="BB8" s="48">
        <f>データ!$T$6</f>
        <v>10660.51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2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2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57.03</v>
      </c>
      <c r="J10" s="47"/>
      <c r="K10" s="47"/>
      <c r="L10" s="47"/>
      <c r="M10" s="47"/>
      <c r="N10" s="47"/>
      <c r="O10" s="81"/>
      <c r="P10" s="48">
        <f>データ!$P$6</f>
        <v>100</v>
      </c>
      <c r="Q10" s="48"/>
      <c r="R10" s="48"/>
      <c r="S10" s="48"/>
      <c r="T10" s="48"/>
      <c r="U10" s="48"/>
      <c r="V10" s="48"/>
      <c r="W10" s="45">
        <f>データ!$Q$6</f>
        <v>2321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1541612</v>
      </c>
      <c r="AM10" s="45"/>
      <c r="AN10" s="45"/>
      <c r="AO10" s="45"/>
      <c r="AP10" s="45"/>
      <c r="AQ10" s="45"/>
      <c r="AR10" s="45"/>
      <c r="AS10" s="45"/>
      <c r="AT10" s="46">
        <f>データ!$V$6</f>
        <v>144.35</v>
      </c>
      <c r="AU10" s="47"/>
      <c r="AV10" s="47"/>
      <c r="AW10" s="47"/>
      <c r="AX10" s="47"/>
      <c r="AY10" s="47"/>
      <c r="AZ10" s="47"/>
      <c r="BA10" s="47"/>
      <c r="BB10" s="48">
        <f>データ!$W$6</f>
        <v>10679.68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2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2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112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2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111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2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2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2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110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paUquHhYH0HttV33jnBrA5NcLs/1eLReCjlzdrh8wBdtwn21zAERcb9wgnUnDBzXE8tydxF5Qh6xXTstp3+NrQ==" saltValue="NNab/tDebUmMoRD40YqbX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141305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神奈川県　川崎市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政令市等</v>
      </c>
      <c r="M6" s="20" t="str">
        <f t="shared" si="3"/>
        <v>自治体職員</v>
      </c>
      <c r="N6" s="21" t="str">
        <f t="shared" si="3"/>
        <v>-</v>
      </c>
      <c r="O6" s="21">
        <f t="shared" si="3"/>
        <v>57.03</v>
      </c>
      <c r="P6" s="21">
        <f t="shared" si="3"/>
        <v>100</v>
      </c>
      <c r="Q6" s="21">
        <f t="shared" si="3"/>
        <v>2321</v>
      </c>
      <c r="R6" s="21">
        <f t="shared" si="3"/>
        <v>1524026</v>
      </c>
      <c r="S6" s="21">
        <f t="shared" si="3"/>
        <v>142.96</v>
      </c>
      <c r="T6" s="21">
        <f t="shared" si="3"/>
        <v>10660.51</v>
      </c>
      <c r="U6" s="21">
        <f t="shared" si="3"/>
        <v>1541612</v>
      </c>
      <c r="V6" s="21">
        <f t="shared" si="3"/>
        <v>144.35</v>
      </c>
      <c r="W6" s="21">
        <f t="shared" si="3"/>
        <v>10679.68</v>
      </c>
      <c r="X6" s="22">
        <f>IF(X7="",NA(),X7)</f>
        <v>109.28</v>
      </c>
      <c r="Y6" s="22">
        <f t="shared" ref="Y6:AG6" si="4">IF(Y7="",NA(),Y7)</f>
        <v>111.21</v>
      </c>
      <c r="Z6" s="22">
        <f t="shared" si="4"/>
        <v>110.9</v>
      </c>
      <c r="AA6" s="22">
        <f t="shared" si="4"/>
        <v>106.01</v>
      </c>
      <c r="AB6" s="22">
        <f t="shared" si="4"/>
        <v>103.59</v>
      </c>
      <c r="AC6" s="22">
        <f t="shared" si="4"/>
        <v>113.62</v>
      </c>
      <c r="AD6" s="22">
        <f t="shared" si="4"/>
        <v>112.54</v>
      </c>
      <c r="AE6" s="22">
        <f t="shared" si="4"/>
        <v>108.59</v>
      </c>
      <c r="AF6" s="22">
        <f t="shared" si="4"/>
        <v>110.89</v>
      </c>
      <c r="AG6" s="22">
        <f t="shared" si="4"/>
        <v>107.97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【1.34】</v>
      </c>
      <c r="AT6" s="22">
        <f>IF(AT7="",NA(),AT7)</f>
        <v>207.58</v>
      </c>
      <c r="AU6" s="22">
        <f t="shared" ref="AU6:BC6" si="6">IF(AU7="",NA(),AU7)</f>
        <v>234.66</v>
      </c>
      <c r="AV6" s="22">
        <f t="shared" si="6"/>
        <v>256.87</v>
      </c>
      <c r="AW6" s="22">
        <f t="shared" si="6"/>
        <v>245.46</v>
      </c>
      <c r="AX6" s="22">
        <f t="shared" si="6"/>
        <v>209.1</v>
      </c>
      <c r="AY6" s="22">
        <f t="shared" si="6"/>
        <v>166.51</v>
      </c>
      <c r="AZ6" s="22">
        <f t="shared" si="6"/>
        <v>172.47</v>
      </c>
      <c r="BA6" s="22">
        <f t="shared" si="6"/>
        <v>170.76</v>
      </c>
      <c r="BB6" s="22">
        <f t="shared" si="6"/>
        <v>169.11</v>
      </c>
      <c r="BC6" s="22">
        <f t="shared" si="6"/>
        <v>157.01</v>
      </c>
      <c r="BD6" s="21" t="str">
        <f>IF(BD7="","",IF(BD7="-","【-】","【"&amp;SUBSTITUTE(TEXT(BD7,"#,##0.00"),"-","△")&amp;"】"))</f>
        <v>【252.29】</v>
      </c>
      <c r="BE6" s="22">
        <f>IF(BE7="",NA(),BE7)</f>
        <v>268.11</v>
      </c>
      <c r="BF6" s="22">
        <f t="shared" ref="BF6:BN6" si="7">IF(BF7="",NA(),BF7)</f>
        <v>271.77999999999997</v>
      </c>
      <c r="BG6" s="22">
        <f t="shared" si="7"/>
        <v>280.24</v>
      </c>
      <c r="BH6" s="22">
        <f t="shared" si="7"/>
        <v>292.89999999999998</v>
      </c>
      <c r="BI6" s="22">
        <f t="shared" si="7"/>
        <v>305.77</v>
      </c>
      <c r="BJ6" s="22">
        <f t="shared" si="7"/>
        <v>198.51</v>
      </c>
      <c r="BK6" s="22">
        <f t="shared" si="7"/>
        <v>193.57</v>
      </c>
      <c r="BL6" s="22">
        <f t="shared" si="7"/>
        <v>200.12</v>
      </c>
      <c r="BM6" s="22">
        <f t="shared" si="7"/>
        <v>194.42</v>
      </c>
      <c r="BN6" s="22">
        <f t="shared" si="7"/>
        <v>195.5</v>
      </c>
      <c r="BO6" s="21" t="str">
        <f>IF(BO7="","",IF(BO7="-","【-】","【"&amp;SUBSTITUTE(TEXT(BO7,"#,##0.00"),"-","△")&amp;"】"))</f>
        <v>【268.07】</v>
      </c>
      <c r="BP6" s="22">
        <f>IF(BP7="",NA(),BP7)</f>
        <v>86.5</v>
      </c>
      <c r="BQ6" s="22">
        <f t="shared" ref="BQ6:BY6" si="8">IF(BQ7="",NA(),BQ7)</f>
        <v>88.74</v>
      </c>
      <c r="BR6" s="22">
        <f t="shared" si="8"/>
        <v>88.37</v>
      </c>
      <c r="BS6" s="22">
        <f t="shared" si="8"/>
        <v>83.78</v>
      </c>
      <c r="BT6" s="22">
        <f t="shared" si="8"/>
        <v>81.99</v>
      </c>
      <c r="BU6" s="22">
        <f t="shared" si="8"/>
        <v>103.28</v>
      </c>
      <c r="BV6" s="22">
        <f t="shared" si="8"/>
        <v>102.26</v>
      </c>
      <c r="BW6" s="22">
        <f t="shared" si="8"/>
        <v>98.26</v>
      </c>
      <c r="BX6" s="22">
        <f t="shared" si="8"/>
        <v>100.4</v>
      </c>
      <c r="BY6" s="22">
        <f t="shared" si="8"/>
        <v>96.51</v>
      </c>
      <c r="BZ6" s="21" t="str">
        <f>IF(BZ7="","",IF(BZ7="-","【-】","【"&amp;SUBSTITUTE(TEXT(BZ7,"#,##0.00"),"-","△")&amp;"】"))</f>
        <v>【97.47】</v>
      </c>
      <c r="CA6" s="22">
        <f>IF(CA7="",NA(),CA7)</f>
        <v>170.31</v>
      </c>
      <c r="CB6" s="22">
        <f t="shared" ref="CB6:CJ6" si="9">IF(CB7="",NA(),CB7)</f>
        <v>165.35</v>
      </c>
      <c r="CC6" s="22">
        <f t="shared" si="9"/>
        <v>161.87</v>
      </c>
      <c r="CD6" s="22">
        <f t="shared" si="9"/>
        <v>170.6</v>
      </c>
      <c r="CE6" s="22">
        <f t="shared" si="9"/>
        <v>174.34</v>
      </c>
      <c r="CF6" s="22">
        <f t="shared" si="9"/>
        <v>173.11</v>
      </c>
      <c r="CG6" s="22">
        <f t="shared" si="9"/>
        <v>174.34</v>
      </c>
      <c r="CH6" s="22">
        <f t="shared" si="9"/>
        <v>172.33</v>
      </c>
      <c r="CI6" s="22">
        <f t="shared" si="9"/>
        <v>172.8</v>
      </c>
      <c r="CJ6" s="22">
        <f t="shared" si="9"/>
        <v>180.94</v>
      </c>
      <c r="CK6" s="21" t="str">
        <f>IF(CK7="","",IF(CK7="-","【-】","【"&amp;SUBSTITUTE(TEXT(CK7,"#,##0.00"),"-","△")&amp;"】"))</f>
        <v>【174.75】</v>
      </c>
      <c r="CL6" s="22">
        <f>IF(CL7="",NA(),CL7)</f>
        <v>65.39</v>
      </c>
      <c r="CM6" s="22">
        <f t="shared" ref="CM6:CU6" si="10">IF(CM7="",NA(),CM7)</f>
        <v>65.52</v>
      </c>
      <c r="CN6" s="22">
        <f t="shared" si="10"/>
        <v>67.36</v>
      </c>
      <c r="CO6" s="22">
        <f t="shared" si="10"/>
        <v>66.209999999999994</v>
      </c>
      <c r="CP6" s="22">
        <f t="shared" si="10"/>
        <v>65.209999999999994</v>
      </c>
      <c r="CQ6" s="22">
        <f t="shared" si="10"/>
        <v>59.32</v>
      </c>
      <c r="CR6" s="22">
        <f t="shared" si="10"/>
        <v>59.12</v>
      </c>
      <c r="CS6" s="22">
        <f t="shared" si="10"/>
        <v>59.37</v>
      </c>
      <c r="CT6" s="22">
        <f t="shared" si="10"/>
        <v>58.84</v>
      </c>
      <c r="CU6" s="22">
        <f t="shared" si="10"/>
        <v>58.91</v>
      </c>
      <c r="CV6" s="21" t="str">
        <f>IF(CV7="","",IF(CV7="-","【-】","【"&amp;SUBSTITUTE(TEXT(CV7,"#,##0.00"),"-","△")&amp;"】"))</f>
        <v>【59.97】</v>
      </c>
      <c r="CW6" s="22">
        <f>IF(CW7="",NA(),CW7)</f>
        <v>92.64</v>
      </c>
      <c r="CX6" s="22">
        <f t="shared" ref="CX6:DF6" si="11">IF(CX7="",NA(),CX7)</f>
        <v>92.76</v>
      </c>
      <c r="CY6" s="22">
        <f t="shared" si="11"/>
        <v>92.79</v>
      </c>
      <c r="CZ6" s="22">
        <f t="shared" si="11"/>
        <v>93.68</v>
      </c>
      <c r="DA6" s="22">
        <f t="shared" si="11"/>
        <v>93.5</v>
      </c>
      <c r="DB6" s="22">
        <f t="shared" si="11"/>
        <v>93.74</v>
      </c>
      <c r="DC6" s="22">
        <f t="shared" si="11"/>
        <v>93.64</v>
      </c>
      <c r="DD6" s="22">
        <f t="shared" si="11"/>
        <v>93.68</v>
      </c>
      <c r="DE6" s="22">
        <f t="shared" si="11"/>
        <v>94.13</v>
      </c>
      <c r="DF6" s="22">
        <f t="shared" si="11"/>
        <v>93.84</v>
      </c>
      <c r="DG6" s="21" t="str">
        <f>IF(DG7="","",IF(DG7="-","【-】","【"&amp;SUBSTITUTE(TEXT(DG7,"#,##0.00"),"-","△")&amp;"】"))</f>
        <v>【89.76】</v>
      </c>
      <c r="DH6" s="22">
        <f>IF(DH7="",NA(),DH7)</f>
        <v>49.51</v>
      </c>
      <c r="DI6" s="22">
        <f t="shared" ref="DI6:DQ6" si="12">IF(DI7="",NA(),DI7)</f>
        <v>49.39</v>
      </c>
      <c r="DJ6" s="22">
        <f t="shared" si="12"/>
        <v>49.8</v>
      </c>
      <c r="DK6" s="22">
        <f t="shared" si="12"/>
        <v>49.64</v>
      </c>
      <c r="DL6" s="22">
        <f t="shared" si="12"/>
        <v>49.53</v>
      </c>
      <c r="DM6" s="22">
        <f t="shared" si="12"/>
        <v>49.23</v>
      </c>
      <c r="DN6" s="22">
        <f t="shared" si="12"/>
        <v>49.78</v>
      </c>
      <c r="DO6" s="22">
        <f t="shared" si="12"/>
        <v>50.32</v>
      </c>
      <c r="DP6" s="22">
        <f t="shared" si="12"/>
        <v>50.93</v>
      </c>
      <c r="DQ6" s="22">
        <f t="shared" si="12"/>
        <v>51.24</v>
      </c>
      <c r="DR6" s="21" t="str">
        <f>IF(DR7="","",IF(DR7="-","【-】","【"&amp;SUBSTITUTE(TEXT(DR7,"#,##0.00"),"-","△")&amp;"】"))</f>
        <v>【51.51】</v>
      </c>
      <c r="DS6" s="22">
        <f>IF(DS7="",NA(),DS7)</f>
        <v>25.8</v>
      </c>
      <c r="DT6" s="22">
        <f t="shared" ref="DT6:EB6" si="13">IF(DT7="",NA(),DT7)</f>
        <v>26.55</v>
      </c>
      <c r="DU6" s="22">
        <f t="shared" si="13"/>
        <v>28.16</v>
      </c>
      <c r="DV6" s="22">
        <f t="shared" si="13"/>
        <v>27.98</v>
      </c>
      <c r="DW6" s="22">
        <f t="shared" si="13"/>
        <v>28.08</v>
      </c>
      <c r="DX6" s="22">
        <f t="shared" si="13"/>
        <v>21.62</v>
      </c>
      <c r="DY6" s="22">
        <f t="shared" si="13"/>
        <v>22.79</v>
      </c>
      <c r="DZ6" s="22">
        <f t="shared" si="13"/>
        <v>24.26</v>
      </c>
      <c r="EA6" s="22">
        <f t="shared" si="13"/>
        <v>25.55</v>
      </c>
      <c r="EB6" s="22">
        <f t="shared" si="13"/>
        <v>26.73</v>
      </c>
      <c r="EC6" s="21" t="str">
        <f>IF(EC7="","",IF(EC7="-","【-】","【"&amp;SUBSTITUTE(TEXT(EC7,"#,##0.00"),"-","△")&amp;"】"))</f>
        <v>【23.75】</v>
      </c>
      <c r="ED6" s="22">
        <f>IF(ED7="",NA(),ED7)</f>
        <v>1.55</v>
      </c>
      <c r="EE6" s="22">
        <f t="shared" ref="EE6:EM6" si="14">IF(EE7="",NA(),EE7)</f>
        <v>1.43</v>
      </c>
      <c r="EF6" s="22">
        <f t="shared" si="14"/>
        <v>1.68</v>
      </c>
      <c r="EG6" s="22">
        <f t="shared" si="14"/>
        <v>2.13</v>
      </c>
      <c r="EH6" s="22">
        <f t="shared" si="14"/>
        <v>1.89</v>
      </c>
      <c r="EI6" s="22">
        <f t="shared" si="14"/>
        <v>1.03</v>
      </c>
      <c r="EJ6" s="22">
        <f t="shared" si="14"/>
        <v>0.97</v>
      </c>
      <c r="EK6" s="22">
        <f t="shared" si="14"/>
        <v>0.99</v>
      </c>
      <c r="EL6" s="22">
        <f t="shared" si="14"/>
        <v>0.97</v>
      </c>
      <c r="EM6" s="22">
        <f t="shared" si="14"/>
        <v>1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141305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57.03</v>
      </c>
      <c r="P7" s="25">
        <v>100</v>
      </c>
      <c r="Q7" s="25">
        <v>2321</v>
      </c>
      <c r="R7" s="25">
        <v>1524026</v>
      </c>
      <c r="S7" s="25">
        <v>142.96</v>
      </c>
      <c r="T7" s="25">
        <v>10660.51</v>
      </c>
      <c r="U7" s="25">
        <v>1541612</v>
      </c>
      <c r="V7" s="25">
        <v>144.35</v>
      </c>
      <c r="W7" s="25">
        <v>10679.68</v>
      </c>
      <c r="X7" s="25">
        <v>109.28</v>
      </c>
      <c r="Y7" s="25">
        <v>111.21</v>
      </c>
      <c r="Z7" s="25">
        <v>110.9</v>
      </c>
      <c r="AA7" s="25">
        <v>106.01</v>
      </c>
      <c r="AB7" s="25">
        <v>103.59</v>
      </c>
      <c r="AC7" s="25">
        <v>113.62</v>
      </c>
      <c r="AD7" s="25">
        <v>112.54</v>
      </c>
      <c r="AE7" s="25">
        <v>108.59</v>
      </c>
      <c r="AF7" s="25">
        <v>110.89</v>
      </c>
      <c r="AG7" s="25">
        <v>107.97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1.34</v>
      </c>
      <c r="AT7" s="25">
        <v>207.58</v>
      </c>
      <c r="AU7" s="25">
        <v>234.66</v>
      </c>
      <c r="AV7" s="25">
        <v>256.87</v>
      </c>
      <c r="AW7" s="25">
        <v>245.46</v>
      </c>
      <c r="AX7" s="25">
        <v>209.1</v>
      </c>
      <c r="AY7" s="25">
        <v>166.51</v>
      </c>
      <c r="AZ7" s="25">
        <v>172.47</v>
      </c>
      <c r="BA7" s="25">
        <v>170.76</v>
      </c>
      <c r="BB7" s="25">
        <v>169.11</v>
      </c>
      <c r="BC7" s="25">
        <v>157.01</v>
      </c>
      <c r="BD7" s="25">
        <v>252.29</v>
      </c>
      <c r="BE7" s="25">
        <v>268.11</v>
      </c>
      <c r="BF7" s="25">
        <v>271.77999999999997</v>
      </c>
      <c r="BG7" s="25">
        <v>280.24</v>
      </c>
      <c r="BH7" s="25">
        <v>292.89999999999998</v>
      </c>
      <c r="BI7" s="25">
        <v>305.77</v>
      </c>
      <c r="BJ7" s="25">
        <v>198.51</v>
      </c>
      <c r="BK7" s="25">
        <v>193.57</v>
      </c>
      <c r="BL7" s="25">
        <v>200.12</v>
      </c>
      <c r="BM7" s="25">
        <v>194.42</v>
      </c>
      <c r="BN7" s="25">
        <v>195.5</v>
      </c>
      <c r="BO7" s="25">
        <v>268.07</v>
      </c>
      <c r="BP7" s="25">
        <v>86.5</v>
      </c>
      <c r="BQ7" s="25">
        <v>88.74</v>
      </c>
      <c r="BR7" s="25">
        <v>88.37</v>
      </c>
      <c r="BS7" s="25">
        <v>83.78</v>
      </c>
      <c r="BT7" s="25">
        <v>81.99</v>
      </c>
      <c r="BU7" s="25">
        <v>103.28</v>
      </c>
      <c r="BV7" s="25">
        <v>102.26</v>
      </c>
      <c r="BW7" s="25">
        <v>98.26</v>
      </c>
      <c r="BX7" s="25">
        <v>100.4</v>
      </c>
      <c r="BY7" s="25">
        <v>96.51</v>
      </c>
      <c r="BZ7" s="25">
        <v>97.47</v>
      </c>
      <c r="CA7" s="25">
        <v>170.31</v>
      </c>
      <c r="CB7" s="25">
        <v>165.35</v>
      </c>
      <c r="CC7" s="25">
        <v>161.87</v>
      </c>
      <c r="CD7" s="25">
        <v>170.6</v>
      </c>
      <c r="CE7" s="25">
        <v>174.34</v>
      </c>
      <c r="CF7" s="25">
        <v>173.11</v>
      </c>
      <c r="CG7" s="25">
        <v>174.34</v>
      </c>
      <c r="CH7" s="25">
        <v>172.33</v>
      </c>
      <c r="CI7" s="25">
        <v>172.8</v>
      </c>
      <c r="CJ7" s="25">
        <v>180.94</v>
      </c>
      <c r="CK7" s="25">
        <v>174.75</v>
      </c>
      <c r="CL7" s="25">
        <v>65.39</v>
      </c>
      <c r="CM7" s="25">
        <v>65.52</v>
      </c>
      <c r="CN7" s="25">
        <v>67.36</v>
      </c>
      <c r="CO7" s="25">
        <v>66.209999999999994</v>
      </c>
      <c r="CP7" s="25">
        <v>65.209999999999994</v>
      </c>
      <c r="CQ7" s="25">
        <v>59.32</v>
      </c>
      <c r="CR7" s="25">
        <v>59.12</v>
      </c>
      <c r="CS7" s="25">
        <v>59.37</v>
      </c>
      <c r="CT7" s="25">
        <v>58.84</v>
      </c>
      <c r="CU7" s="25">
        <v>58.91</v>
      </c>
      <c r="CV7" s="25">
        <v>59.97</v>
      </c>
      <c r="CW7" s="25">
        <v>92.64</v>
      </c>
      <c r="CX7" s="25">
        <v>92.76</v>
      </c>
      <c r="CY7" s="25">
        <v>92.79</v>
      </c>
      <c r="CZ7" s="25">
        <v>93.68</v>
      </c>
      <c r="DA7" s="25">
        <v>93.5</v>
      </c>
      <c r="DB7" s="25">
        <v>93.74</v>
      </c>
      <c r="DC7" s="25">
        <v>93.64</v>
      </c>
      <c r="DD7" s="25">
        <v>93.68</v>
      </c>
      <c r="DE7" s="25">
        <v>94.13</v>
      </c>
      <c r="DF7" s="25">
        <v>93.84</v>
      </c>
      <c r="DG7" s="25">
        <v>89.76</v>
      </c>
      <c r="DH7" s="25">
        <v>49.51</v>
      </c>
      <c r="DI7" s="25">
        <v>49.39</v>
      </c>
      <c r="DJ7" s="25">
        <v>49.8</v>
      </c>
      <c r="DK7" s="25">
        <v>49.64</v>
      </c>
      <c r="DL7" s="25">
        <v>49.53</v>
      </c>
      <c r="DM7" s="25">
        <v>49.23</v>
      </c>
      <c r="DN7" s="25">
        <v>49.78</v>
      </c>
      <c r="DO7" s="25">
        <v>50.32</v>
      </c>
      <c r="DP7" s="25">
        <v>50.93</v>
      </c>
      <c r="DQ7" s="25">
        <v>51.24</v>
      </c>
      <c r="DR7" s="25">
        <v>51.51</v>
      </c>
      <c r="DS7" s="25">
        <v>25.8</v>
      </c>
      <c r="DT7" s="25">
        <v>26.55</v>
      </c>
      <c r="DU7" s="25">
        <v>28.16</v>
      </c>
      <c r="DV7" s="25">
        <v>27.98</v>
      </c>
      <c r="DW7" s="25">
        <v>28.08</v>
      </c>
      <c r="DX7" s="25">
        <v>21.62</v>
      </c>
      <c r="DY7" s="25">
        <v>22.79</v>
      </c>
      <c r="DZ7" s="25">
        <v>24.26</v>
      </c>
      <c r="EA7" s="25">
        <v>25.55</v>
      </c>
      <c r="EB7" s="25">
        <v>26.73</v>
      </c>
      <c r="EC7" s="25">
        <v>23.75</v>
      </c>
      <c r="ED7" s="25">
        <v>1.55</v>
      </c>
      <c r="EE7" s="25">
        <v>1.43</v>
      </c>
      <c r="EF7" s="25">
        <v>1.68</v>
      </c>
      <c r="EG7" s="25">
        <v>2.13</v>
      </c>
      <c r="EH7" s="25">
        <v>1.89</v>
      </c>
      <c r="EI7" s="25">
        <v>1.03</v>
      </c>
      <c r="EJ7" s="25">
        <v>0.97</v>
      </c>
      <c r="EK7" s="25">
        <v>0.99</v>
      </c>
      <c r="EL7" s="25">
        <v>0.97</v>
      </c>
      <c r="EM7" s="25">
        <v>1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2024-01-31T08:31:16Z</cp:lastPrinted>
  <dcterms:created xsi:type="dcterms:W3CDTF">2023-12-05T00:52:15Z</dcterms:created>
  <dcterms:modified xsi:type="dcterms:W3CDTF">2024-03-06T22:40:53Z</dcterms:modified>
  <cp:category/>
</cp:coreProperties>
</file>