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69\■新型コロナウイルス対策本部用\★班別フォルダ★\02_調整グループ（経理）\02_補助金・交付金\02_緊急包括支援交付金\01_令和５年度\01_令和５年度県要綱・申請案内\2024.02.06_病床第４四半期交付申請_案内\02_起案\"/>
    </mc:Choice>
  </mc:AlternateContent>
  <bookViews>
    <workbookView xWindow="0" yWindow="0" windowWidth="19200" windowHeight="7490" tabRatio="861"/>
  </bookViews>
  <sheets>
    <sheet name="基礎情報入力シート（要入力）" sheetId="1" r:id="rId1"/>
    <sheet name="連絡票" sheetId="2" r:id="rId2"/>
    <sheet name="事業実施計画（第１号様式）" sheetId="3" r:id="rId3"/>
    <sheet name="別紙1" sheetId="4" r:id="rId4"/>
    <sheet name="別紙２" sheetId="5" r:id="rId5"/>
    <sheet name="交付申請書（第２号様式）" sheetId="6" r:id="rId6"/>
    <sheet name="別紙3(1)" sheetId="7" r:id="rId7"/>
    <sheet name="別紙3(2)" sheetId="8" r:id="rId8"/>
    <sheet name="別紙4(1)" sheetId="9" r:id="rId9"/>
    <sheet name="別紙4(2)" sheetId="10" r:id="rId10"/>
    <sheet name="歳入歳出予算書抄本" sheetId="11" r:id="rId11"/>
    <sheet name="実績報告書（第６号様式)" sheetId="12" state="hidden" r:id="rId12"/>
    <sheet name="別紙５" sheetId="13" state="hidden" r:id="rId13"/>
    <sheet name="別紙６" sheetId="14" state="hidden" r:id="rId14"/>
    <sheet name="別紙６(1)" sheetId="15" state="hidden" r:id="rId15"/>
    <sheet name="別紙６(2)" sheetId="16" state="hidden" r:id="rId16"/>
    <sheet name="空床数計算シート(集計)" sheetId="17" r:id="rId17"/>
    <sheet name="１月" sheetId="18" r:id="rId18"/>
    <sheet name="２月" sheetId="19" r:id="rId19"/>
    <sheet name="３月" sheetId="20" r:id="rId20"/>
    <sheet name="空床数計算シート(院内感染集計)" sheetId="21" r:id="rId21"/>
    <sheet name="１月_院内感染" sheetId="22" r:id="rId22"/>
    <sheet name="２月_院内感染" sheetId="23" r:id="rId23"/>
    <sheet name="３月_院内感染" sheetId="24" r:id="rId24"/>
    <sheet name="コロナに伴う処遇改善状況" sheetId="25" r:id="rId25"/>
    <sheet name="歳入歳出決算書抄本 " sheetId="26" state="hidden" r:id="rId26"/>
    <sheet name="受入病床確保事業確認書" sheetId="27" state="hidden" r:id="rId27"/>
    <sheet name="院内感染要件確認資料" sheetId="28" state="hidden" r:id="rId28"/>
    <sheet name="誓約書" sheetId="29" state="hidden" r:id="rId29"/>
  </sheets>
  <definedNames>
    <definedName name="_xlnm._FilterDatabase" localSheetId="0" hidden="1">'基礎情報入力シート（要入力）'!#REF!</definedName>
    <definedName name="_xlnm._FilterDatabase" localSheetId="3" hidden="1">別紙1!$A$8:$E$11</definedName>
    <definedName name="_xlnm._FilterDatabase" localSheetId="12" hidden="1">別紙５!$A$8:$E$11</definedName>
    <definedName name="_xlnm._FilterDatabase" localSheetId="1" hidden="1">連絡票!#REF!</definedName>
    <definedName name="a" localSheetId="17">#REF!</definedName>
    <definedName name="a" localSheetId="18">#REF!</definedName>
    <definedName name="a" localSheetId="22">#REF!</definedName>
    <definedName name="a" localSheetId="23">#REF!</definedName>
    <definedName name="a" localSheetId="27">#REF!</definedName>
    <definedName name="a" localSheetId="10">#REF!</definedName>
    <definedName name="a">#REF!</definedName>
    <definedName name="aaaa" localSheetId="17">#REF!</definedName>
    <definedName name="aaaa" localSheetId="18">#REF!</definedName>
    <definedName name="aaaa" localSheetId="22">#REF!</definedName>
    <definedName name="aaaa" localSheetId="23">#REF!</definedName>
    <definedName name="aaaa" localSheetId="27">#REF!</definedName>
    <definedName name="aaaa" localSheetId="10">#REF!</definedName>
    <definedName name="aaaa">#REF!</definedName>
    <definedName name="_xlnm.Print_Area" localSheetId="17">'１月'!$A$1:$AC$46</definedName>
    <definedName name="_xlnm.Print_Area" localSheetId="21">'１月_院内感染'!$A$1:$Y$48</definedName>
    <definedName name="_xlnm.Print_Area" localSheetId="18">'２月'!$A$1:$AC$44</definedName>
    <definedName name="_xlnm.Print_Area" localSheetId="22">'２月_院内感染'!$A$1:$Y$46</definedName>
    <definedName name="_xlnm.Print_Area" localSheetId="23">'３月_院内感染'!$A$1:$Y$47</definedName>
    <definedName name="_xlnm.Print_Area" localSheetId="24">コロナに伴う処遇改善状況!$A$1:$D$19</definedName>
    <definedName name="_xlnm.Print_Area" localSheetId="27">院内感染要件確認資料!$B$2:$J$37</definedName>
    <definedName name="_xlnm.Print_Area" localSheetId="0">'基礎情報入力シート（要入力）'!$B$2:$D$18</definedName>
    <definedName name="_xlnm.Print_Area" localSheetId="20">'空床数計算シート(院内感染集計)'!$A$1:$L$24</definedName>
    <definedName name="_xlnm.Print_Area" localSheetId="16">'空床数計算シート(集計)'!$A$1:$L$26</definedName>
    <definedName name="_xlnm.Print_Area" localSheetId="5">'交付申請書（第２号様式）'!$A$1:$AE$38</definedName>
    <definedName name="_xlnm.Print_Area" localSheetId="2">'事業実施計画（第１号様式）'!$A$1:$AE$40</definedName>
    <definedName name="_xlnm.Print_Area" localSheetId="11">'実績報告書（第６号様式)'!$A$1:$AG$36</definedName>
    <definedName name="_xlnm.Print_Area" localSheetId="26">受入病床確保事業確認書!$B$2:$M$56</definedName>
    <definedName name="_xlnm.Print_Area" localSheetId="28">誓約書!$A$1:$I$34</definedName>
    <definedName name="_xlnm.Print_Area" localSheetId="3">別紙1!$A$1:$E$11</definedName>
    <definedName name="_xlnm.Print_Area" localSheetId="4">別紙２!$A$1:$G$11</definedName>
    <definedName name="_xlnm.Print_Area" localSheetId="6">'別紙3(1)'!$A$1:$I$40</definedName>
    <definedName name="_xlnm.Print_Area" localSheetId="7">'別紙3(2)'!$A$1:$I$40</definedName>
    <definedName name="_xlnm.Print_Area" localSheetId="8">'別紙4(1)'!$A$1:$K$28</definedName>
    <definedName name="_xlnm.Print_Area" localSheetId="9">'別紙4(2)'!$A$1:$K$32</definedName>
    <definedName name="_xlnm.Print_Area" localSheetId="12">別紙５!$A$1:$E$11</definedName>
    <definedName name="_xlnm.Print_Area" localSheetId="14">'別紙６(1)'!$A$1:$K$27</definedName>
    <definedName name="_xlnm.Print_Area" localSheetId="15">'別紙６(2)'!$A$1:$K$31</definedName>
    <definedName name="_xlnm.Print_Area" localSheetId="1">連絡票!$B$2:$E$36</definedName>
    <definedName name="_xlnm.Print_Titles" localSheetId="3">別紙1!$8:$8</definedName>
    <definedName name="_xlnm.Print_Titles" localSheetId="12">別紙５!$8:$8</definedName>
    <definedName name="Z_00E5FA86_1172_4EED_8DB5_202766590116_.wvu.Cols" localSheetId="24" hidden="1">コロナに伴う処遇改善状況!$F:$M</definedName>
    <definedName name="Z_00E5FA86_1172_4EED_8DB5_202766590116_.wvu.FilterData" localSheetId="3" hidden="1">別紙1!$A$8:$E$11</definedName>
    <definedName name="Z_00E5FA86_1172_4EED_8DB5_202766590116_.wvu.FilterData" localSheetId="12" hidden="1">別紙５!$A$8:$E$11</definedName>
    <definedName name="Z_00E5FA86_1172_4EED_8DB5_202766590116_.wvu.PrintArea" localSheetId="17" hidden="1">'１月'!$A$1:$AC$46</definedName>
    <definedName name="Z_00E5FA86_1172_4EED_8DB5_202766590116_.wvu.PrintArea" localSheetId="21" hidden="1">'１月_院内感染'!$A$1:$Y$48</definedName>
    <definedName name="Z_00E5FA86_1172_4EED_8DB5_202766590116_.wvu.PrintArea" localSheetId="18" hidden="1">'２月'!$A$1:$AC$39</definedName>
    <definedName name="Z_00E5FA86_1172_4EED_8DB5_202766590116_.wvu.PrintArea" localSheetId="22" hidden="1">'２月_院内感染'!$A$1:$Y$46</definedName>
    <definedName name="Z_00E5FA86_1172_4EED_8DB5_202766590116_.wvu.PrintArea" localSheetId="23" hidden="1">'３月_院内感染'!$A$1:$Y$47</definedName>
    <definedName name="Z_00E5FA86_1172_4EED_8DB5_202766590116_.wvu.PrintArea" localSheetId="24" hidden="1">コロナに伴う処遇改善状況!$A$1:$D$19</definedName>
    <definedName name="Z_00E5FA86_1172_4EED_8DB5_202766590116_.wvu.PrintArea" localSheetId="27" hidden="1">院内感染要件確認資料!$B$2:$J$37</definedName>
    <definedName name="Z_00E5FA86_1172_4EED_8DB5_202766590116_.wvu.PrintArea" localSheetId="0" hidden="1">'基礎情報入力シート（要入力）'!$B$2:$D$18</definedName>
    <definedName name="Z_00E5FA86_1172_4EED_8DB5_202766590116_.wvu.PrintArea" localSheetId="20" hidden="1">'空床数計算シート(院内感染集計)'!$A$1:$L$24</definedName>
    <definedName name="Z_00E5FA86_1172_4EED_8DB5_202766590116_.wvu.PrintArea" localSheetId="16" hidden="1">'空床数計算シート(集計)'!$A$1:$L$26</definedName>
    <definedName name="Z_00E5FA86_1172_4EED_8DB5_202766590116_.wvu.PrintArea" localSheetId="5" hidden="1">'交付申請書（第２号様式）'!$A$1:$AE$38</definedName>
    <definedName name="Z_00E5FA86_1172_4EED_8DB5_202766590116_.wvu.PrintArea" localSheetId="2" hidden="1">'事業実施計画（第１号様式）'!$A$1:$AE$40</definedName>
    <definedName name="Z_00E5FA86_1172_4EED_8DB5_202766590116_.wvu.PrintArea" localSheetId="11" hidden="1">'実績報告書（第６号様式)'!$A$1:$AG$36</definedName>
    <definedName name="Z_00E5FA86_1172_4EED_8DB5_202766590116_.wvu.PrintArea" localSheetId="26" hidden="1">受入病床確保事業確認書!$B$2:$M$56</definedName>
    <definedName name="Z_00E5FA86_1172_4EED_8DB5_202766590116_.wvu.PrintArea" localSheetId="28" hidden="1">誓約書!$A$1:$I$34</definedName>
    <definedName name="Z_00E5FA86_1172_4EED_8DB5_202766590116_.wvu.PrintArea" localSheetId="3" hidden="1">別紙1!$A$1:$E$11</definedName>
    <definedName name="Z_00E5FA86_1172_4EED_8DB5_202766590116_.wvu.PrintArea" localSheetId="4" hidden="1">別紙２!$A$1:$G$11</definedName>
    <definedName name="Z_00E5FA86_1172_4EED_8DB5_202766590116_.wvu.PrintArea" localSheetId="6" hidden="1">'別紙3(1)'!$A$1:$I$40</definedName>
    <definedName name="Z_00E5FA86_1172_4EED_8DB5_202766590116_.wvu.PrintArea" localSheetId="7" hidden="1">'別紙3(2)'!$A$1:$I$40</definedName>
    <definedName name="Z_00E5FA86_1172_4EED_8DB5_202766590116_.wvu.PrintArea" localSheetId="8" hidden="1">'別紙4(1)'!$A$1:$K$28</definedName>
    <definedName name="Z_00E5FA86_1172_4EED_8DB5_202766590116_.wvu.PrintArea" localSheetId="9" hidden="1">'別紙4(2)'!$A$1:$K$32</definedName>
    <definedName name="Z_00E5FA86_1172_4EED_8DB5_202766590116_.wvu.PrintArea" localSheetId="12" hidden="1">別紙５!$A$1:$E$11</definedName>
    <definedName name="Z_00E5FA86_1172_4EED_8DB5_202766590116_.wvu.PrintArea" localSheetId="14" hidden="1">'別紙６(1)'!$A$1:$K$27</definedName>
    <definedName name="Z_00E5FA86_1172_4EED_8DB5_202766590116_.wvu.PrintArea" localSheetId="15" hidden="1">'別紙６(2)'!$A$1:$K$31</definedName>
    <definedName name="Z_00E5FA86_1172_4EED_8DB5_202766590116_.wvu.PrintArea" localSheetId="1" hidden="1">連絡票!$B$2:$E$36</definedName>
    <definedName name="Z_00E5FA86_1172_4EED_8DB5_202766590116_.wvu.PrintTitles" localSheetId="3" hidden="1">別紙1!$8:$8</definedName>
    <definedName name="Z_00E5FA86_1172_4EED_8DB5_202766590116_.wvu.PrintTitles" localSheetId="12" hidden="1">別紙５!$8:$8</definedName>
    <definedName name="Z_00E5FA86_1172_4EED_8DB5_202766590116_.wvu.Rows" localSheetId="21" hidden="1">'１月_院内感染'!$41:$41</definedName>
    <definedName name="Z_00E5FA86_1172_4EED_8DB5_202766590116_.wvu.Rows" localSheetId="22" hidden="1">'２月_院内感染'!$39:$39</definedName>
    <definedName name="Z_00E5FA86_1172_4EED_8DB5_202766590116_.wvu.Rows" localSheetId="26" hidden="1">受入病床確保事業確認書!$45:$45</definedName>
    <definedName name="Z_00E5FA86_1172_4EED_8DB5_202766590116_.wvu.Rows" localSheetId="8" hidden="1">'別紙4(1)'!$39:$42</definedName>
    <definedName name="Z_00E5FA86_1172_4EED_8DB5_202766590116_.wvu.Rows" localSheetId="9" hidden="1">'別紙4(2)'!$43:$46</definedName>
    <definedName name="Z_00E5FA86_1172_4EED_8DB5_202766590116_.wvu.Rows" localSheetId="14" hidden="1">'別紙６(1)'!$38:$41</definedName>
    <definedName name="Z_00E5FA86_1172_4EED_8DB5_202766590116_.wvu.Rows" localSheetId="15" hidden="1">'別紙６(2)'!$42:$45</definedName>
    <definedName name="Z_00E5FA86_1172_4EED_8DB5_202766590116_.wvu.Rows" localSheetId="1" hidden="1">連絡票!$21:$23,連絡票!$25:$25,連絡票!$32:$32</definedName>
    <definedName name="ああ" localSheetId="17">#REF!</definedName>
    <definedName name="ああ" localSheetId="18">#REF!</definedName>
    <definedName name="ああ" localSheetId="22">#REF!</definedName>
    <definedName name="ああ" localSheetId="23">#REF!</definedName>
    <definedName name="ああ" localSheetId="27">#REF!</definedName>
    <definedName name="ああ" localSheetId="25">#REF!</definedName>
    <definedName name="ああ" localSheetId="10">#REF!</definedName>
    <definedName name="ああ" localSheetId="11">#REF!</definedName>
    <definedName name="ああ">#REF!</definedName>
    <definedName name="クラスター" localSheetId="17">#REF!</definedName>
    <definedName name="クラスター" localSheetId="18">#REF!</definedName>
    <definedName name="クラスター" localSheetId="22">#REF!</definedName>
    <definedName name="クラスター" localSheetId="23">#REF!</definedName>
    <definedName name="クラスター" localSheetId="27">#REF!</definedName>
    <definedName name="クラスター" localSheetId="25">#REF!</definedName>
    <definedName name="クラスター" localSheetId="10">#REF!</definedName>
    <definedName name="クラスター" localSheetId="11">#REF!</definedName>
    <definedName name="クラスター">#REF!</definedName>
    <definedName name="病床確保料" localSheetId="17">#REF!</definedName>
    <definedName name="病床確保料" localSheetId="21">#REF!</definedName>
    <definedName name="病床確保料" localSheetId="18">#REF!</definedName>
    <definedName name="病床確保料" localSheetId="22">#REF!</definedName>
    <definedName name="病床確保料" localSheetId="23">#REF!</definedName>
    <definedName name="病床確保料" localSheetId="27">#REF!</definedName>
    <definedName name="病床確保料" localSheetId="20">#REF!</definedName>
    <definedName name="病床確保料" localSheetId="25">#REF!</definedName>
    <definedName name="病床確保料" localSheetId="10">#REF!</definedName>
    <definedName name="病床確保料" localSheetId="11">#REF!</definedName>
    <definedName name="病床確保料">#REF!</definedName>
  </definedNames>
  <calcPr calcId="162913"/>
  <customWorkbookViews>
    <customWorkbookView name="kent_mizuochi - 個人用ビュー" guid="{00E5FA86-1172-4EED-8DB5-202766590116}" mergeInterval="0" personalView="1" maximized="1" xWindow="-11" yWindow="-11" windowWidth="1942" windowHeight="1222" tabRatio="861"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 i="20" l="1"/>
  <c r="J13" i="20"/>
  <c r="P23" i="18"/>
  <c r="J20" i="18"/>
  <c r="P30" i="19"/>
  <c r="J10" i="19"/>
  <c r="P40" i="20"/>
  <c r="P39" i="20"/>
  <c r="P38" i="20"/>
  <c r="P37" i="20"/>
  <c r="P36" i="20"/>
  <c r="P35" i="20"/>
  <c r="P34" i="20"/>
  <c r="P33" i="20"/>
  <c r="P32" i="20"/>
  <c r="P31" i="20"/>
  <c r="P30" i="20"/>
  <c r="P29" i="20"/>
  <c r="P28" i="20"/>
  <c r="P27" i="20"/>
  <c r="P26" i="20"/>
  <c r="P25" i="20"/>
  <c r="P24" i="20"/>
  <c r="P23" i="20"/>
  <c r="P22" i="20"/>
  <c r="P21" i="20"/>
  <c r="P20" i="20"/>
  <c r="P19" i="20"/>
  <c r="P18" i="20"/>
  <c r="P17" i="20"/>
  <c r="P16" i="20"/>
  <c r="P15" i="20"/>
  <c r="P14" i="20"/>
  <c r="P13" i="20"/>
  <c r="P11" i="20"/>
  <c r="P10"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2" i="20"/>
  <c r="J11" i="20"/>
  <c r="J10"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P15" i="19"/>
  <c r="P16" i="19"/>
  <c r="P17" i="19"/>
  <c r="P18" i="19"/>
  <c r="P19" i="19"/>
  <c r="P20" i="19"/>
  <c r="P21" i="19"/>
  <c r="P22" i="19"/>
  <c r="P23" i="19"/>
  <c r="P24" i="19"/>
  <c r="P25" i="19"/>
  <c r="P26" i="19"/>
  <c r="P27" i="19"/>
  <c r="P28" i="19"/>
  <c r="P29" i="19"/>
  <c r="P31" i="19"/>
  <c r="P32" i="19"/>
  <c r="P33" i="19"/>
  <c r="P34" i="19"/>
  <c r="P35" i="19"/>
  <c r="P36" i="19"/>
  <c r="P37" i="19"/>
  <c r="P38" i="19"/>
  <c r="J15" i="19"/>
  <c r="J16" i="19"/>
  <c r="J17" i="19"/>
  <c r="J18" i="19"/>
  <c r="J19" i="19"/>
  <c r="J20" i="19"/>
  <c r="J21" i="19"/>
  <c r="J22" i="19"/>
  <c r="J23" i="19"/>
  <c r="J24" i="19"/>
  <c r="J25" i="19"/>
  <c r="J26" i="19"/>
  <c r="J27" i="19"/>
  <c r="J28" i="19"/>
  <c r="J29" i="19"/>
  <c r="J30" i="19"/>
  <c r="J31" i="19"/>
  <c r="J32" i="19"/>
  <c r="J33" i="19"/>
  <c r="J34" i="19"/>
  <c r="J35" i="19"/>
  <c r="J36" i="19"/>
  <c r="J37" i="19"/>
  <c r="J38" i="19"/>
  <c r="D15" i="19"/>
  <c r="D16" i="19"/>
  <c r="D17" i="19"/>
  <c r="D18" i="19"/>
  <c r="D19" i="19"/>
  <c r="D20" i="19"/>
  <c r="D21" i="19"/>
  <c r="D22" i="19"/>
  <c r="D23" i="19"/>
  <c r="D24" i="19"/>
  <c r="D25" i="19"/>
  <c r="D26" i="19"/>
  <c r="D27" i="19"/>
  <c r="D28" i="19"/>
  <c r="D29" i="19"/>
  <c r="D30" i="19"/>
  <c r="D31" i="19"/>
  <c r="D32" i="19"/>
  <c r="D33" i="19"/>
  <c r="D34" i="19"/>
  <c r="D35" i="19"/>
  <c r="D36" i="19"/>
  <c r="D37" i="19"/>
  <c r="D38" i="19"/>
  <c r="P11" i="19"/>
  <c r="P12" i="19"/>
  <c r="P13" i="19"/>
  <c r="P14" i="19"/>
  <c r="P10" i="19"/>
  <c r="J11" i="19"/>
  <c r="J12" i="19"/>
  <c r="J13" i="19"/>
  <c r="J14" i="19"/>
  <c r="D10" i="19"/>
  <c r="G10" i="19" s="1"/>
  <c r="D11" i="19"/>
  <c r="G11" i="19" s="1"/>
  <c r="D12" i="19"/>
  <c r="D13" i="19"/>
  <c r="D14" i="19"/>
  <c r="P40" i="18" l="1"/>
  <c r="P39" i="18"/>
  <c r="P38" i="18"/>
  <c r="P37" i="18"/>
  <c r="P36" i="18"/>
  <c r="P35" i="18"/>
  <c r="P34" i="18"/>
  <c r="P33" i="18"/>
  <c r="P32" i="18"/>
  <c r="P31" i="18"/>
  <c r="P30" i="18"/>
  <c r="P29" i="18"/>
  <c r="P28" i="18"/>
  <c r="P27" i="18"/>
  <c r="P26" i="18"/>
  <c r="P25" i="18"/>
  <c r="P24" i="18"/>
  <c r="P22" i="18"/>
  <c r="P21" i="18"/>
  <c r="P20" i="18"/>
  <c r="P19" i="18"/>
  <c r="J19" i="18"/>
  <c r="J40" i="18"/>
  <c r="J39" i="18"/>
  <c r="J38" i="18"/>
  <c r="J37" i="18"/>
  <c r="J36" i="18"/>
  <c r="J35" i="18"/>
  <c r="J34" i="18"/>
  <c r="J33" i="18"/>
  <c r="J32" i="18"/>
  <c r="J31" i="18"/>
  <c r="J30" i="18"/>
  <c r="J29" i="18"/>
  <c r="J28" i="18"/>
  <c r="J27" i="18"/>
  <c r="J26" i="18"/>
  <c r="J25" i="18"/>
  <c r="J24" i="18"/>
  <c r="J23" i="18"/>
  <c r="J22" i="18"/>
  <c r="J21" i="18"/>
  <c r="D20" i="18"/>
  <c r="D21" i="18"/>
  <c r="D22" i="18"/>
  <c r="D23" i="18"/>
  <c r="D24" i="18"/>
  <c r="D25" i="18"/>
  <c r="D26" i="18"/>
  <c r="D27" i="18"/>
  <c r="D28" i="18"/>
  <c r="D29" i="18"/>
  <c r="D30" i="18"/>
  <c r="D31" i="18"/>
  <c r="D32" i="18"/>
  <c r="D33" i="18"/>
  <c r="D34" i="18"/>
  <c r="D35" i="18"/>
  <c r="D36" i="18"/>
  <c r="D37" i="18"/>
  <c r="D38" i="18"/>
  <c r="D39" i="18"/>
  <c r="D40" i="18"/>
  <c r="D19" i="18"/>
  <c r="D6" i="9" l="1"/>
  <c r="D6" i="10"/>
  <c r="T7" i="23" l="1"/>
  <c r="J20" i="21"/>
  <c r="J19" i="21"/>
  <c r="H6" i="9"/>
  <c r="G1" i="29" l="1"/>
  <c r="E32" i="29"/>
  <c r="E31" i="29"/>
  <c r="E30" i="29"/>
  <c r="E29" i="29"/>
  <c r="Y39" i="24"/>
  <c r="B7" i="19"/>
  <c r="Z37" i="19"/>
  <c r="AB37" i="19" s="1"/>
  <c r="AA37" i="19"/>
  <c r="S37" i="19"/>
  <c r="M37" i="19"/>
  <c r="G37" i="19"/>
  <c r="F7" i="23"/>
  <c r="B38" i="23"/>
  <c r="D38" i="23"/>
  <c r="F38" i="23"/>
  <c r="H38" i="23"/>
  <c r="W38" i="23"/>
  <c r="X38" i="23"/>
  <c r="W10" i="22"/>
  <c r="X39" i="22"/>
  <c r="W7" i="19"/>
  <c r="V7" i="19"/>
  <c r="N7" i="19"/>
  <c r="R7" i="19"/>
  <c r="H7" i="19"/>
  <c r="F7" i="19"/>
  <c r="D7" i="19"/>
  <c r="C7" i="19"/>
  <c r="X7" i="18"/>
  <c r="W7" i="18"/>
  <c r="V7" i="18"/>
  <c r="G18" i="18"/>
  <c r="C7" i="18"/>
  <c r="D7" i="18"/>
  <c r="E7" i="18"/>
  <c r="F7" i="18"/>
  <c r="H7" i="18"/>
  <c r="I7" i="18"/>
  <c r="J7" i="18"/>
  <c r="K7" i="18"/>
  <c r="L7" i="18"/>
  <c r="N7" i="18"/>
  <c r="O7" i="18"/>
  <c r="P7" i="18"/>
  <c r="Q7" i="18"/>
  <c r="R7" i="18"/>
  <c r="B7" i="18"/>
  <c r="E7" i="19"/>
  <c r="Y38" i="23" l="1"/>
  <c r="D8" i="2"/>
  <c r="J11" i="21" l="1"/>
  <c r="D24" i="10" l="1"/>
  <c r="D21" i="10"/>
  <c r="D20" i="10"/>
  <c r="D13" i="10"/>
  <c r="D12" i="10"/>
  <c r="D9" i="10"/>
  <c r="D8" i="10"/>
  <c r="W2" i="12" l="1"/>
  <c r="C7" i="23" l="1"/>
  <c r="U7" i="24"/>
  <c r="T7" i="24"/>
  <c r="S7" i="24"/>
  <c r="R7" i="24"/>
  <c r="O7" i="24"/>
  <c r="N7" i="24"/>
  <c r="M7" i="24"/>
  <c r="L7" i="24"/>
  <c r="I7" i="24"/>
  <c r="G7" i="24"/>
  <c r="E7" i="24"/>
  <c r="C7" i="24"/>
  <c r="X40" i="24"/>
  <c r="W40" i="24"/>
  <c r="Y40" i="24" s="1"/>
  <c r="H40" i="24"/>
  <c r="F40" i="24"/>
  <c r="D40" i="24"/>
  <c r="B40" i="24"/>
  <c r="Z40" i="20"/>
  <c r="AA40" i="20"/>
  <c r="AA10" i="20"/>
  <c r="Z10" i="20"/>
  <c r="V7" i="20"/>
  <c r="R7" i="20"/>
  <c r="Q7" i="20"/>
  <c r="P7" i="20"/>
  <c r="O7" i="20"/>
  <c r="E7" i="20"/>
  <c r="F7" i="20"/>
  <c r="J7" i="20"/>
  <c r="I7" i="20"/>
  <c r="K7" i="20"/>
  <c r="L7" i="20"/>
  <c r="H7" i="20"/>
  <c r="G40" i="20"/>
  <c r="G10" i="20"/>
  <c r="D7" i="20"/>
  <c r="C7" i="20"/>
  <c r="B7" i="20"/>
  <c r="X7" i="20"/>
  <c r="W7" i="20"/>
  <c r="F8" i="10" l="1"/>
  <c r="H20" i="10"/>
  <c r="H8" i="10"/>
  <c r="N7" i="20"/>
  <c r="AA10" i="18"/>
  <c r="Z10" i="18"/>
  <c r="I8" i="10" l="1"/>
  <c r="D9" i="2"/>
  <c r="M40" i="20"/>
  <c r="S40" i="20"/>
  <c r="AB40" i="20"/>
  <c r="G40" i="18"/>
  <c r="M40" i="18"/>
  <c r="S40" i="18"/>
  <c r="Z40" i="18"/>
  <c r="AA40" i="18"/>
  <c r="D4" i="13"/>
  <c r="AB40" i="18" l="1"/>
  <c r="B10" i="22" l="1"/>
  <c r="B7" i="22" s="1"/>
  <c r="D10" i="14"/>
  <c r="AA39" i="20"/>
  <c r="Z39" i="20"/>
  <c r="S39" i="20"/>
  <c r="M39" i="20"/>
  <c r="G39" i="20"/>
  <c r="AA38" i="20"/>
  <c r="Z38" i="20"/>
  <c r="S38" i="20"/>
  <c r="M38" i="20"/>
  <c r="G38" i="20"/>
  <c r="AA37" i="20"/>
  <c r="Z37" i="20"/>
  <c r="S37" i="20"/>
  <c r="M37" i="20"/>
  <c r="G37" i="20"/>
  <c r="AA36" i="20"/>
  <c r="Z36" i="20"/>
  <c r="S36" i="20"/>
  <c r="M36" i="20"/>
  <c r="G36" i="20"/>
  <c r="AA35" i="20"/>
  <c r="Z35" i="20"/>
  <c r="S35" i="20"/>
  <c r="M35" i="20"/>
  <c r="G35" i="20"/>
  <c r="AA34" i="20"/>
  <c r="Z34" i="20"/>
  <c r="S34" i="20"/>
  <c r="M34" i="20"/>
  <c r="G34" i="20"/>
  <c r="AA33" i="20"/>
  <c r="Z33" i="20"/>
  <c r="S33" i="20"/>
  <c r="M33" i="20"/>
  <c r="G33" i="20"/>
  <c r="AA32" i="20"/>
  <c r="Z32" i="20"/>
  <c r="S32" i="20"/>
  <c r="M32" i="20"/>
  <c r="G32" i="20"/>
  <c r="AA31" i="20"/>
  <c r="Z31" i="20"/>
  <c r="S31" i="20"/>
  <c r="M31" i="20"/>
  <c r="G31" i="20"/>
  <c r="AA30" i="20"/>
  <c r="Z30" i="20"/>
  <c r="S30" i="20"/>
  <c r="M30" i="20"/>
  <c r="G30" i="20"/>
  <c r="AA29" i="20"/>
  <c r="Z29" i="20"/>
  <c r="S29" i="20"/>
  <c r="M29" i="20"/>
  <c r="G29" i="20"/>
  <c r="AA28" i="20"/>
  <c r="Z28" i="20"/>
  <c r="S28" i="20"/>
  <c r="M28" i="20"/>
  <c r="G28" i="20"/>
  <c r="AA27" i="20"/>
  <c r="Z27" i="20"/>
  <c r="S27" i="20"/>
  <c r="M27" i="20"/>
  <c r="G27" i="20"/>
  <c r="AA26" i="20"/>
  <c r="Z26" i="20"/>
  <c r="S26" i="20"/>
  <c r="M26" i="20"/>
  <c r="G26" i="20"/>
  <c r="AA25" i="20"/>
  <c r="Z25" i="20"/>
  <c r="S25" i="20"/>
  <c r="M25" i="20"/>
  <c r="G25" i="20"/>
  <c r="AA24" i="20"/>
  <c r="Z24" i="20"/>
  <c r="AB24" i="20" s="1"/>
  <c r="S24" i="20"/>
  <c r="M24" i="20"/>
  <c r="G24" i="20"/>
  <c r="AA23" i="20"/>
  <c r="Z23" i="20"/>
  <c r="S23" i="20"/>
  <c r="M23" i="20"/>
  <c r="G23" i="20"/>
  <c r="AA22" i="20"/>
  <c r="Z22" i="20"/>
  <c r="S22" i="20"/>
  <c r="M22" i="20"/>
  <c r="G22" i="20"/>
  <c r="AA21" i="20"/>
  <c r="Z21" i="20"/>
  <c r="S21" i="20"/>
  <c r="M21" i="20"/>
  <c r="G21" i="20"/>
  <c r="AA20" i="20"/>
  <c r="Z20" i="20"/>
  <c r="S20" i="20"/>
  <c r="M20" i="20"/>
  <c r="G20" i="20"/>
  <c r="AA19" i="20"/>
  <c r="Z19" i="20"/>
  <c r="S19" i="20"/>
  <c r="M19" i="20"/>
  <c r="G19" i="20"/>
  <c r="AA18" i="20"/>
  <c r="Z18" i="20"/>
  <c r="S18" i="20"/>
  <c r="M18" i="20"/>
  <c r="G18" i="20"/>
  <c r="AA17" i="20"/>
  <c r="Z17" i="20"/>
  <c r="S17" i="20"/>
  <c r="M17" i="20"/>
  <c r="G17" i="20"/>
  <c r="AA16" i="20"/>
  <c r="Z16" i="20"/>
  <c r="S16" i="20"/>
  <c r="M16" i="20"/>
  <c r="G16" i="20"/>
  <c r="AA15" i="20"/>
  <c r="Z15" i="20"/>
  <c r="S15" i="20"/>
  <c r="M15" i="20"/>
  <c r="G15" i="20"/>
  <c r="AA14" i="20"/>
  <c r="Z14" i="20"/>
  <c r="S14" i="20"/>
  <c r="M14" i="20"/>
  <c r="G14" i="20"/>
  <c r="AA13" i="20"/>
  <c r="Z13" i="20"/>
  <c r="S13" i="20"/>
  <c r="M13" i="20"/>
  <c r="G13" i="20"/>
  <c r="AA12" i="20"/>
  <c r="Z12" i="20"/>
  <c r="S12" i="20"/>
  <c r="M12" i="20"/>
  <c r="G12" i="20"/>
  <c r="AA11" i="20"/>
  <c r="Z11" i="20"/>
  <c r="S11" i="20"/>
  <c r="M11" i="20"/>
  <c r="G11" i="20"/>
  <c r="S10" i="20"/>
  <c r="M10" i="20"/>
  <c r="K23" i="17"/>
  <c r="K22" i="17"/>
  <c r="K21" i="17"/>
  <c r="K15" i="17"/>
  <c r="K14" i="17"/>
  <c r="K13" i="17"/>
  <c r="K11" i="17"/>
  <c r="K10" i="17"/>
  <c r="K9" i="17"/>
  <c r="K7" i="17"/>
  <c r="K6" i="17"/>
  <c r="K5" i="17"/>
  <c r="AA38" i="19"/>
  <c r="Z38" i="19"/>
  <c r="S38" i="19"/>
  <c r="M38" i="19"/>
  <c r="G38" i="19"/>
  <c r="AA36" i="19"/>
  <c r="Z36" i="19"/>
  <c r="S36" i="19"/>
  <c r="M36" i="19"/>
  <c r="G36" i="19"/>
  <c r="AA35" i="19"/>
  <c r="Z35" i="19"/>
  <c r="S35" i="19"/>
  <c r="M35" i="19"/>
  <c r="G35" i="19"/>
  <c r="AA34" i="19"/>
  <c r="Z34" i="19"/>
  <c r="S34" i="19"/>
  <c r="M34" i="19"/>
  <c r="G34" i="19"/>
  <c r="AA33" i="19"/>
  <c r="Z33" i="19"/>
  <c r="S33" i="19"/>
  <c r="M33" i="19"/>
  <c r="G33" i="19"/>
  <c r="AA32" i="19"/>
  <c r="Z32" i="19"/>
  <c r="AB32" i="19" s="1"/>
  <c r="S32" i="19"/>
  <c r="M32" i="19"/>
  <c r="G32" i="19"/>
  <c r="AA31" i="19"/>
  <c r="Z31" i="19"/>
  <c r="S31" i="19"/>
  <c r="M31" i="19"/>
  <c r="G31" i="19"/>
  <c r="AA30" i="19"/>
  <c r="Z30" i="19"/>
  <c r="S30" i="19"/>
  <c r="M30" i="19"/>
  <c r="G30" i="19"/>
  <c r="AA29" i="19"/>
  <c r="Z29" i="19"/>
  <c r="S29" i="19"/>
  <c r="M29" i="19"/>
  <c r="G29" i="19"/>
  <c r="AA28" i="19"/>
  <c r="Z28" i="19"/>
  <c r="S28" i="19"/>
  <c r="M28" i="19"/>
  <c r="G28" i="19"/>
  <c r="AA27" i="19"/>
  <c r="Z27" i="19"/>
  <c r="S27" i="19"/>
  <c r="M27" i="19"/>
  <c r="G27" i="19"/>
  <c r="AA26" i="19"/>
  <c r="Z26" i="19"/>
  <c r="S26" i="19"/>
  <c r="M26" i="19"/>
  <c r="G26" i="19"/>
  <c r="AA25" i="19"/>
  <c r="Z25" i="19"/>
  <c r="S25" i="19"/>
  <c r="M25" i="19"/>
  <c r="G25" i="19"/>
  <c r="AA24" i="19"/>
  <c r="Z24" i="19"/>
  <c r="S24" i="19"/>
  <c r="M24" i="19"/>
  <c r="G24" i="19"/>
  <c r="AA23" i="19"/>
  <c r="Z23" i="19"/>
  <c r="S23" i="19"/>
  <c r="M23" i="19"/>
  <c r="G23" i="19"/>
  <c r="AA22" i="19"/>
  <c r="Z22" i="19"/>
  <c r="S22" i="19"/>
  <c r="M22" i="19"/>
  <c r="G22" i="19"/>
  <c r="AA21" i="19"/>
  <c r="Z21" i="19"/>
  <c r="S21" i="19"/>
  <c r="M21" i="19"/>
  <c r="G21" i="19"/>
  <c r="AA20" i="19"/>
  <c r="Z20" i="19"/>
  <c r="S20" i="19"/>
  <c r="M20" i="19"/>
  <c r="G20" i="19"/>
  <c r="AA19" i="19"/>
  <c r="Z19" i="19"/>
  <c r="S19" i="19"/>
  <c r="M19" i="19"/>
  <c r="G19" i="19"/>
  <c r="AA18" i="19"/>
  <c r="Z18" i="19"/>
  <c r="S18" i="19"/>
  <c r="M18" i="19"/>
  <c r="G18" i="19"/>
  <c r="AA17" i="19"/>
  <c r="Z17" i="19"/>
  <c r="S17" i="19"/>
  <c r="M17" i="19"/>
  <c r="G17" i="19"/>
  <c r="AA16" i="19"/>
  <c r="Z16" i="19"/>
  <c r="S16" i="19"/>
  <c r="M16" i="19"/>
  <c r="G16" i="19"/>
  <c r="AA15" i="19"/>
  <c r="Z15" i="19"/>
  <c r="S15" i="19"/>
  <c r="M15" i="19"/>
  <c r="G15" i="19"/>
  <c r="AA14" i="19"/>
  <c r="Z14" i="19"/>
  <c r="S14" i="19"/>
  <c r="M14" i="19"/>
  <c r="G14" i="19"/>
  <c r="AA13" i="19"/>
  <c r="Z13" i="19"/>
  <c r="S13" i="19"/>
  <c r="M13" i="19"/>
  <c r="G13" i="19"/>
  <c r="AA12" i="19"/>
  <c r="Z12" i="19"/>
  <c r="S12" i="19"/>
  <c r="M12" i="19"/>
  <c r="G12" i="19"/>
  <c r="AA11" i="19"/>
  <c r="Z11" i="19"/>
  <c r="S11" i="19"/>
  <c r="M11" i="19"/>
  <c r="AA10" i="19"/>
  <c r="Z10" i="19"/>
  <c r="S10" i="19"/>
  <c r="M10" i="19"/>
  <c r="X7" i="19"/>
  <c r="J23" i="17" s="1"/>
  <c r="J22" i="17"/>
  <c r="J21" i="17"/>
  <c r="J15" i="17"/>
  <c r="Q7" i="19"/>
  <c r="J14" i="17" s="1"/>
  <c r="P7" i="19"/>
  <c r="J13" i="17" s="1"/>
  <c r="O7" i="19"/>
  <c r="L7" i="19"/>
  <c r="J11" i="17" s="1"/>
  <c r="K7" i="19"/>
  <c r="J10" i="17" s="1"/>
  <c r="J7" i="19"/>
  <c r="J9" i="17" s="1"/>
  <c r="I7" i="19"/>
  <c r="J7" i="17"/>
  <c r="J6" i="17"/>
  <c r="J5" i="17"/>
  <c r="AA39" i="18"/>
  <c r="Z39" i="18"/>
  <c r="S39" i="18"/>
  <c r="M39" i="18"/>
  <c r="G39" i="18"/>
  <c r="AA38" i="18"/>
  <c r="Z38" i="18"/>
  <c r="S38" i="18"/>
  <c r="M38" i="18"/>
  <c r="G38" i="18"/>
  <c r="AA37" i="18"/>
  <c r="Z37" i="18"/>
  <c r="S37" i="18"/>
  <c r="M37" i="18"/>
  <c r="G37" i="18"/>
  <c r="AA36" i="18"/>
  <c r="Z36" i="18"/>
  <c r="S36" i="18"/>
  <c r="M36" i="18"/>
  <c r="G36" i="18"/>
  <c r="AA35" i="18"/>
  <c r="Z35" i="18"/>
  <c r="S35" i="18"/>
  <c r="M35" i="18"/>
  <c r="G35" i="18"/>
  <c r="AA34" i="18"/>
  <c r="Z34" i="18"/>
  <c r="S34" i="18"/>
  <c r="M34" i="18"/>
  <c r="G34" i="18"/>
  <c r="AA33" i="18"/>
  <c r="Z33" i="18"/>
  <c r="S33" i="18"/>
  <c r="M33" i="18"/>
  <c r="G33" i="18"/>
  <c r="AA32" i="18"/>
  <c r="Z32" i="18"/>
  <c r="S32" i="18"/>
  <c r="M32" i="18"/>
  <c r="G32" i="18"/>
  <c r="AA31" i="18"/>
  <c r="Z31" i="18"/>
  <c r="S31" i="18"/>
  <c r="M31" i="18"/>
  <c r="G31" i="18"/>
  <c r="AA30" i="18"/>
  <c r="Z30" i="18"/>
  <c r="S30" i="18"/>
  <c r="M30" i="18"/>
  <c r="G30" i="18"/>
  <c r="AA29" i="18"/>
  <c r="Z29" i="18"/>
  <c r="AB29" i="18" s="1"/>
  <c r="S29" i="18"/>
  <c r="M29" i="18"/>
  <c r="G29" i="18"/>
  <c r="AA28" i="18"/>
  <c r="Z28" i="18"/>
  <c r="S28" i="18"/>
  <c r="M28" i="18"/>
  <c r="G28" i="18"/>
  <c r="AA27" i="18"/>
  <c r="Z27" i="18"/>
  <c r="S27" i="18"/>
  <c r="M27" i="18"/>
  <c r="G27" i="18"/>
  <c r="AA26" i="18"/>
  <c r="Z26" i="18"/>
  <c r="S26" i="18"/>
  <c r="M26" i="18"/>
  <c r="G26" i="18"/>
  <c r="AA25" i="18"/>
  <c r="Z25" i="18"/>
  <c r="S25" i="18"/>
  <c r="M25" i="18"/>
  <c r="G25" i="18"/>
  <c r="AA24" i="18"/>
  <c r="Z24" i="18"/>
  <c r="S24" i="18"/>
  <c r="M24" i="18"/>
  <c r="G24" i="18"/>
  <c r="AA23" i="18"/>
  <c r="Z23" i="18"/>
  <c r="S23" i="18"/>
  <c r="M23" i="18"/>
  <c r="G23" i="18"/>
  <c r="AA22" i="18"/>
  <c r="Z22" i="18"/>
  <c r="S22" i="18"/>
  <c r="M22" i="18"/>
  <c r="G22" i="18"/>
  <c r="AA21" i="18"/>
  <c r="Z21" i="18"/>
  <c r="S21" i="18"/>
  <c r="M21" i="18"/>
  <c r="G21" i="18"/>
  <c r="AA20" i="18"/>
  <c r="Z20" i="18"/>
  <c r="S20" i="18"/>
  <c r="M20" i="18"/>
  <c r="G20" i="18"/>
  <c r="AA19" i="18"/>
  <c r="Z19" i="18"/>
  <c r="S19" i="18"/>
  <c r="M19" i="18"/>
  <c r="G19" i="18"/>
  <c r="AA18" i="18"/>
  <c r="Z18" i="18"/>
  <c r="S18" i="18"/>
  <c r="M18" i="18"/>
  <c r="AA17" i="18"/>
  <c r="Z17" i="18"/>
  <c r="AB17" i="18" s="1"/>
  <c r="S17" i="18"/>
  <c r="M17" i="18"/>
  <c r="G17" i="18"/>
  <c r="AA16" i="18"/>
  <c r="Z16" i="18"/>
  <c r="S16" i="18"/>
  <c r="M16" i="18"/>
  <c r="G16" i="18"/>
  <c r="AA15" i="18"/>
  <c r="Z15" i="18"/>
  <c r="S15" i="18"/>
  <c r="M15" i="18"/>
  <c r="G15" i="18"/>
  <c r="AA14" i="18"/>
  <c r="Z14" i="18"/>
  <c r="S14" i="18"/>
  <c r="M14" i="18"/>
  <c r="G14" i="18"/>
  <c r="AA13" i="18"/>
  <c r="Z13" i="18"/>
  <c r="S13" i="18"/>
  <c r="M13" i="18"/>
  <c r="G13" i="18"/>
  <c r="AA12" i="18"/>
  <c r="Z12" i="18"/>
  <c r="S12" i="18"/>
  <c r="M12" i="18"/>
  <c r="G12" i="18"/>
  <c r="AA11" i="18"/>
  <c r="Z11" i="18"/>
  <c r="S11" i="18"/>
  <c r="M11" i="18"/>
  <c r="G11" i="18"/>
  <c r="S10" i="18"/>
  <c r="M10" i="18"/>
  <c r="G10" i="18"/>
  <c r="I23" i="17"/>
  <c r="I22" i="17"/>
  <c r="I21" i="17"/>
  <c r="I15" i="17"/>
  <c r="I14" i="17"/>
  <c r="I13" i="17"/>
  <c r="I11" i="17"/>
  <c r="I10" i="17"/>
  <c r="I9" i="17"/>
  <c r="I7" i="17"/>
  <c r="I6" i="17"/>
  <c r="I5" i="17"/>
  <c r="X39" i="24"/>
  <c r="W39" i="24"/>
  <c r="X38" i="24"/>
  <c r="W38" i="24"/>
  <c r="X37" i="24"/>
  <c r="W37" i="24"/>
  <c r="X36" i="24"/>
  <c r="W36" i="24"/>
  <c r="X35" i="24"/>
  <c r="W35" i="24"/>
  <c r="X34" i="24"/>
  <c r="W34" i="24"/>
  <c r="X33" i="24"/>
  <c r="W33" i="24"/>
  <c r="X32" i="24"/>
  <c r="W32" i="24"/>
  <c r="X31" i="24"/>
  <c r="W31" i="24"/>
  <c r="X30" i="24"/>
  <c r="W30" i="24"/>
  <c r="X29" i="24"/>
  <c r="W29" i="24"/>
  <c r="X28" i="24"/>
  <c r="W28" i="24"/>
  <c r="X27" i="24"/>
  <c r="W27" i="24"/>
  <c r="X26" i="24"/>
  <c r="W26" i="24"/>
  <c r="X25" i="24"/>
  <c r="W25" i="24"/>
  <c r="X24" i="24"/>
  <c r="W24" i="24"/>
  <c r="X23" i="24"/>
  <c r="W23" i="24"/>
  <c r="X22" i="24"/>
  <c r="W22" i="24"/>
  <c r="X21" i="24"/>
  <c r="W21" i="24"/>
  <c r="X20" i="24"/>
  <c r="W20" i="24"/>
  <c r="X19" i="24"/>
  <c r="W19" i="24"/>
  <c r="X18" i="24"/>
  <c r="W18" i="24"/>
  <c r="X17" i="24"/>
  <c r="W17" i="24"/>
  <c r="X16" i="24"/>
  <c r="W16" i="24"/>
  <c r="X15" i="24"/>
  <c r="W15" i="24"/>
  <c r="X14" i="24"/>
  <c r="W14" i="24"/>
  <c r="X13" i="24"/>
  <c r="W13" i="24"/>
  <c r="X12" i="24"/>
  <c r="W12" i="24"/>
  <c r="X11" i="24"/>
  <c r="W11" i="24"/>
  <c r="X10" i="24"/>
  <c r="W10" i="24"/>
  <c r="X37" i="23"/>
  <c r="W37" i="23"/>
  <c r="X36" i="23"/>
  <c r="W36" i="23"/>
  <c r="X35" i="23"/>
  <c r="W35" i="23"/>
  <c r="X34" i="23"/>
  <c r="W34" i="23"/>
  <c r="X33" i="23"/>
  <c r="W33" i="23"/>
  <c r="X32" i="23"/>
  <c r="W32" i="23"/>
  <c r="X31" i="23"/>
  <c r="W31" i="23"/>
  <c r="X30" i="23"/>
  <c r="W30" i="23"/>
  <c r="X29" i="23"/>
  <c r="W29" i="23"/>
  <c r="X28" i="23"/>
  <c r="W28" i="23"/>
  <c r="X27" i="23"/>
  <c r="W27" i="23"/>
  <c r="X26" i="23"/>
  <c r="W26" i="23"/>
  <c r="X25" i="23"/>
  <c r="W25" i="23"/>
  <c r="X24" i="23"/>
  <c r="W24" i="23"/>
  <c r="X23" i="23"/>
  <c r="W23" i="23"/>
  <c r="X22" i="23"/>
  <c r="W22" i="23"/>
  <c r="X21" i="23"/>
  <c r="W21" i="23"/>
  <c r="X20" i="23"/>
  <c r="W20" i="23"/>
  <c r="X19" i="23"/>
  <c r="W19" i="23"/>
  <c r="X18" i="23"/>
  <c r="W18" i="23"/>
  <c r="X17" i="23"/>
  <c r="W17" i="23"/>
  <c r="X16" i="23"/>
  <c r="W16" i="23"/>
  <c r="X15" i="23"/>
  <c r="W15" i="23"/>
  <c r="X14" i="23"/>
  <c r="W14" i="23"/>
  <c r="X13" i="23"/>
  <c r="W13" i="23"/>
  <c r="X12" i="23"/>
  <c r="W12" i="23"/>
  <c r="X11" i="23"/>
  <c r="W11" i="23"/>
  <c r="X10" i="23"/>
  <c r="W10" i="23"/>
  <c r="S7" i="19" l="1"/>
  <c r="S7" i="20"/>
  <c r="M7" i="20"/>
  <c r="AB15" i="20"/>
  <c r="G7" i="20"/>
  <c r="S7" i="18"/>
  <c r="M7" i="18"/>
  <c r="G7" i="18"/>
  <c r="AB13" i="19"/>
  <c r="AB21" i="19"/>
  <c r="AB29" i="19"/>
  <c r="AB17" i="19"/>
  <c r="AB21" i="18"/>
  <c r="AB30" i="18"/>
  <c r="AB37" i="18"/>
  <c r="AB15" i="18"/>
  <c r="AB30" i="19"/>
  <c r="AB11" i="19"/>
  <c r="AB19" i="19"/>
  <c r="AB10" i="20"/>
  <c r="AB31" i="18"/>
  <c r="AB11" i="18"/>
  <c r="AB19" i="18"/>
  <c r="AB10" i="18"/>
  <c r="D23" i="17"/>
  <c r="AB27" i="19"/>
  <c r="AB15" i="19"/>
  <c r="AB18" i="19"/>
  <c r="AB23" i="19"/>
  <c r="AB26" i="19"/>
  <c r="AB31" i="19"/>
  <c r="AB12" i="19"/>
  <c r="AB20" i="19"/>
  <c r="AB28" i="19"/>
  <c r="AB33" i="19"/>
  <c r="AB22" i="19"/>
  <c r="AB31" i="20"/>
  <c r="AB30" i="20"/>
  <c r="AB35" i="18"/>
  <c r="AB24" i="18"/>
  <c r="AB27" i="18"/>
  <c r="AB26" i="18"/>
  <c r="AB28" i="18"/>
  <c r="AB13" i="18"/>
  <c r="AB18" i="18"/>
  <c r="AB32" i="18"/>
  <c r="AB12" i="18"/>
  <c r="AB20" i="18"/>
  <c r="AB23" i="18"/>
  <c r="AB34" i="18"/>
  <c r="AB14" i="18"/>
  <c r="I12" i="17"/>
  <c r="AB16" i="18"/>
  <c r="AB25" i="18"/>
  <c r="AB38" i="18"/>
  <c r="AB22" i="18"/>
  <c r="AB33" i="18"/>
  <c r="AB36" i="18"/>
  <c r="AB39" i="18"/>
  <c r="M7" i="19"/>
  <c r="AB25" i="19"/>
  <c r="G7" i="19"/>
  <c r="AB14" i="19"/>
  <c r="AB16" i="19"/>
  <c r="AB24" i="19"/>
  <c r="D22" i="17"/>
  <c r="J16" i="17"/>
  <c r="J12" i="17"/>
  <c r="AB10" i="19"/>
  <c r="AB35" i="19"/>
  <c r="AB36" i="19"/>
  <c r="AB38" i="19"/>
  <c r="AB34" i="19"/>
  <c r="AB11" i="20"/>
  <c r="AB19" i="20"/>
  <c r="AB27" i="20"/>
  <c r="AB35" i="20"/>
  <c r="AB13" i="20"/>
  <c r="AB21" i="20"/>
  <c r="AB29" i="20"/>
  <c r="AB37" i="20"/>
  <c r="AB26" i="20"/>
  <c r="AB38" i="20"/>
  <c r="AB18" i="20"/>
  <c r="AB32" i="20"/>
  <c r="K8" i="17"/>
  <c r="AB12" i="20"/>
  <c r="AB20" i="20"/>
  <c r="AB23" i="20"/>
  <c r="AB34" i="20"/>
  <c r="AB28" i="20"/>
  <c r="D21" i="17"/>
  <c r="K12" i="17"/>
  <c r="AB14" i="20"/>
  <c r="AB16" i="20"/>
  <c r="AB25" i="20"/>
  <c r="AB22" i="20"/>
  <c r="AB33" i="20"/>
  <c r="AB36" i="20"/>
  <c r="AB39" i="20"/>
  <c r="AB17" i="20"/>
  <c r="J8" i="17"/>
  <c r="I8" i="17"/>
  <c r="I16" i="17"/>
  <c r="K16" i="17"/>
  <c r="D5" i="17" l="1"/>
  <c r="D10" i="15"/>
  <c r="D10" i="9"/>
  <c r="D9" i="15"/>
  <c r="D9" i="9"/>
  <c r="D11" i="15"/>
  <c r="D11" i="9"/>
  <c r="D20" i="9"/>
  <c r="D20" i="15"/>
  <c r="D19" i="9"/>
  <c r="D19" i="15"/>
  <c r="D21" i="9"/>
  <c r="D21" i="15"/>
  <c r="D6" i="17"/>
  <c r="D7" i="17"/>
  <c r="D8" i="15" l="1"/>
  <c r="D8" i="9"/>
  <c r="F10" i="15"/>
  <c r="H10" i="15"/>
  <c r="D16" i="15"/>
  <c r="H16" i="15" s="1"/>
  <c r="D6" i="15"/>
  <c r="F11" i="15"/>
  <c r="H11" i="15"/>
  <c r="D7" i="15"/>
  <c r="D7" i="9"/>
  <c r="F9" i="15"/>
  <c r="H9" i="15"/>
  <c r="D18" i="9"/>
  <c r="D18" i="15"/>
  <c r="F21" i="15"/>
  <c r="H21" i="15"/>
  <c r="D17" i="9"/>
  <c r="D17" i="15"/>
  <c r="F19" i="15"/>
  <c r="H19" i="15"/>
  <c r="F20" i="15"/>
  <c r="H20" i="15"/>
  <c r="D16" i="9"/>
  <c r="H16" i="9" s="1"/>
  <c r="H39" i="24"/>
  <c r="F39" i="24"/>
  <c r="D39" i="24"/>
  <c r="B39" i="24"/>
  <c r="Y38" i="24"/>
  <c r="H38" i="24"/>
  <c r="F38" i="24"/>
  <c r="D38" i="24"/>
  <c r="B38" i="24"/>
  <c r="Y37" i="24"/>
  <c r="H37" i="24"/>
  <c r="F37" i="24"/>
  <c r="D37" i="24"/>
  <c r="B37" i="24"/>
  <c r="Y36" i="24"/>
  <c r="H36" i="24"/>
  <c r="F36" i="24"/>
  <c r="D36" i="24"/>
  <c r="B36" i="24"/>
  <c r="Y35" i="24"/>
  <c r="H35" i="24"/>
  <c r="F35" i="24"/>
  <c r="D35" i="24"/>
  <c r="B35" i="24"/>
  <c r="Y34" i="24"/>
  <c r="H34" i="24"/>
  <c r="F34" i="24"/>
  <c r="D34" i="24"/>
  <c r="B34" i="24"/>
  <c r="Y33" i="24"/>
  <c r="H33" i="24"/>
  <c r="F33" i="24"/>
  <c r="D33" i="24"/>
  <c r="B33" i="24"/>
  <c r="Y32" i="24"/>
  <c r="H32" i="24"/>
  <c r="F32" i="24"/>
  <c r="D32" i="24"/>
  <c r="B32" i="24"/>
  <c r="Y31" i="24"/>
  <c r="H31" i="24"/>
  <c r="F31" i="24"/>
  <c r="D31" i="24"/>
  <c r="B31" i="24"/>
  <c r="Y30" i="24"/>
  <c r="H30" i="24"/>
  <c r="F30" i="24"/>
  <c r="D30" i="24"/>
  <c r="B30" i="24"/>
  <c r="Y29" i="24"/>
  <c r="H29" i="24"/>
  <c r="F29" i="24"/>
  <c r="D29" i="24"/>
  <c r="B29" i="24"/>
  <c r="Y28" i="24"/>
  <c r="H28" i="24"/>
  <c r="F28" i="24"/>
  <c r="D28" i="24"/>
  <c r="B28" i="24"/>
  <c r="Y27" i="24"/>
  <c r="H27" i="24"/>
  <c r="F27" i="24"/>
  <c r="D27" i="24"/>
  <c r="B27" i="24"/>
  <c r="Y26" i="24"/>
  <c r="H26" i="24"/>
  <c r="F26" i="24"/>
  <c r="D26" i="24"/>
  <c r="B26" i="24"/>
  <c r="Y25" i="24"/>
  <c r="H25" i="24"/>
  <c r="F25" i="24"/>
  <c r="D25" i="24"/>
  <c r="B25" i="24"/>
  <c r="Y24" i="24"/>
  <c r="H24" i="24"/>
  <c r="F24" i="24"/>
  <c r="D24" i="24"/>
  <c r="B24" i="24"/>
  <c r="Y23" i="24"/>
  <c r="H23" i="24"/>
  <c r="F23" i="24"/>
  <c r="D23" i="24"/>
  <c r="B23" i="24"/>
  <c r="Y22" i="24"/>
  <c r="H22" i="24"/>
  <c r="F22" i="24"/>
  <c r="D22" i="24"/>
  <c r="B22" i="24"/>
  <c r="Y21" i="24"/>
  <c r="H21" i="24"/>
  <c r="F21" i="24"/>
  <c r="D21" i="24"/>
  <c r="B21" i="24"/>
  <c r="Y20" i="24"/>
  <c r="H20" i="24"/>
  <c r="F20" i="24"/>
  <c r="D20" i="24"/>
  <c r="B20" i="24"/>
  <c r="Y19" i="24"/>
  <c r="H19" i="24"/>
  <c r="F19" i="24"/>
  <c r="D19" i="24"/>
  <c r="B19" i="24"/>
  <c r="Y18" i="24"/>
  <c r="H18" i="24"/>
  <c r="F18" i="24"/>
  <c r="D18" i="24"/>
  <c r="B18" i="24"/>
  <c r="Y17" i="24"/>
  <c r="H17" i="24"/>
  <c r="F17" i="24"/>
  <c r="D17" i="24"/>
  <c r="B17" i="24"/>
  <c r="Y16" i="24"/>
  <c r="H16" i="24"/>
  <c r="F16" i="24"/>
  <c r="D16" i="24"/>
  <c r="B16" i="24"/>
  <c r="Y15" i="24"/>
  <c r="H15" i="24"/>
  <c r="F15" i="24"/>
  <c r="D15" i="24"/>
  <c r="B15" i="24"/>
  <c r="Y14" i="24"/>
  <c r="H14" i="24"/>
  <c r="F14" i="24"/>
  <c r="D14" i="24"/>
  <c r="B14" i="24"/>
  <c r="Y13" i="24"/>
  <c r="H13" i="24"/>
  <c r="F13" i="24"/>
  <c r="D13" i="24"/>
  <c r="B13" i="24"/>
  <c r="Y12" i="24"/>
  <c r="H12" i="24"/>
  <c r="F12" i="24"/>
  <c r="D12" i="24"/>
  <c r="B12" i="24"/>
  <c r="Y11" i="24"/>
  <c r="H11" i="24"/>
  <c r="F11" i="24"/>
  <c r="D11" i="24"/>
  <c r="B11" i="24"/>
  <c r="Y10" i="24"/>
  <c r="H10" i="24"/>
  <c r="F10" i="24"/>
  <c r="D10" i="24"/>
  <c r="B10" i="24"/>
  <c r="L22" i="21"/>
  <c r="L20" i="21"/>
  <c r="L13" i="21"/>
  <c r="L7" i="21"/>
  <c r="L15" i="21"/>
  <c r="L12" i="21"/>
  <c r="X39" i="23"/>
  <c r="W39" i="23"/>
  <c r="Y39" i="23" s="1"/>
  <c r="Y37" i="23"/>
  <c r="H37" i="23"/>
  <c r="F37" i="23"/>
  <c r="D37" i="23"/>
  <c r="B37" i="23"/>
  <c r="Y36" i="23"/>
  <c r="H36" i="23"/>
  <c r="F36" i="23"/>
  <c r="D36" i="23"/>
  <c r="B36" i="23"/>
  <c r="Y35" i="23"/>
  <c r="H35" i="23"/>
  <c r="F35" i="23"/>
  <c r="D35" i="23"/>
  <c r="B35" i="23"/>
  <c r="Y34" i="23"/>
  <c r="H34" i="23"/>
  <c r="F34" i="23"/>
  <c r="D34" i="23"/>
  <c r="B34" i="23"/>
  <c r="Y33" i="23"/>
  <c r="H33" i="23"/>
  <c r="F33" i="23"/>
  <c r="D33" i="23"/>
  <c r="B33" i="23"/>
  <c r="Y32" i="23"/>
  <c r="H32" i="23"/>
  <c r="F32" i="23"/>
  <c r="D32" i="23"/>
  <c r="B32" i="23"/>
  <c r="Y31" i="23"/>
  <c r="H31" i="23"/>
  <c r="F31" i="23"/>
  <c r="D31" i="23"/>
  <c r="B31" i="23"/>
  <c r="Y30" i="23"/>
  <c r="H30" i="23"/>
  <c r="F30" i="23"/>
  <c r="D30" i="23"/>
  <c r="B30" i="23"/>
  <c r="Y29" i="23"/>
  <c r="H29" i="23"/>
  <c r="F29" i="23"/>
  <c r="D29" i="23"/>
  <c r="B29" i="23"/>
  <c r="Y28" i="23"/>
  <c r="H28" i="23"/>
  <c r="F28" i="23"/>
  <c r="D28" i="23"/>
  <c r="B28" i="23"/>
  <c r="Y27" i="23"/>
  <c r="H27" i="23"/>
  <c r="F27" i="23"/>
  <c r="D27" i="23"/>
  <c r="B27" i="23"/>
  <c r="Y26" i="23"/>
  <c r="H26" i="23"/>
  <c r="F26" i="23"/>
  <c r="D26" i="23"/>
  <c r="B26" i="23"/>
  <c r="Y25" i="23"/>
  <c r="H25" i="23"/>
  <c r="F25" i="23"/>
  <c r="D25" i="23"/>
  <c r="B25" i="23"/>
  <c r="Y24" i="23"/>
  <c r="H24" i="23"/>
  <c r="F24" i="23"/>
  <c r="D24" i="23"/>
  <c r="B24" i="23"/>
  <c r="Y23" i="23"/>
  <c r="H23" i="23"/>
  <c r="F23" i="23"/>
  <c r="D23" i="23"/>
  <c r="B23" i="23"/>
  <c r="Y22" i="23"/>
  <c r="H22" i="23"/>
  <c r="F22" i="23"/>
  <c r="D22" i="23"/>
  <c r="B22" i="23"/>
  <c r="Y21" i="23"/>
  <c r="H21" i="23"/>
  <c r="F21" i="23"/>
  <c r="D21" i="23"/>
  <c r="B21" i="23"/>
  <c r="Y20" i="23"/>
  <c r="H20" i="23"/>
  <c r="F20" i="23"/>
  <c r="D20" i="23"/>
  <c r="B20" i="23"/>
  <c r="Y19" i="23"/>
  <c r="H19" i="23"/>
  <c r="F19" i="23"/>
  <c r="D19" i="23"/>
  <c r="B19" i="23"/>
  <c r="Y18" i="23"/>
  <c r="H18" i="23"/>
  <c r="F18" i="23"/>
  <c r="D18" i="23"/>
  <c r="B18" i="23"/>
  <c r="Y17" i="23"/>
  <c r="H17" i="23"/>
  <c r="F17" i="23"/>
  <c r="D17" i="23"/>
  <c r="B17" i="23"/>
  <c r="Y16" i="23"/>
  <c r="H16" i="23"/>
  <c r="F16" i="23"/>
  <c r="D16" i="23"/>
  <c r="B16" i="23"/>
  <c r="Y15" i="23"/>
  <c r="H15" i="23"/>
  <c r="F15" i="23"/>
  <c r="D15" i="23"/>
  <c r="B15" i="23"/>
  <c r="Y14" i="23"/>
  <c r="H14" i="23"/>
  <c r="F14" i="23"/>
  <c r="D14" i="23"/>
  <c r="B14" i="23"/>
  <c r="Y13" i="23"/>
  <c r="H13" i="23"/>
  <c r="F13" i="23"/>
  <c r="D13" i="23"/>
  <c r="B13" i="23"/>
  <c r="Y12" i="23"/>
  <c r="H12" i="23"/>
  <c r="F12" i="23"/>
  <c r="D12" i="23"/>
  <c r="B12" i="23"/>
  <c r="Y11" i="23"/>
  <c r="H11" i="23"/>
  <c r="F11" i="23"/>
  <c r="D11" i="23"/>
  <c r="B11" i="23"/>
  <c r="Y10" i="23"/>
  <c r="H10" i="23"/>
  <c r="F10" i="23"/>
  <c r="D10" i="23"/>
  <c r="B10" i="23"/>
  <c r="U7" i="23"/>
  <c r="K22" i="21" s="1"/>
  <c r="K21" i="21"/>
  <c r="S7" i="23"/>
  <c r="R7" i="23"/>
  <c r="K19" i="21" s="1"/>
  <c r="O7" i="23"/>
  <c r="K16" i="21" s="1"/>
  <c r="N7" i="23"/>
  <c r="M7" i="23"/>
  <c r="K10" i="21" s="1"/>
  <c r="L7" i="23"/>
  <c r="I7" i="23"/>
  <c r="K15" i="21" s="1"/>
  <c r="G7" i="23"/>
  <c r="K12" i="21" s="1"/>
  <c r="E7" i="23"/>
  <c r="K9" i="21" s="1"/>
  <c r="K6" i="21"/>
  <c r="X41" i="22"/>
  <c r="W41" i="22"/>
  <c r="Y41" i="22" s="1"/>
  <c r="X40" i="22"/>
  <c r="W40" i="22"/>
  <c r="H40" i="22"/>
  <c r="F40" i="22"/>
  <c r="D40" i="22"/>
  <c r="B40" i="22"/>
  <c r="W39" i="22"/>
  <c r="Y39" i="22" s="1"/>
  <c r="H39" i="22"/>
  <c r="F39" i="22"/>
  <c r="D39" i="22"/>
  <c r="B39" i="22"/>
  <c r="X38" i="22"/>
  <c r="W38" i="22"/>
  <c r="Y38" i="22" s="1"/>
  <c r="H38" i="22"/>
  <c r="F38" i="22"/>
  <c r="D38" i="22"/>
  <c r="B38" i="22"/>
  <c r="X37" i="22"/>
  <c r="W37" i="22"/>
  <c r="H37" i="22"/>
  <c r="F37" i="22"/>
  <c r="D37" i="22"/>
  <c r="B37" i="22"/>
  <c r="X36" i="22"/>
  <c r="W36" i="22"/>
  <c r="Y36" i="22" s="1"/>
  <c r="H36" i="22"/>
  <c r="F36" i="22"/>
  <c r="D36" i="22"/>
  <c r="B36" i="22"/>
  <c r="X35" i="22"/>
  <c r="W35" i="22"/>
  <c r="Y35" i="22" s="1"/>
  <c r="H35" i="22"/>
  <c r="F35" i="22"/>
  <c r="D35" i="22"/>
  <c r="B35" i="22"/>
  <c r="X34" i="22"/>
  <c r="W34" i="22"/>
  <c r="H34" i="22"/>
  <c r="F34" i="22"/>
  <c r="D34" i="22"/>
  <c r="B34" i="22"/>
  <c r="Y33" i="22"/>
  <c r="X33" i="22"/>
  <c r="W33" i="22"/>
  <c r="H33" i="22"/>
  <c r="F33" i="22"/>
  <c r="D33" i="22"/>
  <c r="B33" i="22"/>
  <c r="X32" i="22"/>
  <c r="W32" i="22"/>
  <c r="H32" i="22"/>
  <c r="F32" i="22"/>
  <c r="D32" i="22"/>
  <c r="B32" i="22"/>
  <c r="X31" i="22"/>
  <c r="W31" i="22"/>
  <c r="H31" i="22"/>
  <c r="F31" i="22"/>
  <c r="D31" i="22"/>
  <c r="B31" i="22"/>
  <c r="X30" i="22"/>
  <c r="W30" i="22"/>
  <c r="H30" i="22"/>
  <c r="F30" i="22"/>
  <c r="D30" i="22"/>
  <c r="B30" i="22"/>
  <c r="X29" i="22"/>
  <c r="W29" i="22"/>
  <c r="H29" i="22"/>
  <c r="F29" i="22"/>
  <c r="D29" i="22"/>
  <c r="B29" i="22"/>
  <c r="X28" i="22"/>
  <c r="W28" i="22"/>
  <c r="Y28" i="22" s="1"/>
  <c r="H28" i="22"/>
  <c r="F28" i="22"/>
  <c r="D28" i="22"/>
  <c r="B28" i="22"/>
  <c r="X27" i="22"/>
  <c r="W27" i="22"/>
  <c r="H27" i="22"/>
  <c r="F27" i="22"/>
  <c r="D27" i="22"/>
  <c r="B27" i="22"/>
  <c r="X26" i="22"/>
  <c r="W26" i="22"/>
  <c r="H26" i="22"/>
  <c r="F26" i="22"/>
  <c r="D26" i="22"/>
  <c r="B26" i="22"/>
  <c r="X25" i="22"/>
  <c r="W25" i="22"/>
  <c r="H25" i="22"/>
  <c r="F25" i="22"/>
  <c r="D25" i="22"/>
  <c r="B25" i="22"/>
  <c r="X24" i="22"/>
  <c r="W24" i="22"/>
  <c r="H24" i="22"/>
  <c r="F24" i="22"/>
  <c r="D24" i="22"/>
  <c r="B24" i="22"/>
  <c r="X23" i="22"/>
  <c r="W23" i="22"/>
  <c r="H23" i="22"/>
  <c r="F23" i="22"/>
  <c r="D23" i="22"/>
  <c r="B23" i="22"/>
  <c r="X22" i="22"/>
  <c r="W22" i="22"/>
  <c r="H22" i="22"/>
  <c r="F22" i="22"/>
  <c r="D22" i="22"/>
  <c r="B22" i="22"/>
  <c r="X21" i="22"/>
  <c r="W21" i="22"/>
  <c r="H21" i="22"/>
  <c r="F21" i="22"/>
  <c r="D21" i="22"/>
  <c r="B21" i="22"/>
  <c r="X20" i="22"/>
  <c r="W20" i="22"/>
  <c r="Y20" i="22" s="1"/>
  <c r="H20" i="22"/>
  <c r="F20" i="22"/>
  <c r="D20" i="22"/>
  <c r="B20" i="22"/>
  <c r="X19" i="22"/>
  <c r="Y19" i="22" s="1"/>
  <c r="W19" i="22"/>
  <c r="H19" i="22"/>
  <c r="F19" i="22"/>
  <c r="D19" i="22"/>
  <c r="B19" i="22"/>
  <c r="X18" i="22"/>
  <c r="W18" i="22"/>
  <c r="H18" i="22"/>
  <c r="F18" i="22"/>
  <c r="D18" i="22"/>
  <c r="B18" i="22"/>
  <c r="X17" i="22"/>
  <c r="W17" i="22"/>
  <c r="Y17" i="22" s="1"/>
  <c r="H17" i="22"/>
  <c r="F17" i="22"/>
  <c r="D17" i="22"/>
  <c r="B17" i="22"/>
  <c r="X16" i="22"/>
  <c r="W16" i="22"/>
  <c r="H16" i="22"/>
  <c r="F16" i="22"/>
  <c r="D16" i="22"/>
  <c r="B16" i="22"/>
  <c r="X15" i="22"/>
  <c r="W15" i="22"/>
  <c r="H15" i="22"/>
  <c r="F15" i="22"/>
  <c r="D15" i="22"/>
  <c r="B15" i="22"/>
  <c r="X14" i="22"/>
  <c r="W14" i="22"/>
  <c r="H14" i="22"/>
  <c r="F14" i="22"/>
  <c r="D14" i="22"/>
  <c r="B14" i="22"/>
  <c r="X13" i="22"/>
  <c r="W13" i="22"/>
  <c r="Y13" i="22" s="1"/>
  <c r="H13" i="22"/>
  <c r="F13" i="22"/>
  <c r="D13" i="22"/>
  <c r="B13" i="22"/>
  <c r="X12" i="22"/>
  <c r="W12" i="22"/>
  <c r="Y12" i="22" s="1"/>
  <c r="H12" i="22"/>
  <c r="F12" i="22"/>
  <c r="D12" i="22"/>
  <c r="B12" i="22"/>
  <c r="X11" i="22"/>
  <c r="W11" i="22"/>
  <c r="H11" i="22"/>
  <c r="F11" i="22"/>
  <c r="D11" i="22"/>
  <c r="B11" i="22"/>
  <c r="X10" i="22"/>
  <c r="H10" i="22"/>
  <c r="F10" i="22"/>
  <c r="D10" i="22"/>
  <c r="U7" i="22"/>
  <c r="J22" i="21" s="1"/>
  <c r="T7" i="22"/>
  <c r="J21" i="21" s="1"/>
  <c r="S7" i="22"/>
  <c r="R7" i="22"/>
  <c r="O7" i="22"/>
  <c r="J16" i="21" s="1"/>
  <c r="N7" i="22"/>
  <c r="J13" i="21" s="1"/>
  <c r="M7" i="22"/>
  <c r="J10" i="21" s="1"/>
  <c r="L7" i="22"/>
  <c r="J7" i="21" s="1"/>
  <c r="I7" i="22"/>
  <c r="J15" i="21" s="1"/>
  <c r="G7" i="22"/>
  <c r="J12" i="21" s="1"/>
  <c r="E7" i="22"/>
  <c r="J9" i="21" s="1"/>
  <c r="C7" i="22"/>
  <c r="J6" i="21" s="1"/>
  <c r="L21" i="21"/>
  <c r="K20" i="21"/>
  <c r="L19" i="21"/>
  <c r="L16" i="21"/>
  <c r="K13" i="21"/>
  <c r="D7" i="21" s="1"/>
  <c r="L10" i="21"/>
  <c r="L9" i="21"/>
  <c r="K7" i="21"/>
  <c r="L6" i="21"/>
  <c r="H7" i="23" l="1"/>
  <c r="K14" i="21" s="1"/>
  <c r="B7" i="24"/>
  <c r="L5" i="21" s="1"/>
  <c r="D7" i="24"/>
  <c r="L8" i="21" s="1"/>
  <c r="F7" i="24"/>
  <c r="H7" i="24"/>
  <c r="L14" i="21" s="1"/>
  <c r="L11" i="21"/>
  <c r="D6" i="21"/>
  <c r="D23" i="21"/>
  <c r="K11" i="21"/>
  <c r="D22" i="21"/>
  <c r="D25" i="10" s="1"/>
  <c r="D7" i="23"/>
  <c r="K8" i="21" s="1"/>
  <c r="B7" i="23"/>
  <c r="K5" i="21" s="1"/>
  <c r="F16" i="15"/>
  <c r="I16" i="15" s="1"/>
  <c r="I11" i="15"/>
  <c r="H6" i="15"/>
  <c r="F6" i="15"/>
  <c r="I9" i="15"/>
  <c r="I10" i="15"/>
  <c r="H7" i="15"/>
  <c r="F7" i="15"/>
  <c r="H8" i="15"/>
  <c r="F8" i="15"/>
  <c r="D20" i="21"/>
  <c r="D8" i="21"/>
  <c r="D5" i="21"/>
  <c r="Y11" i="22"/>
  <c r="Y15" i="22"/>
  <c r="Y23" i="22"/>
  <c r="Y27" i="22"/>
  <c r="Y31" i="22"/>
  <c r="Y14" i="22"/>
  <c r="Y18" i="22"/>
  <c r="Y22" i="22"/>
  <c r="Y30" i="22"/>
  <c r="Y21" i="22"/>
  <c r="Y25" i="22"/>
  <c r="Y29" i="22"/>
  <c r="Y37" i="22"/>
  <c r="Y26" i="22"/>
  <c r="Y40" i="22"/>
  <c r="F7" i="22"/>
  <c r="Y16" i="22"/>
  <c r="Y34" i="22"/>
  <c r="J5" i="21"/>
  <c r="D7" i="22"/>
  <c r="J8" i="21" s="1"/>
  <c r="Y32" i="22"/>
  <c r="H7" i="22"/>
  <c r="J14" i="21" s="1"/>
  <c r="Y24" i="22"/>
  <c r="D7" i="10"/>
  <c r="I19" i="15"/>
  <c r="F17" i="15"/>
  <c r="H17" i="15"/>
  <c r="I21" i="15"/>
  <c r="I20" i="15"/>
  <c r="H18" i="15"/>
  <c r="F18" i="15"/>
  <c r="Y10" i="22"/>
  <c r="D21" i="21"/>
  <c r="I7" i="15" l="1"/>
  <c r="D10" i="10"/>
  <c r="H10" i="10" s="1"/>
  <c r="D22" i="16"/>
  <c r="D22" i="10"/>
  <c r="D12" i="16"/>
  <c r="F12" i="16" s="1"/>
  <c r="D24" i="16"/>
  <c r="F25" i="10"/>
  <c r="D13" i="16"/>
  <c r="H13" i="16" s="1"/>
  <c r="D25" i="16"/>
  <c r="D23" i="16"/>
  <c r="D23" i="10"/>
  <c r="D8" i="16"/>
  <c r="F8" i="16" s="1"/>
  <c r="D20" i="16"/>
  <c r="D9" i="16"/>
  <c r="F9" i="16" s="1"/>
  <c r="D21" i="16"/>
  <c r="D7" i="16"/>
  <c r="H7" i="16" s="1"/>
  <c r="D19" i="16"/>
  <c r="D19" i="10"/>
  <c r="H19" i="10" s="1"/>
  <c r="H6" i="10"/>
  <c r="D18" i="16"/>
  <c r="D18" i="10"/>
  <c r="F12" i="10"/>
  <c r="H12" i="10"/>
  <c r="D6" i="16"/>
  <c r="H6" i="16" s="1"/>
  <c r="D10" i="16"/>
  <c r="H10" i="16" s="1"/>
  <c r="H13" i="10"/>
  <c r="I6" i="15"/>
  <c r="H12" i="15"/>
  <c r="I8" i="15"/>
  <c r="I18" i="15"/>
  <c r="D11" i="16"/>
  <c r="F11" i="16" s="1"/>
  <c r="D11" i="10"/>
  <c r="H22" i="15"/>
  <c r="I17" i="15"/>
  <c r="F22" i="16" l="1"/>
  <c r="I22" i="16" s="1"/>
  <c r="H22" i="16"/>
  <c r="I12" i="10"/>
  <c r="H24" i="16"/>
  <c r="F24" i="16"/>
  <c r="H12" i="16"/>
  <c r="I12" i="16" s="1"/>
  <c r="F13" i="16"/>
  <c r="I13" i="16" s="1"/>
  <c r="H25" i="16"/>
  <c r="F25" i="16"/>
  <c r="I25" i="16" s="1"/>
  <c r="F24" i="10"/>
  <c r="H24" i="10"/>
  <c r="H23" i="16"/>
  <c r="F23" i="16"/>
  <c r="H8" i="16"/>
  <c r="I8" i="16" s="1"/>
  <c r="F20" i="16"/>
  <c r="H20" i="16"/>
  <c r="H9" i="16"/>
  <c r="I9" i="16" s="1"/>
  <c r="F20" i="10"/>
  <c r="H21" i="16"/>
  <c r="F21" i="16"/>
  <c r="H19" i="16"/>
  <c r="F19" i="16"/>
  <c r="F7" i="16"/>
  <c r="I7" i="16" s="1"/>
  <c r="H18" i="16"/>
  <c r="F18" i="16"/>
  <c r="F10" i="16"/>
  <c r="I10" i="16" s="1"/>
  <c r="F6" i="16"/>
  <c r="I6" i="16" s="1"/>
  <c r="I12" i="15"/>
  <c r="H26" i="15"/>
  <c r="C8" i="14" s="1"/>
  <c r="E8" i="14" s="1"/>
  <c r="I22" i="15"/>
  <c r="H11" i="16"/>
  <c r="I18" i="16" l="1"/>
  <c r="I27" i="15"/>
  <c r="F8" i="14" s="1"/>
  <c r="G8" i="14" s="1"/>
  <c r="E9" i="13" s="1"/>
  <c r="I24" i="10"/>
  <c r="I20" i="10"/>
  <c r="I20" i="16"/>
  <c r="I23" i="16"/>
  <c r="I21" i="16"/>
  <c r="I24" i="16"/>
  <c r="H14" i="16"/>
  <c r="H26" i="16"/>
  <c r="I19" i="16"/>
  <c r="D9" i="13"/>
  <c r="I11" i="16"/>
  <c r="I14" i="16" s="1"/>
  <c r="H30" i="16" l="1"/>
  <c r="C9" i="14" s="1"/>
  <c r="E9" i="14" s="1"/>
  <c r="E10" i="14" s="1"/>
  <c r="I26" i="16"/>
  <c r="I31" i="16" s="1"/>
  <c r="F9" i="14" s="1"/>
  <c r="F10" i="14" s="1"/>
  <c r="F6" i="9"/>
  <c r="I6" i="9" s="1"/>
  <c r="D10" i="13" l="1"/>
  <c r="D11" i="13" s="1"/>
  <c r="C10" i="14"/>
  <c r="G9" i="14"/>
  <c r="G10" i="14" s="1"/>
  <c r="F6" i="10"/>
  <c r="I6" i="10" s="1"/>
  <c r="F7" i="10"/>
  <c r="H7" i="10"/>
  <c r="F9" i="10"/>
  <c r="H9" i="10"/>
  <c r="F10" i="10"/>
  <c r="I10" i="10" s="1"/>
  <c r="F11" i="10"/>
  <c r="H11" i="10"/>
  <c r="F13" i="10"/>
  <c r="F18" i="10"/>
  <c r="H18" i="10"/>
  <c r="F19" i="10"/>
  <c r="F21" i="10"/>
  <c r="H21" i="10"/>
  <c r="F22" i="10"/>
  <c r="H22" i="10"/>
  <c r="F23" i="10"/>
  <c r="H23" i="10"/>
  <c r="H25" i="10"/>
  <c r="F7" i="9"/>
  <c r="H7" i="9"/>
  <c r="F8" i="9"/>
  <c r="H8" i="9"/>
  <c r="F9" i="9"/>
  <c r="H9" i="9"/>
  <c r="F10" i="9"/>
  <c r="H10" i="9"/>
  <c r="F11" i="9"/>
  <c r="H11" i="9"/>
  <c r="F16" i="9"/>
  <c r="F17" i="9"/>
  <c r="H17" i="9"/>
  <c r="F18" i="9"/>
  <c r="H18" i="9"/>
  <c r="F19" i="9"/>
  <c r="H19" i="9"/>
  <c r="F20" i="9"/>
  <c r="H20" i="9"/>
  <c r="F21" i="9"/>
  <c r="H21" i="9"/>
  <c r="E10" i="13" l="1"/>
  <c r="E11" i="13" s="1"/>
  <c r="N26" i="12" s="1"/>
  <c r="H14" i="10"/>
  <c r="H26" i="10"/>
  <c r="I18" i="9"/>
  <c r="I19" i="10"/>
  <c r="I23" i="10"/>
  <c r="I10" i="9"/>
  <c r="I8" i="9"/>
  <c r="I9" i="10"/>
  <c r="I18" i="10"/>
  <c r="I22" i="10"/>
  <c r="I9" i="9"/>
  <c r="I17" i="9"/>
  <c r="I19" i="9"/>
  <c r="I21" i="10"/>
  <c r="I13" i="10"/>
  <c r="I7" i="10"/>
  <c r="I11" i="10"/>
  <c r="I25" i="10"/>
  <c r="I20" i="9"/>
  <c r="I16" i="9"/>
  <c r="I7" i="9"/>
  <c r="I11" i="9"/>
  <c r="I21" i="9"/>
  <c r="H22" i="9"/>
  <c r="H12" i="9"/>
  <c r="H27" i="9" l="1"/>
  <c r="C8" i="5" s="1"/>
  <c r="E8" i="5" s="1"/>
  <c r="I26" i="10"/>
  <c r="H31" i="10"/>
  <c r="I14" i="10"/>
  <c r="I12" i="9"/>
  <c r="I22" i="9"/>
  <c r="D25" i="7" l="1"/>
  <c r="D25" i="8"/>
  <c r="C9" i="5"/>
  <c r="D9" i="4"/>
  <c r="D10" i="4"/>
  <c r="I32" i="10"/>
  <c r="F9" i="5" s="1"/>
  <c r="I28" i="9"/>
  <c r="C30" i="7" s="1"/>
  <c r="H6" i="28"/>
  <c r="H5" i="28"/>
  <c r="H4" i="28"/>
  <c r="C30" i="8" l="1"/>
  <c r="F8" i="5"/>
  <c r="S14" i="12"/>
  <c r="S12" i="12"/>
  <c r="S10" i="12"/>
  <c r="S8" i="12"/>
  <c r="S6" i="12"/>
  <c r="D27" i="11" l="1"/>
  <c r="D26" i="11"/>
  <c r="B25" i="11"/>
  <c r="G6" i="27"/>
  <c r="G5" i="27"/>
  <c r="G4" i="27"/>
  <c r="S6" i="3" l="1"/>
  <c r="S14" i="6" l="1"/>
  <c r="S12" i="6"/>
  <c r="S10" i="6"/>
  <c r="S14" i="3"/>
  <c r="S12" i="3"/>
  <c r="S10" i="3"/>
  <c r="D27" i="26" l="1"/>
  <c r="D26" i="26"/>
  <c r="B25" i="26"/>
  <c r="D6" i="2" l="1"/>
  <c r="C1" i="25" l="1"/>
  <c r="W2" i="6"/>
  <c r="W2" i="3"/>
  <c r="C2" i="25"/>
  <c r="D4" i="4"/>
  <c r="D5" i="4"/>
  <c r="B6" i="25" l="1"/>
  <c r="C7" i="8" l="1"/>
  <c r="C6" i="8"/>
  <c r="C5" i="8"/>
  <c r="C7" i="7"/>
  <c r="C6" i="7"/>
  <c r="C5" i="7"/>
  <c r="D5" i="2"/>
  <c r="D7" i="2"/>
  <c r="D4" i="2"/>
  <c r="S8" i="6" l="1"/>
  <c r="S6" i="6"/>
  <c r="S8" i="3"/>
  <c r="D10" i="5" l="1"/>
  <c r="D26" i="7" l="1"/>
  <c r="F30" i="7" s="1"/>
  <c r="F35" i="7" s="1"/>
  <c r="C32" i="7" s="1"/>
  <c r="C35" i="7" s="1"/>
  <c r="G8" i="5" l="1"/>
  <c r="E9" i="4" s="1"/>
  <c r="D11" i="4" l="1"/>
  <c r="D26" i="8" l="1"/>
  <c r="F30" i="8" s="1"/>
  <c r="F35" i="8" s="1"/>
  <c r="C32" i="8" s="1"/>
  <c r="C35" i="8" s="1"/>
  <c r="F10" i="5"/>
  <c r="E9" i="5"/>
  <c r="E10" i="5" s="1"/>
  <c r="C10" i="5"/>
  <c r="E8" i="26" l="1"/>
  <c r="E20" i="26" s="1"/>
  <c r="E8" i="11"/>
  <c r="E20" i="11" s="1"/>
  <c r="G9" i="5"/>
  <c r="E10" i="4" l="1"/>
  <c r="E11" i="4" s="1"/>
  <c r="N25" i="6" s="1"/>
  <c r="G10" i="5"/>
  <c r="B8" i="26" l="1"/>
  <c r="B9" i="26" s="1"/>
  <c r="B20" i="26" s="1"/>
  <c r="B8" i="11"/>
  <c r="B9" i="11" s="1"/>
  <c r="B20" i="11" s="1"/>
</calcChain>
</file>

<file path=xl/comments1.xml><?xml version="1.0" encoding="utf-8"?>
<comments xmlns="http://schemas.openxmlformats.org/spreadsheetml/2006/main">
  <authors>
    <author>user</author>
  </authors>
  <commentList>
    <comment ref="C5" authorId="0" shapeId="0">
      <text>
        <r>
          <rPr>
            <sz val="9"/>
            <color rgb="FF000000"/>
            <rFont val="ＭＳ Ｐゴシック"/>
            <family val="3"/>
            <charset val="128"/>
          </rPr>
          <t>略称等を使わず法人名から正式名称で記入して下さい
（以下同様）</t>
        </r>
      </text>
    </comment>
    <comment ref="C31" authorId="0" shapeId="0">
      <text>
        <r>
          <rPr>
            <b/>
            <sz val="9"/>
            <color indexed="81"/>
            <rFont val="メイリオ"/>
            <family val="3"/>
            <charset val="128"/>
          </rPr>
          <t>県等費補助額</t>
        </r>
        <r>
          <rPr>
            <sz val="9"/>
            <color indexed="81"/>
            <rFont val="メイリオ"/>
            <family val="3"/>
            <charset val="128"/>
          </rPr>
          <t xml:space="preserve">
この補助金以外の公的補助金額を入力</t>
        </r>
      </text>
    </comment>
    <comment ref="C33" authorId="0" shapeId="0">
      <text>
        <r>
          <rPr>
            <b/>
            <sz val="9"/>
            <color rgb="FF000000"/>
            <rFont val="メイリオ"/>
            <family val="3"/>
            <charset val="128"/>
          </rPr>
          <t>起債</t>
        </r>
        <r>
          <rPr>
            <sz val="9"/>
            <color rgb="FF000000"/>
            <rFont val="メイリオ"/>
            <family val="3"/>
            <charset val="128"/>
          </rPr>
          <t xml:space="preserve">
本件補助金に係る設備整備に際しての新たな借り入れ額がある場合は金額を入力</t>
        </r>
      </text>
    </comment>
    <comment ref="C34" authorId="0" shapeId="0">
      <text>
        <r>
          <rPr>
            <b/>
            <sz val="9"/>
            <color rgb="FF000000"/>
            <rFont val="メイリオ"/>
            <family val="3"/>
            <charset val="128"/>
          </rPr>
          <t>寄付金その他</t>
        </r>
        <r>
          <rPr>
            <sz val="9"/>
            <color rgb="FF000000"/>
            <rFont val="メイリオ"/>
            <family val="3"/>
            <charset val="128"/>
          </rPr>
          <t xml:space="preserve">
本件補助金に係る設備整備に際しての寄付その他収入がある場合は、金額を入力</t>
        </r>
      </text>
    </comment>
  </commentList>
</comments>
</file>

<file path=xl/comments2.xml><?xml version="1.0" encoding="utf-8"?>
<comments xmlns="http://schemas.openxmlformats.org/spreadsheetml/2006/main">
  <authors>
    <author>user</author>
  </authors>
  <commentList>
    <comment ref="C5" authorId="0" shapeId="0">
      <text>
        <r>
          <rPr>
            <sz val="9"/>
            <color rgb="FF000000"/>
            <rFont val="ＭＳ Ｐゴシック"/>
            <family val="3"/>
            <charset val="128"/>
          </rPr>
          <t>略称等を使わず法人名から正式名称で記入して下さい
（以下同様）</t>
        </r>
      </text>
    </comment>
    <comment ref="C31" authorId="0" shapeId="0">
      <text>
        <r>
          <rPr>
            <b/>
            <sz val="9"/>
            <color indexed="81"/>
            <rFont val="メイリオ"/>
            <family val="3"/>
            <charset val="128"/>
          </rPr>
          <t>県等費補助額</t>
        </r>
        <r>
          <rPr>
            <sz val="9"/>
            <color indexed="81"/>
            <rFont val="メイリオ"/>
            <family val="3"/>
            <charset val="128"/>
          </rPr>
          <t xml:space="preserve">
この補助金以外の公的補助金額を入力</t>
        </r>
      </text>
    </comment>
    <comment ref="C33" authorId="0" shapeId="0">
      <text>
        <r>
          <rPr>
            <b/>
            <sz val="9"/>
            <color rgb="FF000000"/>
            <rFont val="メイリオ"/>
            <family val="3"/>
            <charset val="128"/>
          </rPr>
          <t>起債</t>
        </r>
        <r>
          <rPr>
            <sz val="9"/>
            <color rgb="FF000000"/>
            <rFont val="メイリオ"/>
            <family val="3"/>
            <charset val="128"/>
          </rPr>
          <t xml:space="preserve">
本件補助金に係る設備整備に際しての新たな借り入れ額がある場合は金額を入力</t>
        </r>
      </text>
    </comment>
    <comment ref="C34" authorId="0" shapeId="0">
      <text>
        <r>
          <rPr>
            <b/>
            <sz val="9"/>
            <color rgb="FF000000"/>
            <rFont val="メイリオ"/>
            <family val="3"/>
            <charset val="128"/>
          </rPr>
          <t>寄付金その他</t>
        </r>
        <r>
          <rPr>
            <sz val="9"/>
            <color rgb="FF000000"/>
            <rFont val="メイリオ"/>
            <family val="3"/>
            <charset val="128"/>
          </rPr>
          <t xml:space="preserve">
本件補助金に係る設備整備に際しての寄付その他収入がある場合は、金額を入力</t>
        </r>
      </text>
    </comment>
  </commentList>
</comments>
</file>

<file path=xl/comments3.xml><?xml version="1.0" encoding="utf-8"?>
<comments xmlns="http://schemas.openxmlformats.org/spreadsheetml/2006/main">
  <authors>
    <author>user</author>
  </authors>
  <commentList>
    <comment ref="D4" authorId="0" shapeId="0">
      <text>
        <r>
          <rPr>
            <b/>
            <sz val="9"/>
            <color indexed="81"/>
            <rFont val="ＭＳ Ｐゴシック"/>
            <family val="3"/>
            <charset val="128"/>
          </rPr>
          <t>延べ空床数
別紙６に記載してください。</t>
        </r>
      </text>
    </comment>
    <comment ref="D20" authorId="0" shapeId="0">
      <text>
        <r>
          <rPr>
            <b/>
            <sz val="9"/>
            <color indexed="81"/>
            <rFont val="ＭＳ Ｐゴシック"/>
            <family val="3"/>
            <charset val="128"/>
          </rPr>
          <t>延べ休止病床数
別紙６に記載してください。</t>
        </r>
      </text>
    </comment>
  </commentList>
</comments>
</file>

<file path=xl/comments4.xml><?xml version="1.0" encoding="utf-8"?>
<comments xmlns="http://schemas.openxmlformats.org/spreadsheetml/2006/main">
  <authors>
    <author>user</author>
  </authors>
  <commentList>
    <comment ref="D4" authorId="0" shapeId="0">
      <text>
        <r>
          <rPr>
            <b/>
            <sz val="9"/>
            <color indexed="81"/>
            <rFont val="ＭＳ Ｐゴシック"/>
            <family val="3"/>
            <charset val="128"/>
          </rPr>
          <t>延べ空床数
別紙６に記載してください。</t>
        </r>
      </text>
    </comment>
    <comment ref="D19" authorId="0" shapeId="0">
      <text>
        <r>
          <rPr>
            <b/>
            <sz val="9"/>
            <color indexed="81"/>
            <rFont val="ＭＳ Ｐゴシック"/>
            <family val="3"/>
            <charset val="128"/>
          </rPr>
          <t>延べ休止病床数
別紙６に記載してください。</t>
        </r>
      </text>
    </comment>
  </commentList>
</comments>
</file>

<file path=xl/sharedStrings.xml><?xml version="1.0" encoding="utf-8"?>
<sst xmlns="http://schemas.openxmlformats.org/spreadsheetml/2006/main" count="1578" uniqueCount="518">
  <si>
    <t>基準額</t>
    <rPh sb="0" eb="2">
      <t>キジュン</t>
    </rPh>
    <rPh sb="2" eb="3">
      <t>ガク</t>
    </rPh>
    <phoneticPr fontId="2"/>
  </si>
  <si>
    <t>対象経費</t>
    <rPh sb="0" eb="4">
      <t>タイショウケイヒ</t>
    </rPh>
    <phoneticPr fontId="2"/>
  </si>
  <si>
    <t>上記以外</t>
    <rPh sb="0" eb="2">
      <t>ジョウキ</t>
    </rPh>
    <rPh sb="2" eb="4">
      <t>イガイ</t>
    </rPh>
    <phoneticPr fontId="2"/>
  </si>
  <si>
    <t>事業区分</t>
    <rPh sb="0" eb="2">
      <t>ジギョウ</t>
    </rPh>
    <rPh sb="2" eb="4">
      <t>クブン</t>
    </rPh>
    <phoneticPr fontId="5"/>
  </si>
  <si>
    <t>公費補助額</t>
    <rPh sb="0" eb="2">
      <t>コウヒ</t>
    </rPh>
    <phoneticPr fontId="5"/>
  </si>
  <si>
    <t>選定額</t>
    <rPh sb="0" eb="3">
      <t>センテイガク</t>
    </rPh>
    <phoneticPr fontId="5"/>
  </si>
  <si>
    <t>稼働病床の病床確保料</t>
    <rPh sb="0" eb="2">
      <t>カドウ</t>
    </rPh>
    <rPh sb="2" eb="4">
      <t>ビョウショウ</t>
    </rPh>
    <rPh sb="5" eb="7">
      <t>ビョウショウ</t>
    </rPh>
    <rPh sb="7" eb="9">
      <t>カクホ</t>
    </rPh>
    <rPh sb="9" eb="10">
      <t>リョウ</t>
    </rPh>
    <phoneticPr fontId="2"/>
  </si>
  <si>
    <t>休止病床の病床確保料</t>
    <rPh sb="0" eb="2">
      <t>キュウシ</t>
    </rPh>
    <rPh sb="2" eb="4">
      <t>ビョウショウ</t>
    </rPh>
    <rPh sb="5" eb="7">
      <t>ビョウショウ</t>
    </rPh>
    <rPh sb="7" eb="9">
      <t>カクホ</t>
    </rPh>
    <rPh sb="9" eb="10">
      <t>リョウ</t>
    </rPh>
    <phoneticPr fontId="2"/>
  </si>
  <si>
    <t>延べ空床数</t>
    <rPh sb="0" eb="1">
      <t>ノ</t>
    </rPh>
    <rPh sb="2" eb="4">
      <t>クウショウ</t>
    </rPh>
    <rPh sb="4" eb="5">
      <t>スウ</t>
    </rPh>
    <phoneticPr fontId="2"/>
  </si>
  <si>
    <t>事業概要</t>
    <rPh sb="0" eb="2">
      <t>ジギョウ</t>
    </rPh>
    <rPh sb="2" eb="4">
      <t>ガイヨウ</t>
    </rPh>
    <phoneticPr fontId="5"/>
  </si>
  <si>
    <t>総事業費</t>
    <rPh sb="0" eb="1">
      <t>ソウ</t>
    </rPh>
    <rPh sb="1" eb="4">
      <t>ジギョウヒ</t>
    </rPh>
    <phoneticPr fontId="5"/>
  </si>
  <si>
    <t>うち国庫交付額</t>
    <rPh sb="2" eb="4">
      <t>コッコ</t>
    </rPh>
    <rPh sb="4" eb="6">
      <t>コウフ</t>
    </rPh>
    <rPh sb="6" eb="7">
      <t>ガク</t>
    </rPh>
    <phoneticPr fontId="5"/>
  </si>
  <si>
    <t>新型コロナウイルス感染症対策事業</t>
    <rPh sb="12" eb="14">
      <t>タイサク</t>
    </rPh>
    <rPh sb="14" eb="16">
      <t>ジギョウ</t>
    </rPh>
    <phoneticPr fontId="12"/>
  </si>
  <si>
    <t>合計</t>
    <rPh sb="0" eb="2">
      <t>ゴウケイ</t>
    </rPh>
    <phoneticPr fontId="5"/>
  </si>
  <si>
    <t>ＩＣＵ</t>
  </si>
  <si>
    <t>ＨＣＵ</t>
  </si>
  <si>
    <t>（B)</t>
    <phoneticPr fontId="5"/>
  </si>
  <si>
    <t>（A)</t>
    <phoneticPr fontId="5"/>
  </si>
  <si>
    <t>別紙２</t>
    <rPh sb="0" eb="2">
      <t>ベッシ</t>
    </rPh>
    <phoneticPr fontId="5"/>
  </si>
  <si>
    <t>Ⅱ　添付書類</t>
  </si>
  <si>
    <t>計</t>
    <rPh sb="0" eb="1">
      <t>ケイ</t>
    </rPh>
    <phoneticPr fontId="15"/>
  </si>
  <si>
    <t>寄付金その他</t>
    <rPh sb="0" eb="3">
      <t>キフキン</t>
    </rPh>
    <rPh sb="5" eb="6">
      <t>ホカ</t>
    </rPh>
    <phoneticPr fontId="15"/>
  </si>
  <si>
    <t>起債</t>
    <rPh sb="0" eb="2">
      <t>キサイ</t>
    </rPh>
    <phoneticPr fontId="15"/>
  </si>
  <si>
    <t>一般財源</t>
    <rPh sb="0" eb="2">
      <t>イッパン</t>
    </rPh>
    <rPh sb="2" eb="4">
      <t>ザイゲン</t>
    </rPh>
    <phoneticPr fontId="15"/>
  </si>
  <si>
    <t>県等費補助</t>
    <rPh sb="0" eb="1">
      <t>ケン</t>
    </rPh>
    <rPh sb="1" eb="2">
      <t>トウ</t>
    </rPh>
    <rPh sb="2" eb="3">
      <t>ヒ</t>
    </rPh>
    <rPh sb="3" eb="5">
      <t>ホジョ</t>
    </rPh>
    <phoneticPr fontId="15"/>
  </si>
  <si>
    <t>国庫補助</t>
    <rPh sb="0" eb="2">
      <t>コッコ</t>
    </rPh>
    <rPh sb="2" eb="4">
      <t>ホジョ</t>
    </rPh>
    <phoneticPr fontId="15"/>
  </si>
  <si>
    <t>（歳出）</t>
    <rPh sb="1" eb="3">
      <t>サイシュツ</t>
    </rPh>
    <phoneticPr fontId="15"/>
  </si>
  <si>
    <t>（歳入）</t>
    <rPh sb="1" eb="3">
      <t>サイニュウ</t>
    </rPh>
    <phoneticPr fontId="15"/>
  </si>
  <si>
    <t>（千円）</t>
    <rPh sb="1" eb="3">
      <t>センエン</t>
    </rPh>
    <phoneticPr fontId="15"/>
  </si>
  <si>
    <t>事業費（総額）</t>
    <rPh sb="0" eb="3">
      <t>ジギョウヒ</t>
    </rPh>
    <rPh sb="4" eb="6">
      <t>ソウガク</t>
    </rPh>
    <phoneticPr fontId="15"/>
  </si>
  <si>
    <t>名称</t>
    <rPh sb="0" eb="2">
      <t>メイショウ</t>
    </rPh>
    <phoneticPr fontId="15"/>
  </si>
  <si>
    <t>（円）</t>
    <rPh sb="1" eb="2">
      <t>エン</t>
    </rPh>
    <phoneticPr fontId="15"/>
  </si>
  <si>
    <t xml:space="preserve">      </t>
  </si>
  <si>
    <t>Ⅰ　事業計画</t>
    <rPh sb="2" eb="4">
      <t>ジギョウ</t>
    </rPh>
    <phoneticPr fontId="2"/>
  </si>
  <si>
    <t>事業区分</t>
    <rPh sb="0" eb="2">
      <t>ジギョウ</t>
    </rPh>
    <rPh sb="2" eb="4">
      <t>クブン</t>
    </rPh>
    <phoneticPr fontId="2"/>
  </si>
  <si>
    <t xml:space="preserve">代表者名 </t>
    <phoneticPr fontId="15"/>
  </si>
  <si>
    <t>事業者名</t>
    <rPh sb="0" eb="2">
      <t>ジギョウ</t>
    </rPh>
    <rPh sb="2" eb="3">
      <t>シャ</t>
    </rPh>
    <rPh sb="3" eb="4">
      <t>メイ</t>
    </rPh>
    <phoneticPr fontId="2"/>
  </si>
  <si>
    <t xml:space="preserve">                                        </t>
  </si>
  <si>
    <t>必要理由（経緯、問題点等についても整理し、記載すること。）</t>
    <phoneticPr fontId="15"/>
  </si>
  <si>
    <t>事業の内容</t>
    <rPh sb="0" eb="2">
      <t>ジギョウ</t>
    </rPh>
    <phoneticPr fontId="15"/>
  </si>
  <si>
    <t>事　業　費</t>
    <phoneticPr fontId="15"/>
  </si>
  <si>
    <t>予算書（又は見込書）抄本</t>
    <phoneticPr fontId="2"/>
  </si>
  <si>
    <t>事業者名：</t>
    <rPh sb="0" eb="3">
      <t>ジギョウシャ</t>
    </rPh>
    <rPh sb="3" eb="4">
      <t>メイ</t>
    </rPh>
    <phoneticPr fontId="2"/>
  </si>
  <si>
    <t>（C)=（A)-(B)</t>
    <phoneticPr fontId="5"/>
  </si>
  <si>
    <t>（D)</t>
    <phoneticPr fontId="2"/>
  </si>
  <si>
    <t>（1）</t>
    <phoneticPr fontId="2"/>
  </si>
  <si>
    <t>（2）</t>
    <phoneticPr fontId="2"/>
  </si>
  <si>
    <t>事業費</t>
    <rPh sb="0" eb="3">
      <t>ジギョウヒ</t>
    </rPh>
    <phoneticPr fontId="15"/>
  </si>
  <si>
    <t>（a or b）</t>
  </si>
  <si>
    <t>円</t>
    <rPh sb="0" eb="1">
      <t>エン</t>
    </rPh>
    <phoneticPr fontId="2"/>
  </si>
  <si>
    <t>円</t>
    <rPh sb="0" eb="1">
      <t>エン</t>
    </rPh>
    <phoneticPr fontId="2"/>
  </si>
  <si>
    <t>金額(円)【a】</t>
    <phoneticPr fontId="2"/>
  </si>
  <si>
    <t>金額(円)【b】</t>
    <phoneticPr fontId="2"/>
  </si>
  <si>
    <t>選定額(円)</t>
    <phoneticPr fontId="2"/>
  </si>
  <si>
    <t>単価(円)/日</t>
    <rPh sb="6" eb="7">
      <t>ニチ</t>
    </rPh>
    <phoneticPr fontId="2"/>
  </si>
  <si>
    <t>添付資料
番号等</t>
    <rPh sb="0" eb="2">
      <t>テンプ</t>
    </rPh>
    <rPh sb="2" eb="4">
      <t>シリョウ</t>
    </rPh>
    <rPh sb="5" eb="7">
      <t>バンゴウ</t>
    </rPh>
    <rPh sb="7" eb="8">
      <t>トウ</t>
    </rPh>
    <phoneticPr fontId="2"/>
  </si>
  <si>
    <t>事業における
寄付金その他
収入額</t>
    <rPh sb="0" eb="2">
      <t>ジギョウ</t>
    </rPh>
    <phoneticPr fontId="5"/>
  </si>
  <si>
    <t>総事業費　</t>
  </si>
  <si>
    <t xml:space="preserve">総事業費から
寄付金その他
収入額を控除した額 </t>
    <phoneticPr fontId="2"/>
  </si>
  <si>
    <t>(千円未満切捨)円</t>
    <rPh sb="8" eb="9">
      <t>エン</t>
    </rPh>
    <phoneticPr fontId="2"/>
  </si>
  <si>
    <t>(A)</t>
    <phoneticPr fontId="2"/>
  </si>
  <si>
    <t>病床確保に係る経費</t>
    <phoneticPr fontId="2"/>
  </si>
  <si>
    <t>神奈川県新型コロナウイルス感染症患者等受入病床確保事業補助金に関する事業実施計画</t>
    <rPh sb="0" eb="4">
      <t>カナガワケン</t>
    </rPh>
    <rPh sb="4" eb="6">
      <t>シンガタ</t>
    </rPh>
    <rPh sb="13" eb="16">
      <t>カンセンショウ</t>
    </rPh>
    <rPh sb="16" eb="18">
      <t>カンジャ</t>
    </rPh>
    <rPh sb="18" eb="19">
      <t>トウ</t>
    </rPh>
    <rPh sb="19" eb="21">
      <t>ウケイレ</t>
    </rPh>
    <rPh sb="21" eb="23">
      <t>ビョウショウ</t>
    </rPh>
    <rPh sb="23" eb="25">
      <t>カクホ</t>
    </rPh>
    <rPh sb="25" eb="27">
      <t>ジギョウ</t>
    </rPh>
    <rPh sb="27" eb="30">
      <t>ホジョキン</t>
    </rPh>
    <rPh sb="34" eb="36">
      <t>ジギョウ</t>
    </rPh>
    <rPh sb="36" eb="38">
      <t>ジッシ</t>
    </rPh>
    <phoneticPr fontId="5"/>
  </si>
  <si>
    <t>新型コロナウイルス感染症対策事業</t>
    <rPh sb="0" eb="2">
      <t>シンガタ</t>
    </rPh>
    <rPh sb="9" eb="12">
      <t>カンセンショウ</t>
    </rPh>
    <rPh sb="12" eb="14">
      <t>タイサク</t>
    </rPh>
    <rPh sb="14" eb="16">
      <t>ジギョウ</t>
    </rPh>
    <phoneticPr fontId="12"/>
  </si>
  <si>
    <t>(E)=(C)or(D)</t>
    <phoneticPr fontId="5"/>
  </si>
  <si>
    <t>(B)</t>
    <phoneticPr fontId="2"/>
  </si>
  <si>
    <t>陽性</t>
    <rPh sb="0" eb="2">
      <t>ヨウセイ</t>
    </rPh>
    <phoneticPr fontId="2"/>
  </si>
  <si>
    <t>①＋②</t>
    <phoneticPr fontId="2"/>
  </si>
  <si>
    <t>その他参考となる書類</t>
    <phoneticPr fontId="15"/>
  </si>
  <si>
    <t>その他参考となる書類</t>
    <phoneticPr fontId="15"/>
  </si>
  <si>
    <t>延べ
空床数</t>
    <rPh sb="0" eb="1">
      <t>ノ</t>
    </rPh>
    <rPh sb="3" eb="5">
      <t>クウショウ</t>
    </rPh>
    <rPh sb="5" eb="6">
      <t>スウ</t>
    </rPh>
    <phoneticPr fontId="25"/>
  </si>
  <si>
    <t>稼働病床
の病床確保料</t>
    <rPh sb="0" eb="2">
      <t>カドウ</t>
    </rPh>
    <rPh sb="2" eb="4">
      <t>ビョウショウ</t>
    </rPh>
    <rPh sb="6" eb="8">
      <t>ビョウショウ</t>
    </rPh>
    <rPh sb="8" eb="10">
      <t>カクホ</t>
    </rPh>
    <rPh sb="10" eb="11">
      <t>リョウ</t>
    </rPh>
    <phoneticPr fontId="25"/>
  </si>
  <si>
    <t>陽性患者</t>
    <rPh sb="0" eb="2">
      <t>ヨウセイ</t>
    </rPh>
    <rPh sb="2" eb="4">
      <t>カンジャ</t>
    </rPh>
    <phoneticPr fontId="25"/>
  </si>
  <si>
    <t>ＩＣＵ</t>
    <phoneticPr fontId="25"/>
  </si>
  <si>
    <t>合計</t>
    <rPh sb="0" eb="2">
      <t>ゴウケイ</t>
    </rPh>
    <phoneticPr fontId="25"/>
  </si>
  <si>
    <t>上記以外</t>
    <rPh sb="0" eb="2">
      <t>ジョウキ</t>
    </rPh>
    <rPh sb="2" eb="4">
      <t>イガイ</t>
    </rPh>
    <phoneticPr fontId="25"/>
  </si>
  <si>
    <t>延べ
休止病床数</t>
    <rPh sb="0" eb="1">
      <t>ノ</t>
    </rPh>
    <rPh sb="3" eb="5">
      <t>キュウシ</t>
    </rPh>
    <rPh sb="5" eb="7">
      <t>ビョウショウ</t>
    </rPh>
    <rPh sb="7" eb="8">
      <t>スウ</t>
    </rPh>
    <phoneticPr fontId="25"/>
  </si>
  <si>
    <t>休止病床
の病床確保料</t>
    <rPh sb="0" eb="2">
      <t>キュウシ</t>
    </rPh>
    <rPh sb="2" eb="4">
      <t>ビョウショウ</t>
    </rPh>
    <rPh sb="6" eb="8">
      <t>ビョウショウ</t>
    </rPh>
    <rPh sb="8" eb="10">
      <t>カクホ</t>
    </rPh>
    <rPh sb="10" eb="11">
      <t>リョウ</t>
    </rPh>
    <phoneticPr fontId="25"/>
  </si>
  <si>
    <t>病院全体の
休床</t>
    <rPh sb="0" eb="2">
      <t>ビョウイン</t>
    </rPh>
    <rPh sb="2" eb="4">
      <t>ゼンタイ</t>
    </rPh>
    <rPh sb="6" eb="8">
      <t>キュウユカ</t>
    </rPh>
    <phoneticPr fontId="25"/>
  </si>
  <si>
    <t>ＩＣＵ内</t>
    <rPh sb="3" eb="4">
      <t>ナイ</t>
    </rPh>
    <phoneticPr fontId="25"/>
  </si>
  <si>
    <t>休止病床</t>
    <rPh sb="0" eb="2">
      <t>キュウシ</t>
    </rPh>
    <rPh sb="2" eb="4">
      <t>ビョウショウ</t>
    </rPh>
    <phoneticPr fontId="25"/>
  </si>
  <si>
    <t>休止病床数</t>
    <rPh sb="0" eb="2">
      <t>キュウシ</t>
    </rPh>
    <rPh sb="2" eb="4">
      <t>ビョウショウ</t>
    </rPh>
    <rPh sb="4" eb="5">
      <t>スウ</t>
    </rPh>
    <phoneticPr fontId="25"/>
  </si>
  <si>
    <t>稼働病床の病床確保料</t>
    <rPh sb="0" eb="2">
      <t>カドウ</t>
    </rPh>
    <rPh sb="2" eb="4">
      <t>ビョウショウ</t>
    </rPh>
    <rPh sb="5" eb="7">
      <t>ビョウショウ</t>
    </rPh>
    <rPh sb="7" eb="9">
      <t>カクホ</t>
    </rPh>
    <rPh sb="9" eb="10">
      <t>リョウ</t>
    </rPh>
    <phoneticPr fontId="25"/>
  </si>
  <si>
    <t>休止病床の病床確保料</t>
    <rPh sb="0" eb="2">
      <t>キュウシ</t>
    </rPh>
    <rPh sb="2" eb="4">
      <t>ビョウショウ</t>
    </rPh>
    <rPh sb="5" eb="7">
      <t>ビョウショウ</t>
    </rPh>
    <rPh sb="7" eb="9">
      <t>カクホ</t>
    </rPh>
    <rPh sb="9" eb="10">
      <t>リョウ</t>
    </rPh>
    <phoneticPr fontId="25"/>
  </si>
  <si>
    <t>休止病床数の上限</t>
    <phoneticPr fontId="25"/>
  </si>
  <si>
    <t>医療機関名</t>
    <phoneticPr fontId="2"/>
  </si>
  <si>
    <t>連絡先</t>
    <rPh sb="0" eb="3">
      <t>レンラクサキ</t>
    </rPh>
    <phoneticPr fontId="2"/>
  </si>
  <si>
    <t>担当者所属</t>
    <rPh sb="0" eb="3">
      <t>タントウシャ</t>
    </rPh>
    <rPh sb="3" eb="5">
      <t>ショゾク</t>
    </rPh>
    <phoneticPr fontId="2"/>
  </si>
  <si>
    <t>担当者名</t>
    <rPh sb="0" eb="3">
      <t>タントウシャ</t>
    </rPh>
    <rPh sb="3" eb="4">
      <t>メイ</t>
    </rPh>
    <phoneticPr fontId="2"/>
  </si>
  <si>
    <t>電話番号</t>
    <rPh sb="0" eb="2">
      <t>デンワ</t>
    </rPh>
    <rPh sb="2" eb="4">
      <t>バンゴウ</t>
    </rPh>
    <phoneticPr fontId="2"/>
  </si>
  <si>
    <t>ＦＡＸ番号</t>
    <rPh sb="3" eb="5">
      <t>バンゴウ</t>
    </rPh>
    <phoneticPr fontId="2"/>
  </si>
  <si>
    <t>項目</t>
    <rPh sb="0" eb="2">
      <t>コウモク</t>
    </rPh>
    <phoneticPr fontId="2"/>
  </si>
  <si>
    <t>確認内容</t>
    <rPh sb="0" eb="2">
      <t>カクニン</t>
    </rPh>
    <rPh sb="2" eb="4">
      <t>ナイヨウ</t>
    </rPh>
    <phoneticPr fontId="2"/>
  </si>
  <si>
    <t>所在地</t>
    <rPh sb="0" eb="3">
      <t>ショザイチ</t>
    </rPh>
    <phoneticPr fontId="2"/>
  </si>
  <si>
    <t>郵便番号</t>
    <rPh sb="0" eb="4">
      <t>ユウビンバンゴウ</t>
    </rPh>
    <phoneticPr fontId="2"/>
  </si>
  <si>
    <t>基礎情報入力シート</t>
    <rPh sb="0" eb="2">
      <t>キソ</t>
    </rPh>
    <rPh sb="2" eb="4">
      <t>ジョウホウ</t>
    </rPh>
    <rPh sb="4" eb="6">
      <t>ニュウリョク</t>
    </rPh>
    <phoneticPr fontId="2"/>
  </si>
  <si>
    <t>申請年月日</t>
    <rPh sb="0" eb="2">
      <t>シンセイ</t>
    </rPh>
    <rPh sb="2" eb="5">
      <t>ネンガッピ</t>
    </rPh>
    <phoneticPr fontId="2"/>
  </si>
  <si>
    <r>
      <t xml:space="preserve">医療機関コード
</t>
    </r>
    <r>
      <rPr>
        <sz val="6"/>
        <rFont val="ＭＳ ゴシック"/>
        <family val="3"/>
        <charset val="128"/>
      </rPr>
      <t>（14から始まる10桁の医療機関コードを記載ください。）</t>
    </r>
    <rPh sb="0" eb="2">
      <t>イリョウ</t>
    </rPh>
    <rPh sb="2" eb="4">
      <t>キカン</t>
    </rPh>
    <rPh sb="13" eb="14">
      <t>ハジ</t>
    </rPh>
    <rPh sb="18" eb="19">
      <t>ケタ</t>
    </rPh>
    <rPh sb="20" eb="22">
      <t>イリョウ</t>
    </rPh>
    <rPh sb="22" eb="24">
      <t>キカン</t>
    </rPh>
    <rPh sb="28" eb="30">
      <t>キサイ</t>
    </rPh>
    <phoneticPr fontId="2"/>
  </si>
  <si>
    <t>医療機関名</t>
    <rPh sb="0" eb="2">
      <t>イリョウ</t>
    </rPh>
    <rPh sb="2" eb="4">
      <t>キカン</t>
    </rPh>
    <rPh sb="4" eb="5">
      <t>メイ</t>
    </rPh>
    <phoneticPr fontId="2"/>
  </si>
  <si>
    <t>メールアドレス</t>
    <phoneticPr fontId="2"/>
  </si>
  <si>
    <t>補助金の交付申請に必要な書類は次の様式です。
申請書提出前に不足がないか必ず確認し、チェック欄にレ点を入れてください。</t>
    <rPh sb="0" eb="3">
      <t>ホジョキン</t>
    </rPh>
    <rPh sb="4" eb="6">
      <t>コウフ</t>
    </rPh>
    <rPh sb="6" eb="8">
      <t>シンセイ</t>
    </rPh>
    <rPh sb="9" eb="11">
      <t>ヒツヨウ</t>
    </rPh>
    <rPh sb="12" eb="14">
      <t>ショルイ</t>
    </rPh>
    <rPh sb="15" eb="16">
      <t>ツギ</t>
    </rPh>
    <rPh sb="17" eb="19">
      <t>ヨウシキ</t>
    </rPh>
    <rPh sb="23" eb="25">
      <t>シンセイ</t>
    </rPh>
    <rPh sb="25" eb="26">
      <t>ショ</t>
    </rPh>
    <rPh sb="26" eb="28">
      <t>テイシュツ</t>
    </rPh>
    <rPh sb="28" eb="29">
      <t>マエ</t>
    </rPh>
    <rPh sb="30" eb="32">
      <t>フソク</t>
    </rPh>
    <rPh sb="36" eb="37">
      <t>カナラ</t>
    </rPh>
    <rPh sb="38" eb="40">
      <t>カクニン</t>
    </rPh>
    <phoneticPr fontId="2"/>
  </si>
  <si>
    <t>チェック</t>
    <phoneticPr fontId="2"/>
  </si>
  <si>
    <t>コロナ対応に伴う処遇改善状況</t>
    <phoneticPr fontId="2"/>
  </si>
  <si>
    <t>根拠資料</t>
    <rPh sb="0" eb="2">
      <t>コンキョ</t>
    </rPh>
    <rPh sb="2" eb="4">
      <t>シリョウ</t>
    </rPh>
    <phoneticPr fontId="2"/>
  </si>
  <si>
    <t>事前着手届</t>
    <rPh sb="0" eb="2">
      <t>ジゼン</t>
    </rPh>
    <rPh sb="2" eb="4">
      <t>チャクシュ</t>
    </rPh>
    <rPh sb="4" eb="5">
      <t>トドケ</t>
    </rPh>
    <phoneticPr fontId="2"/>
  </si>
  <si>
    <t>法人又は
個人の情報</t>
    <rPh sb="0" eb="2">
      <t>ホウジン</t>
    </rPh>
    <rPh sb="2" eb="3">
      <t>マタ</t>
    </rPh>
    <rPh sb="5" eb="7">
      <t>コジン</t>
    </rPh>
    <rPh sb="8" eb="10">
      <t>ジョウホウ</t>
    </rPh>
    <phoneticPr fontId="2"/>
  </si>
  <si>
    <t>代表者氏名
（法人の場合のみ）</t>
    <rPh sb="0" eb="3">
      <t>ダイヒョウシャ</t>
    </rPh>
    <rPh sb="3" eb="5">
      <t>シメイ</t>
    </rPh>
    <rPh sb="7" eb="9">
      <t>ホウジン</t>
    </rPh>
    <rPh sb="10" eb="12">
      <t>バアイ</t>
    </rPh>
    <phoneticPr fontId="2"/>
  </si>
  <si>
    <t>神奈川県知事　殿</t>
    <rPh sb="0" eb="3">
      <t>カナガワ</t>
    </rPh>
    <rPh sb="3" eb="6">
      <t>ケンチジ</t>
    </rPh>
    <rPh sb="7" eb="8">
      <t>トノ</t>
    </rPh>
    <phoneticPr fontId="2"/>
  </si>
  <si>
    <t>郵便番号</t>
    <phoneticPr fontId="2"/>
  </si>
  <si>
    <t>提出者氏名
又は名称</t>
    <rPh sb="0" eb="2">
      <t>テイシュツ</t>
    </rPh>
    <rPh sb="2" eb="3">
      <t>シャ</t>
    </rPh>
    <rPh sb="3" eb="5">
      <t>シメイ</t>
    </rPh>
    <rPh sb="6" eb="7">
      <t>マタ</t>
    </rPh>
    <rPh sb="8" eb="10">
      <t>メイショウ</t>
    </rPh>
    <phoneticPr fontId="2"/>
  </si>
  <si>
    <t>　関する事業実施計画（別紙１）</t>
    <phoneticPr fontId="2"/>
  </si>
  <si>
    <t>２　事業の実施に要する経費に関する調書 （別紙２）</t>
    <phoneticPr fontId="2"/>
  </si>
  <si>
    <t>３　添付書類</t>
    <phoneticPr fontId="2"/>
  </si>
  <si>
    <r>
      <t>第１号様式</t>
    </r>
    <r>
      <rPr>
        <sz val="12"/>
        <color theme="1"/>
        <rFont val="ＭＳ 明朝"/>
        <family val="1"/>
        <charset val="128"/>
      </rPr>
      <t>（用紙　日本産業規格Ａ４縦長型）</t>
    </r>
  </si>
  <si>
    <t>　</t>
    <phoneticPr fontId="2"/>
  </si>
  <si>
    <t>交付要綱第３条の規定に基づき、次のとおり事業実施計画を提出します。</t>
    <phoneticPr fontId="2"/>
  </si>
  <si>
    <r>
      <t>第２号様式</t>
    </r>
    <r>
      <rPr>
        <sz val="12"/>
        <color theme="1"/>
        <rFont val="ＭＳ 明朝"/>
        <family val="1"/>
        <charset val="128"/>
      </rPr>
      <t>（用紙　日本産業規格Ａ４縦長型）</t>
    </r>
    <phoneticPr fontId="2"/>
  </si>
  <si>
    <t>交付要綱第４条第１項の規定に基づき、次のとおり補助金の交付を申請します。</t>
    <phoneticPr fontId="2"/>
  </si>
  <si>
    <t>１　新規交付申請額</t>
    <rPh sb="2" eb="4">
      <t>シンキ</t>
    </rPh>
    <rPh sb="4" eb="6">
      <t>コウフ</t>
    </rPh>
    <rPh sb="6" eb="8">
      <t>シンセイ</t>
    </rPh>
    <rPh sb="8" eb="9">
      <t>ガク</t>
    </rPh>
    <phoneticPr fontId="2"/>
  </si>
  <si>
    <t>金</t>
    <rPh sb="0" eb="1">
      <t>キン</t>
    </rPh>
    <phoneticPr fontId="2"/>
  </si>
  <si>
    <t>　関する事業実施計画（個票）（別紙３）</t>
    <phoneticPr fontId="2"/>
  </si>
  <si>
    <t>３　事業の実施に要する経費に関する調書（個票）（別紙４（１）又は（２））</t>
    <phoneticPr fontId="2"/>
  </si>
  <si>
    <t>４　添付書類</t>
    <phoneticPr fontId="2"/>
  </si>
  <si>
    <r>
      <t>※申請書類の内容確認などで連絡することがあります。
　</t>
    </r>
    <r>
      <rPr>
        <sz val="10"/>
        <color theme="1"/>
        <rFont val="ＭＳ ゴシック"/>
        <family val="3"/>
        <charset val="128"/>
      </rPr>
      <t>書類の作成者など、申請内容の確認ができる方の連絡先を記載ください。</t>
    </r>
    <rPh sb="1" eb="3">
      <t>シンセイ</t>
    </rPh>
    <rPh sb="3" eb="5">
      <t>ショルイ</t>
    </rPh>
    <rPh sb="6" eb="8">
      <t>ナイヨウ</t>
    </rPh>
    <rPh sb="8" eb="10">
      <t>カクニン</t>
    </rPh>
    <rPh sb="13" eb="15">
      <t>レンラク</t>
    </rPh>
    <rPh sb="27" eb="29">
      <t>ショルイ</t>
    </rPh>
    <rPh sb="30" eb="32">
      <t>サクセイ</t>
    </rPh>
    <rPh sb="32" eb="33">
      <t>シャ</t>
    </rPh>
    <rPh sb="36" eb="38">
      <t>シンセイ</t>
    </rPh>
    <rPh sb="38" eb="40">
      <t>ナイヨウ</t>
    </rPh>
    <rPh sb="41" eb="43">
      <t>カクニン</t>
    </rPh>
    <rPh sb="47" eb="48">
      <t>カタ</t>
    </rPh>
    <rPh sb="49" eb="52">
      <t>レンラクサキ</t>
    </rPh>
    <rPh sb="53" eb="55">
      <t>キサイ</t>
    </rPh>
    <phoneticPr fontId="2"/>
  </si>
  <si>
    <t>陽性患者</t>
    <phoneticPr fontId="25"/>
  </si>
  <si>
    <t>休止病床数の上限確認</t>
    <phoneticPr fontId="25"/>
  </si>
  <si>
    <t>入力した休止病床数の合計</t>
    <phoneticPr fontId="25"/>
  </si>
  <si>
    <t>判定</t>
    <phoneticPr fontId="25"/>
  </si>
  <si>
    <t>日付</t>
    <rPh sb="0" eb="2">
      <t>ヒヅケ</t>
    </rPh>
    <phoneticPr fontId="25"/>
  </si>
  <si>
    <t>1日</t>
    <rPh sb="1" eb="2">
      <t>ニチ</t>
    </rPh>
    <phoneticPr fontId="25"/>
  </si>
  <si>
    <t>2日</t>
    <rPh sb="1" eb="2">
      <t>ニチ</t>
    </rPh>
    <phoneticPr fontId="25"/>
  </si>
  <si>
    <t>3日</t>
    <rPh sb="1" eb="2">
      <t>ニチ</t>
    </rPh>
    <phoneticPr fontId="25"/>
  </si>
  <si>
    <t>4日</t>
    <rPh sb="1" eb="2">
      <t>ニチ</t>
    </rPh>
    <phoneticPr fontId="25"/>
  </si>
  <si>
    <t>5日</t>
    <rPh sb="1" eb="2">
      <t>ニチ</t>
    </rPh>
    <phoneticPr fontId="25"/>
  </si>
  <si>
    <t>6日</t>
    <rPh sb="1" eb="2">
      <t>ニチ</t>
    </rPh>
    <phoneticPr fontId="25"/>
  </si>
  <si>
    <t>7日</t>
    <rPh sb="1" eb="2">
      <t>ニチ</t>
    </rPh>
    <phoneticPr fontId="25"/>
  </si>
  <si>
    <t>8日</t>
    <rPh sb="1" eb="2">
      <t>ニチ</t>
    </rPh>
    <phoneticPr fontId="25"/>
  </si>
  <si>
    <t>9日</t>
    <rPh sb="1" eb="2">
      <t>ニチ</t>
    </rPh>
    <phoneticPr fontId="25"/>
  </si>
  <si>
    <t>10日</t>
    <rPh sb="2" eb="3">
      <t>ニチ</t>
    </rPh>
    <phoneticPr fontId="25"/>
  </si>
  <si>
    <t>11日</t>
    <rPh sb="2" eb="3">
      <t>ニチ</t>
    </rPh>
    <phoneticPr fontId="25"/>
  </si>
  <si>
    <t>12日</t>
    <rPh sb="2" eb="3">
      <t>ニチ</t>
    </rPh>
    <phoneticPr fontId="25"/>
  </si>
  <si>
    <t>13日</t>
    <rPh sb="2" eb="3">
      <t>ニチ</t>
    </rPh>
    <phoneticPr fontId="25"/>
  </si>
  <si>
    <t>14日</t>
    <rPh sb="2" eb="3">
      <t>ニチ</t>
    </rPh>
    <phoneticPr fontId="25"/>
  </si>
  <si>
    <t>15日</t>
    <rPh sb="2" eb="3">
      <t>ニチ</t>
    </rPh>
    <phoneticPr fontId="25"/>
  </si>
  <si>
    <t>16日</t>
    <rPh sb="2" eb="3">
      <t>ニチ</t>
    </rPh>
    <phoneticPr fontId="25"/>
  </si>
  <si>
    <t>17日</t>
    <rPh sb="2" eb="3">
      <t>ニチ</t>
    </rPh>
    <phoneticPr fontId="25"/>
  </si>
  <si>
    <t>18日</t>
    <rPh sb="2" eb="3">
      <t>ニチ</t>
    </rPh>
    <phoneticPr fontId="25"/>
  </si>
  <si>
    <t>19日</t>
    <rPh sb="2" eb="3">
      <t>ニチ</t>
    </rPh>
    <phoneticPr fontId="25"/>
  </si>
  <si>
    <t>20日</t>
    <rPh sb="2" eb="3">
      <t>ニチ</t>
    </rPh>
    <phoneticPr fontId="25"/>
  </si>
  <si>
    <t>21日</t>
    <rPh sb="2" eb="3">
      <t>ニチ</t>
    </rPh>
    <phoneticPr fontId="25"/>
  </si>
  <si>
    <t>22日</t>
    <rPh sb="2" eb="3">
      <t>ニチ</t>
    </rPh>
    <phoneticPr fontId="25"/>
  </si>
  <si>
    <t>23日</t>
    <rPh sb="2" eb="3">
      <t>ニチ</t>
    </rPh>
    <phoneticPr fontId="25"/>
  </si>
  <si>
    <t>24日</t>
    <rPh sb="2" eb="3">
      <t>ニチ</t>
    </rPh>
    <phoneticPr fontId="25"/>
  </si>
  <si>
    <t>25日</t>
    <rPh sb="2" eb="3">
      <t>ニチ</t>
    </rPh>
    <phoneticPr fontId="25"/>
  </si>
  <si>
    <t>26日</t>
    <rPh sb="2" eb="3">
      <t>ニチ</t>
    </rPh>
    <phoneticPr fontId="25"/>
  </si>
  <si>
    <t>27日</t>
    <rPh sb="2" eb="3">
      <t>ニチ</t>
    </rPh>
    <phoneticPr fontId="25"/>
  </si>
  <si>
    <t>28日</t>
    <rPh sb="2" eb="3">
      <t>ニチ</t>
    </rPh>
    <phoneticPr fontId="25"/>
  </si>
  <si>
    <t>29日</t>
    <rPh sb="2" eb="3">
      <t>ニチ</t>
    </rPh>
    <phoneticPr fontId="25"/>
  </si>
  <si>
    <t>30日</t>
    <rPh sb="2" eb="3">
      <t>ニチ</t>
    </rPh>
    <phoneticPr fontId="25"/>
  </si>
  <si>
    <t>31日</t>
    <rPh sb="2" eb="3">
      <t>ニチ</t>
    </rPh>
    <phoneticPr fontId="25"/>
  </si>
  <si>
    <t>コロナ対応に伴う処遇改善状況</t>
    <rPh sb="3" eb="5">
      <t>タイオウ</t>
    </rPh>
    <rPh sb="6" eb="7">
      <t>トモナ</t>
    </rPh>
    <rPh sb="8" eb="10">
      <t>ショグウ</t>
    </rPh>
    <rPh sb="10" eb="12">
      <t>カイゼン</t>
    </rPh>
    <rPh sb="12" eb="14">
      <t>ジョウキョウ</t>
    </rPh>
    <phoneticPr fontId="25"/>
  </si>
  <si>
    <t>都道府県</t>
    <rPh sb="0" eb="4">
      <t>トドウフケン</t>
    </rPh>
    <phoneticPr fontId="25"/>
  </si>
  <si>
    <t>都道府県（選択）</t>
    <rPh sb="0" eb="4">
      <t>トドウフケン</t>
    </rPh>
    <rPh sb="5" eb="7">
      <t>センタク</t>
    </rPh>
    <phoneticPr fontId="25"/>
  </si>
  <si>
    <t xml:space="preserve"> 北海道</t>
    <phoneticPr fontId="25"/>
  </si>
  <si>
    <t>計画・実績（選択）</t>
    <rPh sb="0" eb="2">
      <t>ケイカク</t>
    </rPh>
    <rPh sb="3" eb="5">
      <t>ジッセキ</t>
    </rPh>
    <rPh sb="6" eb="8">
      <t>センタク</t>
    </rPh>
    <phoneticPr fontId="25"/>
  </si>
  <si>
    <t>計画</t>
    <rPh sb="0" eb="2">
      <t>ケイカク</t>
    </rPh>
    <phoneticPr fontId="25"/>
  </si>
  <si>
    <t>実績</t>
    <rPh sb="0" eb="2">
      <t>ジッセキ</t>
    </rPh>
    <phoneticPr fontId="25"/>
  </si>
  <si>
    <t xml:space="preserve"> 青森県</t>
  </si>
  <si>
    <t xml:space="preserve"> 岩手県</t>
  </si>
  <si>
    <t>②事業区分
（○・×を選択）</t>
    <rPh sb="1" eb="3">
      <t>ジギョウ</t>
    </rPh>
    <rPh sb="3" eb="5">
      <t>クブン</t>
    </rPh>
    <rPh sb="11" eb="13">
      <t>センタク</t>
    </rPh>
    <phoneticPr fontId="25"/>
  </si>
  <si>
    <t>重点医療機関（特定機能病院）</t>
    <rPh sb="0" eb="2">
      <t>ジュウテン</t>
    </rPh>
    <rPh sb="2" eb="4">
      <t>イリョウ</t>
    </rPh>
    <rPh sb="4" eb="6">
      <t>キカン</t>
    </rPh>
    <rPh sb="7" eb="9">
      <t>トクテイ</t>
    </rPh>
    <rPh sb="9" eb="11">
      <t>キノウ</t>
    </rPh>
    <rPh sb="11" eb="13">
      <t>ビョウイン</t>
    </rPh>
    <phoneticPr fontId="25"/>
  </si>
  <si>
    <t>重点医療機関（一般病院）</t>
    <rPh sb="0" eb="2">
      <t>ジュウテン</t>
    </rPh>
    <rPh sb="2" eb="4">
      <t>イリョウ</t>
    </rPh>
    <rPh sb="4" eb="6">
      <t>キカン</t>
    </rPh>
    <rPh sb="7" eb="9">
      <t>イッパン</t>
    </rPh>
    <rPh sb="9" eb="11">
      <t>ビョウイン</t>
    </rPh>
    <phoneticPr fontId="25"/>
  </si>
  <si>
    <t>協力医療機関</t>
    <rPh sb="0" eb="2">
      <t>キョウリョク</t>
    </rPh>
    <rPh sb="2" eb="4">
      <t>イリョウ</t>
    </rPh>
    <rPh sb="4" eb="6">
      <t>キカン</t>
    </rPh>
    <phoneticPr fontId="25"/>
  </si>
  <si>
    <t>その他医療機関</t>
    <rPh sb="2" eb="3">
      <t>タ</t>
    </rPh>
    <rPh sb="3" eb="5">
      <t>イリョウ</t>
    </rPh>
    <rPh sb="5" eb="7">
      <t>キカン</t>
    </rPh>
    <phoneticPr fontId="25"/>
  </si>
  <si>
    <t xml:space="preserve"> 宮城県</t>
  </si>
  <si>
    <t xml:space="preserve"> 福島県</t>
  </si>
  <si>
    <t>③病床確保料でコロナ対応医療従事者の処遇改善を実施する（した）。（○・×を選択）</t>
    <rPh sb="1" eb="3">
      <t>ビョウショウ</t>
    </rPh>
    <rPh sb="3" eb="6">
      <t>カクホリョウ</t>
    </rPh>
    <rPh sb="10" eb="12">
      <t>タイオウ</t>
    </rPh>
    <rPh sb="12" eb="14">
      <t>イリョウ</t>
    </rPh>
    <rPh sb="14" eb="17">
      <t>ジュウジシャ</t>
    </rPh>
    <rPh sb="18" eb="20">
      <t>ショグウ</t>
    </rPh>
    <rPh sb="20" eb="22">
      <t>カイゼン</t>
    </rPh>
    <rPh sb="23" eb="25">
      <t>ジッシ</t>
    </rPh>
    <rPh sb="37" eb="39">
      <t>センタク</t>
    </rPh>
    <phoneticPr fontId="25"/>
  </si>
  <si>
    <t>○</t>
    <phoneticPr fontId="25"/>
  </si>
  <si>
    <t>×</t>
    <phoneticPr fontId="25"/>
  </si>
  <si>
    <t xml:space="preserve"> 茨城県</t>
  </si>
  <si>
    <t>（以降は③で○を回答した場合のみ記載）</t>
    <rPh sb="1" eb="3">
      <t>イコウ</t>
    </rPh>
    <rPh sb="8" eb="10">
      <t>カイトウ</t>
    </rPh>
    <rPh sb="12" eb="14">
      <t>バアイ</t>
    </rPh>
    <rPh sb="16" eb="18">
      <t>キサイ</t>
    </rPh>
    <phoneticPr fontId="25"/>
  </si>
  <si>
    <t xml:space="preserve"> 栃木県</t>
  </si>
  <si>
    <t>④実施する（した）処遇改善の内容
（○・×を選択）</t>
    <rPh sb="1" eb="3">
      <t>ジッシ</t>
    </rPh>
    <rPh sb="9" eb="11">
      <t>ショグウ</t>
    </rPh>
    <rPh sb="11" eb="13">
      <t>カイゼン</t>
    </rPh>
    <rPh sb="14" eb="16">
      <t>ナイヨウ</t>
    </rPh>
    <rPh sb="22" eb="24">
      <t>センタク</t>
    </rPh>
    <phoneticPr fontId="25"/>
  </si>
  <si>
    <t>基本給</t>
    <rPh sb="0" eb="3">
      <t>キホンキュウ</t>
    </rPh>
    <phoneticPr fontId="25"/>
  </si>
  <si>
    <t xml:space="preserve"> 群馬県</t>
  </si>
  <si>
    <t>特別手当</t>
    <rPh sb="0" eb="2">
      <t>トクベツ</t>
    </rPh>
    <rPh sb="2" eb="4">
      <t>テアテ</t>
    </rPh>
    <phoneticPr fontId="25"/>
  </si>
  <si>
    <t xml:space="preserve"> 埼玉県</t>
  </si>
  <si>
    <t>一時金</t>
    <rPh sb="0" eb="3">
      <t>イチジキン</t>
    </rPh>
    <phoneticPr fontId="25"/>
  </si>
  <si>
    <t>○</t>
    <phoneticPr fontId="25"/>
  </si>
  <si>
    <t xml:space="preserve"> 千葉県</t>
  </si>
  <si>
    <t>その他</t>
    <rPh sb="2" eb="3">
      <t>タ</t>
    </rPh>
    <phoneticPr fontId="25"/>
  </si>
  <si>
    <t xml:space="preserve"> 東京都</t>
  </si>
  <si>
    <t xml:space="preserve"> 神奈川県</t>
  </si>
  <si>
    <t xml:space="preserve"> 新潟県</t>
  </si>
  <si>
    <t xml:space="preserve"> 富山県</t>
  </si>
  <si>
    <t xml:space="preserve"> 石川県</t>
  </si>
  <si>
    <t xml:space="preserve"> 山梨県</t>
  </si>
  <si>
    <t xml:space="preserve"> 長野県</t>
  </si>
  <si>
    <t xml:space="preserve"> 岐阜県</t>
  </si>
  <si>
    <t xml:space="preserve"> 静岡県</t>
  </si>
  <si>
    <t xml:space="preserve"> 愛知県</t>
  </si>
  <si>
    <t xml:space="preserve"> 三重県</t>
  </si>
  <si>
    <t xml:space="preserve"> 滋賀県</t>
  </si>
  <si>
    <t xml:space="preserve"> 京都府</t>
  </si>
  <si>
    <t xml:space="preserve"> 大阪府</t>
  </si>
  <si>
    <t xml:space="preserve"> 兵庫県</t>
  </si>
  <si>
    <t xml:space="preserve"> 奈良県</t>
  </si>
  <si>
    <t xml:space="preserve"> 和歌山県</t>
  </si>
  <si>
    <t xml:space="preserve"> 鳥取県</t>
  </si>
  <si>
    <t xml:space="preserve"> 島根県</t>
  </si>
  <si>
    <t xml:space="preserve"> 岡山県</t>
  </si>
  <si>
    <t xml:space="preserve"> 広島県</t>
  </si>
  <si>
    <t xml:space="preserve"> 山口県</t>
  </si>
  <si>
    <t xml:space="preserve"> 徳島県</t>
  </si>
  <si>
    <t xml:space="preserve"> 香川県</t>
  </si>
  <si>
    <t xml:space="preserve"> 愛媛県</t>
  </si>
  <si>
    <t xml:space="preserve"> 高知県</t>
  </si>
  <si>
    <t xml:space="preserve"> 福岡県</t>
  </si>
  <si>
    <t xml:space="preserve"> 佐賀県</t>
  </si>
  <si>
    <t xml:space="preserve"> 長崎県</t>
  </si>
  <si>
    <t xml:space="preserve"> 熊本県</t>
  </si>
  <si>
    <t xml:space="preserve"> 大分県</t>
  </si>
  <si>
    <t xml:space="preserve"> 宮崎県</t>
  </si>
  <si>
    <t xml:space="preserve"> 鹿児島県</t>
  </si>
  <si>
    <t xml:space="preserve"> 沖縄県</t>
  </si>
  <si>
    <t>①医療機関名</t>
    <rPh sb="1" eb="5">
      <t>イリョウキカン</t>
    </rPh>
    <rPh sb="5" eb="6">
      <t>メイ</t>
    </rPh>
    <phoneticPr fontId="25"/>
  </si>
  <si>
    <t>連絡票</t>
    <rPh sb="0" eb="2">
      <t>レンラク</t>
    </rPh>
    <rPh sb="2" eb="3">
      <t>ヒョウ</t>
    </rPh>
    <phoneticPr fontId="2"/>
  </si>
  <si>
    <t>報告者氏名(個人の場合)又は名称(法人の場合)</t>
    <phoneticPr fontId="2"/>
  </si>
  <si>
    <t>　</t>
    <phoneticPr fontId="2"/>
  </si>
  <si>
    <t>使用病床数(B)</t>
    <rPh sb="0" eb="2">
      <t>シヨウ</t>
    </rPh>
    <rPh sb="2" eb="4">
      <t>ビョウショウ</t>
    </rPh>
    <rPh sb="4" eb="5">
      <t>スウ</t>
    </rPh>
    <phoneticPr fontId="25"/>
  </si>
  <si>
    <t>使用病床数（B）</t>
    <rPh sb="0" eb="2">
      <t>シヨウ</t>
    </rPh>
    <rPh sb="2" eb="4">
      <t>ビョウショウ</t>
    </rPh>
    <rPh sb="4" eb="5">
      <t>スウ</t>
    </rPh>
    <phoneticPr fontId="25"/>
  </si>
  <si>
    <t>判定
【×の場合は不適切】</t>
    <rPh sb="6" eb="8">
      <t>バアイ</t>
    </rPh>
    <rPh sb="9" eb="12">
      <t>フテキセツ</t>
    </rPh>
    <phoneticPr fontId="25"/>
  </si>
  <si>
    <t>　　</t>
    <phoneticPr fontId="2"/>
  </si>
  <si>
    <t>この抄本は原本と相違ないことを証明します。</t>
  </si>
  <si>
    <t>円</t>
  </si>
  <si>
    <t>合    計</t>
  </si>
  <si>
    <t>寄付金その他収入</t>
    <rPh sb="0" eb="3">
      <t>キフキン</t>
    </rPh>
    <rPh sb="5" eb="6">
      <t>ホカ</t>
    </rPh>
    <rPh sb="6" eb="8">
      <t>シュウニュウ</t>
    </rPh>
    <phoneticPr fontId="15"/>
  </si>
  <si>
    <t>その他補助金</t>
    <rPh sb="2" eb="3">
      <t>ホカ</t>
    </rPh>
    <rPh sb="3" eb="6">
      <t>ホジョキン</t>
    </rPh>
    <phoneticPr fontId="15"/>
  </si>
  <si>
    <t>一般財源</t>
    <rPh sb="0" eb="2">
      <t>イッパン</t>
    </rPh>
    <rPh sb="2" eb="4">
      <t>ザイゲン</t>
    </rPh>
    <phoneticPr fontId="5"/>
  </si>
  <si>
    <t>新型コロナウイルス感染症患者等受入病床確保事業補助金事業費</t>
    <rPh sb="26" eb="29">
      <t>ジギョウヒ</t>
    </rPh>
    <phoneticPr fontId="5"/>
  </si>
  <si>
    <t>国庫補助金</t>
    <rPh sb="0" eb="2">
      <t>コッコ</t>
    </rPh>
    <rPh sb="2" eb="4">
      <t>ホジョ</t>
    </rPh>
    <rPh sb="4" eb="5">
      <t>キン</t>
    </rPh>
    <phoneticPr fontId="15"/>
  </si>
  <si>
    <t>金    額</t>
  </si>
  <si>
    <t>項    目</t>
  </si>
  <si>
    <t>歳      出</t>
  </si>
  <si>
    <t>歳      入</t>
  </si>
  <si>
    <t>＜本年度分＞</t>
    <rPh sb="1" eb="2">
      <t>ホン</t>
    </rPh>
    <rPh sb="2" eb="3">
      <t>ネン</t>
    </rPh>
    <rPh sb="3" eb="4">
      <t>ド</t>
    </rPh>
    <rPh sb="4" eb="5">
      <t>ブン</t>
    </rPh>
    <phoneticPr fontId="5"/>
  </si>
  <si>
    <t>歳入歳出予算書抄本</t>
    <rPh sb="4" eb="6">
      <t>ヨサン</t>
    </rPh>
    <rPh sb="6" eb="7">
      <t>ショ</t>
    </rPh>
    <rPh sb="7" eb="9">
      <t>ショウホン</t>
    </rPh>
    <phoneticPr fontId="5"/>
  </si>
  <si>
    <t>空床数（B）-（C）- (D)</t>
    <rPh sb="0" eb="2">
      <t>クウショウ</t>
    </rPh>
    <rPh sb="2" eb="3">
      <t>スウ</t>
    </rPh>
    <phoneticPr fontId="25"/>
  </si>
  <si>
    <t>空床数(B)-(C)-(D)</t>
    <rPh sb="0" eb="2">
      <t>クウショウ</t>
    </rPh>
    <rPh sb="2" eb="3">
      <t>スウ</t>
    </rPh>
    <phoneticPr fontId="25"/>
  </si>
  <si>
    <t>その他の患者(D)</t>
    <rPh sb="2" eb="3">
      <t>タ</t>
    </rPh>
    <rPh sb="4" eb="6">
      <t>カンジャ</t>
    </rPh>
    <phoneticPr fontId="2"/>
  </si>
  <si>
    <t>ＩＣＵ内</t>
  </si>
  <si>
    <t>　　令和５年度神奈川県新型コロナウイルス感染症患者等受入病床確保事業補助金
　　事業実施計画</t>
    <phoneticPr fontId="2"/>
  </si>
  <si>
    <t>　令和５年度神奈川県新型コロナウイルス感染症患者等受入病床確保事業補助金</t>
    <phoneticPr fontId="2"/>
  </si>
  <si>
    <t>１　令和５年度神奈川県新型コロナウイルス感染症患者等受入病床確保事業補助金に</t>
    <phoneticPr fontId="2"/>
  </si>
  <si>
    <t>令和５年度</t>
    <rPh sb="4" eb="5">
      <t>ド</t>
    </rPh>
    <phoneticPr fontId="2"/>
  </si>
  <si>
    <t>　　令和５年度神奈川県新型コロナウイルス感染症患者等受入病床確保事業補助金
　　交付申請書</t>
    <rPh sb="40" eb="42">
      <t>コウフ</t>
    </rPh>
    <rPh sb="42" eb="45">
      <t>シンセイショ</t>
    </rPh>
    <phoneticPr fontId="2"/>
  </si>
  <si>
    <t>２　令和５年度神奈川県新型コロナウイルス感染症患者等受入病床確保事業補助金に</t>
    <phoneticPr fontId="2"/>
  </si>
  <si>
    <t>事業の実施に要する経費に関する調書（令和５年度神奈川県新型コロナウイルス感染症患者等受入病床確保事業）</t>
    <rPh sb="23" eb="27">
      <t>カナガワケン</t>
    </rPh>
    <rPh sb="27" eb="29">
      <t>シンガタ</t>
    </rPh>
    <rPh sb="36" eb="39">
      <t>カンセンショウ</t>
    </rPh>
    <rPh sb="39" eb="41">
      <t>カンジャ</t>
    </rPh>
    <rPh sb="41" eb="42">
      <t>トウ</t>
    </rPh>
    <rPh sb="42" eb="44">
      <t>ウケイレ</t>
    </rPh>
    <rPh sb="44" eb="46">
      <t>ビョウショウ</t>
    </rPh>
    <rPh sb="46" eb="48">
      <t>カクホ</t>
    </rPh>
    <rPh sb="48" eb="50">
      <t>ジギョウ</t>
    </rPh>
    <phoneticPr fontId="5"/>
  </si>
  <si>
    <t>受入病床確保補助金確認書</t>
    <rPh sb="0" eb="2">
      <t>ウケイレ</t>
    </rPh>
    <rPh sb="2" eb="4">
      <t>ビョウショウ</t>
    </rPh>
    <rPh sb="4" eb="6">
      <t>カクホ</t>
    </rPh>
    <rPh sb="6" eb="8">
      <t>ホジョ</t>
    </rPh>
    <rPh sb="8" eb="9">
      <t>キン</t>
    </rPh>
    <rPh sb="9" eb="12">
      <t>カクニンショ</t>
    </rPh>
    <phoneticPr fontId="2"/>
  </si>
  <si>
    <t>病院名</t>
    <rPh sb="0" eb="2">
      <t>ビョウイン</t>
    </rPh>
    <rPh sb="2" eb="3">
      <t>メイ</t>
    </rPh>
    <phoneticPr fontId="2"/>
  </si>
  <si>
    <t>選択欄</t>
    <rPh sb="0" eb="2">
      <t>センタク</t>
    </rPh>
    <rPh sb="2" eb="3">
      <t>ラン</t>
    </rPh>
    <phoneticPr fontId="2"/>
  </si>
  <si>
    <t>実績報告書における使用病床数の算定方法</t>
    <rPh sb="0" eb="2">
      <t>ジッセキ</t>
    </rPh>
    <rPh sb="2" eb="5">
      <t>ホウコクショ</t>
    </rPh>
    <rPh sb="9" eb="11">
      <t>シヨウ</t>
    </rPh>
    <rPh sb="11" eb="14">
      <t>ビョウショウスウ</t>
    </rPh>
    <rPh sb="15" eb="17">
      <t>サンテイ</t>
    </rPh>
    <rPh sb="17" eb="19">
      <t>ホウホウ</t>
    </rPh>
    <phoneticPr fontId="2"/>
  </si>
  <si>
    <t>※　各種提出書類について、実績報告と併せて既にご提出いただいている方については、</t>
    <rPh sb="2" eb="4">
      <t>カクシュ</t>
    </rPh>
    <rPh sb="4" eb="6">
      <t>テイシュツ</t>
    </rPh>
    <rPh sb="6" eb="8">
      <t>ショルイ</t>
    </rPh>
    <rPh sb="13" eb="15">
      <t>ジッセキ</t>
    </rPh>
    <rPh sb="15" eb="17">
      <t>ホウコク</t>
    </rPh>
    <rPh sb="18" eb="19">
      <t>アワ</t>
    </rPh>
    <rPh sb="21" eb="22">
      <t>スデ</t>
    </rPh>
    <rPh sb="24" eb="26">
      <t>テイシュツ</t>
    </rPh>
    <rPh sb="33" eb="34">
      <t>カタ</t>
    </rPh>
    <phoneticPr fontId="2"/>
  </si>
  <si>
    <t>　再度ご提出いただく必要はありません。</t>
    <rPh sb="10" eb="12">
      <t>ヒツヨウ</t>
    </rPh>
    <phoneticPr fontId="2"/>
  </si>
  <si>
    <t>歳入歳出決算書抄本</t>
    <rPh sb="4" eb="6">
      <t>ケッサン</t>
    </rPh>
    <rPh sb="6" eb="7">
      <t>ショ</t>
    </rPh>
    <rPh sb="7" eb="9">
      <t>ショウホン</t>
    </rPh>
    <phoneticPr fontId="5"/>
  </si>
  <si>
    <r>
      <t>第６号様式</t>
    </r>
    <r>
      <rPr>
        <sz val="12"/>
        <color theme="1"/>
        <rFont val="ＭＳ 明朝"/>
        <family val="1"/>
        <charset val="128"/>
      </rPr>
      <t>（用紙　日本産業規格Ａ４縦長型）</t>
    </r>
    <phoneticPr fontId="2"/>
  </si>
  <si>
    <t>川県新型コロナウイルス感染症患者等受入病床確保事業補助金交付要綱第12条第１項</t>
    <phoneticPr fontId="2"/>
  </si>
  <si>
    <t>の規定に基づき、次のとおり報告します。</t>
    <phoneticPr fontId="2"/>
  </si>
  <si>
    <t>１　精算額</t>
    <rPh sb="2" eb="5">
      <t>セイサンガク</t>
    </rPh>
    <phoneticPr fontId="2"/>
  </si>
  <si>
    <t>　補助金に関する事業実施実績（別紙５）　</t>
    <phoneticPr fontId="2"/>
  </si>
  <si>
    <t>３　事業の実施に要した経費精算額算出内訳（別紙６）</t>
    <phoneticPr fontId="2"/>
  </si>
  <si>
    <t>　(1)　歳入歳出決算書抄本</t>
    <phoneticPr fontId="2"/>
  </si>
  <si>
    <t>　(2)　別紙６に掲げる対象経費の支出額を証する資料</t>
    <phoneticPr fontId="2"/>
  </si>
  <si>
    <t>　(3)　別紙６に掲げる総事業費及び寄付金その他収入額を証する資料</t>
    <phoneticPr fontId="2"/>
  </si>
  <si>
    <t>　　令和５年度神奈川県新型コロナウイルス感染症患者等受入病床確保事業補助金
　　事業実績報告書</t>
    <phoneticPr fontId="2"/>
  </si>
  <si>
    <t>コロナウイルス感染症患者等受入病床確保事業を完了しましたので、令和５年度神奈</t>
    <phoneticPr fontId="2"/>
  </si>
  <si>
    <t>　令和　年  月  日付け 第   号をもって交付決定のあった令和５年度神奈川県新型</t>
    <phoneticPr fontId="2"/>
  </si>
  <si>
    <t>２　令和５年度神奈川県新型コロナウイルス感染症患者等受入病床確保事業</t>
    <phoneticPr fontId="2"/>
  </si>
  <si>
    <t>別紙５</t>
    <rPh sb="0" eb="2">
      <t>ベッシ</t>
    </rPh>
    <phoneticPr fontId="5"/>
  </si>
  <si>
    <t>別紙６</t>
    <rPh sb="0" eb="2">
      <t>ベッシ</t>
    </rPh>
    <phoneticPr fontId="5"/>
  </si>
  <si>
    <r>
      <t>歳入歳出</t>
    </r>
    <r>
      <rPr>
        <u/>
        <sz val="12"/>
        <rFont val="ＭＳ ゴシック"/>
        <family val="3"/>
        <charset val="128"/>
      </rPr>
      <t>決算</t>
    </r>
    <r>
      <rPr>
        <sz val="12"/>
        <rFont val="ＭＳ ゴシック"/>
        <family val="3"/>
        <charset val="128"/>
      </rPr>
      <t>書抄本</t>
    </r>
    <rPh sb="0" eb="2">
      <t>サイニュウ</t>
    </rPh>
    <rPh sb="2" eb="4">
      <t>サイシュツ</t>
    </rPh>
    <rPh sb="4" eb="6">
      <t>ケッサン</t>
    </rPh>
    <rPh sb="6" eb="7">
      <t>ショ</t>
    </rPh>
    <rPh sb="7" eb="9">
      <t>ショウホン</t>
    </rPh>
    <phoneticPr fontId="2"/>
  </si>
  <si>
    <t>一円単位の資料</t>
    <rPh sb="0" eb="1">
      <t>イチ</t>
    </rPh>
    <rPh sb="1" eb="2">
      <t>エン</t>
    </rPh>
    <rPh sb="2" eb="4">
      <t>タンイ</t>
    </rPh>
    <rPh sb="5" eb="7">
      <t>シリョウ</t>
    </rPh>
    <phoneticPr fontId="2"/>
  </si>
  <si>
    <t>空床数（C)</t>
    <rPh sb="0" eb="2">
      <t>クウショウ</t>
    </rPh>
    <rPh sb="2" eb="3">
      <t>スウ</t>
    </rPh>
    <phoneticPr fontId="25"/>
  </si>
  <si>
    <t>退院した後、新規患者の入院ができない病床の病床確保料</t>
    <rPh sb="0" eb="2">
      <t>タイイン</t>
    </rPh>
    <rPh sb="4" eb="5">
      <t>アト</t>
    </rPh>
    <rPh sb="6" eb="10">
      <t>シンキカンジャ</t>
    </rPh>
    <rPh sb="11" eb="13">
      <t>ニュウイン</t>
    </rPh>
    <rPh sb="18" eb="20">
      <t>ビョウショウ</t>
    </rPh>
    <rPh sb="21" eb="26">
      <t>ビョウショウカクホリョウ</t>
    </rPh>
    <phoneticPr fontId="2"/>
  </si>
  <si>
    <t>実績報告書における人員配置基準を満たしているか。</t>
    <rPh sb="0" eb="2">
      <t>ジッセキ</t>
    </rPh>
    <rPh sb="2" eb="5">
      <t>ホウコクショ</t>
    </rPh>
    <rPh sb="9" eb="15">
      <t>ジンインハイチキジュン</t>
    </rPh>
    <rPh sb="16" eb="17">
      <t>ミ</t>
    </rPh>
    <phoneticPr fontId="2"/>
  </si>
  <si>
    <t>稼働病床数(A)</t>
    <rPh sb="0" eb="2">
      <t>カドウ</t>
    </rPh>
    <rPh sb="2" eb="5">
      <t>ビョウショウスウ</t>
    </rPh>
    <phoneticPr fontId="25"/>
  </si>
  <si>
    <t>稼働病床数（A）</t>
    <rPh sb="0" eb="2">
      <t>カドウ</t>
    </rPh>
    <rPh sb="2" eb="5">
      <t>ビョウショウスウ</t>
    </rPh>
    <phoneticPr fontId="25"/>
  </si>
  <si>
    <t>別紙３（１）</t>
    <rPh sb="0" eb="2">
      <t>ベッシ</t>
    </rPh>
    <phoneticPr fontId="15"/>
  </si>
  <si>
    <t>別紙３（２）</t>
    <rPh sb="0" eb="2">
      <t>ベッシ</t>
    </rPh>
    <phoneticPr fontId="15"/>
  </si>
  <si>
    <t>使用病床数(C)</t>
    <rPh sb="0" eb="2">
      <t>シヨウ</t>
    </rPh>
    <rPh sb="2" eb="4">
      <t>ビョウショウ</t>
    </rPh>
    <rPh sb="4" eb="5">
      <t>スウ</t>
    </rPh>
    <phoneticPr fontId="25"/>
  </si>
  <si>
    <t>使用病床数（C）</t>
    <rPh sb="0" eb="4">
      <t>シヨウビョウショウ</t>
    </rPh>
    <rPh sb="4" eb="5">
      <t>スウ</t>
    </rPh>
    <phoneticPr fontId="25"/>
  </si>
  <si>
    <t>コロナ患者以外の病床数(D)</t>
    <rPh sb="3" eb="5">
      <t>カンジャ</t>
    </rPh>
    <rPh sb="5" eb="7">
      <t>イガイ</t>
    </rPh>
    <rPh sb="8" eb="11">
      <t>ビョウショウスウ</t>
    </rPh>
    <phoneticPr fontId="2"/>
  </si>
  <si>
    <t>申請する事業区分により、（１）、（２）を入力してください。</t>
    <rPh sb="0" eb="2">
      <t>シンセイ</t>
    </rPh>
    <rPh sb="4" eb="6">
      <t>ジギョウ</t>
    </rPh>
    <rPh sb="6" eb="8">
      <t>クブン</t>
    </rPh>
    <rPh sb="20" eb="22">
      <t>ニュウリョク</t>
    </rPh>
    <phoneticPr fontId="2"/>
  </si>
  <si>
    <r>
      <t xml:space="preserve">医療機関コード
</t>
    </r>
    <r>
      <rPr>
        <sz val="6"/>
        <color theme="1"/>
        <rFont val="ＭＳ ゴシック"/>
        <family val="3"/>
        <charset val="128"/>
      </rPr>
      <t>14から始まる10桁の医療機関コードを記載ください。</t>
    </r>
    <phoneticPr fontId="2"/>
  </si>
  <si>
    <t>※月日を入力してください。（例　7/10）</t>
    <rPh sb="1" eb="3">
      <t>ツキヒ</t>
    </rPh>
    <rPh sb="4" eb="6">
      <t>ニュウリョク</t>
    </rPh>
    <rPh sb="14" eb="15">
      <t>レイ</t>
    </rPh>
    <phoneticPr fontId="2"/>
  </si>
  <si>
    <t>※半角数字７桁（ハイフン抜き）を入力してください。</t>
    <rPh sb="1" eb="3">
      <t>ハンカク</t>
    </rPh>
    <rPh sb="3" eb="5">
      <t>スウジ</t>
    </rPh>
    <rPh sb="6" eb="7">
      <t>ケタ</t>
    </rPh>
    <rPh sb="16" eb="18">
      <t>ニュウリョク</t>
    </rPh>
    <phoneticPr fontId="2"/>
  </si>
  <si>
    <t>※県名から番地まで入力してください。</t>
    <rPh sb="1" eb="3">
      <t>ケンメイ</t>
    </rPh>
    <rPh sb="5" eb="7">
      <t>バンチ</t>
    </rPh>
    <rPh sb="9" eb="11">
      <t>ニュウリョク</t>
    </rPh>
    <phoneticPr fontId="2"/>
  </si>
  <si>
    <t>※法人は法人名を、自治体は市町村名及び管理者名を入力してください。
例）医療法人○○会、　○○市病院事業管理者　神奈川　太郎　　</t>
    <rPh sb="1" eb="3">
      <t>ホウジン</t>
    </rPh>
    <rPh sb="4" eb="6">
      <t>ホウジン</t>
    </rPh>
    <rPh sb="6" eb="7">
      <t>メイ</t>
    </rPh>
    <rPh sb="9" eb="12">
      <t>ジチタイ</t>
    </rPh>
    <rPh sb="13" eb="16">
      <t>シチョウソン</t>
    </rPh>
    <rPh sb="16" eb="17">
      <t>メイ</t>
    </rPh>
    <rPh sb="17" eb="18">
      <t>オヨ</t>
    </rPh>
    <rPh sb="19" eb="22">
      <t>カンリシャ</t>
    </rPh>
    <rPh sb="22" eb="23">
      <t>メイ</t>
    </rPh>
    <rPh sb="24" eb="26">
      <t>ニュウリョク</t>
    </rPh>
    <rPh sb="34" eb="35">
      <t>レイ</t>
    </rPh>
    <rPh sb="36" eb="38">
      <t>イリョウ</t>
    </rPh>
    <rPh sb="38" eb="40">
      <t>ホウジン</t>
    </rPh>
    <rPh sb="42" eb="43">
      <t>カイ</t>
    </rPh>
    <rPh sb="47" eb="48">
      <t>シ</t>
    </rPh>
    <rPh sb="48" eb="50">
      <t>ビョウイン</t>
    </rPh>
    <rPh sb="50" eb="52">
      <t>ジギョウ</t>
    </rPh>
    <rPh sb="52" eb="55">
      <t>カンリシャ</t>
    </rPh>
    <rPh sb="56" eb="59">
      <t>カナガワ</t>
    </rPh>
    <rPh sb="60" eb="62">
      <t>タロウ</t>
    </rPh>
    <phoneticPr fontId="2"/>
  </si>
  <si>
    <t>※事務担当者氏名ではありません。
※役職名から入力してください</t>
    <rPh sb="18" eb="21">
      <t>ヤクショクメイ</t>
    </rPh>
    <rPh sb="23" eb="25">
      <t>ニュウリョク</t>
    </rPh>
    <phoneticPr fontId="2"/>
  </si>
  <si>
    <t>※半角数字で入力してください。</t>
    <rPh sb="1" eb="3">
      <t>ハンカク</t>
    </rPh>
    <rPh sb="3" eb="5">
      <t>スウジ</t>
    </rPh>
    <rPh sb="6" eb="8">
      <t>ニュウリョク</t>
    </rPh>
    <phoneticPr fontId="2"/>
  </si>
  <si>
    <t>※病院名を入力してください。</t>
    <rPh sb="1" eb="3">
      <t>ビョウイン</t>
    </rPh>
    <rPh sb="3" eb="4">
      <t>メイ</t>
    </rPh>
    <rPh sb="5" eb="7">
      <t>ニュウリョク</t>
    </rPh>
    <phoneticPr fontId="2"/>
  </si>
  <si>
    <t>※担当者個人のメールアドレスでも構いませんが、
確実にメールの送受信ができるものとしてください。</t>
    <rPh sb="1" eb="4">
      <t>タントウシャ</t>
    </rPh>
    <rPh sb="4" eb="6">
      <t>コジン</t>
    </rPh>
    <rPh sb="16" eb="17">
      <t>カマ</t>
    </rPh>
    <phoneticPr fontId="2"/>
  </si>
  <si>
    <r>
      <t xml:space="preserve">メールアドレス
</t>
    </r>
    <r>
      <rPr>
        <sz val="7"/>
        <color theme="1"/>
        <rFont val="ＭＳ ゴシック"/>
        <family val="3"/>
        <charset val="128"/>
      </rPr>
      <t>（メールの見逃しを防ぐため、組織のメールアドレスを記載ください。）</t>
    </r>
    <phoneticPr fontId="2"/>
  </si>
  <si>
    <t>※公費補助額(E)は(C)と(D)のいずれか少ない方の額</t>
    <rPh sb="1" eb="3">
      <t>コウヒ</t>
    </rPh>
    <rPh sb="3" eb="5">
      <t>ホジョ</t>
    </rPh>
    <rPh sb="5" eb="6">
      <t>ガク</t>
    </rPh>
    <rPh sb="22" eb="23">
      <t>スク</t>
    </rPh>
    <rPh sb="25" eb="26">
      <t>ホウ</t>
    </rPh>
    <rPh sb="27" eb="28">
      <t>ガク</t>
    </rPh>
    <phoneticPr fontId="2"/>
  </si>
  <si>
    <t>（２）新型コロナウイルス感染症院内感染発生医療機関支援事業</t>
    <phoneticPr fontId="2"/>
  </si>
  <si>
    <t>令和５年度　神奈川県新型コロナウイルス感染症患者等受入病床確保事業補助金に関する事業実施計画（個票）</t>
    <rPh sb="37" eb="38">
      <t>カン</t>
    </rPh>
    <rPh sb="40" eb="42">
      <t>ジギョウ</t>
    </rPh>
    <rPh sb="42" eb="44">
      <t>ジッシ</t>
    </rPh>
    <rPh sb="44" eb="46">
      <t>ケイカク</t>
    </rPh>
    <phoneticPr fontId="15"/>
  </si>
  <si>
    <t>ＨＣＵ</t>
    <phoneticPr fontId="2"/>
  </si>
  <si>
    <t>対象経費支出予定額</t>
    <phoneticPr fontId="2"/>
  </si>
  <si>
    <t>別紙２_選定額　(D)</t>
    <rPh sb="0" eb="2">
      <t>ベッシ</t>
    </rPh>
    <rPh sb="4" eb="6">
      <t>センテイ</t>
    </rPh>
    <rPh sb="6" eb="7">
      <t>ガク</t>
    </rPh>
    <phoneticPr fontId="2"/>
  </si>
  <si>
    <t>別紙２_総事業費(A)</t>
    <rPh sb="0" eb="2">
      <t>ベッシ</t>
    </rPh>
    <rPh sb="4" eb="8">
      <t>ソウジギョウヒ</t>
    </rPh>
    <phoneticPr fontId="2"/>
  </si>
  <si>
    <t>小計②</t>
    <rPh sb="0" eb="2">
      <t>ショウケイ</t>
    </rPh>
    <phoneticPr fontId="2"/>
  </si>
  <si>
    <t>小計①</t>
    <rPh sb="0" eb="2">
      <t>ショウケイ</t>
    </rPh>
    <phoneticPr fontId="2"/>
  </si>
  <si>
    <t>その他医療機関</t>
    <rPh sb="2" eb="3">
      <t>ホカ</t>
    </rPh>
    <rPh sb="3" eb="5">
      <t>イリョウ</t>
    </rPh>
    <rPh sb="5" eb="7">
      <t>キカン</t>
    </rPh>
    <phoneticPr fontId="2"/>
  </si>
  <si>
    <t>特定機能病院等</t>
    <rPh sb="0" eb="2">
      <t>トクテイ</t>
    </rPh>
    <rPh sb="2" eb="4">
      <t>キノウ</t>
    </rPh>
    <rPh sb="4" eb="6">
      <t>ビョウイン</t>
    </rPh>
    <rPh sb="6" eb="7">
      <t>トウ</t>
    </rPh>
    <phoneticPr fontId="2"/>
  </si>
  <si>
    <t>療養病床、重症・中等症Ⅱ患者等を受け入れる病床以外の病床</t>
    <rPh sb="0" eb="2">
      <t>リョウヨウ</t>
    </rPh>
    <rPh sb="2" eb="4">
      <t>ビョウショウ</t>
    </rPh>
    <rPh sb="5" eb="7">
      <t>ジュウショウ</t>
    </rPh>
    <rPh sb="8" eb="10">
      <t>チュウトウ</t>
    </rPh>
    <rPh sb="10" eb="11">
      <t>ショウ</t>
    </rPh>
    <rPh sb="12" eb="14">
      <t>カンジャ</t>
    </rPh>
    <rPh sb="14" eb="15">
      <t>トウ</t>
    </rPh>
    <rPh sb="16" eb="17">
      <t>ウ</t>
    </rPh>
    <rPh sb="18" eb="19">
      <t>イ</t>
    </rPh>
    <rPh sb="21" eb="23">
      <t>ビョウショウ</t>
    </rPh>
    <rPh sb="23" eb="25">
      <t>イガイ</t>
    </rPh>
    <rPh sb="26" eb="28">
      <t>ビョウショウ</t>
    </rPh>
    <phoneticPr fontId="2"/>
  </si>
  <si>
    <t>休床補償
（病室の閉鎖などの事情により休止せざるを得ない病床の病床確保料）</t>
    <rPh sb="0" eb="1">
      <t>ヤス</t>
    </rPh>
    <rPh sb="1" eb="2">
      <t>ユカ</t>
    </rPh>
    <rPh sb="2" eb="4">
      <t>ホショウ</t>
    </rPh>
    <rPh sb="6" eb="8">
      <t>ビョウシツ</t>
    </rPh>
    <rPh sb="9" eb="11">
      <t>ヘイサ</t>
    </rPh>
    <rPh sb="14" eb="16">
      <t>ジジョウ</t>
    </rPh>
    <rPh sb="19" eb="21">
      <t>キュウシ</t>
    </rPh>
    <rPh sb="25" eb="26">
      <t>エ</t>
    </rPh>
    <rPh sb="28" eb="30">
      <t>ビョウショウ</t>
    </rPh>
    <rPh sb="31" eb="33">
      <t>ビョウショウ</t>
    </rPh>
    <rPh sb="33" eb="35">
      <t>カクホ</t>
    </rPh>
    <rPh sb="35" eb="36">
      <t>リョウ</t>
    </rPh>
    <phoneticPr fontId="2"/>
  </si>
  <si>
    <t>空床補償
（陽性患者退院後に空床にする
必要がある病床の病床確保料）</t>
    <rPh sb="0" eb="2">
      <t>クウショウ</t>
    </rPh>
    <rPh sb="2" eb="4">
      <t>ホショウ</t>
    </rPh>
    <rPh sb="6" eb="8">
      <t>ヨウセイ</t>
    </rPh>
    <rPh sb="8" eb="10">
      <t>カンジャ</t>
    </rPh>
    <rPh sb="10" eb="13">
      <t>タイインゴ</t>
    </rPh>
    <rPh sb="14" eb="16">
      <t>クウショウ</t>
    </rPh>
    <rPh sb="20" eb="22">
      <t>ヒツヨウ</t>
    </rPh>
    <rPh sb="25" eb="27">
      <t>ビョウショウ</t>
    </rPh>
    <rPh sb="28" eb="30">
      <t>ビョウショウ</t>
    </rPh>
    <rPh sb="30" eb="32">
      <t>カクホ</t>
    </rPh>
    <rPh sb="32" eb="33">
      <t>リョウ</t>
    </rPh>
    <phoneticPr fontId="2"/>
  </si>
  <si>
    <t>新型コロナウイルス感染症院内感染発生医療機関支援事業（令和５年10月１日以降）</t>
    <rPh sb="12" eb="14">
      <t>インナイ</t>
    </rPh>
    <rPh sb="14" eb="16">
      <t>カンセン</t>
    </rPh>
    <rPh sb="16" eb="18">
      <t>ハッセイ</t>
    </rPh>
    <rPh sb="18" eb="20">
      <t>イリョウ</t>
    </rPh>
    <rPh sb="20" eb="22">
      <t>キカン</t>
    </rPh>
    <rPh sb="22" eb="24">
      <t>シエン</t>
    </rPh>
    <rPh sb="24" eb="26">
      <t>ジギョウ</t>
    </rPh>
    <rPh sb="27" eb="29">
      <t>レイワ</t>
    </rPh>
    <rPh sb="30" eb="31">
      <t>ネン</t>
    </rPh>
    <rPh sb="33" eb="34">
      <t>ガツ</t>
    </rPh>
    <rPh sb="35" eb="36">
      <t>ニチ</t>
    </rPh>
    <rPh sb="36" eb="38">
      <t>イコウ</t>
    </rPh>
    <phoneticPr fontId="2"/>
  </si>
  <si>
    <r>
      <t>ICU及びHCUの区分で空床補償を申請する全ての日について、
当該区分の人員配置基準を</t>
    </r>
    <r>
      <rPr>
        <u/>
        <sz val="12"/>
        <color theme="1"/>
        <rFont val="ＭＳ ゴシック"/>
        <family val="3"/>
        <charset val="128"/>
      </rPr>
      <t>確保している</t>
    </r>
    <r>
      <rPr>
        <sz val="12"/>
        <color theme="1"/>
        <rFont val="ＭＳ ゴシック"/>
        <family val="3"/>
        <charset val="128"/>
      </rPr>
      <t>。
■ ICU　１：２
■ HCU　１：４ あるいは １：５（厚生労働省への届出内容による）</t>
    </r>
    <rPh sb="3" eb="4">
      <t>オヨ</t>
    </rPh>
    <rPh sb="9" eb="11">
      <t>クブン</t>
    </rPh>
    <rPh sb="12" eb="14">
      <t>クウショウ</t>
    </rPh>
    <rPh sb="14" eb="16">
      <t>ホショウ</t>
    </rPh>
    <rPh sb="17" eb="19">
      <t>シンセイ</t>
    </rPh>
    <rPh sb="21" eb="22">
      <t>スベ</t>
    </rPh>
    <rPh sb="24" eb="25">
      <t>ヒ</t>
    </rPh>
    <rPh sb="31" eb="33">
      <t>トウガイ</t>
    </rPh>
    <rPh sb="33" eb="35">
      <t>クブン</t>
    </rPh>
    <rPh sb="36" eb="42">
      <t>ジンインハイチキジュン</t>
    </rPh>
    <rPh sb="43" eb="45">
      <t>カクホ</t>
    </rPh>
    <rPh sb="80" eb="82">
      <t>コウセイ</t>
    </rPh>
    <rPh sb="82" eb="85">
      <t>ロウドウショウ</t>
    </rPh>
    <rPh sb="87" eb="89">
      <t>トドケデ</t>
    </rPh>
    <rPh sb="89" eb="91">
      <t>ナイヨウ</t>
    </rPh>
    <phoneticPr fontId="2"/>
  </si>
  <si>
    <r>
      <t>ICU及びHCUの区分で空床補償を申請する全ての日について、
当該区分の人員配置基準を</t>
    </r>
    <r>
      <rPr>
        <u/>
        <sz val="12"/>
        <color theme="1"/>
        <rFont val="ＭＳ ゴシック"/>
        <family val="3"/>
        <charset val="128"/>
      </rPr>
      <t>確保しておらず、不足している日がある</t>
    </r>
    <r>
      <rPr>
        <sz val="12"/>
        <color theme="1"/>
        <rFont val="ＭＳ ゴシック"/>
        <family val="3"/>
        <charset val="128"/>
      </rPr>
      <t>。
■ ICU　１：２
■ HCU　１：４ あるいは １：５（厚生労働省への届出内容による）</t>
    </r>
    <rPh sb="3" eb="4">
      <t>オヨ</t>
    </rPh>
    <rPh sb="9" eb="11">
      <t>クブン</t>
    </rPh>
    <rPh sb="12" eb="14">
      <t>クウショウ</t>
    </rPh>
    <rPh sb="14" eb="16">
      <t>ホショウ</t>
    </rPh>
    <rPh sb="17" eb="19">
      <t>シンセイ</t>
    </rPh>
    <rPh sb="21" eb="22">
      <t>スベ</t>
    </rPh>
    <rPh sb="24" eb="25">
      <t>ヒ</t>
    </rPh>
    <rPh sb="31" eb="33">
      <t>トウガイ</t>
    </rPh>
    <rPh sb="33" eb="35">
      <t>クブン</t>
    </rPh>
    <rPh sb="36" eb="42">
      <t>ジンインハイチキジュン</t>
    </rPh>
    <rPh sb="43" eb="45">
      <t>カクホ</t>
    </rPh>
    <rPh sb="51" eb="53">
      <t>フソク</t>
    </rPh>
    <rPh sb="57" eb="58">
      <t>ヒ</t>
    </rPh>
    <phoneticPr fontId="2"/>
  </si>
  <si>
    <t>２ その他医療機関(（１）新型コロナウイルス感染症対策事業)</t>
    <rPh sb="4" eb="5">
      <t>タ</t>
    </rPh>
    <rPh sb="5" eb="7">
      <t>イリョウ</t>
    </rPh>
    <rPh sb="7" eb="9">
      <t>キカン</t>
    </rPh>
    <rPh sb="13" eb="15">
      <t>シンガタ</t>
    </rPh>
    <rPh sb="22" eb="25">
      <t>カンセンショウ</t>
    </rPh>
    <rPh sb="25" eb="27">
      <t>タイサク</t>
    </rPh>
    <rPh sb="27" eb="29">
      <t>ジギョウ</t>
    </rPh>
    <phoneticPr fontId="2"/>
  </si>
  <si>
    <t>１ 特定機能病院等(（１）新型コロナウイルス感染症対策事業）</t>
    <rPh sb="2" eb="4">
      <t>トクテイ</t>
    </rPh>
    <rPh sb="4" eb="6">
      <t>キノウ</t>
    </rPh>
    <rPh sb="6" eb="8">
      <t>ビョウイン</t>
    </rPh>
    <rPh sb="8" eb="9">
      <t>トウ</t>
    </rPh>
    <rPh sb="13" eb="15">
      <t>シンガタ</t>
    </rPh>
    <rPh sb="22" eb="25">
      <t>カンセンショウ</t>
    </rPh>
    <rPh sb="25" eb="27">
      <t>タイサク</t>
    </rPh>
    <rPh sb="27" eb="29">
      <t>ジギョウ</t>
    </rPh>
    <phoneticPr fontId="2"/>
  </si>
  <si>
    <t>１ 特定機能病院等(（２）新型コロナウイルス感染症院内感染発生機関支援事業）</t>
    <rPh sb="2" eb="4">
      <t>トクテイ</t>
    </rPh>
    <rPh sb="4" eb="6">
      <t>キノウ</t>
    </rPh>
    <rPh sb="6" eb="8">
      <t>ビョウイン</t>
    </rPh>
    <rPh sb="8" eb="9">
      <t>トウ</t>
    </rPh>
    <rPh sb="13" eb="15">
      <t>シンガタ</t>
    </rPh>
    <rPh sb="22" eb="25">
      <t>カンセンショウ</t>
    </rPh>
    <rPh sb="25" eb="27">
      <t>インナイ</t>
    </rPh>
    <rPh sb="27" eb="29">
      <t>カンセン</t>
    </rPh>
    <rPh sb="29" eb="31">
      <t>ハッセイ</t>
    </rPh>
    <rPh sb="31" eb="33">
      <t>キカン</t>
    </rPh>
    <rPh sb="33" eb="35">
      <t>シエン</t>
    </rPh>
    <rPh sb="35" eb="37">
      <t>ジギョウ</t>
    </rPh>
    <phoneticPr fontId="2"/>
  </si>
  <si>
    <t>２ その他医療機関(（２）新型コロナウイルス感染症院内感染発生機関支援事業)</t>
    <rPh sb="4" eb="5">
      <t>タ</t>
    </rPh>
    <rPh sb="5" eb="7">
      <t>イリョウ</t>
    </rPh>
    <rPh sb="7" eb="9">
      <t>キカン</t>
    </rPh>
    <rPh sb="13" eb="15">
      <t>シンガタ</t>
    </rPh>
    <rPh sb="22" eb="25">
      <t>カンセンショウ</t>
    </rPh>
    <rPh sb="25" eb="27">
      <t>インナイ</t>
    </rPh>
    <rPh sb="27" eb="29">
      <t>カンセン</t>
    </rPh>
    <rPh sb="29" eb="31">
      <t>ハッセイ</t>
    </rPh>
    <rPh sb="31" eb="33">
      <t>キカン</t>
    </rPh>
    <rPh sb="33" eb="35">
      <t>シエン</t>
    </rPh>
    <rPh sb="35" eb="37">
      <t>ジギョウ</t>
    </rPh>
    <phoneticPr fontId="2"/>
  </si>
  <si>
    <t>始期</t>
    <rPh sb="0" eb="2">
      <t>シキ</t>
    </rPh>
    <phoneticPr fontId="2"/>
  </si>
  <si>
    <t>～</t>
    <phoneticPr fontId="2"/>
  </si>
  <si>
    <t>期間１</t>
    <rPh sb="0" eb="2">
      <t>キカン</t>
    </rPh>
    <phoneticPr fontId="2"/>
  </si>
  <si>
    <t>期間２</t>
    <rPh sb="0" eb="2">
      <t>キカン</t>
    </rPh>
    <phoneticPr fontId="2"/>
  </si>
  <si>
    <t>期間３</t>
    <rPh sb="0" eb="2">
      <t>キカン</t>
    </rPh>
    <phoneticPr fontId="2"/>
  </si>
  <si>
    <t>期間４</t>
    <rPh sb="0" eb="2">
      <t>キカン</t>
    </rPh>
    <phoneticPr fontId="2"/>
  </si>
  <si>
    <t>期間５</t>
    <rPh sb="0" eb="2">
      <t>キカン</t>
    </rPh>
    <phoneticPr fontId="2"/>
  </si>
  <si>
    <t>令和5年　月　日</t>
    <rPh sb="0" eb="2">
      <t>レイワ</t>
    </rPh>
    <rPh sb="3" eb="4">
      <t>ネン</t>
    </rPh>
    <rPh sb="5" eb="6">
      <t>ガツ</t>
    </rPh>
    <rPh sb="7" eb="8">
      <t>ニチ</t>
    </rPh>
    <phoneticPr fontId="2"/>
  </si>
  <si>
    <t>※最後の陽性者が陰性（もしくは陰性とみなせる状態）となり、
新型コロナ感染症への入院医療を提供する必要がなくなった日。</t>
    <rPh sb="1" eb="3">
      <t>サイゴ</t>
    </rPh>
    <rPh sb="4" eb="6">
      <t>ヨウセイ</t>
    </rPh>
    <rPh sb="6" eb="7">
      <t>シャ</t>
    </rPh>
    <rPh sb="8" eb="10">
      <t>インセイ</t>
    </rPh>
    <rPh sb="15" eb="17">
      <t>インセイ</t>
    </rPh>
    <rPh sb="22" eb="24">
      <t>ジョウタイ</t>
    </rPh>
    <rPh sb="30" eb="32">
      <t>シンガタ</t>
    </rPh>
    <rPh sb="35" eb="38">
      <t>カンセンショウ</t>
    </rPh>
    <rPh sb="40" eb="42">
      <t>ニュウイン</t>
    </rPh>
    <rPh sb="42" eb="44">
      <t>イリョウ</t>
    </rPh>
    <rPh sb="45" eb="47">
      <t>テイキョウ</t>
    </rPh>
    <rPh sb="49" eb="51">
      <t>ヒツヨウ</t>
    </rPh>
    <rPh sb="57" eb="58">
      <t>ヒ</t>
    </rPh>
    <phoneticPr fontId="2"/>
  </si>
  <si>
    <t>入院患者数（陽性となり継続して治療した患者数）</t>
    <rPh sb="0" eb="2">
      <t>ニュウイン</t>
    </rPh>
    <rPh sb="2" eb="4">
      <t>カンジャ</t>
    </rPh>
    <rPh sb="4" eb="5">
      <t>スウ</t>
    </rPh>
    <rPh sb="6" eb="8">
      <t>ヨウセイ</t>
    </rPh>
    <rPh sb="11" eb="13">
      <t>ケイゾク</t>
    </rPh>
    <rPh sb="15" eb="17">
      <t>チリョウ</t>
    </rPh>
    <rPh sb="19" eb="21">
      <t>カンジャ</t>
    </rPh>
    <rPh sb="21" eb="22">
      <t>スウ</t>
    </rPh>
    <phoneticPr fontId="2"/>
  </si>
  <si>
    <t>人</t>
    <rPh sb="0" eb="1">
      <t>ニン</t>
    </rPh>
    <phoneticPr fontId="2"/>
  </si>
  <si>
    <t>チェック欄</t>
    <rPh sb="4" eb="5">
      <t>ラン</t>
    </rPh>
    <phoneticPr fontId="2"/>
  </si>
  <si>
    <t>誓約書</t>
    <rPh sb="0" eb="3">
      <t>セイヤクショ</t>
    </rPh>
    <phoneticPr fontId="2"/>
  </si>
  <si>
    <t>神奈川県知事殿</t>
    <rPh sb="0" eb="3">
      <t>カナガワ</t>
    </rPh>
    <rPh sb="3" eb="6">
      <t>ケンチジ</t>
    </rPh>
    <rPh sb="6" eb="7">
      <t>ドノ</t>
    </rPh>
    <phoneticPr fontId="2"/>
  </si>
  <si>
    <t>記</t>
    <rPh sb="0" eb="1">
      <t>キ</t>
    </rPh>
    <phoneticPr fontId="2"/>
  </si>
  <si>
    <t>１　院内感染収束後は、新型コロナウイルス感染症患者等の入院調整を行う医療機関から新型コロナウイルス感染症患者等の入院受入要請があった場合は、積極的に受け入れを行うことし、正当な理由なく断りません。</t>
    <rPh sb="2" eb="4">
      <t>インナイ</t>
    </rPh>
    <rPh sb="4" eb="6">
      <t>カンセン</t>
    </rPh>
    <rPh sb="6" eb="8">
      <t>シュウソク</t>
    </rPh>
    <rPh sb="8" eb="9">
      <t>ゴ</t>
    </rPh>
    <rPh sb="11" eb="13">
      <t>シンガタ</t>
    </rPh>
    <rPh sb="20" eb="23">
      <t>カンセンショウ</t>
    </rPh>
    <rPh sb="23" eb="25">
      <t>カンジャ</t>
    </rPh>
    <rPh sb="25" eb="26">
      <t>トウ</t>
    </rPh>
    <rPh sb="27" eb="29">
      <t>ニュウイン</t>
    </rPh>
    <rPh sb="29" eb="31">
      <t>チョウセイ</t>
    </rPh>
    <rPh sb="32" eb="33">
      <t>オコナ</t>
    </rPh>
    <rPh sb="34" eb="36">
      <t>イリョウ</t>
    </rPh>
    <rPh sb="36" eb="38">
      <t>キカン</t>
    </rPh>
    <rPh sb="40" eb="42">
      <t>シンガタ</t>
    </rPh>
    <rPh sb="49" eb="54">
      <t>カンセンショウカンジャ</t>
    </rPh>
    <rPh sb="54" eb="55">
      <t>トウ</t>
    </rPh>
    <rPh sb="56" eb="58">
      <t>ニュウイン</t>
    </rPh>
    <rPh sb="58" eb="60">
      <t>ウケイ</t>
    </rPh>
    <rPh sb="60" eb="62">
      <t>ヨウセイ</t>
    </rPh>
    <rPh sb="66" eb="68">
      <t>バアイ</t>
    </rPh>
    <rPh sb="70" eb="73">
      <t>セッキョクテキ</t>
    </rPh>
    <rPh sb="74" eb="75">
      <t>ウ</t>
    </rPh>
    <rPh sb="76" eb="77">
      <t>イ</t>
    </rPh>
    <rPh sb="79" eb="80">
      <t>オコナ</t>
    </rPh>
    <rPh sb="85" eb="87">
      <t>セイトウ</t>
    </rPh>
    <rPh sb="88" eb="90">
      <t>リユウ</t>
    </rPh>
    <rPh sb="92" eb="93">
      <t>コトワ</t>
    </rPh>
    <phoneticPr fontId="2"/>
  </si>
  <si>
    <t>２　医療機関等情報支援システム（G-MIS）に病床の使用状況及び受入可能病床数等の入力を今後も確実に行います。</t>
    <rPh sb="2" eb="4">
      <t>イリョウ</t>
    </rPh>
    <rPh sb="4" eb="6">
      <t>キカン</t>
    </rPh>
    <rPh sb="6" eb="7">
      <t>トウ</t>
    </rPh>
    <rPh sb="7" eb="9">
      <t>ジョウホウ</t>
    </rPh>
    <rPh sb="9" eb="11">
      <t>シエン</t>
    </rPh>
    <rPh sb="23" eb="25">
      <t>ビョウショウ</t>
    </rPh>
    <rPh sb="26" eb="28">
      <t>シヨウ</t>
    </rPh>
    <rPh sb="28" eb="30">
      <t>ジョウキョウ</t>
    </rPh>
    <rPh sb="30" eb="31">
      <t>オヨ</t>
    </rPh>
    <rPh sb="32" eb="34">
      <t>ウケイレ</t>
    </rPh>
    <rPh sb="34" eb="36">
      <t>カノウ</t>
    </rPh>
    <rPh sb="36" eb="38">
      <t>ビョウショウ</t>
    </rPh>
    <rPh sb="38" eb="39">
      <t>スウ</t>
    </rPh>
    <rPh sb="39" eb="40">
      <t>トウ</t>
    </rPh>
    <rPh sb="41" eb="43">
      <t>ニュウリョク</t>
    </rPh>
    <rPh sb="44" eb="46">
      <t>コンゴ</t>
    </rPh>
    <rPh sb="47" eb="49">
      <t>カクジツ</t>
    </rPh>
    <rPh sb="50" eb="51">
      <t>オコナ</t>
    </rPh>
    <phoneticPr fontId="2"/>
  </si>
  <si>
    <t>法人所在地</t>
    <rPh sb="0" eb="2">
      <t>ホウジン</t>
    </rPh>
    <rPh sb="2" eb="5">
      <t>ショザイチ</t>
    </rPh>
    <phoneticPr fontId="2"/>
  </si>
  <si>
    <t>法人名</t>
    <rPh sb="0" eb="2">
      <t>ホウジン</t>
    </rPh>
    <rPh sb="2" eb="3">
      <t>メイ</t>
    </rPh>
    <phoneticPr fontId="2"/>
  </si>
  <si>
    <t>項目①　休止病床とした理由について</t>
    <rPh sb="0" eb="2">
      <t>コウモク</t>
    </rPh>
    <rPh sb="4" eb="6">
      <t>キュウシ</t>
    </rPh>
    <rPh sb="6" eb="8">
      <t>ビョウショウ</t>
    </rPh>
    <rPh sb="11" eb="13">
      <t>リユウ</t>
    </rPh>
    <phoneticPr fontId="2"/>
  </si>
  <si>
    <t>項目②　休床とせざるを得ない具体的な理由を記載してください。</t>
    <rPh sb="0" eb="2">
      <t>コウモク</t>
    </rPh>
    <rPh sb="4" eb="6">
      <t>キュウショウ</t>
    </rPh>
    <rPh sb="11" eb="12">
      <t>エ</t>
    </rPh>
    <rPh sb="14" eb="17">
      <t>グタイテキ</t>
    </rPh>
    <rPh sb="18" eb="20">
      <t>リユウ</t>
    </rPh>
    <rPh sb="21" eb="23">
      <t>キサイ</t>
    </rPh>
    <phoneticPr fontId="2"/>
  </si>
  <si>
    <t>１ 空床数の算出方法について</t>
    <rPh sb="2" eb="4">
      <t>クウショウ</t>
    </rPh>
    <rPh sb="4" eb="5">
      <t>スウ</t>
    </rPh>
    <rPh sb="6" eb="8">
      <t>サンシュツ</t>
    </rPh>
    <rPh sb="8" eb="10">
      <t>ホウホウ</t>
    </rPh>
    <phoneticPr fontId="2"/>
  </si>
  <si>
    <t>２ 休止病床の申請について</t>
    <rPh sb="2" eb="4">
      <t>キュウシ</t>
    </rPh>
    <rPh sb="4" eb="6">
      <t>ビョウショウ</t>
    </rPh>
    <rPh sb="7" eb="9">
      <t>シンセイ</t>
    </rPh>
    <phoneticPr fontId="2"/>
  </si>
  <si>
    <r>
      <t>■入退院日等の診療報酬が支払われている日を確認し、その日は空床としていない。
【例】病床管理に使用しているシステムからのデータを基に、特定時点（23時59分等）の入院状況から使用病床数を算定しているが、</t>
    </r>
    <r>
      <rPr>
        <u/>
        <sz val="12"/>
        <color theme="1"/>
        <rFont val="ＭＳ ゴシック"/>
        <family val="3"/>
        <charset val="128"/>
      </rPr>
      <t>入退院日等の診療報酬が支払われている日については別途確認し、実績報告書の使用病床数に加算している</t>
    </r>
    <r>
      <rPr>
        <sz val="12"/>
        <color theme="1"/>
        <rFont val="ＭＳ ゴシック"/>
        <family val="3"/>
        <charset val="128"/>
      </rPr>
      <t>。</t>
    </r>
    <rPh sb="1" eb="4">
      <t>ニュウタイイン</t>
    </rPh>
    <rPh sb="4" eb="5">
      <t>ビ</t>
    </rPh>
    <rPh sb="5" eb="6">
      <t>トウ</t>
    </rPh>
    <rPh sb="7" eb="9">
      <t>シンリョウ</t>
    </rPh>
    <rPh sb="9" eb="11">
      <t>ホウシュウ</t>
    </rPh>
    <rPh sb="12" eb="14">
      <t>シハラ</t>
    </rPh>
    <rPh sb="19" eb="20">
      <t>ヒ</t>
    </rPh>
    <rPh sb="21" eb="23">
      <t>カクニン</t>
    </rPh>
    <rPh sb="27" eb="28">
      <t>ヒ</t>
    </rPh>
    <rPh sb="29" eb="31">
      <t>クウショウ</t>
    </rPh>
    <rPh sb="41" eb="42">
      <t>レイ</t>
    </rPh>
    <rPh sb="43" eb="45">
      <t>ビョウショウ</t>
    </rPh>
    <rPh sb="45" eb="47">
      <t>カンリ</t>
    </rPh>
    <rPh sb="48" eb="50">
      <t>シヨウ</t>
    </rPh>
    <rPh sb="65" eb="66">
      <t>モト</t>
    </rPh>
    <rPh sb="68" eb="70">
      <t>トクテイ</t>
    </rPh>
    <rPh sb="70" eb="72">
      <t>ジテン</t>
    </rPh>
    <rPh sb="75" eb="76">
      <t>ジ</t>
    </rPh>
    <rPh sb="78" eb="79">
      <t>フン</t>
    </rPh>
    <rPh sb="79" eb="80">
      <t>トウ</t>
    </rPh>
    <rPh sb="82" eb="84">
      <t>ニュウイン</t>
    </rPh>
    <rPh sb="84" eb="86">
      <t>ジョウキョウ</t>
    </rPh>
    <rPh sb="88" eb="90">
      <t>シヨウ</t>
    </rPh>
    <rPh sb="90" eb="93">
      <t>ビョウショウスウ</t>
    </rPh>
    <rPh sb="94" eb="96">
      <t>サンテイ</t>
    </rPh>
    <rPh sb="102" eb="105">
      <t>ニュウタイイン</t>
    </rPh>
    <rPh sb="105" eb="106">
      <t>ビ</t>
    </rPh>
    <rPh sb="106" eb="107">
      <t>トウ</t>
    </rPh>
    <rPh sb="126" eb="128">
      <t>ベット</t>
    </rPh>
    <rPh sb="128" eb="130">
      <t>カクニン</t>
    </rPh>
    <phoneticPr fontId="2"/>
  </si>
  <si>
    <r>
      <t>■入退院日等の診療報酬が支払われている日の有無は確認していない。
【例】病床管理に使用しているシステムからのデータを基に、</t>
    </r>
    <r>
      <rPr>
        <u/>
        <sz val="12"/>
        <color theme="1"/>
        <rFont val="ＭＳ ゴシック"/>
        <family val="3"/>
        <charset val="128"/>
      </rPr>
      <t>特定時点（23時59分等）の入院状況をそのまま使用病床数としている</t>
    </r>
    <r>
      <rPr>
        <sz val="12"/>
        <color theme="1"/>
        <rFont val="ＭＳ ゴシック"/>
        <family val="3"/>
        <charset val="128"/>
      </rPr>
      <t>。</t>
    </r>
    <rPh sb="1" eb="4">
      <t>ニュウタイイン</t>
    </rPh>
    <rPh sb="4" eb="5">
      <t>ビ</t>
    </rPh>
    <rPh sb="5" eb="6">
      <t>トウ</t>
    </rPh>
    <rPh sb="7" eb="9">
      <t>シンリョウ</t>
    </rPh>
    <rPh sb="9" eb="11">
      <t>ホウシュウ</t>
    </rPh>
    <rPh sb="12" eb="14">
      <t>シハラ</t>
    </rPh>
    <rPh sb="19" eb="20">
      <t>ヒ</t>
    </rPh>
    <rPh sb="21" eb="23">
      <t>ウム</t>
    </rPh>
    <rPh sb="24" eb="26">
      <t>カクニン</t>
    </rPh>
    <rPh sb="35" eb="36">
      <t>レイ</t>
    </rPh>
    <rPh sb="37" eb="39">
      <t>ビョウショウ</t>
    </rPh>
    <rPh sb="39" eb="41">
      <t>カンリ</t>
    </rPh>
    <rPh sb="42" eb="44">
      <t>シヨウ</t>
    </rPh>
    <rPh sb="59" eb="60">
      <t>モト</t>
    </rPh>
    <rPh sb="62" eb="64">
      <t>トクテイ</t>
    </rPh>
    <rPh sb="64" eb="66">
      <t>ジテン</t>
    </rPh>
    <rPh sb="69" eb="70">
      <t>ジ</t>
    </rPh>
    <rPh sb="72" eb="73">
      <t>フン</t>
    </rPh>
    <rPh sb="73" eb="74">
      <t>トウ</t>
    </rPh>
    <rPh sb="76" eb="78">
      <t>ニュウイン</t>
    </rPh>
    <rPh sb="78" eb="80">
      <t>ジョウキョウ</t>
    </rPh>
    <rPh sb="85" eb="87">
      <t>シヨウ</t>
    </rPh>
    <rPh sb="87" eb="90">
      <t>ビョウショウスウ</t>
    </rPh>
    <phoneticPr fontId="2"/>
  </si>
  <si>
    <t>（１又は２のいずれかに記入してください）</t>
    <rPh sb="2" eb="3">
      <t>マタ</t>
    </rPh>
    <rPh sb="11" eb="13">
      <t>キニュウ</t>
    </rPh>
    <phoneticPr fontId="2"/>
  </si>
  <si>
    <t>コロナ専用病床の人員確保のために休床とした病床</t>
    <rPh sb="3" eb="7">
      <t>センヨウビョウショウ</t>
    </rPh>
    <rPh sb="8" eb="10">
      <t>ジンイン</t>
    </rPh>
    <rPh sb="10" eb="12">
      <t>カクホ</t>
    </rPh>
    <rPh sb="16" eb="18">
      <t>キュウショウ</t>
    </rPh>
    <rPh sb="21" eb="23">
      <t>ビョウショウ</t>
    </rPh>
    <phoneticPr fontId="2"/>
  </si>
  <si>
    <r>
      <t>コロナ専用病床（病室単位）の確保のため物理的に休床とした病床
（多床室内に即応病床があり、同室内を休床とする場合</t>
    </r>
    <r>
      <rPr>
        <b/>
        <u/>
        <sz val="12"/>
        <color theme="1"/>
        <rFont val="ＭＳ Ｐゴシック"/>
        <family val="3"/>
        <charset val="128"/>
        <scheme val="major"/>
      </rPr>
      <t>以外は</t>
    </r>
    <r>
      <rPr>
        <sz val="12"/>
        <color theme="1"/>
        <rFont val="ＭＳ Ｐゴシック"/>
        <family val="3"/>
        <charset val="128"/>
        <scheme val="major"/>
      </rPr>
      <t>その具体的な理由を記載してください。）</t>
    </r>
    <rPh sb="3" eb="7">
      <t>センヨウビョウショウ</t>
    </rPh>
    <rPh sb="8" eb="10">
      <t>ビョウシツ</t>
    </rPh>
    <rPh sb="10" eb="12">
      <t>タンイ</t>
    </rPh>
    <rPh sb="14" eb="16">
      <t>カクホ</t>
    </rPh>
    <rPh sb="19" eb="22">
      <t>ブツリテキ</t>
    </rPh>
    <rPh sb="23" eb="25">
      <t>キュウショウ</t>
    </rPh>
    <rPh sb="28" eb="30">
      <t>ビョウショウ</t>
    </rPh>
    <rPh sb="32" eb="35">
      <t>タショウシツ</t>
    </rPh>
    <rPh sb="35" eb="36">
      <t>ナイ</t>
    </rPh>
    <rPh sb="37" eb="41">
      <t>ソクオウビョウショウ</t>
    </rPh>
    <rPh sb="45" eb="47">
      <t>ドウシツ</t>
    </rPh>
    <rPh sb="47" eb="48">
      <t>ナイ</t>
    </rPh>
    <rPh sb="49" eb="51">
      <t>キュウショウ</t>
    </rPh>
    <rPh sb="54" eb="56">
      <t>バアイ</t>
    </rPh>
    <rPh sb="56" eb="58">
      <t>イガイ</t>
    </rPh>
    <rPh sb="61" eb="64">
      <t>グタイテキ</t>
    </rPh>
    <rPh sb="65" eb="67">
      <t>リユウ</t>
    </rPh>
    <rPh sb="68" eb="70">
      <t>キサイ</t>
    </rPh>
    <phoneticPr fontId="2"/>
  </si>
  <si>
    <t>〇 要提出書類</t>
    <rPh sb="2" eb="3">
      <t>ヨウ</t>
    </rPh>
    <rPh sb="3" eb="5">
      <t>テイシュツ</t>
    </rPh>
    <rPh sb="5" eb="7">
      <t>ショルイ</t>
    </rPh>
    <phoneticPr fontId="2"/>
  </si>
  <si>
    <t>１　ICU、HCU病床の関東厚生局への届出（施設基準に係る届出書類等）等</t>
    <phoneticPr fontId="2"/>
  </si>
  <si>
    <r>
      <t>空床補償・休床補償が発生した</t>
    </r>
    <r>
      <rPr>
        <u/>
        <sz val="12"/>
        <color rgb="FFC00000"/>
        <rFont val="ＭＳ ゴシック"/>
        <family val="3"/>
        <charset val="128"/>
      </rPr>
      <t>全ての日</t>
    </r>
    <r>
      <rPr>
        <sz val="12"/>
        <color theme="1"/>
        <rFont val="ＭＳ ゴシック"/>
        <family val="3"/>
        <charset val="128"/>
      </rPr>
      <t>について、次の資料をご提出ください。</t>
    </r>
    <rPh sb="0" eb="2">
      <t>クウショウ</t>
    </rPh>
    <rPh sb="2" eb="4">
      <t>ホショウ</t>
    </rPh>
    <rPh sb="5" eb="6">
      <t>キュウ</t>
    </rPh>
    <rPh sb="6" eb="7">
      <t>ショウ</t>
    </rPh>
    <rPh sb="7" eb="9">
      <t>ホショウ</t>
    </rPh>
    <rPh sb="10" eb="12">
      <t>ハッセイ</t>
    </rPh>
    <rPh sb="14" eb="15">
      <t>スベ</t>
    </rPh>
    <rPh sb="17" eb="18">
      <t>ヒ</t>
    </rPh>
    <rPh sb="23" eb="24">
      <t>ツギ</t>
    </rPh>
    <rPh sb="25" eb="27">
      <t>シリョウ</t>
    </rPh>
    <rPh sb="29" eb="31">
      <t>テイシュツ</t>
    </rPh>
    <phoneticPr fontId="2"/>
  </si>
  <si>
    <t>１　ベッドマップの写し(空床補償・休床補償を申請した病棟の分全て)</t>
    <rPh sb="9" eb="10">
      <t>ウツ</t>
    </rPh>
    <rPh sb="12" eb="14">
      <t>クウショウ</t>
    </rPh>
    <rPh sb="14" eb="16">
      <t>ホショウ</t>
    </rPh>
    <rPh sb="17" eb="18">
      <t>キュウ</t>
    </rPh>
    <rPh sb="18" eb="19">
      <t>ショウ</t>
    </rPh>
    <rPh sb="19" eb="21">
      <t>ホショウ</t>
    </rPh>
    <rPh sb="22" eb="24">
      <t>シンセイ</t>
    </rPh>
    <rPh sb="26" eb="28">
      <t>ビョウトウ</t>
    </rPh>
    <rPh sb="29" eb="30">
      <t>ブン</t>
    </rPh>
    <rPh sb="30" eb="31">
      <t>スベ</t>
    </rPh>
    <phoneticPr fontId="2"/>
  </si>
  <si>
    <t>　状況に応じて対象病床が変動する場合は、日々の対象病床が明示された資料もあわせてご提出ください。</t>
    <rPh sb="1" eb="3">
      <t>ジョウキョウ</t>
    </rPh>
    <rPh sb="4" eb="5">
      <t>オウ</t>
    </rPh>
    <rPh sb="7" eb="9">
      <t>タイショウ</t>
    </rPh>
    <rPh sb="9" eb="11">
      <t>ビョウショウ</t>
    </rPh>
    <rPh sb="12" eb="14">
      <t>ヘンドウ</t>
    </rPh>
    <rPh sb="16" eb="18">
      <t>バアイ</t>
    </rPh>
    <rPh sb="20" eb="22">
      <t>ヒビ</t>
    </rPh>
    <rPh sb="23" eb="25">
      <t>タイショウ</t>
    </rPh>
    <rPh sb="25" eb="27">
      <t>ビョウショウ</t>
    </rPh>
    <rPh sb="28" eb="30">
      <t>メイジ</t>
    </rPh>
    <rPh sb="33" eb="35">
      <t>シリョウ</t>
    </rPh>
    <rPh sb="41" eb="43">
      <t>テイシュツ</t>
    </rPh>
    <phoneticPr fontId="2"/>
  </si>
  <si>
    <t>２　入退院等の情報が分かる資料</t>
    <rPh sb="2" eb="5">
      <t>ニュウタイイン</t>
    </rPh>
    <rPh sb="5" eb="6">
      <t>トウ</t>
    </rPh>
    <rPh sb="7" eb="9">
      <t>ジョウホウ</t>
    </rPh>
    <rPh sb="10" eb="11">
      <t>ワ</t>
    </rPh>
    <rPh sb="13" eb="15">
      <t>シリョウ</t>
    </rPh>
    <phoneticPr fontId="2"/>
  </si>
  <si>
    <t>３　病棟平面図（フロアマップ）</t>
    <rPh sb="2" eb="4">
      <t>ビョウトウ</t>
    </rPh>
    <rPh sb="4" eb="7">
      <t>ヘイメンズ</t>
    </rPh>
    <phoneticPr fontId="2"/>
  </si>
  <si>
    <t>　※院内感染が発生した医療機関に対する病床確保料を申請された方は
　「院内感染要件確認資料 ２」の提出書類を添付してください。</t>
    <rPh sb="2" eb="4">
      <t>インナイ</t>
    </rPh>
    <rPh sb="4" eb="6">
      <t>カンセン</t>
    </rPh>
    <rPh sb="7" eb="9">
      <t>ハッセイ</t>
    </rPh>
    <rPh sb="11" eb="13">
      <t>イリョウ</t>
    </rPh>
    <rPh sb="13" eb="15">
      <t>キカン</t>
    </rPh>
    <rPh sb="16" eb="17">
      <t>タイ</t>
    </rPh>
    <rPh sb="19" eb="21">
      <t>ビョウショウ</t>
    </rPh>
    <rPh sb="21" eb="23">
      <t>カクホ</t>
    </rPh>
    <rPh sb="23" eb="24">
      <t>リョウ</t>
    </rPh>
    <rPh sb="25" eb="27">
      <t>シンセイ</t>
    </rPh>
    <rPh sb="30" eb="31">
      <t>カタ</t>
    </rPh>
    <rPh sb="35" eb="37">
      <t>インナイ</t>
    </rPh>
    <rPh sb="37" eb="39">
      <t>カンセン</t>
    </rPh>
    <rPh sb="39" eb="41">
      <t>ヨウケン</t>
    </rPh>
    <rPh sb="41" eb="43">
      <t>カクニン</t>
    </rPh>
    <rPh sb="43" eb="45">
      <t>シリョウ</t>
    </rPh>
    <rPh sb="49" eb="51">
      <t>テイシュツ</t>
    </rPh>
    <rPh sb="51" eb="53">
      <t>ショルイ</t>
    </rPh>
    <rPh sb="54" eb="56">
      <t>テンプ</t>
    </rPh>
    <phoneticPr fontId="2"/>
  </si>
  <si>
    <t>１　病棟平面図（フロアマップ）</t>
    <rPh sb="2" eb="4">
      <t>ビョウトウ</t>
    </rPh>
    <rPh sb="4" eb="7">
      <t>ヘイメンズ</t>
    </rPh>
    <phoneticPr fontId="2"/>
  </si>
  <si>
    <t>　休止病床がある病棟の平面図（病室・病床の数や番号が明らかなもの）。
休止病床の位置、休床理由との対応関係を平面図上で明示してください。</t>
    <rPh sb="1" eb="3">
      <t>キュウシ</t>
    </rPh>
    <rPh sb="3" eb="5">
      <t>ビョウショウ</t>
    </rPh>
    <rPh sb="8" eb="10">
      <t>ビョウトウ</t>
    </rPh>
    <rPh sb="11" eb="14">
      <t>ヘイメンズ</t>
    </rPh>
    <rPh sb="15" eb="17">
      <t>ビョウシツ</t>
    </rPh>
    <rPh sb="18" eb="20">
      <t>ビョウショウ</t>
    </rPh>
    <rPh sb="21" eb="22">
      <t>カズ</t>
    </rPh>
    <rPh sb="23" eb="25">
      <t>バンゴウ</t>
    </rPh>
    <rPh sb="26" eb="27">
      <t>アキ</t>
    </rPh>
    <rPh sb="35" eb="37">
      <t>キュウシ</t>
    </rPh>
    <rPh sb="37" eb="39">
      <t>ビョウショウ</t>
    </rPh>
    <rPh sb="40" eb="42">
      <t>イチ</t>
    </rPh>
    <rPh sb="43" eb="44">
      <t>キュウ</t>
    </rPh>
    <rPh sb="44" eb="45">
      <t>ショウ</t>
    </rPh>
    <rPh sb="45" eb="47">
      <t>リユウ</t>
    </rPh>
    <rPh sb="49" eb="51">
      <t>タイオウ</t>
    </rPh>
    <rPh sb="51" eb="53">
      <t>カンケイ</t>
    </rPh>
    <rPh sb="54" eb="57">
      <t>ヘイメンズ</t>
    </rPh>
    <rPh sb="57" eb="58">
      <t>ジョウ</t>
    </rPh>
    <rPh sb="59" eb="61">
      <t>メイジ</t>
    </rPh>
    <phoneticPr fontId="2"/>
  </si>
  <si>
    <t>１</t>
    <phoneticPr fontId="2"/>
  </si>
  <si>
    <t>２</t>
    <phoneticPr fontId="2"/>
  </si>
  <si>
    <t>２をご回答いただいた場合、人員確保基準を不足している日はICU、HCU区分による申請はできません。基準を満たす日のみを同区分の申請になるように修正の上、ご申請ください。</t>
    <rPh sb="3" eb="5">
      <t>カイトウ</t>
    </rPh>
    <rPh sb="10" eb="12">
      <t>バアイ</t>
    </rPh>
    <rPh sb="13" eb="15">
      <t>ジンイン</t>
    </rPh>
    <rPh sb="15" eb="17">
      <t>カクホ</t>
    </rPh>
    <rPh sb="17" eb="19">
      <t>キジュン</t>
    </rPh>
    <rPh sb="20" eb="22">
      <t>フソク</t>
    </rPh>
    <rPh sb="26" eb="27">
      <t>ヒ</t>
    </rPh>
    <rPh sb="35" eb="37">
      <t>クブン</t>
    </rPh>
    <rPh sb="40" eb="42">
      <t>シンセイ</t>
    </rPh>
    <rPh sb="49" eb="51">
      <t>キジュン</t>
    </rPh>
    <rPh sb="52" eb="53">
      <t>ミ</t>
    </rPh>
    <rPh sb="55" eb="56">
      <t>ヒ</t>
    </rPh>
    <rPh sb="59" eb="60">
      <t>ドウ</t>
    </rPh>
    <rPh sb="60" eb="62">
      <t>クブン</t>
    </rPh>
    <rPh sb="63" eb="65">
      <t>シンセイ</t>
    </rPh>
    <rPh sb="71" eb="73">
      <t>シュウセイ</t>
    </rPh>
    <rPh sb="74" eb="75">
      <t>ウエ</t>
    </rPh>
    <rPh sb="77" eb="79">
      <t>シンセイ</t>
    </rPh>
    <phoneticPr fontId="2"/>
  </si>
  <si>
    <t>　ICU、HCU病床がある病棟の平面図（病室・病床の数や番号が明らかなもの）</t>
    <rPh sb="13" eb="15">
      <t>ビョウトウ</t>
    </rPh>
    <rPh sb="16" eb="19">
      <t>ヘイメンズ</t>
    </rPh>
    <rPh sb="20" eb="22">
      <t>ビョウシツ</t>
    </rPh>
    <rPh sb="23" eb="25">
      <t>ビョウショウ</t>
    </rPh>
    <rPh sb="26" eb="27">
      <t>カズ</t>
    </rPh>
    <rPh sb="28" eb="30">
      <t>バンゴウ</t>
    </rPh>
    <rPh sb="31" eb="32">
      <t>アキ</t>
    </rPh>
    <phoneticPr fontId="2"/>
  </si>
  <si>
    <r>
      <rPr>
        <sz val="12"/>
        <color rgb="FFC00000"/>
        <rFont val="ＭＳ ゴシック"/>
        <family val="3"/>
        <charset val="128"/>
      </rPr>
      <t>　</t>
    </r>
    <r>
      <rPr>
        <u/>
        <sz val="12"/>
        <color rgb="FFC00000"/>
        <rFont val="ＭＳ ゴシック"/>
        <family val="3"/>
        <charset val="128"/>
      </rPr>
      <t>日勤・夜勤ともに</t>
    </r>
    <r>
      <rPr>
        <sz val="12"/>
        <color theme="1"/>
        <rFont val="ＭＳ ゴシック"/>
        <family val="3"/>
        <charset val="128"/>
      </rPr>
      <t>人員確保基準を満たしていることを確認ください。</t>
    </r>
    <rPh sb="1" eb="3">
      <t>ニッキン</t>
    </rPh>
    <rPh sb="4" eb="6">
      <t>ヤキン</t>
    </rPh>
    <rPh sb="9" eb="11">
      <t>ジンイン</t>
    </rPh>
    <rPh sb="11" eb="13">
      <t>カクホ</t>
    </rPh>
    <rPh sb="13" eb="15">
      <t>キジュン</t>
    </rPh>
    <rPh sb="16" eb="17">
      <t>ミ</t>
    </rPh>
    <rPh sb="25" eb="27">
      <t>カクニン</t>
    </rPh>
    <phoneticPr fontId="2"/>
  </si>
  <si>
    <t>　病棟内の病室・病床番号、当該病床の入院患者氏名、その患者の入退院日時が分かるもの。（例）入退院管理システム、病棟管理日誌等の写し</t>
    <rPh sb="1" eb="4">
      <t>ビョウトウナイ</t>
    </rPh>
    <rPh sb="5" eb="7">
      <t>ビョウシツ</t>
    </rPh>
    <rPh sb="8" eb="10">
      <t>ビョウショウ</t>
    </rPh>
    <rPh sb="10" eb="12">
      <t>バンゴウ</t>
    </rPh>
    <rPh sb="13" eb="15">
      <t>トウガイ</t>
    </rPh>
    <rPh sb="15" eb="17">
      <t>ビョウショウ</t>
    </rPh>
    <rPh sb="18" eb="20">
      <t>ニュウイン</t>
    </rPh>
    <rPh sb="20" eb="22">
      <t>カンジャ</t>
    </rPh>
    <rPh sb="22" eb="24">
      <t>シメイ</t>
    </rPh>
    <rPh sb="27" eb="29">
      <t>カンジャ</t>
    </rPh>
    <rPh sb="30" eb="33">
      <t>ニュウタイイン</t>
    </rPh>
    <rPh sb="33" eb="35">
      <t>ニチジ</t>
    </rPh>
    <rPh sb="36" eb="37">
      <t>ワ</t>
    </rPh>
    <rPh sb="43" eb="44">
      <t>レイ</t>
    </rPh>
    <rPh sb="45" eb="48">
      <t>ニュウタイイン</t>
    </rPh>
    <rPh sb="48" eb="50">
      <t>カンリ</t>
    </rPh>
    <rPh sb="55" eb="57">
      <t>ビョウトウ</t>
    </rPh>
    <rPh sb="57" eb="59">
      <t>カンリ</t>
    </rPh>
    <rPh sb="59" eb="61">
      <t>ニッシ</t>
    </rPh>
    <rPh sb="61" eb="62">
      <t>トウ</t>
    </rPh>
    <rPh sb="63" eb="64">
      <t>ウツ</t>
    </rPh>
    <phoneticPr fontId="2"/>
  </si>
  <si>
    <t>２　ICU、HCU空床申請期間中の当該病床について看護配置人数が分かる書類</t>
    <rPh sb="11" eb="13">
      <t>シンセイ</t>
    </rPh>
    <rPh sb="13" eb="15">
      <t>キカン</t>
    </rPh>
    <rPh sb="15" eb="16">
      <t>チュウ</t>
    </rPh>
    <phoneticPr fontId="2"/>
  </si>
  <si>
    <t xml:space="preserve"> 入力を行った</t>
    <rPh sb="1" eb="3">
      <t>ニュウリョク</t>
    </rPh>
    <rPh sb="4" eb="5">
      <t>オコナ</t>
    </rPh>
    <phoneticPr fontId="2"/>
  </si>
  <si>
    <t>特定機能病院等</t>
    <rPh sb="0" eb="2">
      <t>トクテイ</t>
    </rPh>
    <rPh sb="2" eb="4">
      <t>キノウ</t>
    </rPh>
    <rPh sb="4" eb="6">
      <t>ビョウイン</t>
    </rPh>
    <rPh sb="6" eb="7">
      <t>トウ</t>
    </rPh>
    <phoneticPr fontId="25"/>
  </si>
  <si>
    <t>ＨＣＵ</t>
    <phoneticPr fontId="25"/>
  </si>
  <si>
    <t>※1　稼働病床数（A）は、新型コロナウイルス患者専用病床として実際に稼働した病床数です。</t>
    <rPh sb="3" eb="5">
      <t>カドウ</t>
    </rPh>
    <rPh sb="5" eb="8">
      <t>ビョウショウスウ</t>
    </rPh>
    <phoneticPr fontId="25"/>
  </si>
  <si>
    <t>対象病床数（A）</t>
    <rPh sb="0" eb="2">
      <t>タイショウ</t>
    </rPh>
    <rPh sb="2" eb="5">
      <t>ビョウショウスウ</t>
    </rPh>
    <phoneticPr fontId="25"/>
  </si>
  <si>
    <t>別紙６_選定額　(D)</t>
    <rPh sb="0" eb="2">
      <t>ベッシ</t>
    </rPh>
    <rPh sb="4" eb="6">
      <t>センテイ</t>
    </rPh>
    <rPh sb="6" eb="7">
      <t>ガク</t>
    </rPh>
    <phoneticPr fontId="2"/>
  </si>
  <si>
    <t>別紙６_総事業費(A)</t>
    <rPh sb="0" eb="2">
      <t>ベッシ</t>
    </rPh>
    <rPh sb="4" eb="8">
      <t>ソウジギョウヒ</t>
    </rPh>
    <phoneticPr fontId="2"/>
  </si>
  <si>
    <t>神奈川県新型コロナウイルス感染症患者等受入病床確保事業補助金に関する事業実施実績</t>
    <rPh sb="0" eb="4">
      <t>カナガワケン</t>
    </rPh>
    <rPh sb="4" eb="6">
      <t>シンガタ</t>
    </rPh>
    <rPh sb="13" eb="16">
      <t>カンセンショウ</t>
    </rPh>
    <rPh sb="16" eb="18">
      <t>カンジャ</t>
    </rPh>
    <rPh sb="18" eb="19">
      <t>トウ</t>
    </rPh>
    <rPh sb="19" eb="21">
      <t>ウケイレ</t>
    </rPh>
    <rPh sb="21" eb="23">
      <t>ビョウショウ</t>
    </rPh>
    <rPh sb="23" eb="25">
      <t>カクホ</t>
    </rPh>
    <rPh sb="25" eb="27">
      <t>ジギョウ</t>
    </rPh>
    <rPh sb="27" eb="30">
      <t>ホジョキン</t>
    </rPh>
    <rPh sb="34" eb="36">
      <t>ジギョウ</t>
    </rPh>
    <rPh sb="36" eb="38">
      <t>ジッシ</t>
    </rPh>
    <rPh sb="38" eb="40">
      <t>ジッセキ</t>
    </rPh>
    <phoneticPr fontId="5"/>
  </si>
  <si>
    <t>令和５年度</t>
    <rPh sb="0" eb="2">
      <t>レイワ</t>
    </rPh>
    <rPh sb="3" eb="4">
      <t>ネン</t>
    </rPh>
    <rPh sb="4" eb="5">
      <t>ド</t>
    </rPh>
    <phoneticPr fontId="2"/>
  </si>
  <si>
    <t>(E)</t>
    <phoneticPr fontId="5"/>
  </si>
  <si>
    <t>事業の実施に要した経費精算額算出内訳（令和５年度神奈川県新型コロナウイルス感染症患者等受入病床確保事業）</t>
    <rPh sb="11" eb="13">
      <t>セイサン</t>
    </rPh>
    <rPh sb="13" eb="14">
      <t>ガク</t>
    </rPh>
    <rPh sb="14" eb="16">
      <t>サンシュツ</t>
    </rPh>
    <rPh sb="16" eb="18">
      <t>ウチワケ</t>
    </rPh>
    <rPh sb="24" eb="28">
      <t>カナガワケン</t>
    </rPh>
    <rPh sb="28" eb="30">
      <t>シンガタ</t>
    </rPh>
    <rPh sb="37" eb="40">
      <t>カンセンショウ</t>
    </rPh>
    <rPh sb="40" eb="42">
      <t>カンジャ</t>
    </rPh>
    <rPh sb="42" eb="43">
      <t>トウ</t>
    </rPh>
    <rPh sb="43" eb="45">
      <t>ウケイレ</t>
    </rPh>
    <rPh sb="45" eb="47">
      <t>ビョウショウ</t>
    </rPh>
    <rPh sb="47" eb="49">
      <t>カクホ</t>
    </rPh>
    <rPh sb="49" eb="51">
      <t>ジギョウ</t>
    </rPh>
    <phoneticPr fontId="5"/>
  </si>
  <si>
    <t>（１）新型コロナウイルス感染症対策事業</t>
    <rPh sb="3" eb="5">
      <t>シンガタ</t>
    </rPh>
    <rPh sb="12" eb="15">
      <t>カンセンショウ</t>
    </rPh>
    <rPh sb="15" eb="19">
      <t>タイサクジギョウ</t>
    </rPh>
    <phoneticPr fontId="2"/>
  </si>
  <si>
    <t>１ 特定機能病院等(（１）新型コロナウイルス感染症対策事業）</t>
  </si>
  <si>
    <t>２ その他医療機関(（１）新型コロナウイルス感染症対策事業)</t>
  </si>
  <si>
    <t>１ 特定機能病院等(（２）新型コロナウイルス感染症院内感染発生機関支援事業）</t>
  </si>
  <si>
    <t>２ その他医療機関(（２）新型コロナウイルス感染症院内感染発生機関支援事業)</t>
    <phoneticPr fontId="2"/>
  </si>
  <si>
    <t>院内感染要件確認資料</t>
    <rPh sb="0" eb="2">
      <t>インナイ</t>
    </rPh>
    <rPh sb="2" eb="4">
      <t>カンセン</t>
    </rPh>
    <phoneticPr fontId="2"/>
  </si>
  <si>
    <t>　(4)　その他参考となる書類（確保病床及び休止病床の配置状況が分かる図面、別紙</t>
    <rPh sb="7" eb="8">
      <t>タ</t>
    </rPh>
    <rPh sb="8" eb="10">
      <t>サンコウ</t>
    </rPh>
    <rPh sb="13" eb="15">
      <t>ショルイ</t>
    </rPh>
    <rPh sb="16" eb="18">
      <t>カクホ</t>
    </rPh>
    <rPh sb="18" eb="20">
      <t>ビョウショウ</t>
    </rPh>
    <rPh sb="20" eb="21">
      <t>オヨ</t>
    </rPh>
    <rPh sb="22" eb="24">
      <t>キュウシ</t>
    </rPh>
    <rPh sb="24" eb="26">
      <t>ビョウショウ</t>
    </rPh>
    <rPh sb="27" eb="29">
      <t>ハイチ</t>
    </rPh>
    <rPh sb="29" eb="31">
      <t>ジョウキョウ</t>
    </rPh>
    <rPh sb="32" eb="33">
      <t>ワ</t>
    </rPh>
    <rPh sb="35" eb="37">
      <t>ズメン</t>
    </rPh>
    <rPh sb="38" eb="40">
      <t>ベッシ</t>
    </rPh>
    <phoneticPr fontId="2"/>
  </si>
  <si>
    <t>　　　６「対象経費支出額」の算出方法が分かる書類ほか）</t>
    <phoneticPr fontId="2"/>
  </si>
  <si>
    <t>※対象経費支出額の単価(円)/日は、延べ空床数に、新型コロナウイルス感染症患者を受け入れた場合に得られる1床当たりの診療報酬等に相当する額を記載してください。
　なお、1床当たりの診療報酬等に相当する額の内訳が確認できる資料を別途添付してください。
※個人情報を含む資料を添付する場合は、個人情報を塗りつぶしの上、提出してください。</t>
    <rPh sb="1" eb="3">
      <t>タイショウ</t>
    </rPh>
    <rPh sb="3" eb="5">
      <t>ケイヒ</t>
    </rPh>
    <rPh sb="5" eb="7">
      <t>シシュツ</t>
    </rPh>
    <rPh sb="7" eb="8">
      <t>ガク</t>
    </rPh>
    <rPh sb="9" eb="11">
      <t>タンカ</t>
    </rPh>
    <rPh sb="12" eb="13">
      <t>エン</t>
    </rPh>
    <rPh sb="15" eb="16">
      <t>ニチ</t>
    </rPh>
    <rPh sb="18" eb="19">
      <t>ノ</t>
    </rPh>
    <rPh sb="20" eb="22">
      <t>クウショウ</t>
    </rPh>
    <rPh sb="22" eb="23">
      <t>スウ</t>
    </rPh>
    <rPh sb="25" eb="27">
      <t>シンガタ</t>
    </rPh>
    <rPh sb="34" eb="39">
      <t>カンセンショウカンジャ</t>
    </rPh>
    <rPh sb="40" eb="41">
      <t>ウ</t>
    </rPh>
    <rPh sb="42" eb="43">
      <t>イ</t>
    </rPh>
    <rPh sb="45" eb="47">
      <t>バアイ</t>
    </rPh>
    <rPh sb="48" eb="49">
      <t>エ</t>
    </rPh>
    <rPh sb="53" eb="54">
      <t>ショウ</t>
    </rPh>
    <rPh sb="54" eb="55">
      <t>ア</t>
    </rPh>
    <rPh sb="58" eb="60">
      <t>シンリョウ</t>
    </rPh>
    <rPh sb="60" eb="62">
      <t>ホウシュウ</t>
    </rPh>
    <rPh sb="62" eb="63">
      <t>トウ</t>
    </rPh>
    <rPh sb="64" eb="66">
      <t>ソウトウ</t>
    </rPh>
    <rPh sb="68" eb="69">
      <t>ガク</t>
    </rPh>
    <rPh sb="70" eb="72">
      <t>キサイ</t>
    </rPh>
    <rPh sb="85" eb="86">
      <t>ショウ</t>
    </rPh>
    <rPh sb="86" eb="87">
      <t>ア</t>
    </rPh>
    <rPh sb="90" eb="92">
      <t>シンリョウ</t>
    </rPh>
    <rPh sb="92" eb="94">
      <t>ホウシュウ</t>
    </rPh>
    <rPh sb="94" eb="95">
      <t>トウ</t>
    </rPh>
    <rPh sb="96" eb="98">
      <t>ソウトウ</t>
    </rPh>
    <rPh sb="100" eb="101">
      <t>ガク</t>
    </rPh>
    <rPh sb="102" eb="104">
      <t>ウチワケ</t>
    </rPh>
    <rPh sb="105" eb="107">
      <t>カクニン</t>
    </rPh>
    <rPh sb="110" eb="112">
      <t>シリョウ</t>
    </rPh>
    <rPh sb="113" eb="115">
      <t>ベット</t>
    </rPh>
    <rPh sb="115" eb="117">
      <t>テンプ</t>
    </rPh>
    <rPh sb="126" eb="128">
      <t>コジン</t>
    </rPh>
    <rPh sb="128" eb="130">
      <t>ジョウホウ</t>
    </rPh>
    <rPh sb="131" eb="132">
      <t>フク</t>
    </rPh>
    <rPh sb="133" eb="135">
      <t>シリョウ</t>
    </rPh>
    <rPh sb="136" eb="138">
      <t>テンプ</t>
    </rPh>
    <rPh sb="140" eb="142">
      <t>バアイ</t>
    </rPh>
    <rPh sb="144" eb="146">
      <t>コジン</t>
    </rPh>
    <rPh sb="146" eb="148">
      <t>ジョウホウ</t>
    </rPh>
    <rPh sb="149" eb="150">
      <t>ヌ</t>
    </rPh>
    <rPh sb="155" eb="156">
      <t>ウエ</t>
    </rPh>
    <rPh sb="157" eb="159">
      <t>テイシュツ</t>
    </rPh>
    <phoneticPr fontId="2"/>
  </si>
  <si>
    <t>上記
以外</t>
    <rPh sb="0" eb="2">
      <t>ジョウキ</t>
    </rPh>
    <rPh sb="3" eb="5">
      <t>イガイ</t>
    </rPh>
    <phoneticPr fontId="25"/>
  </si>
  <si>
    <t>院内感染要件確認資料</t>
    <rPh sb="0" eb="2">
      <t>インナイ</t>
    </rPh>
    <rPh sb="2" eb="4">
      <t>カンセン</t>
    </rPh>
    <rPh sb="4" eb="6">
      <t>ヨウケン</t>
    </rPh>
    <rPh sb="6" eb="8">
      <t>カクニン</t>
    </rPh>
    <rPh sb="8" eb="10">
      <t>シリョウ</t>
    </rPh>
    <phoneticPr fontId="2"/>
  </si>
  <si>
    <t>１　院内感染の発生期間等</t>
    <rPh sb="2" eb="4">
      <t>インナイ</t>
    </rPh>
    <rPh sb="4" eb="6">
      <t>カンセン</t>
    </rPh>
    <rPh sb="7" eb="9">
      <t>ハッセイ</t>
    </rPh>
    <rPh sb="9" eb="11">
      <t>キカン</t>
    </rPh>
    <rPh sb="11" eb="12">
      <t>トウ</t>
    </rPh>
    <phoneticPr fontId="2"/>
  </si>
  <si>
    <r>
      <t>終期</t>
    </r>
    <r>
      <rPr>
        <vertAlign val="superscript"/>
        <sz val="12"/>
        <rFont val="ＭＳ ゴシック"/>
        <family val="3"/>
        <charset val="128"/>
      </rPr>
      <t>※</t>
    </r>
    <rPh sb="0" eb="2">
      <t>シュウキ</t>
    </rPh>
    <phoneticPr fontId="2"/>
  </si>
  <si>
    <t>２　院内感染の状況について</t>
    <rPh sb="2" eb="4">
      <t>インナイ</t>
    </rPh>
    <rPh sb="4" eb="6">
      <t>カンセン</t>
    </rPh>
    <rPh sb="7" eb="9">
      <t>ジョウキョウ</t>
    </rPh>
    <phoneticPr fontId="2"/>
  </si>
  <si>
    <t>３　医療機関等情報支援システム（G-MIS）への入力</t>
    <rPh sb="24" eb="26">
      <t>ニュウリョク</t>
    </rPh>
    <phoneticPr fontId="2"/>
  </si>
  <si>
    <t>３ ICU・HCUの確保料対象病床に係る人員配置について</t>
    <rPh sb="10" eb="12">
      <t>カクホ</t>
    </rPh>
    <rPh sb="12" eb="13">
      <t>リョウ</t>
    </rPh>
    <rPh sb="13" eb="15">
      <t>タイショウ</t>
    </rPh>
    <rPh sb="15" eb="17">
      <t>ビョウショウ</t>
    </rPh>
    <rPh sb="18" eb="19">
      <t>カカ</t>
    </rPh>
    <rPh sb="20" eb="22">
      <t>ジンイン</t>
    </rPh>
    <rPh sb="22" eb="24">
      <t>ハイチ</t>
    </rPh>
    <phoneticPr fontId="2"/>
  </si>
  <si>
    <t>　ICU及びHCUの区分で空床補償を申請する場合、当該区分で申請する確保料対象病床の全てについて人員配置基準を満たす必要があり、満たしていない日については当該区分での補助申請はできません。（会計検査院指摘事項）
　つきましては、各項目について該当する選択肢に〇を記入してください。</t>
    <rPh sb="4" eb="5">
      <t>オヨ</t>
    </rPh>
    <rPh sb="10" eb="12">
      <t>クブン</t>
    </rPh>
    <rPh sb="13" eb="15">
      <t>クウショウ</t>
    </rPh>
    <rPh sb="15" eb="17">
      <t>ホショウ</t>
    </rPh>
    <rPh sb="18" eb="20">
      <t>シンセイ</t>
    </rPh>
    <rPh sb="22" eb="24">
      <t>バアイ</t>
    </rPh>
    <rPh sb="25" eb="27">
      <t>トウガイ</t>
    </rPh>
    <rPh sb="27" eb="29">
      <t>クブン</t>
    </rPh>
    <rPh sb="30" eb="32">
      <t>シンセイ</t>
    </rPh>
    <rPh sb="34" eb="36">
      <t>カクホ</t>
    </rPh>
    <rPh sb="36" eb="37">
      <t>リョウ</t>
    </rPh>
    <rPh sb="37" eb="39">
      <t>タイショウ</t>
    </rPh>
    <rPh sb="39" eb="41">
      <t>ビョウショウ</t>
    </rPh>
    <rPh sb="42" eb="43">
      <t>スベ</t>
    </rPh>
    <rPh sb="48" eb="50">
      <t>ジンイン</t>
    </rPh>
    <rPh sb="50" eb="52">
      <t>ハイチ</t>
    </rPh>
    <rPh sb="52" eb="54">
      <t>キジュン</t>
    </rPh>
    <rPh sb="55" eb="56">
      <t>ミ</t>
    </rPh>
    <rPh sb="58" eb="60">
      <t>ヒツヨウ</t>
    </rPh>
    <rPh sb="64" eb="65">
      <t>ミ</t>
    </rPh>
    <rPh sb="71" eb="72">
      <t>ヒ</t>
    </rPh>
    <rPh sb="77" eb="79">
      <t>トウガイ</t>
    </rPh>
    <rPh sb="79" eb="81">
      <t>クブン</t>
    </rPh>
    <rPh sb="83" eb="85">
      <t>ホジョ</t>
    </rPh>
    <rPh sb="85" eb="87">
      <t>シンセイ</t>
    </rPh>
    <rPh sb="95" eb="97">
      <t>カイケイ</t>
    </rPh>
    <rPh sb="97" eb="100">
      <t>ケンサイン</t>
    </rPh>
    <rPh sb="100" eb="102">
      <t>シテキ</t>
    </rPh>
    <rPh sb="102" eb="104">
      <t>ジコウ</t>
    </rPh>
    <phoneticPr fontId="2"/>
  </si>
  <si>
    <t>　院内で新型コロナウイルス感染症に罹患したことが分かるもの。</t>
    <rPh sb="1" eb="3">
      <t>インナイ</t>
    </rPh>
    <rPh sb="4" eb="6">
      <t>シンガタ</t>
    </rPh>
    <rPh sb="13" eb="16">
      <t>カンセンショウ</t>
    </rPh>
    <rPh sb="17" eb="19">
      <t>リカン</t>
    </rPh>
    <rPh sb="24" eb="25">
      <t>ワ</t>
    </rPh>
    <phoneticPr fontId="2"/>
  </si>
  <si>
    <t>２　ベッドマップの写し</t>
    <rPh sb="9" eb="10">
      <t>ウツ</t>
    </rPh>
    <phoneticPr fontId="2"/>
  </si>
  <si>
    <t>　入退院管理システム等から出力又は病棟管理日誌等に記載されたもので、病棟内の病室番号、病床番号、病床ごとの当該病床の入院患者氏名、その患者の入退院日時が判明するもの。
■期間：院内感染発生の前日から感染期間最終日まで
■対象：空床補償・休床補償を申請した病棟分全て</t>
    <rPh sb="85" eb="87">
      <t>キカン</t>
    </rPh>
    <rPh sb="88" eb="90">
      <t>インナイ</t>
    </rPh>
    <rPh sb="90" eb="92">
      <t>カンセン</t>
    </rPh>
    <rPh sb="92" eb="94">
      <t>ハッセイ</t>
    </rPh>
    <rPh sb="95" eb="97">
      <t>ゼンジツ</t>
    </rPh>
    <rPh sb="99" eb="101">
      <t>カンセン</t>
    </rPh>
    <rPh sb="101" eb="103">
      <t>キカン</t>
    </rPh>
    <rPh sb="103" eb="106">
      <t>サイシュウビ</t>
    </rPh>
    <rPh sb="110" eb="112">
      <t>タイショウ</t>
    </rPh>
    <rPh sb="113" eb="115">
      <t>クウショウ</t>
    </rPh>
    <rPh sb="115" eb="117">
      <t>ホショウ</t>
    </rPh>
    <rPh sb="118" eb="119">
      <t>キュウ</t>
    </rPh>
    <rPh sb="119" eb="120">
      <t>ショウ</t>
    </rPh>
    <rPh sb="120" eb="122">
      <t>ホショウ</t>
    </rPh>
    <rPh sb="123" eb="125">
      <t>シンセイ</t>
    </rPh>
    <rPh sb="127" eb="129">
      <t>ビョウトウ</t>
    </rPh>
    <rPh sb="129" eb="130">
      <t>ブン</t>
    </rPh>
    <rPh sb="130" eb="131">
      <t>スベ</t>
    </rPh>
    <phoneticPr fontId="2"/>
  </si>
  <si>
    <t>　対象病床の配置及び病床の種別（一般病床・療養病床等）が分かるもの。</t>
    <rPh sb="1" eb="3">
      <t>タイショウ</t>
    </rPh>
    <rPh sb="3" eb="5">
      <t>ビョウショウ</t>
    </rPh>
    <rPh sb="6" eb="8">
      <t>ハイチ</t>
    </rPh>
    <rPh sb="8" eb="9">
      <t>オヨ</t>
    </rPh>
    <rPh sb="10" eb="12">
      <t>ビョウショウ</t>
    </rPh>
    <rPh sb="13" eb="15">
      <t>シュベツ</t>
    </rPh>
    <rPh sb="16" eb="18">
      <t>イッパン</t>
    </rPh>
    <rPh sb="18" eb="20">
      <t>ビョウショウ</t>
    </rPh>
    <rPh sb="21" eb="23">
      <t>リョウヨウ</t>
    </rPh>
    <rPh sb="23" eb="25">
      <t>ビョウショウ</t>
    </rPh>
    <rPh sb="25" eb="26">
      <t>トウ</t>
    </rPh>
    <rPh sb="28" eb="29">
      <t>ワ</t>
    </rPh>
    <phoneticPr fontId="2"/>
  </si>
  <si>
    <t xml:space="preserve"> 〇 要提出書類</t>
    <rPh sb="3" eb="4">
      <t>ヨウ</t>
    </rPh>
    <rPh sb="4" eb="6">
      <t>テイシュツ</t>
    </rPh>
    <rPh sb="6" eb="8">
      <t>ショルイ</t>
    </rPh>
    <phoneticPr fontId="2"/>
  </si>
  <si>
    <r>
      <t>１　該当する</t>
    </r>
    <r>
      <rPr>
        <b/>
        <u/>
        <sz val="12"/>
        <color theme="1"/>
        <rFont val="ＭＳ ゴシック"/>
        <family val="3"/>
        <charset val="128"/>
      </rPr>
      <t>全ての</t>
    </r>
    <r>
      <rPr>
        <b/>
        <sz val="12"/>
        <color theme="1"/>
        <rFont val="ＭＳ ゴシック"/>
        <family val="3"/>
        <charset val="128"/>
      </rPr>
      <t>陽性者のレセプト</t>
    </r>
    <phoneticPr fontId="2"/>
  </si>
  <si>
    <r>
      <t>　「院内感染」とは、すでに入院している患者が原疾患とは別に新たに新型コロナウイルス感染症に罹患したことに該当します。
　なお、明らかに院内で罹患したとはいえない場合は「院内感染」に該当しません。
（院内感染に</t>
    </r>
    <r>
      <rPr>
        <u/>
        <sz val="12"/>
        <rFont val="ＭＳ Ｐゴシック"/>
        <family val="3"/>
        <charset val="128"/>
        <scheme val="minor"/>
      </rPr>
      <t>該当しない</t>
    </r>
    <r>
      <rPr>
        <sz val="12"/>
        <rFont val="ＭＳ Ｐゴシック"/>
        <family val="3"/>
        <charset val="128"/>
        <scheme val="minor"/>
      </rPr>
      <t>例）
・入院時に「陰性だが疑似症状あり」で、後日罹患が分かった日までに新型コロナ患者（職員含む。）に接触する機会がなかった場合
・入院時に「偽陰性」であった場合　等</t>
    </r>
    <rPh sb="2" eb="4">
      <t>インナイ</t>
    </rPh>
    <rPh sb="4" eb="6">
      <t>カンセン</t>
    </rPh>
    <rPh sb="13" eb="15">
      <t>ニュウイン</t>
    </rPh>
    <rPh sb="19" eb="21">
      <t>カンジャ</t>
    </rPh>
    <rPh sb="22" eb="25">
      <t>ゲンシッカン</t>
    </rPh>
    <rPh sb="27" eb="28">
      <t>ベツ</t>
    </rPh>
    <rPh sb="29" eb="30">
      <t>アラ</t>
    </rPh>
    <rPh sb="32" eb="34">
      <t>シンガタ</t>
    </rPh>
    <rPh sb="41" eb="44">
      <t>カンセンショウ</t>
    </rPh>
    <rPh sb="45" eb="47">
      <t>リカン</t>
    </rPh>
    <rPh sb="52" eb="54">
      <t>ガイトウ</t>
    </rPh>
    <rPh sb="63" eb="64">
      <t>アキ</t>
    </rPh>
    <rPh sb="67" eb="69">
      <t>インナイ</t>
    </rPh>
    <rPh sb="70" eb="72">
      <t>リカン</t>
    </rPh>
    <rPh sb="80" eb="82">
      <t>バアイ</t>
    </rPh>
    <rPh sb="84" eb="86">
      <t>インナイ</t>
    </rPh>
    <rPh sb="86" eb="88">
      <t>カンセン</t>
    </rPh>
    <rPh sb="90" eb="92">
      <t>ガイトウ</t>
    </rPh>
    <rPh sb="100" eb="102">
      <t>インナイ</t>
    </rPh>
    <rPh sb="102" eb="104">
      <t>カンセン</t>
    </rPh>
    <rPh sb="105" eb="107">
      <t>ガイトウ</t>
    </rPh>
    <rPh sb="110" eb="111">
      <t>レイ</t>
    </rPh>
    <rPh sb="114" eb="116">
      <t>ニュウイン</t>
    </rPh>
    <rPh sb="116" eb="117">
      <t>ジ</t>
    </rPh>
    <rPh sb="119" eb="121">
      <t>インセイ</t>
    </rPh>
    <rPh sb="123" eb="125">
      <t>ギジ</t>
    </rPh>
    <rPh sb="125" eb="127">
      <t>ショウジョウ</t>
    </rPh>
    <rPh sb="132" eb="134">
      <t>ゴジツ</t>
    </rPh>
    <rPh sb="134" eb="136">
      <t>リカン</t>
    </rPh>
    <rPh sb="137" eb="138">
      <t>ワ</t>
    </rPh>
    <rPh sb="141" eb="142">
      <t>ヒ</t>
    </rPh>
    <rPh sb="145" eb="147">
      <t>シンガタ</t>
    </rPh>
    <rPh sb="150" eb="152">
      <t>カンジャ</t>
    </rPh>
    <rPh sb="153" eb="155">
      <t>ショクイン</t>
    </rPh>
    <rPh sb="155" eb="156">
      <t>フク</t>
    </rPh>
    <rPh sb="160" eb="162">
      <t>セッショク</t>
    </rPh>
    <rPh sb="164" eb="166">
      <t>キカイ</t>
    </rPh>
    <rPh sb="171" eb="173">
      <t>バアイ</t>
    </rPh>
    <rPh sb="175" eb="177">
      <t>ニュウイン</t>
    </rPh>
    <rPh sb="177" eb="178">
      <t>ジ</t>
    </rPh>
    <rPh sb="180" eb="183">
      <t>ギインセイ</t>
    </rPh>
    <rPh sb="188" eb="190">
      <t>バアイ</t>
    </rPh>
    <rPh sb="191" eb="192">
      <t>トウ</t>
    </rPh>
    <phoneticPr fontId="2"/>
  </si>
  <si>
    <t>事業実施計画</t>
    <rPh sb="0" eb="2">
      <t>ジギョウ</t>
    </rPh>
    <rPh sb="2" eb="4">
      <t>ジッシ</t>
    </rPh>
    <rPh sb="4" eb="6">
      <t>ケイカク</t>
    </rPh>
    <phoneticPr fontId="2"/>
  </si>
  <si>
    <t>第１号様式</t>
    <rPh sb="0" eb="1">
      <t>ダイ</t>
    </rPh>
    <rPh sb="2" eb="3">
      <t>ゴウ</t>
    </rPh>
    <rPh sb="3" eb="5">
      <t>ヨウシキ</t>
    </rPh>
    <phoneticPr fontId="2"/>
  </si>
  <si>
    <t>交付申請書</t>
    <rPh sb="0" eb="2">
      <t>コウフ</t>
    </rPh>
    <rPh sb="2" eb="5">
      <t>シンセイショ</t>
    </rPh>
    <phoneticPr fontId="2"/>
  </si>
  <si>
    <t>第２号様式</t>
    <rPh sb="0" eb="1">
      <t>ダイ</t>
    </rPh>
    <rPh sb="2" eb="3">
      <t>ゴウ</t>
    </rPh>
    <rPh sb="3" eb="5">
      <t>ヨウシキ</t>
    </rPh>
    <phoneticPr fontId="2"/>
  </si>
  <si>
    <t>別紙１</t>
    <rPh sb="0" eb="2">
      <t>ベッシ</t>
    </rPh>
    <phoneticPr fontId="2"/>
  </si>
  <si>
    <t>事業の実施に要する経費に関する調書</t>
    <phoneticPr fontId="2"/>
  </si>
  <si>
    <t>別紙２</t>
    <rPh sb="0" eb="2">
      <t>ベッシ</t>
    </rPh>
    <phoneticPr fontId="2"/>
  </si>
  <si>
    <t>事業実施計画個票</t>
    <phoneticPr fontId="2"/>
  </si>
  <si>
    <t>各事業ごとの金額算出様式</t>
    <phoneticPr fontId="2"/>
  </si>
  <si>
    <t>第６号様式</t>
    <rPh sb="0" eb="1">
      <t>ダイ</t>
    </rPh>
    <rPh sb="2" eb="3">
      <t>ゴウ</t>
    </rPh>
    <rPh sb="3" eb="5">
      <t>ヨウシキ</t>
    </rPh>
    <phoneticPr fontId="2"/>
  </si>
  <si>
    <t>実績報告書</t>
    <rPh sb="0" eb="2">
      <t>ジッセキ</t>
    </rPh>
    <rPh sb="2" eb="5">
      <t>ホウコクショ</t>
    </rPh>
    <phoneticPr fontId="2"/>
  </si>
  <si>
    <t>事業実施実績</t>
    <rPh sb="0" eb="2">
      <t>ジギョウ</t>
    </rPh>
    <rPh sb="2" eb="4">
      <t>ジッシ</t>
    </rPh>
    <rPh sb="4" eb="6">
      <t>ジッセキ</t>
    </rPh>
    <phoneticPr fontId="2"/>
  </si>
  <si>
    <t>別紙５</t>
    <rPh sb="0" eb="2">
      <t>ベッシ</t>
    </rPh>
    <phoneticPr fontId="2"/>
  </si>
  <si>
    <r>
      <t>歳入歳出</t>
    </r>
    <r>
      <rPr>
        <u/>
        <sz val="12"/>
        <rFont val="ＭＳ ゴシック"/>
        <family val="3"/>
        <charset val="128"/>
      </rPr>
      <t>予算</t>
    </r>
    <r>
      <rPr>
        <sz val="12"/>
        <rFont val="ＭＳ ゴシック"/>
        <family val="3"/>
        <charset val="128"/>
      </rPr>
      <t>書抄本</t>
    </r>
    <rPh sb="0" eb="2">
      <t>サイニュウ</t>
    </rPh>
    <rPh sb="2" eb="4">
      <t>サイシュツ</t>
    </rPh>
    <rPh sb="4" eb="6">
      <t>ヨサン</t>
    </rPh>
    <rPh sb="6" eb="7">
      <t>ショ</t>
    </rPh>
    <rPh sb="7" eb="9">
      <t>ショウホン</t>
    </rPh>
    <phoneticPr fontId="2"/>
  </si>
  <si>
    <t>役員等氏名一覧表</t>
    <phoneticPr fontId="2"/>
  </si>
  <si>
    <t>第９号様式</t>
    <rPh sb="0" eb="1">
      <t>ダイ</t>
    </rPh>
    <rPh sb="2" eb="3">
      <t>ゴウ</t>
    </rPh>
    <rPh sb="3" eb="5">
      <t>ヨウシキ</t>
    </rPh>
    <phoneticPr fontId="2"/>
  </si>
  <si>
    <t>　客観的に人員不足等が確認できる勤務実績表等の資料。次のことについて、
具体的に記載をお願いします。
・休床発生日における必要な看護配置数（配置比率）と不足人員数
　※他病棟からのリリーフ実績等がある場合は明示してください</t>
    <rPh sb="1" eb="4">
      <t>キャッカンテキ</t>
    </rPh>
    <rPh sb="5" eb="7">
      <t>ジンイン</t>
    </rPh>
    <rPh sb="7" eb="9">
      <t>ブソク</t>
    </rPh>
    <rPh sb="9" eb="10">
      <t>トウ</t>
    </rPh>
    <rPh sb="11" eb="13">
      <t>カクニン</t>
    </rPh>
    <rPh sb="16" eb="18">
      <t>キンム</t>
    </rPh>
    <rPh sb="18" eb="20">
      <t>ジッセキ</t>
    </rPh>
    <rPh sb="20" eb="21">
      <t>ヒョウ</t>
    </rPh>
    <rPh sb="21" eb="22">
      <t>トウ</t>
    </rPh>
    <rPh sb="23" eb="25">
      <t>シリョウ</t>
    </rPh>
    <rPh sb="26" eb="27">
      <t>ツギ</t>
    </rPh>
    <rPh sb="36" eb="39">
      <t>グタイテキ</t>
    </rPh>
    <rPh sb="40" eb="42">
      <t>キサイ</t>
    </rPh>
    <rPh sb="44" eb="45">
      <t>ネガ</t>
    </rPh>
    <rPh sb="52" eb="53">
      <t>キュウ</t>
    </rPh>
    <rPh sb="53" eb="54">
      <t>ショウ</t>
    </rPh>
    <rPh sb="54" eb="56">
      <t>ハッセイ</t>
    </rPh>
    <rPh sb="56" eb="57">
      <t>ビ</t>
    </rPh>
    <rPh sb="61" eb="63">
      <t>ヒツヨウ</t>
    </rPh>
    <rPh sb="64" eb="66">
      <t>カンゴ</t>
    </rPh>
    <rPh sb="66" eb="68">
      <t>ハイチ</t>
    </rPh>
    <rPh sb="68" eb="69">
      <t>スウ</t>
    </rPh>
    <rPh sb="70" eb="72">
      <t>ハイチ</t>
    </rPh>
    <rPh sb="72" eb="74">
      <t>ヒリツ</t>
    </rPh>
    <rPh sb="76" eb="78">
      <t>フソク</t>
    </rPh>
    <rPh sb="78" eb="80">
      <t>ジンイン</t>
    </rPh>
    <rPh sb="80" eb="81">
      <t>スウ</t>
    </rPh>
    <rPh sb="84" eb="85">
      <t>タ</t>
    </rPh>
    <rPh sb="85" eb="87">
      <t>ビョウトウ</t>
    </rPh>
    <rPh sb="94" eb="96">
      <t>ジッセキ</t>
    </rPh>
    <rPh sb="96" eb="97">
      <t>トウ</t>
    </rPh>
    <rPh sb="100" eb="102">
      <t>バアイ</t>
    </rPh>
    <phoneticPr fontId="2"/>
  </si>
  <si>
    <r>
      <t>２　休止病床がある病棟の看護人員が確認できる資料　</t>
    </r>
    <r>
      <rPr>
        <b/>
        <sz val="10.5"/>
        <color rgb="FFC00000"/>
        <rFont val="ＭＳ ゴシック"/>
        <family val="3"/>
        <charset val="128"/>
      </rPr>
      <t>※項目①で２に該当する場合</t>
    </r>
    <rPh sb="26" eb="28">
      <t>コウモク</t>
    </rPh>
    <rPh sb="32" eb="34">
      <t>ガイトウ</t>
    </rPh>
    <rPh sb="36" eb="38">
      <t>バアイ</t>
    </rPh>
    <phoneticPr fontId="2"/>
  </si>
  <si>
    <t>２をご回答いただいた場合、申請内容に誤りがあることになるため、
交付決定できません。必ず確認の上１の申請内容にしてください。</t>
    <rPh sb="3" eb="5">
      <t>カイトウ</t>
    </rPh>
    <rPh sb="10" eb="12">
      <t>バアイ</t>
    </rPh>
    <rPh sb="13" eb="15">
      <t>シンセイ</t>
    </rPh>
    <rPh sb="15" eb="17">
      <t>ナイヨウ</t>
    </rPh>
    <rPh sb="18" eb="19">
      <t>アヤマ</t>
    </rPh>
    <rPh sb="32" eb="34">
      <t>コウフ</t>
    </rPh>
    <rPh sb="34" eb="36">
      <t>ケッテイ</t>
    </rPh>
    <rPh sb="42" eb="43">
      <t>カナラ</t>
    </rPh>
    <rPh sb="44" eb="46">
      <t>カクニン</t>
    </rPh>
    <rPh sb="47" eb="48">
      <t>ウエ</t>
    </rPh>
    <rPh sb="50" eb="52">
      <t>シンセイ</t>
    </rPh>
    <rPh sb="52" eb="54">
      <t>ナイヨウ</t>
    </rPh>
    <phoneticPr fontId="2"/>
  </si>
  <si>
    <t>　コロナ専用病床の確保のためにやむを得ず休止した病床であることを確認します。
　休止病床の申請がある医療機関は記載してください。</t>
    <phoneticPr fontId="2"/>
  </si>
  <si>
    <t>受入病床確保補助金確認書</t>
    <rPh sb="0" eb="2">
      <t>ウケイレ</t>
    </rPh>
    <rPh sb="2" eb="4">
      <t>ビョウショウ</t>
    </rPh>
    <rPh sb="4" eb="6">
      <t>カクホ</t>
    </rPh>
    <rPh sb="6" eb="9">
      <t>ホジョキン</t>
    </rPh>
    <rPh sb="9" eb="12">
      <t>カクニンショ</t>
    </rPh>
    <phoneticPr fontId="2"/>
  </si>
  <si>
    <t xml:space="preserve"> １ 対象病床</t>
    <rPh sb="3" eb="5">
      <t>タイショウ</t>
    </rPh>
    <rPh sb="5" eb="7">
      <t>ビョウショウ</t>
    </rPh>
    <phoneticPr fontId="2"/>
  </si>
  <si>
    <t xml:space="preserve"> ２ 病床単価</t>
    <rPh sb="3" eb="5">
      <t>ビョウショウ</t>
    </rPh>
    <rPh sb="5" eb="7">
      <t>タンカ</t>
    </rPh>
    <phoneticPr fontId="2"/>
  </si>
  <si>
    <r>
      <rPr>
        <b/>
        <sz val="12"/>
        <color rgb="FFC00000"/>
        <rFont val="ＭＳ ゴシック"/>
        <family val="3"/>
        <charset val="128"/>
      </rPr>
      <t>〇 要提出書類</t>
    </r>
    <r>
      <rPr>
        <sz val="12"/>
        <rFont val="ＭＳ ゴシック"/>
        <family val="3"/>
        <charset val="128"/>
      </rPr>
      <t xml:space="preserve">
　①該当する全ての陽性者のレセプト　②ベッドマップの写し
　③病棟平面図</t>
    </r>
    <rPh sb="2" eb="3">
      <t>ヨウ</t>
    </rPh>
    <rPh sb="3" eb="5">
      <t>テイシュツ</t>
    </rPh>
    <rPh sb="5" eb="7">
      <t>ショルイ</t>
    </rPh>
    <rPh sb="10" eb="12">
      <t>ガイトウ</t>
    </rPh>
    <rPh sb="14" eb="15">
      <t>スベ</t>
    </rPh>
    <rPh sb="17" eb="19">
      <t>ヨウセイ</t>
    </rPh>
    <rPh sb="19" eb="20">
      <t>シャ</t>
    </rPh>
    <rPh sb="34" eb="35">
      <t>ウツ</t>
    </rPh>
    <rPh sb="39" eb="41">
      <t>ビョウトウ</t>
    </rPh>
    <rPh sb="41" eb="44">
      <t>ヘイメンズ</t>
    </rPh>
    <phoneticPr fontId="2"/>
  </si>
  <si>
    <r>
      <t>全ての医療機関で提出が必要となります。
※「新型コロナウイルス感染症院内感染発生医療機関支援事業」</t>
    </r>
    <r>
      <rPr>
        <u/>
        <sz val="12"/>
        <color rgb="FFC00000"/>
        <rFont val="ＭＳ ゴシック"/>
        <family val="3"/>
        <charset val="128"/>
      </rPr>
      <t>のみを申請する</t>
    </r>
    <r>
      <rPr>
        <sz val="12"/>
        <rFont val="ＭＳ ゴシック"/>
        <family val="3"/>
        <charset val="128"/>
      </rPr>
      <t>場合は添付不要です。</t>
    </r>
    <rPh sb="0" eb="1">
      <t>スベ</t>
    </rPh>
    <rPh sb="3" eb="5">
      <t>イリョウ</t>
    </rPh>
    <rPh sb="5" eb="7">
      <t>キカン</t>
    </rPh>
    <rPh sb="8" eb="10">
      <t>テイシュツ</t>
    </rPh>
    <rPh sb="11" eb="13">
      <t>ヒツヨウ</t>
    </rPh>
    <rPh sb="52" eb="54">
      <t>シンセイ</t>
    </rPh>
    <phoneticPr fontId="2"/>
  </si>
  <si>
    <r>
      <t xml:space="preserve">  病床確保料の支給対象期間は、即応病床（病床確保料対象病床のうち稼働病床）又は休止病床に患者を受け入れていない期間（＝当該病床に診療報酬が支払われていない期間）とされていますが、会計検査院による検査の結果、病床管理に使用しているシステムから得られる一日のうち特定の時点（23時59分等）の空床数を実績報告書の空床数としたことにより、</t>
    </r>
    <r>
      <rPr>
        <u/>
        <sz val="12"/>
        <color theme="1"/>
        <rFont val="ＭＳ ゴシック"/>
        <family val="3"/>
        <charset val="128"/>
      </rPr>
      <t>実際には診療報酬が支払われている「入退院日」を空床とカウントしてしまい、結果、病床確保料が過払いとなっている事例が指摘されています</t>
    </r>
    <r>
      <rPr>
        <sz val="12"/>
        <color theme="1"/>
        <rFont val="ＭＳ ゴシック"/>
        <family val="3"/>
        <charset val="128"/>
      </rPr>
      <t xml:space="preserve">。
</t>
    </r>
    <rPh sb="21" eb="23">
      <t>ビョウショウ</t>
    </rPh>
    <rPh sb="23" eb="25">
      <t>カクホ</t>
    </rPh>
    <rPh sb="25" eb="26">
      <t>リョウ</t>
    </rPh>
    <rPh sb="26" eb="28">
      <t>タイショウ</t>
    </rPh>
    <rPh sb="28" eb="30">
      <t>ビョウショウ</t>
    </rPh>
    <rPh sb="33" eb="35">
      <t>カドウ</t>
    </rPh>
    <rPh sb="35" eb="37">
      <t>ビョウショウ</t>
    </rPh>
    <rPh sb="94" eb="95">
      <t>イン</t>
    </rPh>
    <rPh sb="98" eb="100">
      <t>ケンサ</t>
    </rPh>
    <rPh sb="101" eb="103">
      <t>ケッカ</t>
    </rPh>
    <rPh sb="104" eb="106">
      <t>ビョウショウ</t>
    </rPh>
    <rPh sb="106" eb="108">
      <t>カンリ</t>
    </rPh>
    <rPh sb="109" eb="111">
      <t>シヨウ</t>
    </rPh>
    <rPh sb="167" eb="169">
      <t>ジッサイ</t>
    </rPh>
    <rPh sb="206" eb="208">
      <t>ビョウショウ</t>
    </rPh>
    <rPh sb="208" eb="210">
      <t>カクホ</t>
    </rPh>
    <rPh sb="210" eb="211">
      <t>リョウ</t>
    </rPh>
    <rPh sb="224" eb="226">
      <t>シテキ</t>
    </rPh>
    <phoneticPr fontId="2"/>
  </si>
  <si>
    <t>電話/FAX</t>
    <rPh sb="0" eb="2">
      <t>デンワ</t>
    </rPh>
    <phoneticPr fontId="2"/>
  </si>
  <si>
    <t>空床数計算シート（月別）</t>
    <phoneticPr fontId="2"/>
  </si>
  <si>
    <t>シート下部に記載のとおり、県通知により配分された各段階ごとの病床数が上限となっているか。</t>
    <rPh sb="13" eb="14">
      <t>ケン</t>
    </rPh>
    <rPh sb="14" eb="16">
      <t>ツウチ</t>
    </rPh>
    <rPh sb="19" eb="21">
      <t>ハイブン</t>
    </rPh>
    <rPh sb="24" eb="27">
      <t>カクダンカイ</t>
    </rPh>
    <rPh sb="30" eb="32">
      <t>ビョウショウ</t>
    </rPh>
    <rPh sb="32" eb="33">
      <t>スウ</t>
    </rPh>
    <rPh sb="34" eb="36">
      <t>ジョウゲン</t>
    </rPh>
    <phoneticPr fontId="2"/>
  </si>
  <si>
    <t>即応病床数（B）</t>
    <rPh sb="0" eb="2">
      <t>ソクオウ</t>
    </rPh>
    <rPh sb="2" eb="5">
      <t>ビョウショウスウ</t>
    </rPh>
    <phoneticPr fontId="25"/>
  </si>
  <si>
    <t>即応病床数(B)</t>
    <rPh sb="0" eb="2">
      <t>ソクオウ</t>
    </rPh>
    <rPh sb="2" eb="5">
      <t>ビョウショウスウ</t>
    </rPh>
    <phoneticPr fontId="25"/>
  </si>
  <si>
    <t>「新型コロナウイルス感染症院内感染発生医療機関支援事業」を申請する場合に、
院内感染の補助要件を満たすか確認するものです。　※該当しない場合は提出不要</t>
    <rPh sb="29" eb="31">
      <t>シンセイ</t>
    </rPh>
    <rPh sb="33" eb="35">
      <t>バアイ</t>
    </rPh>
    <rPh sb="38" eb="40">
      <t>インナイ</t>
    </rPh>
    <rPh sb="40" eb="42">
      <t>カンセン</t>
    </rPh>
    <rPh sb="43" eb="45">
      <t>ホジョ</t>
    </rPh>
    <rPh sb="45" eb="47">
      <t>ヨウケン</t>
    </rPh>
    <rPh sb="48" eb="49">
      <t>ミ</t>
    </rPh>
    <rPh sb="52" eb="54">
      <t>カクニン</t>
    </rPh>
    <rPh sb="63" eb="65">
      <t>ガイトウ</t>
    </rPh>
    <rPh sb="68" eb="70">
      <t>バアイ</t>
    </rPh>
    <rPh sb="71" eb="73">
      <t>テイシュツ</t>
    </rPh>
    <rPh sb="73" eb="75">
      <t>フヨウ</t>
    </rPh>
    <phoneticPr fontId="2"/>
  </si>
  <si>
    <t>令和４年度に「受入病床確保事業補助金」の交付を受けていない場合は添付してください。
※様式データは県WEBページに掲載</t>
    <rPh sb="43" eb="45">
      <t>ヨウシキ</t>
    </rPh>
    <rPh sb="49" eb="50">
      <t>ケン</t>
    </rPh>
    <rPh sb="57" eb="59">
      <t>ケイサイ</t>
    </rPh>
    <phoneticPr fontId="2"/>
  </si>
  <si>
    <t>新型コロナウイルス感染症対策事業（令和５年10月１日以降）</t>
    <rPh sb="12" eb="14">
      <t>タイサク</t>
    </rPh>
    <rPh sb="17" eb="19">
      <t>レイワ</t>
    </rPh>
    <rPh sb="20" eb="21">
      <t>ネン</t>
    </rPh>
    <rPh sb="23" eb="24">
      <t>ガツ</t>
    </rPh>
    <rPh sb="25" eb="26">
      <t>ニチ</t>
    </rPh>
    <rPh sb="26" eb="28">
      <t>イコウ</t>
    </rPh>
    <phoneticPr fontId="2"/>
  </si>
  <si>
    <t>別紙４（２）</t>
    <rPh sb="0" eb="2">
      <t>ベッシ</t>
    </rPh>
    <phoneticPr fontId="2"/>
  </si>
  <si>
    <t>新型コロナウイルス感染症院内感染発生医療機関支援事業（令和５年９月30日までは新型コロナウイルス感染症重点医療機関体制整備事業）</t>
    <rPh sb="0" eb="2">
      <t>シンガタ</t>
    </rPh>
    <rPh sb="9" eb="12">
      <t>カンセンショウ</t>
    </rPh>
    <rPh sb="12" eb="14">
      <t>インナイ</t>
    </rPh>
    <rPh sb="14" eb="16">
      <t>カンセン</t>
    </rPh>
    <rPh sb="16" eb="18">
      <t>ハッセイ</t>
    </rPh>
    <rPh sb="18" eb="20">
      <t>イリョウ</t>
    </rPh>
    <rPh sb="20" eb="22">
      <t>キカン</t>
    </rPh>
    <rPh sb="22" eb="24">
      <t>シエン</t>
    </rPh>
    <rPh sb="24" eb="26">
      <t>ジギョウ</t>
    </rPh>
    <rPh sb="27" eb="29">
      <t>レイワ</t>
    </rPh>
    <rPh sb="30" eb="31">
      <t>ネン</t>
    </rPh>
    <rPh sb="32" eb="33">
      <t>ガツ</t>
    </rPh>
    <rPh sb="35" eb="36">
      <t>ニチ</t>
    </rPh>
    <rPh sb="39" eb="41">
      <t>シンガタ</t>
    </rPh>
    <rPh sb="48" eb="51">
      <t>カンセンショウ</t>
    </rPh>
    <rPh sb="51" eb="53">
      <t>ジュウテン</t>
    </rPh>
    <rPh sb="53" eb="55">
      <t>イリョウ</t>
    </rPh>
    <rPh sb="55" eb="57">
      <t>キカン</t>
    </rPh>
    <rPh sb="57" eb="59">
      <t>タイセイ</t>
    </rPh>
    <rPh sb="59" eb="61">
      <t>セイビ</t>
    </rPh>
    <rPh sb="61" eb="63">
      <t>ジギョウ</t>
    </rPh>
    <phoneticPr fontId="5"/>
  </si>
  <si>
    <t>別紙６（１）</t>
    <rPh sb="0" eb="2">
      <t>ベッシ</t>
    </rPh>
    <phoneticPr fontId="2"/>
  </si>
  <si>
    <t>別紙６（２）</t>
    <rPh sb="0" eb="2">
      <t>ベッシ</t>
    </rPh>
    <phoneticPr fontId="2"/>
  </si>
  <si>
    <t>○ 空床数計算シート（集計）</t>
    <rPh sb="2" eb="4">
      <t>クウショウ</t>
    </rPh>
    <rPh sb="4" eb="5">
      <t>スウ</t>
    </rPh>
    <rPh sb="5" eb="7">
      <t>ケイサン</t>
    </rPh>
    <rPh sb="11" eb="13">
      <t>シュウケイ</t>
    </rPh>
    <phoneticPr fontId="25"/>
  </si>
  <si>
    <t>※2　使用病床数（B）には、稼働病床のうち、各日の時間帯を問わず、１名以上使用し診療報酬の収入があった病床数を計上してください。</t>
    <rPh sb="3" eb="5">
      <t>シヨウ</t>
    </rPh>
    <rPh sb="5" eb="8">
      <t>ビョウショウスウ</t>
    </rPh>
    <rPh sb="14" eb="16">
      <t>カドウ</t>
    </rPh>
    <rPh sb="16" eb="18">
      <t>ビョウショウ</t>
    </rPh>
    <rPh sb="22" eb="23">
      <t>カク</t>
    </rPh>
    <rPh sb="23" eb="24">
      <t>ビ</t>
    </rPh>
    <rPh sb="25" eb="28">
      <t>ジカンタイ</t>
    </rPh>
    <rPh sb="29" eb="30">
      <t>ト</t>
    </rPh>
    <rPh sb="34" eb="35">
      <t>メイ</t>
    </rPh>
    <rPh sb="35" eb="37">
      <t>イジョウ</t>
    </rPh>
    <rPh sb="37" eb="39">
      <t>シヨウ</t>
    </rPh>
    <rPh sb="40" eb="42">
      <t>シンリョウ</t>
    </rPh>
    <rPh sb="42" eb="44">
      <t>ホウシュウ</t>
    </rPh>
    <rPh sb="45" eb="47">
      <t>シュウニュウ</t>
    </rPh>
    <rPh sb="51" eb="53">
      <t>ビョウショウ</t>
    </rPh>
    <rPh sb="53" eb="54">
      <t>スウ</t>
    </rPh>
    <rPh sb="55" eb="57">
      <t>ケイジョウ</t>
    </rPh>
    <phoneticPr fontId="25"/>
  </si>
  <si>
    <t>※3　休止病床数は、稼働病床１床あたり１床まで（ＩＣＵ・ＨＣＵ病床（重症者・中等症者病床）は２床まで）に加えて、
　　 空床数1床あたり１床まで（ＩＣＵ・ＨＣＵ病床（重症者・中等症者病床）は２床まで）が補助の上限です。</t>
    <rPh sb="10" eb="12">
      <t>カドウ</t>
    </rPh>
    <rPh sb="52" eb="53">
      <t>クワ</t>
    </rPh>
    <rPh sb="60" eb="63">
      <t>クウショウスウ</t>
    </rPh>
    <rPh sb="64" eb="65">
      <t>ショウ</t>
    </rPh>
    <phoneticPr fontId="2"/>
  </si>
  <si>
    <t>※プルダウンメニューから選択してください。
県通知に基づく病床確保料対象病床の配分がある医療機関が補助を申請する場合</t>
    <rPh sb="12" eb="14">
      <t>センタク</t>
    </rPh>
    <rPh sb="22" eb="23">
      <t>ケン</t>
    </rPh>
    <rPh sb="23" eb="25">
      <t>ツウチ</t>
    </rPh>
    <rPh sb="26" eb="27">
      <t>モト</t>
    </rPh>
    <rPh sb="29" eb="31">
      <t>ビョウショウ</t>
    </rPh>
    <rPh sb="31" eb="33">
      <t>カクホ</t>
    </rPh>
    <rPh sb="33" eb="34">
      <t>リョウ</t>
    </rPh>
    <rPh sb="34" eb="36">
      <t>タイショウ</t>
    </rPh>
    <rPh sb="36" eb="38">
      <t>ビョウショウ</t>
    </rPh>
    <rPh sb="39" eb="41">
      <t>ハイブン</t>
    </rPh>
    <rPh sb="44" eb="46">
      <t>イリョウ</t>
    </rPh>
    <rPh sb="46" eb="48">
      <t>キカン</t>
    </rPh>
    <rPh sb="49" eb="51">
      <t>ホジョ</t>
    </rPh>
    <rPh sb="52" eb="54">
      <t>シンセイ</t>
    </rPh>
    <rPh sb="56" eb="58">
      <t>バアイ</t>
    </rPh>
    <phoneticPr fontId="2"/>
  </si>
  <si>
    <t>※プルダウンメニューから選択してください。
院内感染が発生した医療機関が補助を申請する場合</t>
    <rPh sb="12" eb="14">
      <t>センタク</t>
    </rPh>
    <rPh sb="22" eb="24">
      <t>インナイ</t>
    </rPh>
    <rPh sb="24" eb="26">
      <t>カンセン</t>
    </rPh>
    <rPh sb="27" eb="29">
      <t>ハッセイ</t>
    </rPh>
    <rPh sb="31" eb="33">
      <t>イリョウ</t>
    </rPh>
    <rPh sb="33" eb="35">
      <t>キカン</t>
    </rPh>
    <rPh sb="36" eb="38">
      <t>ホジョ</t>
    </rPh>
    <rPh sb="39" eb="41">
      <t>シンセイ</t>
    </rPh>
    <rPh sb="43" eb="45">
      <t>バアイ</t>
    </rPh>
    <phoneticPr fontId="2"/>
  </si>
  <si>
    <t>代表者氏名</t>
    <rPh sb="0" eb="3">
      <t>ダイヒョウシャ</t>
    </rPh>
    <rPh sb="3" eb="5">
      <t>シメイ</t>
    </rPh>
    <phoneticPr fontId="2"/>
  </si>
  <si>
    <t>医療機関名</t>
    <rPh sb="0" eb="2">
      <t>イリョウ</t>
    </rPh>
    <rPh sb="2" eb="4">
      <t>キカン</t>
    </rPh>
    <rPh sb="4" eb="5">
      <t>メイ</t>
    </rPh>
    <phoneticPr fontId="2"/>
  </si>
  <si>
    <t>その他
（療養病床含む）</t>
    <rPh sb="2" eb="3">
      <t>タ</t>
    </rPh>
    <rPh sb="5" eb="7">
      <t>リョウヨウ</t>
    </rPh>
    <rPh sb="7" eb="9">
      <t>ビョウショウ</t>
    </rPh>
    <rPh sb="9" eb="10">
      <t>フク</t>
    </rPh>
    <phoneticPr fontId="25"/>
  </si>
  <si>
    <t>※１　重症・中等症Ⅱ患者、特別な配慮が必要な患者、医師の判断で特に高いリスクが認められる患者を受け入れられる病床</t>
    <rPh sb="3" eb="5">
      <t>ジュウショウ</t>
    </rPh>
    <rPh sb="6" eb="8">
      <t>チュウトウ</t>
    </rPh>
    <rPh sb="8" eb="9">
      <t>ショウ</t>
    </rPh>
    <rPh sb="10" eb="12">
      <t>カンジャ</t>
    </rPh>
    <rPh sb="13" eb="15">
      <t>トクベツ</t>
    </rPh>
    <rPh sb="16" eb="18">
      <t>ハイリョ</t>
    </rPh>
    <rPh sb="19" eb="21">
      <t>ヒツヨウ</t>
    </rPh>
    <rPh sb="22" eb="24">
      <t>カンジャ</t>
    </rPh>
    <rPh sb="25" eb="27">
      <t>イシ</t>
    </rPh>
    <rPh sb="28" eb="30">
      <t>ハンダン</t>
    </rPh>
    <rPh sb="31" eb="32">
      <t>トク</t>
    </rPh>
    <rPh sb="33" eb="34">
      <t>タカ</t>
    </rPh>
    <rPh sb="39" eb="40">
      <t>ミト</t>
    </rPh>
    <rPh sb="44" eb="46">
      <t>カンジャ</t>
    </rPh>
    <rPh sb="47" eb="48">
      <t>ウ</t>
    </rPh>
    <rPh sb="49" eb="50">
      <t>イ</t>
    </rPh>
    <rPh sb="54" eb="56">
      <t>ビョウショウ</t>
    </rPh>
    <phoneticPr fontId="2"/>
  </si>
  <si>
    <t>重症・中等症Ⅱ以上等
※１</t>
    <rPh sb="0" eb="2">
      <t>ジュウショウ</t>
    </rPh>
    <rPh sb="3" eb="5">
      <t>チュウトウ</t>
    </rPh>
    <rPh sb="5" eb="6">
      <t>ショウ</t>
    </rPh>
    <rPh sb="7" eb="9">
      <t>イジョウ</t>
    </rPh>
    <rPh sb="9" eb="10">
      <t>トウ</t>
    </rPh>
    <phoneticPr fontId="25"/>
  </si>
  <si>
    <t>重・中Ⅱ
以上等</t>
    <rPh sb="0" eb="1">
      <t>シゲル</t>
    </rPh>
    <rPh sb="2" eb="3">
      <t>チュウ</t>
    </rPh>
    <rPh sb="5" eb="7">
      <t>イジョウ</t>
    </rPh>
    <rPh sb="7" eb="8">
      <t>トウ</t>
    </rPh>
    <phoneticPr fontId="25"/>
  </si>
  <si>
    <t>※4　</t>
    <phoneticPr fontId="2"/>
  </si>
  <si>
    <t>「重・中Ⅱ以上等」は、重症・中等症Ⅱ患者、特別な配慮が必要な患者、医師の判断で特に高いリスクが認められる患者を受け入れられる病床です。</t>
    <phoneticPr fontId="2"/>
  </si>
  <si>
    <t>別紙３(1)(2)</t>
    <rPh sb="0" eb="2">
      <t>ベッシ</t>
    </rPh>
    <phoneticPr fontId="2"/>
  </si>
  <si>
    <t>別紙４(1)(2)</t>
    <rPh sb="0" eb="2">
      <t>ベッシ</t>
    </rPh>
    <phoneticPr fontId="2"/>
  </si>
  <si>
    <t>申請する事業区分により、（１）、（２）を選択し添付してください。</t>
    <rPh sb="0" eb="2">
      <t>シンセイ</t>
    </rPh>
    <rPh sb="4" eb="6">
      <t>ジギョウ</t>
    </rPh>
    <rPh sb="6" eb="8">
      <t>クブン</t>
    </rPh>
    <rPh sb="20" eb="22">
      <t>センタク</t>
    </rPh>
    <rPh sb="23" eb="25">
      <t>テンプ</t>
    </rPh>
    <phoneticPr fontId="2"/>
  </si>
  <si>
    <t>別紙６(1)
または(2)</t>
    <rPh sb="0" eb="2">
      <t>ベッシ</t>
    </rPh>
    <phoneticPr fontId="2"/>
  </si>
  <si>
    <t>対象経費支出額</t>
    <phoneticPr fontId="2"/>
  </si>
  <si>
    <r>
      <t>　当院は令和５年４月５日厚生労働省</t>
    </r>
    <r>
      <rPr>
        <sz val="12"/>
        <rFont val="ＭＳ 明朝"/>
        <family val="1"/>
        <charset val="128"/>
      </rPr>
      <t>医政発0405第３号・健発0405第１号、薬生発0405第１号通知の別紙「令和５年度新型コロナウイルス感染症緊急包括支援事業（医療分）実施要綱」（令和５年９月29日一部改正）の３（15）エの規定により、下記事項について誓約します。</t>
    </r>
    <rPh sb="1" eb="3">
      <t>トウイン</t>
    </rPh>
    <rPh sb="4" eb="6">
      <t>レイワ</t>
    </rPh>
    <rPh sb="7" eb="8">
      <t>ネン</t>
    </rPh>
    <rPh sb="9" eb="10">
      <t>ガツ</t>
    </rPh>
    <rPh sb="11" eb="12">
      <t>ニチ</t>
    </rPh>
    <rPh sb="12" eb="14">
      <t>コウセイ</t>
    </rPh>
    <rPh sb="14" eb="17">
      <t>ロウドウショウ</t>
    </rPh>
    <rPh sb="17" eb="19">
      <t>イセイ</t>
    </rPh>
    <rPh sb="19" eb="20">
      <t>ハツ</t>
    </rPh>
    <rPh sb="24" eb="25">
      <t>ダイ</t>
    </rPh>
    <rPh sb="26" eb="27">
      <t>ゴウ</t>
    </rPh>
    <rPh sb="28" eb="29">
      <t>ケン</t>
    </rPh>
    <rPh sb="34" eb="35">
      <t>ダイ</t>
    </rPh>
    <rPh sb="36" eb="37">
      <t>ゴウ</t>
    </rPh>
    <rPh sb="38" eb="39">
      <t>ヤク</t>
    </rPh>
    <rPh sb="39" eb="40">
      <t>セイ</t>
    </rPh>
    <rPh sb="40" eb="41">
      <t>ハツ</t>
    </rPh>
    <rPh sb="45" eb="46">
      <t>ダイ</t>
    </rPh>
    <rPh sb="47" eb="48">
      <t>ゴウ</t>
    </rPh>
    <rPh sb="48" eb="50">
      <t>ツウチ</t>
    </rPh>
    <rPh sb="51" eb="53">
      <t>ベッシ</t>
    </rPh>
    <rPh sb="54" eb="56">
      <t>レイワ</t>
    </rPh>
    <rPh sb="57" eb="59">
      <t>ネンド</t>
    </rPh>
    <rPh sb="59" eb="61">
      <t>シンガタ</t>
    </rPh>
    <rPh sb="68" eb="71">
      <t>カンセンショウ</t>
    </rPh>
    <rPh sb="71" eb="73">
      <t>キンキュウ</t>
    </rPh>
    <rPh sb="73" eb="75">
      <t>ホウカツ</t>
    </rPh>
    <rPh sb="75" eb="77">
      <t>シエン</t>
    </rPh>
    <rPh sb="77" eb="79">
      <t>ジギョウ</t>
    </rPh>
    <rPh sb="80" eb="82">
      <t>イリョウ</t>
    </rPh>
    <rPh sb="82" eb="83">
      <t>ブン</t>
    </rPh>
    <rPh sb="84" eb="86">
      <t>ジッシ</t>
    </rPh>
    <rPh sb="86" eb="88">
      <t>ヨウコウ</t>
    </rPh>
    <rPh sb="90" eb="92">
      <t>レイワ</t>
    </rPh>
    <rPh sb="93" eb="94">
      <t>ネン</t>
    </rPh>
    <rPh sb="95" eb="96">
      <t>ガツ</t>
    </rPh>
    <rPh sb="98" eb="99">
      <t>ニチ</t>
    </rPh>
    <rPh sb="99" eb="101">
      <t>イチブ</t>
    </rPh>
    <rPh sb="101" eb="103">
      <t>カイセイ</t>
    </rPh>
    <rPh sb="112" eb="114">
      <t>キテイ</t>
    </rPh>
    <rPh sb="118" eb="120">
      <t>カキ</t>
    </rPh>
    <rPh sb="120" eb="122">
      <t>ジコウ</t>
    </rPh>
    <rPh sb="126" eb="128">
      <t>セイヤク</t>
    </rPh>
    <phoneticPr fontId="2"/>
  </si>
  <si>
    <r>
      <t xml:space="preserve">申請する病床確保料の区分①
</t>
    </r>
    <r>
      <rPr>
        <sz val="10"/>
        <rFont val="ＭＳ ゴシック"/>
        <family val="3"/>
        <charset val="128"/>
      </rPr>
      <t>（病床確保料対象病床を持つ医療機関）</t>
    </r>
    <rPh sb="0" eb="2">
      <t>シンセイ</t>
    </rPh>
    <rPh sb="4" eb="6">
      <t>ビョウショウ</t>
    </rPh>
    <rPh sb="6" eb="8">
      <t>カクホ</t>
    </rPh>
    <rPh sb="8" eb="9">
      <t>リョウ</t>
    </rPh>
    <rPh sb="10" eb="12">
      <t>クブン</t>
    </rPh>
    <rPh sb="15" eb="17">
      <t>ビョウショウ</t>
    </rPh>
    <rPh sb="17" eb="19">
      <t>カクホ</t>
    </rPh>
    <rPh sb="19" eb="20">
      <t>リョウ</t>
    </rPh>
    <rPh sb="20" eb="22">
      <t>タイショウ</t>
    </rPh>
    <rPh sb="22" eb="24">
      <t>ビョウショウ</t>
    </rPh>
    <rPh sb="25" eb="26">
      <t>モ</t>
    </rPh>
    <rPh sb="27" eb="29">
      <t>イリョウ</t>
    </rPh>
    <rPh sb="29" eb="31">
      <t>キカン</t>
    </rPh>
    <phoneticPr fontId="2"/>
  </si>
  <si>
    <r>
      <t xml:space="preserve">申請する病床確保料の区分②
</t>
    </r>
    <r>
      <rPr>
        <sz val="10"/>
        <rFont val="ＭＳ ゴシック"/>
        <family val="3"/>
        <charset val="128"/>
      </rPr>
      <t>（院内感染が発生した医療機関）</t>
    </r>
    <rPh sb="0" eb="2">
      <t>シンセイ</t>
    </rPh>
    <rPh sb="4" eb="6">
      <t>ビョウショウ</t>
    </rPh>
    <rPh sb="6" eb="8">
      <t>カクホ</t>
    </rPh>
    <rPh sb="8" eb="9">
      <t>リョウ</t>
    </rPh>
    <rPh sb="10" eb="12">
      <t>クブン</t>
    </rPh>
    <rPh sb="15" eb="17">
      <t>インナイ</t>
    </rPh>
    <rPh sb="17" eb="19">
      <t>カンセン</t>
    </rPh>
    <rPh sb="20" eb="22">
      <t>ハッセイ</t>
    </rPh>
    <rPh sb="24" eb="26">
      <t>イリョウ</t>
    </rPh>
    <rPh sb="26" eb="28">
      <t>キカン</t>
    </rPh>
    <phoneticPr fontId="2"/>
  </si>
  <si>
    <r>
      <rPr>
        <b/>
        <sz val="12"/>
        <color rgb="FFC00000"/>
        <rFont val="ＭＳ ゴシック"/>
        <family val="3"/>
        <charset val="128"/>
      </rPr>
      <t>〇 要提出書類</t>
    </r>
    <r>
      <rPr>
        <sz val="12"/>
        <rFont val="ＭＳ ゴシック"/>
        <family val="3"/>
        <charset val="128"/>
      </rPr>
      <t xml:space="preserve">
</t>
    </r>
    <r>
      <rPr>
        <b/>
        <sz val="12"/>
        <rFont val="ＭＳ ゴシック"/>
        <family val="3"/>
        <charset val="128"/>
      </rPr>
      <t>１ 空床数の算出方法について</t>
    </r>
    <r>
      <rPr>
        <sz val="12"/>
        <rFont val="ＭＳ ゴシック"/>
        <family val="3"/>
        <charset val="128"/>
      </rPr>
      <t xml:space="preserve">
　①ベッドマップの写し（空床・休床補償を申請した病棟・期間分全て）</t>
    </r>
    <r>
      <rPr>
        <sz val="12"/>
        <color rgb="FF0070C0"/>
        <rFont val="ＭＳ ゴシック"/>
        <family val="3"/>
        <charset val="128"/>
      </rPr>
      <t xml:space="preserve">
　</t>
    </r>
    <r>
      <rPr>
        <sz val="12"/>
        <rFont val="ＭＳ ゴシック"/>
        <family val="3"/>
        <charset val="128"/>
      </rPr>
      <t xml:space="preserve">②システム等から出力された入退院日時のわかるもの　
　③病棟平面図
</t>
    </r>
    <r>
      <rPr>
        <b/>
        <sz val="12"/>
        <rFont val="ＭＳ ゴシック"/>
        <family val="3"/>
        <charset val="128"/>
      </rPr>
      <t>２ 休止病床の申請について</t>
    </r>
    <r>
      <rPr>
        <sz val="12"/>
        <rFont val="ＭＳ ゴシック"/>
        <family val="3"/>
        <charset val="128"/>
      </rPr>
      <t xml:space="preserve">
　①病棟平面図　②看護配置の確認書類（必要な場合）
</t>
    </r>
    <r>
      <rPr>
        <b/>
        <sz val="12"/>
        <rFont val="ＭＳ ゴシック"/>
        <family val="3"/>
        <charset val="128"/>
      </rPr>
      <t>３ ICU・HCUの人員配置について
　</t>
    </r>
    <r>
      <rPr>
        <sz val="12"/>
        <rFont val="ＭＳ ゴシック"/>
        <family val="3"/>
        <charset val="128"/>
      </rPr>
      <t>①ICU・HCU病床の関東厚生局への届け出（施設基準に係る届出書類等）等　
　②看護配置の確認書類　③病棟平面図</t>
    </r>
    <rPh sb="2" eb="3">
      <t>ヨウ</t>
    </rPh>
    <rPh sb="3" eb="5">
      <t>テイシュツ</t>
    </rPh>
    <rPh sb="5" eb="7">
      <t>ショルイ</t>
    </rPh>
    <rPh sb="10" eb="12">
      <t>クウショウ</t>
    </rPh>
    <rPh sb="12" eb="13">
      <t>スウ</t>
    </rPh>
    <rPh sb="14" eb="16">
      <t>サンシュツ</t>
    </rPh>
    <rPh sb="16" eb="18">
      <t>ホウホウ</t>
    </rPh>
    <rPh sb="32" eb="33">
      <t>ウツ</t>
    </rPh>
    <rPh sb="35" eb="37">
      <t>クウショウ</t>
    </rPh>
    <rPh sb="38" eb="39">
      <t>キュウ</t>
    </rPh>
    <rPh sb="39" eb="40">
      <t>ショウ</t>
    </rPh>
    <rPh sb="40" eb="42">
      <t>ホショウ</t>
    </rPh>
    <rPh sb="47" eb="49">
      <t>ビョウトウ</t>
    </rPh>
    <rPh sb="50" eb="52">
      <t>キカン</t>
    </rPh>
    <rPh sb="52" eb="53">
      <t>ブン</t>
    </rPh>
    <rPh sb="53" eb="54">
      <t>スベ</t>
    </rPh>
    <rPh sb="63" eb="64">
      <t>トウ</t>
    </rPh>
    <rPh sb="66" eb="68">
      <t>シュツリョク</t>
    </rPh>
    <rPh sb="71" eb="74">
      <t>ニュウタイイン</t>
    </rPh>
    <rPh sb="74" eb="76">
      <t>ニチジ</t>
    </rPh>
    <rPh sb="86" eb="88">
      <t>ビョウトウ</t>
    </rPh>
    <rPh sb="88" eb="91">
      <t>ヘイメンズ</t>
    </rPh>
    <rPh sb="94" eb="96">
      <t>キュウシ</t>
    </rPh>
    <rPh sb="96" eb="98">
      <t>ビョウショウ</t>
    </rPh>
    <rPh sb="99" eb="101">
      <t>シンセイ</t>
    </rPh>
    <rPh sb="108" eb="110">
      <t>ビョウトウ</t>
    </rPh>
    <rPh sb="110" eb="113">
      <t>ヘイメンズ</t>
    </rPh>
    <rPh sb="115" eb="117">
      <t>カンゴ</t>
    </rPh>
    <rPh sb="117" eb="119">
      <t>ハイチ</t>
    </rPh>
    <rPh sb="120" eb="122">
      <t>カクニン</t>
    </rPh>
    <rPh sb="122" eb="124">
      <t>ショルイ</t>
    </rPh>
    <rPh sb="125" eb="127">
      <t>ヒツヨウ</t>
    </rPh>
    <rPh sb="128" eb="130">
      <t>バアイ</t>
    </rPh>
    <rPh sb="192" eb="194">
      <t>カンゴ</t>
    </rPh>
    <rPh sb="194" eb="196">
      <t>ハイチ</t>
    </rPh>
    <rPh sb="197" eb="199">
      <t>カクニン</t>
    </rPh>
    <rPh sb="199" eb="201">
      <t>ショルイ</t>
    </rPh>
    <rPh sb="203" eb="205">
      <t>ビョウトウ</t>
    </rPh>
    <rPh sb="205" eb="208">
      <t>ヘイメンズ</t>
    </rPh>
    <phoneticPr fontId="2"/>
  </si>
  <si>
    <t>〇「対象経費支出額」の「単価」欄の算定方法が分かる資料（任意様式）
①対象期間中の該当病床の全患者の診療報酬の合計点数、全入院延べ日数の分かる資料
　※算定値を超える単価のレセプト1例をあわせて提出してください
②算定に使用した診療報酬明細書の写し（個人情報が抹消されたもの）各単価ごとに３～５人分、及び、それらの集計結果表（①によれない場合）　※入院日数１日は計算対象外</t>
    <rPh sb="28" eb="30">
      <t>ニンイ</t>
    </rPh>
    <rPh sb="30" eb="32">
      <t>ヨウシキ</t>
    </rPh>
    <rPh sb="77" eb="79">
      <t>サンテイ</t>
    </rPh>
    <rPh sb="79" eb="80">
      <t>チ</t>
    </rPh>
    <rPh sb="81" eb="82">
      <t>コ</t>
    </rPh>
    <rPh sb="84" eb="86">
      <t>タンカ</t>
    </rPh>
    <rPh sb="92" eb="93">
      <t>レイ</t>
    </rPh>
    <rPh sb="98" eb="100">
      <t>テイシュツ</t>
    </rPh>
    <rPh sb="170" eb="172">
      <t>バアイ</t>
    </rPh>
    <phoneticPr fontId="2"/>
  </si>
  <si>
    <t>その他（療養病床含む）</t>
    <rPh sb="2" eb="3">
      <t>タ</t>
    </rPh>
    <rPh sb="4" eb="6">
      <t>リョウヨウ</t>
    </rPh>
    <rPh sb="6" eb="8">
      <t>ビョウショウ</t>
    </rPh>
    <rPh sb="8" eb="9">
      <t>フク</t>
    </rPh>
    <phoneticPr fontId="25"/>
  </si>
  <si>
    <t>その他
(療養病床含む)</t>
    <rPh sb="2" eb="3">
      <t>タ</t>
    </rPh>
    <rPh sb="5" eb="10">
      <t>リョウヨウビョウショウフク</t>
    </rPh>
    <phoneticPr fontId="25"/>
  </si>
  <si>
    <t xml:space="preserve"> ３ コロナ病床の新規設置または変更の届出</t>
    <rPh sb="6" eb="8">
      <t>ビョウショウ</t>
    </rPh>
    <rPh sb="9" eb="11">
      <t>シンキ</t>
    </rPh>
    <rPh sb="11" eb="13">
      <t>セッチ</t>
    </rPh>
    <rPh sb="16" eb="18">
      <t>ヘンコウ</t>
    </rPh>
    <rPh sb="19" eb="21">
      <t>トドケデ</t>
    </rPh>
    <phoneticPr fontId="2"/>
  </si>
  <si>
    <t>空床数計算シート（集計、月別）</t>
    <phoneticPr fontId="2"/>
  </si>
  <si>
    <t>空床数計算シート（集計、月別）院内感染用</t>
    <rPh sb="19" eb="20">
      <t>ヨウ</t>
    </rPh>
    <phoneticPr fontId="2"/>
  </si>
  <si>
    <t>単価(円)/日※</t>
    <rPh sb="6" eb="7">
      <t>ニチ</t>
    </rPh>
    <phoneticPr fontId="2"/>
  </si>
  <si>
    <t>別紙４（参考資料）</t>
    <rPh sb="0" eb="2">
      <t>ベッシ</t>
    </rPh>
    <rPh sb="4" eb="6">
      <t>サンコウ</t>
    </rPh>
    <rPh sb="6" eb="8">
      <t>シリョウ</t>
    </rPh>
    <phoneticPr fontId="25"/>
  </si>
  <si>
    <t>（１～３月）</t>
    <phoneticPr fontId="25"/>
  </si>
  <si>
    <t>１月</t>
    <phoneticPr fontId="25"/>
  </si>
  <si>
    <t>２月</t>
    <phoneticPr fontId="2"/>
  </si>
  <si>
    <t>３月</t>
    <phoneticPr fontId="2"/>
  </si>
  <si>
    <t>１月</t>
    <rPh sb="1" eb="2">
      <t>ガツ</t>
    </rPh>
    <phoneticPr fontId="2"/>
  </si>
  <si>
    <t>２月</t>
    <rPh sb="1" eb="2">
      <t>ガツ</t>
    </rPh>
    <phoneticPr fontId="2"/>
  </si>
  <si>
    <t>３月</t>
    <rPh sb="1" eb="2">
      <t>ガツ</t>
    </rPh>
    <phoneticPr fontId="2"/>
  </si>
  <si>
    <t>28日</t>
    <rPh sb="2" eb="3">
      <t>ニチ</t>
    </rPh>
    <phoneticPr fontId="2"/>
  </si>
  <si>
    <r>
      <t>【注意事項】
〇 計画・実績欄は、これから処遇改善を実施する予定のものがある場合は「計画」を選択し、既に処遇改善を実施している場合は「実績」を選択してください。
〇 処遇改善は</t>
    </r>
    <r>
      <rPr>
        <b/>
        <u/>
        <sz val="11"/>
        <color rgb="FFC00000"/>
        <rFont val="ＭＳ Ｐゴシック"/>
        <family val="3"/>
        <charset val="128"/>
        <scheme val="minor"/>
      </rPr>
      <t>コロナ対応者に行ったものに限られます</t>
    </r>
    <r>
      <rPr>
        <b/>
        <sz val="11"/>
        <color theme="1"/>
        <rFont val="ＭＳ Ｐゴシック"/>
        <family val="3"/>
        <charset val="128"/>
        <scheme val="minor"/>
      </rPr>
      <t>。定期的な昇給、地域手当など全職員を対象とした経常的な支給は対象外です。</t>
    </r>
    <rPh sb="1" eb="3">
      <t>チュウイ</t>
    </rPh>
    <rPh sb="3" eb="5">
      <t>ジコウ</t>
    </rPh>
    <rPh sb="9" eb="11">
      <t>ケイカク</t>
    </rPh>
    <rPh sb="12" eb="14">
      <t>ジッセキ</t>
    </rPh>
    <rPh sb="14" eb="15">
      <t>ラン</t>
    </rPh>
    <rPh sb="21" eb="23">
      <t>ショグウ</t>
    </rPh>
    <rPh sb="23" eb="25">
      <t>カイゼン</t>
    </rPh>
    <rPh sb="26" eb="28">
      <t>ジッシ</t>
    </rPh>
    <rPh sb="30" eb="32">
      <t>ヨテイ</t>
    </rPh>
    <rPh sb="38" eb="40">
      <t>バアイ</t>
    </rPh>
    <rPh sb="42" eb="44">
      <t>ケイカク</t>
    </rPh>
    <rPh sb="46" eb="48">
      <t>センタク</t>
    </rPh>
    <phoneticPr fontId="25"/>
  </si>
  <si>
    <r>
      <t>⑦交付申請（実績報告）期間中に処遇改善に要する（要した）</t>
    </r>
    <r>
      <rPr>
        <b/>
        <u/>
        <sz val="11"/>
        <color theme="1"/>
        <rFont val="ＭＳ Ｐゴシック"/>
        <family val="3"/>
        <charset val="128"/>
        <scheme val="minor"/>
      </rPr>
      <t>総額</t>
    </r>
    <r>
      <rPr>
        <b/>
        <sz val="11"/>
        <color theme="1"/>
        <rFont val="ＭＳ Ｐゴシック"/>
        <family val="3"/>
        <charset val="128"/>
        <scheme val="minor"/>
      </rPr>
      <t>　※直接入力
　例：申請期間が１～３月であれば、同期間内で処遇改善に活用する（した）病床確保料の総額を記載</t>
    </r>
    <rPh sb="1" eb="3">
      <t>コウフ</t>
    </rPh>
    <rPh sb="3" eb="5">
      <t>シンセイ</t>
    </rPh>
    <rPh sb="6" eb="8">
      <t>ジッセキ</t>
    </rPh>
    <rPh sb="8" eb="10">
      <t>ホウコク</t>
    </rPh>
    <rPh sb="11" eb="13">
      <t>キカン</t>
    </rPh>
    <rPh sb="13" eb="14">
      <t>チュウ</t>
    </rPh>
    <rPh sb="15" eb="17">
      <t>ショグウ</t>
    </rPh>
    <rPh sb="17" eb="19">
      <t>カイゼン</t>
    </rPh>
    <rPh sb="20" eb="21">
      <t>ヨウ</t>
    </rPh>
    <rPh sb="24" eb="25">
      <t>ヨウ</t>
    </rPh>
    <rPh sb="28" eb="30">
      <t>ソウガク</t>
    </rPh>
    <rPh sb="32" eb="34">
      <t>チョクセツ</t>
    </rPh>
    <rPh sb="34" eb="36">
      <t>ニュウリョク</t>
    </rPh>
    <rPh sb="38" eb="39">
      <t>レイ</t>
    </rPh>
    <rPh sb="40" eb="42">
      <t>シンセイ</t>
    </rPh>
    <rPh sb="42" eb="44">
      <t>キカン</t>
    </rPh>
    <rPh sb="48" eb="49">
      <t>ガツ</t>
    </rPh>
    <rPh sb="54" eb="57">
      <t>ドウキカン</t>
    </rPh>
    <rPh sb="57" eb="58">
      <t>ナイ</t>
    </rPh>
    <rPh sb="59" eb="61">
      <t>ショグウ</t>
    </rPh>
    <rPh sb="61" eb="63">
      <t>カイゼン</t>
    </rPh>
    <rPh sb="64" eb="66">
      <t>カツヨウ</t>
    </rPh>
    <rPh sb="72" eb="74">
      <t>ビョウショウ</t>
    </rPh>
    <rPh sb="74" eb="77">
      <t>カクホリョウ</t>
    </rPh>
    <rPh sb="78" eb="80">
      <t>ソウガク</t>
    </rPh>
    <rPh sb="81" eb="83">
      <t>キサイ</t>
    </rPh>
    <phoneticPr fontId="25"/>
  </si>
  <si>
    <t>⑥処遇改善を行う（行った）額　※直接入力
　例：毎月、看護師に○○手当を○○円支給</t>
    <rPh sb="1" eb="3">
      <t>ショグウ</t>
    </rPh>
    <rPh sb="3" eb="5">
      <t>カイゼン</t>
    </rPh>
    <rPh sb="6" eb="7">
      <t>オコナ</t>
    </rPh>
    <rPh sb="9" eb="10">
      <t>オコナ</t>
    </rPh>
    <rPh sb="13" eb="14">
      <t>ガク</t>
    </rPh>
    <rPh sb="16" eb="18">
      <t>チョクセツ</t>
    </rPh>
    <rPh sb="18" eb="20">
      <t>ニュウリョク</t>
    </rPh>
    <phoneticPr fontId="25"/>
  </si>
  <si>
    <t>⑤④でその他とした処遇改善の内容　※直接入力
　例：現職員の賃金は維持しつつ、新たに看護補助者を○名採用</t>
    <rPh sb="5" eb="6">
      <t>タ</t>
    </rPh>
    <rPh sb="9" eb="11">
      <t>ショグウ</t>
    </rPh>
    <rPh sb="11" eb="13">
      <t>カイゼン</t>
    </rPh>
    <rPh sb="14" eb="16">
      <t>ナイヨウ</t>
    </rPh>
    <rPh sb="18" eb="20">
      <t>チョクセツ</t>
    </rPh>
    <rPh sb="20" eb="22">
      <t>ニュウリョク</t>
    </rPh>
    <rPh sb="24" eb="25">
      <t>レイ</t>
    </rPh>
    <rPh sb="26" eb="29">
      <t>ゲンショクイン</t>
    </rPh>
    <rPh sb="30" eb="32">
      <t>チンギン</t>
    </rPh>
    <rPh sb="33" eb="35">
      <t>イジ</t>
    </rPh>
    <rPh sb="39" eb="40">
      <t>アラ</t>
    </rPh>
    <rPh sb="42" eb="44">
      <t>カンゴ</t>
    </rPh>
    <rPh sb="44" eb="47">
      <t>ホジョシャ</t>
    </rPh>
    <rPh sb="49" eb="50">
      <t>メイ</t>
    </rPh>
    <rPh sb="50" eb="52">
      <t>サイヨウ</t>
    </rPh>
    <phoneticPr fontId="25"/>
  </si>
  <si>
    <r>
      <t>　補助を申請した病棟の平面図（病室・病床の数や番号が明らかなもの）
　</t>
    </r>
    <r>
      <rPr>
        <sz val="12"/>
        <color rgb="FF00B050"/>
        <rFont val="ＭＳ ゴシック"/>
        <family val="3"/>
        <charset val="128"/>
      </rPr>
      <t>※コロナ病床のうち、「重症・中等症Ⅱ以上等用」病床の位置をマーカー等で明示してください。</t>
    </r>
    <rPh sb="1" eb="3">
      <t>ホジョ</t>
    </rPh>
    <rPh sb="4" eb="6">
      <t>シンセイ</t>
    </rPh>
    <rPh sb="8" eb="10">
      <t>ビョウトウ</t>
    </rPh>
    <rPh sb="11" eb="14">
      <t>ヘイメンズ</t>
    </rPh>
    <rPh sb="15" eb="17">
      <t>ビョウシツ</t>
    </rPh>
    <rPh sb="18" eb="20">
      <t>ビョウショウ</t>
    </rPh>
    <rPh sb="21" eb="22">
      <t>カズ</t>
    </rPh>
    <rPh sb="23" eb="25">
      <t>バンゴウ</t>
    </rPh>
    <rPh sb="26" eb="27">
      <t>アキ</t>
    </rPh>
    <rPh sb="39" eb="41">
      <t>ビョウショウ</t>
    </rPh>
    <rPh sb="46" eb="48">
      <t>ジュウショウ</t>
    </rPh>
    <rPh sb="49" eb="51">
      <t>チュウトウ</t>
    </rPh>
    <rPh sb="51" eb="52">
      <t>ショウ</t>
    </rPh>
    <rPh sb="53" eb="55">
      <t>イジョウ</t>
    </rPh>
    <rPh sb="55" eb="56">
      <t>トウ</t>
    </rPh>
    <rPh sb="56" eb="57">
      <t>ヨウ</t>
    </rPh>
    <rPh sb="58" eb="60">
      <t>ビョウショウ</t>
    </rPh>
    <rPh sb="61" eb="63">
      <t>イチ</t>
    </rPh>
    <rPh sb="68" eb="69">
      <t>トウ</t>
    </rPh>
    <rPh sb="70" eb="72">
      <t>メイジ</t>
    </rPh>
    <phoneticPr fontId="2"/>
  </si>
  <si>
    <t>令和５年10月以降にコロナ病床の新規設置または変更を行った場合は提出をお願いします。
様式：「コロナ病床の新規設置について（報告）」「コロナ病床の変更について（報告）」</t>
    <rPh sb="0" eb="2">
      <t>レイワ</t>
    </rPh>
    <rPh sb="3" eb="4">
      <t>ネン</t>
    </rPh>
    <rPh sb="6" eb="7">
      <t>ガツ</t>
    </rPh>
    <rPh sb="7" eb="9">
      <t>イコウ</t>
    </rPh>
    <rPh sb="13" eb="15">
      <t>ビョウショウ</t>
    </rPh>
    <rPh sb="16" eb="18">
      <t>シンキ</t>
    </rPh>
    <rPh sb="18" eb="20">
      <t>セッチ</t>
    </rPh>
    <rPh sb="23" eb="25">
      <t>ヘンコウ</t>
    </rPh>
    <rPh sb="26" eb="27">
      <t>オコナ</t>
    </rPh>
    <rPh sb="29" eb="31">
      <t>バアイ</t>
    </rPh>
    <rPh sb="32" eb="34">
      <t>テイシュツ</t>
    </rPh>
    <rPh sb="36" eb="37">
      <t>ネガ</t>
    </rPh>
    <rPh sb="43" eb="45">
      <t>ヨウシキ</t>
    </rPh>
    <rPh sb="50" eb="52">
      <t>ビョウショウ</t>
    </rPh>
    <rPh sb="53" eb="55">
      <t>シンキ</t>
    </rPh>
    <rPh sb="55" eb="57">
      <t>セッチ</t>
    </rPh>
    <rPh sb="62" eb="64">
      <t>ホウコク</t>
    </rPh>
    <rPh sb="70" eb="72">
      <t>ビョウショウ</t>
    </rPh>
    <rPh sb="73" eb="75">
      <t>ヘンコウ</t>
    </rPh>
    <rPh sb="80" eb="82">
      <t>ホウコク</t>
    </rPh>
    <phoneticPr fontId="2"/>
  </si>
  <si>
    <t>「即応病床数」「確保病床に入院中の患者数」等を確実に入力してください。
（注）令和5年10月よりG-MIS入力内容や考え方に変更がありました。
　　　入力内容と申請内容に著しい乖離がないかご確認をお願いします。</t>
    <rPh sb="1" eb="3">
      <t>ソクオウ</t>
    </rPh>
    <rPh sb="3" eb="5">
      <t>ビョウショウ</t>
    </rPh>
    <rPh sb="5" eb="6">
      <t>スウ</t>
    </rPh>
    <rPh sb="8" eb="10">
      <t>カクホ</t>
    </rPh>
    <rPh sb="10" eb="12">
      <t>ビョウショウ</t>
    </rPh>
    <rPh sb="13" eb="15">
      <t>ニュウイン</t>
    </rPh>
    <rPh sb="15" eb="16">
      <t>チュウ</t>
    </rPh>
    <rPh sb="17" eb="19">
      <t>カンジャ</t>
    </rPh>
    <rPh sb="19" eb="20">
      <t>スウ</t>
    </rPh>
    <rPh sb="21" eb="22">
      <t>トウ</t>
    </rPh>
    <rPh sb="23" eb="25">
      <t>カクジツ</t>
    </rPh>
    <rPh sb="26" eb="28">
      <t>ニュウリョク</t>
    </rPh>
    <rPh sb="38" eb="39">
      <t>チュウ</t>
    </rPh>
    <rPh sb="40" eb="42">
      <t>レイワ</t>
    </rPh>
    <rPh sb="43" eb="44">
      <t>ネン</t>
    </rPh>
    <rPh sb="46" eb="47">
      <t>ガツ</t>
    </rPh>
    <rPh sb="54" eb="56">
      <t>ニュウリョク</t>
    </rPh>
    <rPh sb="56" eb="58">
      <t>ナイヨウ</t>
    </rPh>
    <rPh sb="59" eb="60">
      <t>カンガ</t>
    </rPh>
    <rPh sb="61" eb="62">
      <t>カタ</t>
    </rPh>
    <rPh sb="63" eb="65">
      <t>ヘンコウ</t>
    </rPh>
    <rPh sb="76" eb="78">
      <t>ニュウリョク</t>
    </rPh>
    <rPh sb="78" eb="80">
      <t>ナイヨウ</t>
    </rPh>
    <rPh sb="81" eb="83">
      <t>シンセイ</t>
    </rPh>
    <rPh sb="83" eb="85">
      <t>ナイヨウ</t>
    </rPh>
    <rPh sb="86" eb="87">
      <t>イチジル</t>
    </rPh>
    <rPh sb="89" eb="91">
      <t>カイリ</t>
    </rPh>
    <phoneticPr fontId="2"/>
  </si>
  <si>
    <t>休止病床</t>
    <rPh sb="0" eb="2">
      <t>キュウシ</t>
    </rPh>
    <rPh sb="2" eb="4">
      <t>ビョウショウ</t>
    </rPh>
    <phoneticPr fontId="2"/>
  </si>
  <si>
    <t xml:space="preserve"> 神奈川県</t>
    <phoneticPr fontId="2"/>
  </si>
  <si>
    <t>令和５年度神奈川県新型コロナウイルス感染症患者等「受入病床確保事業」補助金</t>
    <rPh sb="4" eb="5">
      <t>ド</t>
    </rPh>
    <rPh sb="34" eb="37">
      <t>ホジョキン</t>
    </rPh>
    <phoneticPr fontId="2"/>
  </si>
  <si>
    <t>　　 別紙４「対象経費支出額」の算出方法が分かる書類他）</t>
    <phoneticPr fontId="2"/>
  </si>
  <si>
    <t>　(１)　役員等氏名一覧表（第９号様式）</t>
    <phoneticPr fontId="2"/>
  </si>
  <si>
    <t>　(２)　歳入歳出予算書抄本</t>
    <phoneticPr fontId="2"/>
  </si>
  <si>
    <t>　(３)　その他参考となる書類（確保病床及び休止病床の配置状況が分かる図面、</t>
    <phoneticPr fontId="2"/>
  </si>
  <si>
    <t>※申請時は概算での算定のため、「単価(円)/日」は基準額と同額とします（実績報告時に実情に応じて再算定）。</t>
    <rPh sb="1" eb="3">
      <t>シンセイ</t>
    </rPh>
    <rPh sb="3" eb="4">
      <t>ジ</t>
    </rPh>
    <rPh sb="5" eb="7">
      <t>ガイサン</t>
    </rPh>
    <rPh sb="9" eb="11">
      <t>サンテイ</t>
    </rPh>
    <rPh sb="25" eb="27">
      <t>キジュン</t>
    </rPh>
    <rPh sb="27" eb="28">
      <t>ガク</t>
    </rPh>
    <rPh sb="29" eb="31">
      <t>ドウガク</t>
    </rPh>
    <rPh sb="36" eb="38">
      <t>ジッセキ</t>
    </rPh>
    <rPh sb="38" eb="40">
      <t>ホウコク</t>
    </rPh>
    <rPh sb="40" eb="41">
      <t>ジ</t>
    </rPh>
    <rPh sb="42" eb="44">
      <t>ジツジョウ</t>
    </rPh>
    <rPh sb="45" eb="46">
      <t>オウ</t>
    </rPh>
    <rPh sb="48" eb="51">
      <t>サイサンテイ</t>
    </rPh>
    <phoneticPr fontId="2"/>
  </si>
  <si>
    <t>別紙４
（参考資料）</t>
    <rPh sb="0" eb="2">
      <t>ベッシ</t>
    </rPh>
    <phoneticPr fontId="2"/>
  </si>
  <si>
    <t>申請書一式と一緒に紙ベースでご提出いただくとともに、エクセルファイルを電子メールで提出してください。　※様式データは県WEBページに掲載
■添付ファイル名：[医療機関名]役員一覧
※令和４年度または令和５年度の第３四半期までに提出いただいた場合は、以前の提出から変更がある場合のみ提出ください。</t>
    <rPh sb="0" eb="3">
      <t>シンセイショ</t>
    </rPh>
    <rPh sb="3" eb="5">
      <t>イッシキ</t>
    </rPh>
    <rPh sb="6" eb="8">
      <t>イッショ</t>
    </rPh>
    <rPh sb="9" eb="10">
      <t>カミ</t>
    </rPh>
    <rPh sb="15" eb="17">
      <t>テイシュツ</t>
    </rPh>
    <rPh sb="35" eb="37">
      <t>デンシ</t>
    </rPh>
    <rPh sb="41" eb="43">
      <t>テイシュツ</t>
    </rPh>
    <rPh sb="52" eb="54">
      <t>ヨウシキ</t>
    </rPh>
    <rPh sb="58" eb="59">
      <t>ケン</t>
    </rPh>
    <rPh sb="66" eb="68">
      <t>ケイサイ</t>
    </rPh>
    <rPh sb="70" eb="72">
      <t>テンプ</t>
    </rPh>
    <rPh sb="76" eb="77">
      <t>メイ</t>
    </rPh>
    <rPh sb="79" eb="81">
      <t>イリョウ</t>
    </rPh>
    <rPh sb="81" eb="83">
      <t>キカン</t>
    </rPh>
    <rPh sb="83" eb="84">
      <t>メイ</t>
    </rPh>
    <rPh sb="85" eb="87">
      <t>ヤクイン</t>
    </rPh>
    <rPh sb="87" eb="89">
      <t>イチラン</t>
    </rPh>
    <phoneticPr fontId="2"/>
  </si>
  <si>
    <r>
      <t>「新型コロナウイルス感染症</t>
    </r>
    <r>
      <rPr>
        <sz val="12"/>
        <color rgb="FFC00000"/>
        <rFont val="ＭＳ ゴシック"/>
        <family val="3"/>
        <charset val="128"/>
      </rPr>
      <t>院内感染</t>
    </r>
    <r>
      <rPr>
        <sz val="12"/>
        <rFont val="ＭＳ ゴシック"/>
        <family val="3"/>
        <charset val="128"/>
      </rPr>
      <t>発生医療機関支援事業」を申請する場合は必ず提出をお願いします。　※令和５年度第３四半期ですでに提出済みの場合は不要です</t>
    </r>
    <rPh sb="36" eb="37">
      <t>カナラ</t>
    </rPh>
    <rPh sb="38" eb="40">
      <t>テイシュツ</t>
    </rPh>
    <rPh sb="42" eb="43">
      <t>ネガ</t>
    </rPh>
    <rPh sb="50" eb="52">
      <t>レイワ</t>
    </rPh>
    <rPh sb="53" eb="55">
      <t>ネンド</t>
    </rPh>
    <rPh sb="55" eb="56">
      <t>ダイ</t>
    </rPh>
    <rPh sb="57" eb="60">
      <t>シハンキ</t>
    </rPh>
    <rPh sb="64" eb="66">
      <t>テイシュツ</t>
    </rPh>
    <rPh sb="66" eb="67">
      <t>ズ</t>
    </rPh>
    <rPh sb="69" eb="71">
      <t>バアイ</t>
    </rPh>
    <rPh sb="72" eb="74">
      <t>フヨウ</t>
    </rPh>
    <phoneticPr fontId="2"/>
  </si>
  <si>
    <t xml:space="preserve"> ２ ICU、HCUの届出</t>
    <rPh sb="11" eb="13">
      <t>トドケデ</t>
    </rPh>
    <phoneticPr fontId="2"/>
  </si>
  <si>
    <t>①ICU、HCU病床の関東信越厚生局への届出（施設基準に係る届出書類等）等
②申請するICU、HCU病床の所在が分かる平面図</t>
    <rPh sb="13" eb="15">
      <t>シンエツ</t>
    </rPh>
    <phoneticPr fontId="2"/>
  </si>
  <si>
    <t xml:space="preserve"> ４ G-MISの入力
 ※資料提出は不要</t>
    <rPh sb="9" eb="11">
      <t>ニュウリョク</t>
    </rPh>
    <rPh sb="14" eb="16">
      <t>シリョウ</t>
    </rPh>
    <rPh sb="16" eb="18">
      <t>テイシュツ</t>
    </rPh>
    <rPh sb="19" eb="21">
      <t>フヨウ</t>
    </rPh>
    <phoneticPr fontId="2"/>
  </si>
  <si>
    <t>新型コロナウイルス感染症院内感染発生医療機関支援事業</t>
    <rPh sb="0" eb="2">
      <t>シンガタ</t>
    </rPh>
    <rPh sb="9" eb="12">
      <t>カンセンショウ</t>
    </rPh>
    <rPh sb="12" eb="14">
      <t>インナイ</t>
    </rPh>
    <rPh sb="14" eb="16">
      <t>カンセン</t>
    </rPh>
    <rPh sb="16" eb="18">
      <t>ハッセイ</t>
    </rPh>
    <rPh sb="18" eb="20">
      <t>イリョウ</t>
    </rPh>
    <rPh sb="20" eb="22">
      <t>キカン</t>
    </rPh>
    <rPh sb="22" eb="24">
      <t>シエン</t>
    </rPh>
    <rPh sb="24" eb="26">
      <t>ジギョウ</t>
    </rPh>
    <phoneticPr fontId="3"/>
  </si>
  <si>
    <t>新型コロナウイルス感染症対策事業</t>
    <rPh sb="12" eb="14">
      <t>タイサク</t>
    </rPh>
    <phoneticPr fontId="2"/>
  </si>
  <si>
    <t>新型コロナウイルス感染症院内感染発生医療機関支援事業</t>
    <rPh sb="12" eb="14">
      <t>インナイ</t>
    </rPh>
    <rPh sb="14" eb="16">
      <t>カンセン</t>
    </rPh>
    <rPh sb="16" eb="18">
      <t>ハッセイ</t>
    </rPh>
    <rPh sb="18" eb="20">
      <t>イリョウ</t>
    </rPh>
    <rPh sb="20" eb="22">
      <t>キカン</t>
    </rPh>
    <rPh sb="22" eb="24">
      <t>シエン</t>
    </rPh>
    <rPh sb="24" eb="26">
      <t>ジギョウ</t>
    </rPh>
    <phoneticPr fontId="2"/>
  </si>
  <si>
    <t>（１月）</t>
    <rPh sb="2" eb="3">
      <t>ガツ</t>
    </rPh>
    <phoneticPr fontId="2"/>
  </si>
  <si>
    <t>コロナ病床数（中Ⅱ以上）</t>
    <rPh sb="3" eb="5">
      <t>ビョウショウ</t>
    </rPh>
    <rPh sb="5" eb="6">
      <t>スウ</t>
    </rPh>
    <rPh sb="7" eb="8">
      <t>チュウ</t>
    </rPh>
    <rPh sb="9" eb="11">
      <t>イジョウ</t>
    </rPh>
    <phoneticPr fontId="25"/>
  </si>
  <si>
    <t>※1　コロナ病床数（中Ⅱ以上）の日別合計値（ICU＋HCU＋上記以外）が「令和５年10月以降の新型コロナウイルス感染症の病床について」（令和５年９月26日
     神奈川県健康医療局医療危機対策本部室長）に記載のコロナ病床数のうち「重症用病床」「中等症Ⅱ用病床」の合計値となるようそれぞれ記入してください。</t>
    <rPh sb="6" eb="8">
      <t>ビョウショウ</t>
    </rPh>
    <rPh sb="8" eb="9">
      <t>スウ</t>
    </rPh>
    <rPh sb="10" eb="11">
      <t>チュウ</t>
    </rPh>
    <rPh sb="12" eb="14">
      <t>イジョウ</t>
    </rPh>
    <rPh sb="16" eb="17">
      <t>ヒ</t>
    </rPh>
    <rPh sb="17" eb="18">
      <t>ベツ</t>
    </rPh>
    <rPh sb="18" eb="21">
      <t>ゴウケイチ</t>
    </rPh>
    <rPh sb="30" eb="32">
      <t>ジョウキ</t>
    </rPh>
    <rPh sb="32" eb="34">
      <t>イガイ</t>
    </rPh>
    <rPh sb="104" eb="106">
      <t>キサイ</t>
    </rPh>
    <rPh sb="110" eb="112">
      <t>ビョウショウ</t>
    </rPh>
    <rPh sb="112" eb="113">
      <t>スウ</t>
    </rPh>
    <rPh sb="124" eb="126">
      <t>チュウトウ</t>
    </rPh>
    <rPh sb="126" eb="127">
      <t>ショウ</t>
    </rPh>
    <rPh sb="128" eb="129">
      <t>ヨウ</t>
    </rPh>
    <rPh sb="129" eb="131">
      <t>ビョウショウ</t>
    </rPh>
    <rPh sb="133" eb="136">
      <t>ゴウケイチ</t>
    </rPh>
    <rPh sb="145" eb="147">
      <t>キニュウ</t>
    </rPh>
    <phoneticPr fontId="2"/>
  </si>
  <si>
    <t>※2　対象病床（A）には、「病床確保料の対象となる病床等について」（令和５年９月26日 神奈川県健康医療局医療危機対策本部室長）により
　　 各医療機関に対し段階ごとに配分された「病床確保料対象病床」数を記入してください。
　　 ただし、２月６日以降については「段階Ⅲ」換算として、コロナ病床数（中等症Ⅱ以上病床数）に応じた病床数（最大４）を記入してください。</t>
    <rPh sb="3" eb="5">
      <t>タイショウ</t>
    </rPh>
    <rPh sb="5" eb="7">
      <t>ビョウショウ</t>
    </rPh>
    <rPh sb="71" eb="74">
      <t>カクイリョウ</t>
    </rPh>
    <rPh sb="74" eb="76">
      <t>キカン</t>
    </rPh>
    <rPh sb="77" eb="78">
      <t>タイ</t>
    </rPh>
    <rPh sb="79" eb="81">
      <t>ダンカイ</t>
    </rPh>
    <rPh sb="84" eb="86">
      <t>ハイブン</t>
    </rPh>
    <rPh sb="90" eb="92">
      <t>ビョウショウ</t>
    </rPh>
    <rPh sb="92" eb="94">
      <t>カクホ</t>
    </rPh>
    <rPh sb="94" eb="95">
      <t>リョウ</t>
    </rPh>
    <rPh sb="95" eb="97">
      <t>タイショウ</t>
    </rPh>
    <rPh sb="97" eb="99">
      <t>ビョウショウ</t>
    </rPh>
    <rPh sb="100" eb="101">
      <t>スウ</t>
    </rPh>
    <rPh sb="102" eb="104">
      <t>キニュウ</t>
    </rPh>
    <rPh sb="120" eb="121">
      <t>ガツ</t>
    </rPh>
    <rPh sb="122" eb="123">
      <t>ニチ</t>
    </rPh>
    <rPh sb="123" eb="125">
      <t>イコウ</t>
    </rPh>
    <rPh sb="131" eb="133">
      <t>ダンカイ</t>
    </rPh>
    <rPh sb="135" eb="137">
      <t>カンサン</t>
    </rPh>
    <rPh sb="144" eb="146">
      <t>ビョウショウ</t>
    </rPh>
    <rPh sb="146" eb="147">
      <t>スウ</t>
    </rPh>
    <rPh sb="148" eb="150">
      <t>チュウトウ</t>
    </rPh>
    <rPh sb="150" eb="151">
      <t>ショウ</t>
    </rPh>
    <rPh sb="152" eb="154">
      <t>イジョウ</t>
    </rPh>
    <rPh sb="154" eb="157">
      <t>ビョウショウスウ</t>
    </rPh>
    <rPh sb="159" eb="160">
      <t>オウ</t>
    </rPh>
    <rPh sb="162" eb="164">
      <t>ビョウショウ</t>
    </rPh>
    <rPh sb="164" eb="165">
      <t>スウ</t>
    </rPh>
    <rPh sb="166" eb="168">
      <t>サイダイ</t>
    </rPh>
    <rPh sb="171" eb="173">
      <t>キニュウ</t>
    </rPh>
    <phoneticPr fontId="2"/>
  </si>
  <si>
    <t>※3　即応病床数（B）には、新型コロナウイルス患者専用病床として実際に稼働した病床（即応病床）数を記載してください。
     即応病床として記載できるのは、（A）に記載の病床確保料対象病床数までとなります。</t>
    <rPh sb="3" eb="5">
      <t>ソクオウ</t>
    </rPh>
    <rPh sb="5" eb="7">
      <t>ビョウショウ</t>
    </rPh>
    <rPh sb="7" eb="8">
      <t>スウ</t>
    </rPh>
    <rPh sb="14" eb="16">
      <t>シンガタ</t>
    </rPh>
    <rPh sb="23" eb="25">
      <t>カンジャ</t>
    </rPh>
    <rPh sb="25" eb="27">
      <t>センヨウ</t>
    </rPh>
    <rPh sb="27" eb="29">
      <t>ビョウショウ</t>
    </rPh>
    <rPh sb="32" eb="34">
      <t>ジッサイ</t>
    </rPh>
    <rPh sb="35" eb="37">
      <t>カドウ</t>
    </rPh>
    <rPh sb="39" eb="41">
      <t>ビョウショウ</t>
    </rPh>
    <rPh sb="42" eb="44">
      <t>ソクオウ</t>
    </rPh>
    <rPh sb="44" eb="46">
      <t>ビョウショウ</t>
    </rPh>
    <rPh sb="47" eb="48">
      <t>スウ</t>
    </rPh>
    <rPh sb="49" eb="51">
      <t>キサイ</t>
    </rPh>
    <rPh sb="64" eb="66">
      <t>ソクオウ</t>
    </rPh>
    <rPh sb="66" eb="68">
      <t>ビョウショウ</t>
    </rPh>
    <rPh sb="71" eb="73">
      <t>キサイ</t>
    </rPh>
    <rPh sb="86" eb="88">
      <t>ビョウショウ</t>
    </rPh>
    <rPh sb="88" eb="90">
      <t>カクホ</t>
    </rPh>
    <rPh sb="90" eb="91">
      <t>リョウ</t>
    </rPh>
    <rPh sb="91" eb="93">
      <t>タイショウ</t>
    </rPh>
    <phoneticPr fontId="2"/>
  </si>
  <si>
    <t>※4　コロナ患者以外の病床数（D）には、（B）に入院した、コロナ患者以外の病床数を記載してください。（該当がある場合のみ）　　</t>
    <rPh sb="11" eb="14">
      <t>ビョウショウスウ</t>
    </rPh>
    <rPh sb="37" eb="40">
      <t>ビョウショウスウ</t>
    </rPh>
    <phoneticPr fontId="2"/>
  </si>
  <si>
    <t>※5　休止病床数は、即応病床１床あたり１床まで（ICU・HCU病床（重症者・中等症者病床）は２床まで）が補助の上限です。</t>
    <rPh sb="3" eb="5">
      <t>キュウシ</t>
    </rPh>
    <rPh sb="5" eb="7">
      <t>ビョウショウ</t>
    </rPh>
    <rPh sb="7" eb="8">
      <t>スウ</t>
    </rPh>
    <rPh sb="10" eb="12">
      <t>ソクオウ</t>
    </rPh>
    <rPh sb="12" eb="14">
      <t>ビョウショウ</t>
    </rPh>
    <rPh sb="15" eb="16">
      <t>ショウ</t>
    </rPh>
    <rPh sb="20" eb="21">
      <t>ユカ</t>
    </rPh>
    <rPh sb="31" eb="33">
      <t>ビョウショウ</t>
    </rPh>
    <rPh sb="34" eb="37">
      <t>ジュウショウシャ</t>
    </rPh>
    <rPh sb="38" eb="40">
      <t>チュウトウ</t>
    </rPh>
    <rPh sb="40" eb="41">
      <t>ショウ</t>
    </rPh>
    <rPh sb="41" eb="42">
      <t>シャ</t>
    </rPh>
    <rPh sb="42" eb="44">
      <t>ビョウショウ</t>
    </rPh>
    <rPh sb="47" eb="48">
      <t>ユカ</t>
    </rPh>
    <rPh sb="52" eb="54">
      <t>ホジョ</t>
    </rPh>
    <rPh sb="55" eb="57">
      <t>ジョウゲン</t>
    </rPh>
    <phoneticPr fontId="25"/>
  </si>
  <si>
    <t>（３月）</t>
    <rPh sb="2" eb="3">
      <t>ガツ</t>
    </rPh>
    <phoneticPr fontId="2"/>
  </si>
  <si>
    <t>（２月）</t>
    <rPh sb="2" eb="3">
      <t>ガツ</t>
    </rPh>
    <phoneticPr fontId="2"/>
  </si>
  <si>
    <t>〇　空床数計算シート（月別）院内感染用（１月）</t>
    <rPh sb="2" eb="4">
      <t>クウショウ</t>
    </rPh>
    <rPh sb="4" eb="5">
      <t>スウ</t>
    </rPh>
    <rPh sb="5" eb="7">
      <t>ケイサン</t>
    </rPh>
    <rPh sb="11" eb="13">
      <t>ツキベツ</t>
    </rPh>
    <rPh sb="14" eb="16">
      <t>インナイ</t>
    </rPh>
    <rPh sb="16" eb="18">
      <t>カンセン</t>
    </rPh>
    <rPh sb="18" eb="19">
      <t>ヨウ</t>
    </rPh>
    <rPh sb="21" eb="22">
      <t>ガツ</t>
    </rPh>
    <phoneticPr fontId="25"/>
  </si>
  <si>
    <t>〇　空床数計算シート（月別）院内感染用（２月）</t>
    <rPh sb="2" eb="4">
      <t>クウショウ</t>
    </rPh>
    <rPh sb="4" eb="5">
      <t>スウ</t>
    </rPh>
    <rPh sb="5" eb="7">
      <t>ケイサン</t>
    </rPh>
    <rPh sb="11" eb="13">
      <t>ツキベツ</t>
    </rPh>
    <rPh sb="14" eb="16">
      <t>インナイ</t>
    </rPh>
    <rPh sb="16" eb="18">
      <t>カンセン</t>
    </rPh>
    <rPh sb="18" eb="19">
      <t>ヨウ</t>
    </rPh>
    <rPh sb="21" eb="22">
      <t>ガツ</t>
    </rPh>
    <phoneticPr fontId="25"/>
  </si>
  <si>
    <t>〇　空床数計算シート（月別）院内感染用（３月）</t>
    <rPh sb="2" eb="4">
      <t>クウショウ</t>
    </rPh>
    <rPh sb="4" eb="5">
      <t>スウ</t>
    </rPh>
    <rPh sb="5" eb="7">
      <t>ケイサン</t>
    </rPh>
    <rPh sb="11" eb="13">
      <t>ツキベツ</t>
    </rPh>
    <rPh sb="14" eb="16">
      <t>インナイ</t>
    </rPh>
    <rPh sb="16" eb="18">
      <t>カンセン</t>
    </rPh>
    <rPh sb="18" eb="19">
      <t>ヨウ</t>
    </rPh>
    <rPh sb="21" eb="22">
      <t>ガツ</t>
    </rPh>
    <phoneticPr fontId="25"/>
  </si>
  <si>
    <t>別紙４（１）</t>
    <rPh sb="0" eb="2">
      <t>ベッシ</t>
    </rPh>
    <phoneticPr fontId="2"/>
  </si>
  <si>
    <t>県通知により配分された各段階ごとの病床数を上限とする「稼働病床」「休止病床」および「コロナ病床（重症用および中等症Ⅱ用病床）」の配置や病床数を示すフロア図、増減の推移が分かる資料</t>
    <rPh sb="0" eb="1">
      <t>ケン</t>
    </rPh>
    <rPh sb="1" eb="3">
      <t>ツウチ</t>
    </rPh>
    <rPh sb="6" eb="8">
      <t>ハイブン</t>
    </rPh>
    <rPh sb="11" eb="14">
      <t>カクダンカイ</t>
    </rPh>
    <rPh sb="17" eb="20">
      <t>ビョウショウスウ</t>
    </rPh>
    <rPh sb="21" eb="23">
      <t>ジョウゲン</t>
    </rPh>
    <rPh sb="27" eb="29">
      <t>カドウ</t>
    </rPh>
    <rPh sb="29" eb="31">
      <t>ビョウショウ</t>
    </rPh>
    <rPh sb="33" eb="35">
      <t>キュウシ</t>
    </rPh>
    <rPh sb="35" eb="37">
      <t>ビョウショウ</t>
    </rPh>
    <rPh sb="45" eb="47">
      <t>ビョウショウ</t>
    </rPh>
    <rPh sb="48" eb="50">
      <t>ジュウショウ</t>
    </rPh>
    <rPh sb="50" eb="51">
      <t>ヨウ</t>
    </rPh>
    <rPh sb="54" eb="56">
      <t>チュウトウ</t>
    </rPh>
    <rPh sb="56" eb="57">
      <t>ショウ</t>
    </rPh>
    <rPh sb="58" eb="59">
      <t>ヨウ</t>
    </rPh>
    <rPh sb="59" eb="61">
      <t>ビョウショウ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</si>
</sst>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
    <numFmt numFmtId="178" formatCode="#"/>
    <numFmt numFmtId="179" formatCode="&quot;〒&quot;000&quot;－&quot;0000"/>
    <numFmt numFmtId="180" formatCode="[$-411]ggge&quot;年&quot;m&quot;月&quot;d&quot;日&quot;;@"/>
    <numFmt numFmtId="181" formatCode="#,##0_);[Red]\(#,##0\)"/>
    <numFmt numFmtId="182" formatCode="&quot;〒&quot;000&quot;-&quot;0000"/>
    <numFmt numFmtId="183" formatCode="#,###"/>
  </numFmts>
  <fonts count="104">
    <font>
      <sz val="12"/>
      <color theme="1"/>
      <name val="ＭＳ 明朝"/>
      <family val="2"/>
      <charset val="128"/>
    </font>
    <font>
      <sz val="12"/>
      <color theme="1"/>
      <name val="ＭＳ 明朝"/>
      <family val="2"/>
      <charset val="128"/>
    </font>
    <font>
      <sz val="6"/>
      <name val="ＭＳ 明朝"/>
      <family val="2"/>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10"/>
      <name val="ＭＳ ゴシック"/>
      <family val="3"/>
      <charset val="128"/>
    </font>
    <font>
      <sz val="11"/>
      <name val="ＭＳ ゴシック"/>
      <family val="3"/>
      <charset val="128"/>
    </font>
    <font>
      <sz val="11"/>
      <color theme="1"/>
      <name val="ＭＳ 明朝"/>
      <family val="1"/>
      <charset val="128"/>
    </font>
    <font>
      <sz val="12"/>
      <color rgb="FF000000"/>
      <name val="ＭＳ 明朝"/>
      <family val="2"/>
      <charset val="128"/>
    </font>
    <font>
      <sz val="11"/>
      <name val="ＭＳ 明朝"/>
      <family val="1"/>
      <charset val="128"/>
    </font>
    <font>
      <sz val="11"/>
      <color rgb="FF000000"/>
      <name val="ＭＳ Ｐゴシック"/>
      <family val="3"/>
      <charset val="128"/>
      <scheme val="minor"/>
    </font>
    <font>
      <sz val="11"/>
      <name val="ＭＳ Ｐゴシック"/>
      <family val="3"/>
      <charset val="128"/>
    </font>
    <font>
      <sz val="12"/>
      <color rgb="FF000000"/>
      <name val="ＭＳ 明朝"/>
      <family val="1"/>
      <charset val="128"/>
    </font>
    <font>
      <sz val="11"/>
      <color rgb="FF000000"/>
      <name val="ＭＳ 明朝"/>
      <family val="1"/>
      <charset val="128"/>
    </font>
    <font>
      <sz val="6"/>
      <name val="ＭＳ Ｐゴシック"/>
      <family val="2"/>
      <charset val="128"/>
    </font>
    <font>
      <sz val="12"/>
      <color rgb="FF000000"/>
      <name val="ＭＳ ゴシック"/>
      <family val="3"/>
      <charset val="128"/>
    </font>
    <font>
      <sz val="13"/>
      <color rgb="FF000000"/>
      <name val="ＭＳ ゴシック"/>
      <family val="3"/>
      <charset val="128"/>
    </font>
    <font>
      <sz val="10"/>
      <color rgb="FF000000"/>
      <name val="ＭＳ 明朝"/>
      <family val="1"/>
      <charset val="128"/>
    </font>
    <font>
      <sz val="14"/>
      <color rgb="FF000000"/>
      <name val="ＭＳ ゴシック"/>
      <family val="3"/>
      <charset val="128"/>
    </font>
    <font>
      <sz val="10"/>
      <color rgb="FF000000"/>
      <name val="ＭＳ ゴシック"/>
      <family val="3"/>
      <charset val="128"/>
    </font>
    <font>
      <sz val="9"/>
      <color rgb="FF000000"/>
      <name val="ＭＳ Ｐゴシック"/>
      <family val="3"/>
      <charset val="128"/>
    </font>
    <font>
      <b/>
      <sz val="10"/>
      <name val="ＭＳ ゴシック"/>
      <family val="3"/>
      <charset val="128"/>
    </font>
    <font>
      <sz val="12"/>
      <name val="ＭＳ 明朝"/>
      <family val="1"/>
      <charset val="128"/>
    </font>
    <font>
      <sz val="10"/>
      <color theme="1"/>
      <name val="ＭＳ 明朝"/>
      <family val="1"/>
      <charset val="128"/>
    </font>
    <font>
      <sz val="6"/>
      <name val="ＭＳ Ｐゴシック"/>
      <family val="2"/>
      <charset val="128"/>
      <scheme val="minor"/>
    </font>
    <font>
      <sz val="10"/>
      <name val="ＭＳ Ｐゴシック"/>
      <family val="3"/>
      <charset val="128"/>
    </font>
    <font>
      <sz val="11"/>
      <color rgb="FF000000"/>
      <name val="ＭＳ ゴシック"/>
      <family val="3"/>
      <charset val="128"/>
    </font>
    <font>
      <sz val="11"/>
      <color rgb="FF000000"/>
      <name val="ＭＳ Ｐゴシック"/>
      <family val="3"/>
      <charset val="128"/>
    </font>
    <font>
      <sz val="11"/>
      <color theme="1"/>
      <name val="ＭＳ Ｐゴシック"/>
      <family val="2"/>
      <charset val="128"/>
      <scheme val="minor"/>
    </font>
    <font>
      <sz val="11"/>
      <color theme="1"/>
      <name val="ＭＳ ゴシック"/>
      <family val="3"/>
      <charset val="128"/>
    </font>
    <font>
      <sz val="10"/>
      <color theme="1"/>
      <name val="ＭＳ ゴシック"/>
      <family val="3"/>
      <charset val="128"/>
    </font>
    <font>
      <b/>
      <sz val="14"/>
      <color theme="1"/>
      <name val="ＭＳ ゴシック"/>
      <family val="3"/>
      <charset val="128"/>
    </font>
    <font>
      <sz val="12"/>
      <color theme="1"/>
      <name val="ＭＳ ゴシック"/>
      <family val="3"/>
      <charset val="128"/>
    </font>
    <font>
      <b/>
      <sz val="11"/>
      <color theme="1"/>
      <name val="ＭＳ ゴシック"/>
      <family val="3"/>
      <charset val="128"/>
    </font>
    <font>
      <b/>
      <sz val="12"/>
      <color theme="1"/>
      <name val="ＭＳ ゴシック"/>
      <family val="3"/>
      <charset val="128"/>
    </font>
    <font>
      <sz val="11"/>
      <color indexed="8"/>
      <name val="ＭＳ ゴシック"/>
      <family val="3"/>
      <charset val="128"/>
    </font>
    <font>
      <sz val="14"/>
      <color theme="1"/>
      <name val="ＭＳ ゴシック"/>
      <family val="3"/>
      <charset val="128"/>
    </font>
    <font>
      <sz val="6"/>
      <color theme="1"/>
      <name val="ＭＳ ゴシック"/>
      <family val="3"/>
      <charset val="128"/>
    </font>
    <font>
      <sz val="12"/>
      <name val="ＭＳ ゴシック"/>
      <family val="3"/>
      <charset val="128"/>
    </font>
    <font>
      <sz val="12"/>
      <name val="ＭＳ 明朝"/>
      <family val="2"/>
      <charset val="128"/>
    </font>
    <font>
      <sz val="6"/>
      <name val="ＭＳ ゴシック"/>
      <family val="3"/>
      <charset val="128"/>
    </font>
    <font>
      <sz val="12"/>
      <color theme="1"/>
      <name val="ＭＳ 明朝"/>
      <family val="1"/>
      <charset val="128"/>
    </font>
    <font>
      <sz val="8"/>
      <color theme="1"/>
      <name val="ＭＳ ゴシック"/>
      <family val="3"/>
      <charset val="128"/>
    </font>
    <font>
      <sz val="12"/>
      <color theme="0" tint="-0.34998626667073579"/>
      <name val="ＭＳ ゴシック"/>
      <family val="3"/>
      <charset val="128"/>
    </font>
    <font>
      <b/>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9"/>
      <name val="ＭＳ 明朝"/>
      <family val="1"/>
      <charset val="128"/>
    </font>
    <font>
      <sz val="10.5"/>
      <name val="ＭＳ 明朝"/>
      <family val="1"/>
      <charset val="128"/>
    </font>
    <font>
      <sz val="8"/>
      <name val="ＭＳ 明朝"/>
      <family val="1"/>
      <charset val="128"/>
    </font>
    <font>
      <u/>
      <sz val="12"/>
      <name val="ＭＳ 明朝"/>
      <family val="1"/>
      <charset val="128"/>
    </font>
    <font>
      <sz val="20"/>
      <name val="ＭＳ 明朝"/>
      <family val="1"/>
      <charset val="128"/>
    </font>
    <font>
      <sz val="9"/>
      <color theme="1"/>
      <name val="ＭＳ ゴシック"/>
      <family val="3"/>
      <charset val="128"/>
    </font>
    <font>
      <sz val="14"/>
      <color theme="1"/>
      <name val="ＭＳ Ｐゴシック"/>
      <family val="2"/>
      <charset val="128"/>
      <scheme val="minor"/>
    </font>
    <font>
      <sz val="16"/>
      <color theme="1"/>
      <name val="ＭＳ ゴシック"/>
      <family val="3"/>
      <charset val="128"/>
    </font>
    <font>
      <b/>
      <u/>
      <sz val="11"/>
      <color theme="1"/>
      <name val="ＭＳ Ｐゴシック"/>
      <family val="3"/>
      <charset val="128"/>
      <scheme val="minor"/>
    </font>
    <font>
      <u/>
      <sz val="12"/>
      <color theme="1"/>
      <name val="ＭＳ ゴシック"/>
      <family val="3"/>
      <charset val="128"/>
    </font>
    <font>
      <u/>
      <sz val="12"/>
      <name val="ＭＳ ゴシック"/>
      <family val="3"/>
      <charset val="128"/>
    </font>
    <font>
      <sz val="14"/>
      <color theme="1"/>
      <name val="ＭＳ Ｐゴシック"/>
      <family val="2"/>
      <charset val="128"/>
    </font>
    <font>
      <sz val="12"/>
      <color theme="1"/>
      <name val="メイリオ"/>
      <family val="3"/>
      <charset val="128"/>
    </font>
    <font>
      <sz val="7"/>
      <color theme="1"/>
      <name val="ＭＳ ゴシック"/>
      <family val="3"/>
      <charset val="128"/>
    </font>
    <font>
      <u/>
      <sz val="12"/>
      <color rgb="FFC00000"/>
      <name val="ＭＳ ゴシック"/>
      <family val="3"/>
      <charset val="128"/>
    </font>
    <font>
      <sz val="12"/>
      <color rgb="FFC00000"/>
      <name val="ＭＳ ゴシック"/>
      <family val="3"/>
      <charset val="128"/>
    </font>
    <font>
      <sz val="11"/>
      <color theme="1"/>
      <name val="BIZ UDゴシック"/>
      <family val="3"/>
      <charset val="128"/>
    </font>
    <font>
      <sz val="12"/>
      <color theme="1"/>
      <name val="BIZ UDゴシック"/>
      <family val="3"/>
      <charset val="128"/>
    </font>
    <font>
      <sz val="12"/>
      <color theme="0" tint="-0.34998626667073579"/>
      <name val="BIZ UDゴシック"/>
      <family val="3"/>
      <charset val="128"/>
    </font>
    <font>
      <sz val="12"/>
      <color theme="2" tint="-0.499984740745262"/>
      <name val="BIZ UDゴシック"/>
      <family val="3"/>
      <charset val="128"/>
    </font>
    <font>
      <b/>
      <sz val="11"/>
      <color rgb="FFC00000"/>
      <name val="BIZ UDゴシック"/>
      <family val="3"/>
      <charset val="128"/>
    </font>
    <font>
      <sz val="18"/>
      <color theme="1"/>
      <name val="ＭＳ 明朝"/>
      <family val="2"/>
      <charset val="128"/>
    </font>
    <font>
      <sz val="18"/>
      <color theme="1"/>
      <name val="ＭＳ 明朝"/>
      <family val="1"/>
      <charset val="128"/>
    </font>
    <font>
      <sz val="12"/>
      <color theme="1"/>
      <name val="ＭＳ Ｐゴシック"/>
      <family val="3"/>
      <charset val="128"/>
      <scheme val="major"/>
    </font>
    <font>
      <b/>
      <u/>
      <sz val="12"/>
      <color theme="1"/>
      <name val="ＭＳ Ｐゴシック"/>
      <family val="3"/>
      <charset val="128"/>
      <scheme val="major"/>
    </font>
    <font>
      <sz val="10.5"/>
      <color theme="1"/>
      <name val="ＭＳ Ｐゴシック"/>
      <family val="3"/>
      <charset val="128"/>
      <scheme val="major"/>
    </font>
    <font>
      <sz val="10.5"/>
      <color theme="1"/>
      <name val="ＭＳ 明朝"/>
      <family val="2"/>
      <charset val="128"/>
    </font>
    <font>
      <b/>
      <u/>
      <sz val="12"/>
      <color theme="1"/>
      <name val="ＭＳ ゴシック"/>
      <family val="3"/>
      <charset val="128"/>
    </font>
    <font>
      <sz val="10.5"/>
      <color theme="1"/>
      <name val="Meiryo UI"/>
      <family val="3"/>
      <charset val="128"/>
    </font>
    <font>
      <sz val="11"/>
      <color theme="6"/>
      <name val="ＭＳ 明朝"/>
      <family val="1"/>
      <charset val="128"/>
    </font>
    <font>
      <sz val="14"/>
      <name val="ＭＳ ゴシック"/>
      <family val="3"/>
      <charset val="128"/>
    </font>
    <font>
      <vertAlign val="superscript"/>
      <sz val="12"/>
      <name val="ＭＳ ゴシック"/>
      <family val="3"/>
      <charset val="128"/>
    </font>
    <font>
      <sz val="12"/>
      <name val="ＭＳ Ｐゴシック"/>
      <family val="3"/>
      <charset val="128"/>
      <scheme val="minor"/>
    </font>
    <font>
      <b/>
      <sz val="12"/>
      <name val="ＭＳ ゴシック"/>
      <family val="3"/>
      <charset val="128"/>
    </font>
    <font>
      <b/>
      <sz val="12"/>
      <color rgb="FFC00000"/>
      <name val="ＭＳ ゴシック"/>
      <family val="3"/>
      <charset val="128"/>
    </font>
    <font>
      <u/>
      <sz val="12"/>
      <name val="ＭＳ Ｐゴシック"/>
      <family val="3"/>
      <charset val="128"/>
      <scheme val="minor"/>
    </font>
    <font>
      <b/>
      <sz val="10.5"/>
      <color rgb="FFC00000"/>
      <name val="ＭＳ ゴシック"/>
      <family val="3"/>
      <charset val="128"/>
    </font>
    <font>
      <sz val="12"/>
      <name val="ＭＳ Ｐゴシック"/>
      <family val="3"/>
      <charset val="128"/>
    </font>
    <font>
      <sz val="14"/>
      <color theme="1"/>
      <name val="ＭＳ Ｐゴシック"/>
      <family val="3"/>
      <charset val="128"/>
    </font>
    <font>
      <b/>
      <sz val="14"/>
      <color theme="1"/>
      <name val="BIZ UDゴシック"/>
      <family val="3"/>
      <charset val="128"/>
    </font>
    <font>
      <sz val="11"/>
      <name val="ＭＳ Ｐゴシック"/>
      <family val="2"/>
      <charset val="128"/>
      <scheme val="minor"/>
    </font>
    <font>
      <sz val="11"/>
      <name val="ＭＳ Ｐゴシック"/>
      <family val="3"/>
      <charset val="128"/>
      <scheme val="minor"/>
    </font>
    <font>
      <sz val="12"/>
      <color rgb="FF0070C0"/>
      <name val="ＭＳ ゴシック"/>
      <family val="3"/>
      <charset val="128"/>
    </font>
    <font>
      <sz val="11"/>
      <color rgb="FFC00000"/>
      <name val="BIZ UDゴシック"/>
      <family val="3"/>
      <charset val="128"/>
    </font>
    <font>
      <sz val="9"/>
      <name val="ＭＳ ゴシック"/>
      <family val="3"/>
      <charset val="128"/>
    </font>
    <font>
      <sz val="8"/>
      <name val="ＭＳ ゴシック"/>
      <family val="3"/>
      <charset val="128"/>
    </font>
    <font>
      <sz val="12"/>
      <color rgb="FF00B050"/>
      <name val="ＭＳ ゴシック"/>
      <family val="3"/>
      <charset val="128"/>
    </font>
    <font>
      <b/>
      <u/>
      <sz val="11"/>
      <color rgb="FFC00000"/>
      <name val="ＭＳ Ｐゴシック"/>
      <family val="3"/>
      <charset val="128"/>
      <scheme val="minor"/>
    </font>
    <font>
      <b/>
      <sz val="9"/>
      <color indexed="81"/>
      <name val="メイリオ"/>
      <family val="3"/>
      <charset val="128"/>
    </font>
    <font>
      <sz val="9"/>
      <color indexed="81"/>
      <name val="メイリオ"/>
      <family val="3"/>
      <charset val="128"/>
    </font>
    <font>
      <b/>
      <sz val="9"/>
      <color rgb="FF000000"/>
      <name val="メイリオ"/>
      <family val="3"/>
      <charset val="128"/>
    </font>
    <font>
      <sz val="9"/>
      <color rgb="FF000000"/>
      <name val="メイリオ"/>
      <family val="3"/>
      <charset val="128"/>
    </font>
    <font>
      <sz val="10"/>
      <name val="ＭＳ 明朝"/>
      <family val="1"/>
      <charset val="128"/>
    </font>
    <font>
      <b/>
      <sz val="14"/>
      <name val="ＭＳ ゴシック"/>
      <family val="3"/>
      <charset val="128"/>
    </font>
    <font>
      <sz val="16"/>
      <name val="ＭＳ ゴシック"/>
      <family val="3"/>
      <charset val="128"/>
    </font>
    <font>
      <b/>
      <sz val="16"/>
      <name val="ＭＳ ゴシック"/>
      <family val="3"/>
      <charset val="128"/>
    </font>
  </fonts>
  <fills count="12">
    <fill>
      <patternFill patternType="none"/>
    </fill>
    <fill>
      <patternFill patternType="gray125"/>
    </fill>
    <fill>
      <patternFill patternType="solid">
        <fgColor rgb="FFFFCCFF"/>
        <bgColor indexed="64"/>
      </patternFill>
    </fill>
    <fill>
      <patternFill patternType="solid">
        <fgColor theme="4" tint="0.79998168889431442"/>
        <bgColor indexed="64"/>
      </patternFill>
    </fill>
    <fill>
      <patternFill patternType="solid">
        <fgColor rgb="FFFFCCFF"/>
        <bgColor rgb="FF000000"/>
      </patternFill>
    </fill>
    <fill>
      <patternFill patternType="solid">
        <fgColor theme="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bgColor indexed="64"/>
      </patternFill>
    </fill>
    <fill>
      <patternFill patternType="solid">
        <fgColor theme="0" tint="-4.9989318521683403E-2"/>
        <bgColor indexed="64"/>
      </patternFill>
    </fill>
    <fill>
      <patternFill patternType="solid">
        <fgColor rgb="FFFFFF00"/>
        <bgColor rgb="FF000000"/>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auto="1"/>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diagonalDown="1">
      <left style="thin">
        <color auto="1"/>
      </left>
      <right/>
      <top style="medium">
        <color indexed="64"/>
      </top>
      <bottom style="thin">
        <color auto="1"/>
      </bottom>
      <diagonal style="thin">
        <color auto="1"/>
      </diagonal>
    </border>
    <border diagonalDown="1">
      <left style="medium">
        <color indexed="64"/>
      </left>
      <right style="thin">
        <color auto="1"/>
      </right>
      <top style="thin">
        <color auto="1"/>
      </top>
      <bottom/>
      <diagonal style="thin">
        <color indexed="64"/>
      </diagonal>
    </border>
    <border>
      <left style="thick">
        <color indexed="64"/>
      </left>
      <right style="thick">
        <color indexed="64"/>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ck">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hair">
        <color auto="1"/>
      </right>
      <top style="hair">
        <color auto="1"/>
      </top>
      <bottom style="hair">
        <color auto="1"/>
      </bottom>
      <diagonal/>
    </border>
    <border>
      <left style="hair">
        <color auto="1"/>
      </left>
      <right/>
      <top style="hair">
        <color auto="1"/>
      </top>
      <bottom style="thin">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thin">
        <color auto="1"/>
      </right>
      <top style="hair">
        <color auto="1"/>
      </top>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9" fillId="0" borderId="0" applyFont="0" applyFill="0" applyBorder="0" applyAlignment="0" applyProtection="0">
      <alignment vertical="center"/>
    </xf>
    <xf numFmtId="0" fontId="12" fillId="0" borderId="0"/>
    <xf numFmtId="38" fontId="12" fillId="0" borderId="0" applyFont="0" applyFill="0" applyBorder="0" applyAlignment="0" applyProtection="0"/>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cellStyleXfs>
  <cellXfs count="726">
    <xf numFmtId="0" fontId="0" fillId="0" borderId="0" xfId="0">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3" fontId="6" fillId="0" borderId="0" xfId="0" applyNumberFormat="1" applyFont="1" applyFill="1" applyBorder="1" applyAlignment="1">
      <alignment vertical="center" wrapText="1"/>
    </xf>
    <xf numFmtId="0" fontId="6" fillId="0" borderId="0" xfId="4" applyFont="1" applyFill="1" applyAlignment="1">
      <alignment vertical="center"/>
    </xf>
    <xf numFmtId="0" fontId="7" fillId="0" borderId="0" xfId="4" applyFont="1" applyFill="1" applyAlignment="1">
      <alignment vertical="center"/>
    </xf>
    <xf numFmtId="0" fontId="6" fillId="0" borderId="0" xfId="4" applyFont="1" applyFill="1" applyAlignment="1">
      <alignment horizontal="centerContinuous" vertical="center"/>
    </xf>
    <xf numFmtId="0" fontId="6" fillId="0" borderId="0" xfId="4" applyFont="1" applyFill="1" applyAlignment="1">
      <alignment vertical="center" wrapText="1"/>
    </xf>
    <xf numFmtId="0" fontId="6" fillId="0" borderId="0" xfId="4" applyFont="1" applyFill="1" applyBorder="1" applyAlignment="1">
      <alignment horizontal="right" vertical="center"/>
    </xf>
    <xf numFmtId="0" fontId="13" fillId="0" borderId="0" xfId="0" applyFont="1">
      <alignment vertical="center"/>
    </xf>
    <xf numFmtId="0" fontId="16" fillId="0" borderId="0" xfId="0" applyFont="1">
      <alignment vertical="center"/>
    </xf>
    <xf numFmtId="0" fontId="17" fillId="0" borderId="0" xfId="0" applyFont="1">
      <alignment vertical="center"/>
    </xf>
    <xf numFmtId="0" fontId="13" fillId="0" borderId="0" xfId="0" applyFont="1" applyAlignment="1">
      <alignment horizontal="center" vertical="center"/>
    </xf>
    <xf numFmtId="0" fontId="13" fillId="0" borderId="1" xfId="0" applyFont="1" applyBorder="1">
      <alignment vertical="center"/>
    </xf>
    <xf numFmtId="0" fontId="13" fillId="0" borderId="14" xfId="0" applyFont="1" applyBorder="1">
      <alignment vertical="center"/>
    </xf>
    <xf numFmtId="0" fontId="13" fillId="0" borderId="10" xfId="0" applyFont="1" applyBorder="1">
      <alignment vertical="center"/>
    </xf>
    <xf numFmtId="0" fontId="13" fillId="0" borderId="3" xfId="0" applyFont="1" applyBorder="1" applyAlignment="1">
      <alignment horizontal="distributed" vertical="center"/>
    </xf>
    <xf numFmtId="0" fontId="13" fillId="0" borderId="5" xfId="0" applyFont="1" applyBorder="1">
      <alignment vertical="center"/>
    </xf>
    <xf numFmtId="0" fontId="13" fillId="0" borderId="4" xfId="0" applyFont="1" applyBorder="1">
      <alignment vertical="center"/>
    </xf>
    <xf numFmtId="38" fontId="13" fillId="0" borderId="8" xfId="1" applyFont="1" applyFill="1" applyBorder="1" applyAlignment="1">
      <alignment horizontal="right" vertical="center"/>
    </xf>
    <xf numFmtId="0" fontId="13" fillId="0" borderId="8" xfId="0" applyFont="1" applyBorder="1" applyAlignment="1">
      <alignment horizontal="distributed" vertical="center"/>
    </xf>
    <xf numFmtId="38" fontId="13" fillId="0" borderId="2" xfId="1" applyFont="1" applyFill="1" applyBorder="1" applyAlignment="1">
      <alignment horizontal="right" vertical="center"/>
    </xf>
    <xf numFmtId="0" fontId="13" fillId="0" borderId="2" xfId="0" applyFont="1" applyBorder="1" applyAlignment="1">
      <alignment horizontal="distributed" vertical="center"/>
    </xf>
    <xf numFmtId="0" fontId="13" fillId="0" borderId="7" xfId="0" applyFont="1" applyBorder="1">
      <alignment vertical="center"/>
    </xf>
    <xf numFmtId="0" fontId="13" fillId="0" borderId="6" xfId="0" applyFont="1" applyBorder="1">
      <alignment vertical="center"/>
    </xf>
    <xf numFmtId="0" fontId="13" fillId="0" borderId="0" xfId="0" applyFont="1" applyAlignment="1">
      <alignment horizontal="right" vertical="center"/>
    </xf>
    <xf numFmtId="0" fontId="13" fillId="0" borderId="1" xfId="0" applyFont="1" applyBorder="1" applyAlignment="1">
      <alignment horizontal="distributed" vertical="center"/>
    </xf>
    <xf numFmtId="0" fontId="13" fillId="0" borderId="6" xfId="0" applyFont="1" applyBorder="1" applyAlignment="1">
      <alignment horizontal="distributed" vertical="center"/>
    </xf>
    <xf numFmtId="0" fontId="19" fillId="0" borderId="0" xfId="0" applyFont="1">
      <alignment vertical="center"/>
    </xf>
    <xf numFmtId="0" fontId="11" fillId="0" borderId="0" xfId="0" applyFont="1">
      <alignment vertical="center"/>
    </xf>
    <xf numFmtId="0" fontId="13" fillId="0" borderId="1" xfId="0" applyFont="1" applyBorder="1" applyAlignment="1">
      <alignment horizontal="right" vertical="center"/>
    </xf>
    <xf numFmtId="0" fontId="20" fillId="0" borderId="0" xfId="0" applyFont="1" applyAlignment="1">
      <alignment horizontal="center" vertical="center" wrapText="1"/>
    </xf>
    <xf numFmtId="0" fontId="14"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Border="1" applyAlignment="1">
      <alignment vertical="center"/>
    </xf>
    <xf numFmtId="0" fontId="13" fillId="0" borderId="0" xfId="0" applyFont="1" applyBorder="1" applyAlignment="1">
      <alignment horizontal="left" vertical="center" indent="1"/>
    </xf>
    <xf numFmtId="0" fontId="13" fillId="0" borderId="0" xfId="0" applyFont="1" applyBorder="1" applyAlignment="1">
      <alignment horizontal="distributed" vertical="center" justifyLastLine="1"/>
    </xf>
    <xf numFmtId="38" fontId="13" fillId="0" borderId="0" xfId="1" applyFont="1" applyFill="1" applyBorder="1" applyAlignment="1">
      <alignment horizontal="right" vertical="center"/>
    </xf>
    <xf numFmtId="0" fontId="6" fillId="0" borderId="7" xfId="4" applyFont="1" applyFill="1" applyBorder="1" applyAlignment="1">
      <alignment vertical="center" wrapText="1" shrinkToFit="1"/>
    </xf>
    <xf numFmtId="0" fontId="7" fillId="0" borderId="0" xfId="4" applyFont="1" applyFill="1" applyAlignment="1">
      <alignment horizontal="right" vertical="center"/>
    </xf>
    <xf numFmtId="0" fontId="6" fillId="0" borderId="10" xfId="4" quotePrefix="1" applyFont="1" applyFill="1" applyBorder="1" applyAlignment="1">
      <alignment horizontal="right" vertical="center"/>
    </xf>
    <xf numFmtId="0" fontId="22" fillId="0" borderId="0" xfId="4" applyFont="1" applyFill="1" applyAlignment="1">
      <alignment horizontal="left" vertical="center" wrapText="1"/>
    </xf>
    <xf numFmtId="0" fontId="6" fillId="0" borderId="6" xfId="4" quotePrefix="1" applyFont="1" applyFill="1" applyBorder="1" applyAlignment="1">
      <alignment horizontal="right" vertical="center" wrapText="1"/>
    </xf>
    <xf numFmtId="0" fontId="13" fillId="0" borderId="1" xfId="0" applyFont="1" applyBorder="1" applyAlignment="1">
      <alignment horizontal="right" vertical="center"/>
    </xf>
    <xf numFmtId="0" fontId="8" fillId="0" borderId="0" xfId="0" applyFont="1">
      <alignment vertical="center"/>
    </xf>
    <xf numFmtId="0" fontId="8" fillId="0" borderId="0" xfId="0" applyFont="1" applyFill="1" applyBorder="1">
      <alignment vertical="center"/>
    </xf>
    <xf numFmtId="38" fontId="8" fillId="0" borderId="1" xfId="3" applyFont="1" applyFill="1" applyBorder="1">
      <alignment vertical="center"/>
    </xf>
    <xf numFmtId="0" fontId="14" fillId="0" borderId="0" xfId="0" applyFont="1" applyFill="1" applyBorder="1">
      <alignment vertical="center"/>
    </xf>
    <xf numFmtId="38" fontId="8" fillId="0" borderId="3" xfId="3" applyFont="1" applyFill="1" applyBorder="1">
      <alignment vertical="center"/>
    </xf>
    <xf numFmtId="0" fontId="8" fillId="0" borderId="0" xfId="0" applyFont="1" applyFill="1" applyBorder="1" applyAlignment="1">
      <alignment vertical="center"/>
    </xf>
    <xf numFmtId="0" fontId="14" fillId="0" borderId="0" xfId="0" applyFont="1" applyFill="1" applyBorder="1" applyAlignment="1">
      <alignment vertical="center"/>
    </xf>
    <xf numFmtId="38" fontId="14" fillId="0" borderId="1" xfId="3" applyFont="1" applyFill="1" applyBorder="1">
      <alignment vertical="center"/>
    </xf>
    <xf numFmtId="0" fontId="14" fillId="0" borderId="1" xfId="0" applyFont="1" applyFill="1" applyBorder="1" applyAlignment="1">
      <alignment horizontal="center" vertical="center" wrapText="1"/>
    </xf>
    <xf numFmtId="38" fontId="8" fillId="0" borderId="11" xfId="0" applyNumberFormat="1" applyFont="1" applyFill="1" applyBorder="1" applyAlignment="1">
      <alignment vertical="center"/>
    </xf>
    <xf numFmtId="38" fontId="8" fillId="0" borderId="3" xfId="0" applyNumberFormat="1" applyFont="1" applyFill="1" applyBorder="1" applyAlignment="1">
      <alignment vertical="center"/>
    </xf>
    <xf numFmtId="38" fontId="13" fillId="0" borderId="1" xfId="1" applyFont="1" applyFill="1" applyBorder="1" applyAlignment="1">
      <alignment horizontal="right" vertical="center"/>
    </xf>
    <xf numFmtId="0" fontId="13" fillId="0" borderId="1" xfId="0" applyFont="1" applyBorder="1" applyAlignment="1">
      <alignment horizontal="center" vertical="center"/>
    </xf>
    <xf numFmtId="0" fontId="6" fillId="0" borderId="10" xfId="4" applyFont="1" applyFill="1" applyBorder="1" applyAlignment="1">
      <alignment vertical="center" wrapText="1"/>
    </xf>
    <xf numFmtId="0" fontId="6" fillId="0" borderId="14" xfId="4" applyFont="1" applyFill="1" applyBorder="1" applyAlignment="1">
      <alignment horizontal="center" vertical="center" wrapText="1" shrinkToFit="1"/>
    </xf>
    <xf numFmtId="0" fontId="6" fillId="0" borderId="3" xfId="4" applyFont="1" applyFill="1" applyBorder="1" applyAlignment="1">
      <alignment vertical="center" wrapText="1" shrinkToFit="1"/>
    </xf>
    <xf numFmtId="0" fontId="6" fillId="0" borderId="3" xfId="4" applyFont="1" applyFill="1" applyBorder="1" applyAlignment="1">
      <alignment horizontal="right" vertical="center"/>
    </xf>
    <xf numFmtId="3" fontId="7" fillId="0" borderId="14" xfId="0" applyNumberFormat="1" applyFont="1" applyFill="1" applyBorder="1" applyAlignment="1">
      <alignment vertical="center" wrapText="1"/>
    </xf>
    <xf numFmtId="3" fontId="7" fillId="0" borderId="3" xfId="0" applyNumberFormat="1" applyFont="1" applyFill="1" applyBorder="1" applyAlignment="1">
      <alignment vertical="center" wrapText="1"/>
    </xf>
    <xf numFmtId="3" fontId="7" fillId="0" borderId="3" xfId="0" applyNumberFormat="1" applyFont="1" applyFill="1" applyBorder="1" applyAlignment="1">
      <alignment vertical="center"/>
    </xf>
    <xf numFmtId="38" fontId="7" fillId="0" borderId="3" xfId="5" applyFont="1" applyFill="1" applyBorder="1" applyAlignment="1">
      <alignment vertical="center" wrapText="1" shrinkToFit="1"/>
    </xf>
    <xf numFmtId="0" fontId="8" fillId="4" borderId="2" xfId="0" applyFont="1" applyFill="1" applyBorder="1" applyAlignment="1">
      <alignment horizontal="center" vertical="center" wrapText="1"/>
    </xf>
    <xf numFmtId="38" fontId="8" fillId="0" borderId="1" xfId="0" applyNumberFormat="1" applyFont="1" applyFill="1" applyBorder="1" applyAlignment="1">
      <alignment vertical="center"/>
    </xf>
    <xf numFmtId="0" fontId="8" fillId="4" borderId="3" xfId="0" applyFont="1" applyFill="1" applyBorder="1" applyAlignment="1">
      <alignment horizontal="center" vertical="center"/>
    </xf>
    <xf numFmtId="0" fontId="6" fillId="0" borderId="3" xfId="0" applyFont="1" applyFill="1" applyBorder="1" applyAlignment="1">
      <alignment horizontal="right" vertical="center"/>
    </xf>
    <xf numFmtId="0" fontId="6" fillId="0" borderId="3" xfId="0" applyFont="1" applyFill="1" applyBorder="1" applyAlignment="1">
      <alignment horizontal="right" vertical="center" wrapText="1"/>
    </xf>
    <xf numFmtId="0" fontId="6" fillId="0" borderId="8" xfId="0" quotePrefix="1" applyFont="1" applyFill="1" applyBorder="1" applyAlignment="1">
      <alignment horizontal="center" vertical="center" wrapText="1"/>
    </xf>
    <xf numFmtId="0" fontId="6" fillId="0" borderId="3" xfId="4" quotePrefix="1"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22" fillId="0" borderId="0" xfId="4" applyFont="1" applyFill="1" applyAlignment="1">
      <alignment horizontal="left" vertical="center" wrapText="1"/>
    </xf>
    <xf numFmtId="0" fontId="6" fillId="0" borderId="8"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26" fillId="0" borderId="8" xfId="4" applyFont="1" applyFill="1" applyBorder="1" applyAlignment="1">
      <alignment horizontal="center" vertical="center" wrapText="1"/>
    </xf>
    <xf numFmtId="0" fontId="6" fillId="0" borderId="7" xfId="4" applyFont="1" applyFill="1" applyBorder="1" applyAlignment="1">
      <alignment horizontal="left" vertical="center" wrapText="1" shrinkToFit="1"/>
    </xf>
    <xf numFmtId="0" fontId="8" fillId="0" borderId="3" xfId="0" applyFont="1" applyFill="1" applyBorder="1" applyAlignment="1">
      <alignment horizontal="center" vertical="center"/>
    </xf>
    <xf numFmtId="0" fontId="13" fillId="0" borderId="0" xfId="0" applyFont="1" applyBorder="1">
      <alignment vertical="center"/>
    </xf>
    <xf numFmtId="0" fontId="27" fillId="0" borderId="0" xfId="0" applyFont="1" applyFill="1" applyBorder="1" applyAlignment="1"/>
    <xf numFmtId="38" fontId="23" fillId="0" borderId="2" xfId="1" applyFont="1" applyFill="1" applyBorder="1" applyAlignment="1">
      <alignment horizontal="right" vertical="center"/>
    </xf>
    <xf numFmtId="0" fontId="8" fillId="0" borderId="1" xfId="0" applyFont="1" applyFill="1" applyBorder="1" applyAlignment="1">
      <alignment horizontal="center" vertical="center"/>
    </xf>
    <xf numFmtId="38" fontId="8" fillId="0" borderId="0" xfId="0" applyNumberFormat="1" applyFont="1" applyFill="1" applyBorder="1" applyAlignment="1">
      <alignment vertical="center"/>
    </xf>
    <xf numFmtId="0" fontId="6" fillId="0" borderId="13" xfId="4" applyFont="1" applyFill="1" applyBorder="1" applyAlignment="1">
      <alignment horizontal="left" vertical="center" wrapText="1" shrinkToFit="1"/>
    </xf>
    <xf numFmtId="176" fontId="7" fillId="0" borderId="2" xfId="4" applyNumberFormat="1" applyFont="1" applyFill="1" applyBorder="1" applyAlignment="1">
      <alignment horizontal="right" vertical="center" wrapText="1" shrinkToFit="1"/>
    </xf>
    <xf numFmtId="0" fontId="6" fillId="0" borderId="9" xfId="4" quotePrefix="1" applyFont="1" applyFill="1" applyBorder="1" applyAlignment="1">
      <alignment horizontal="right" vertical="center" wrapText="1"/>
    </xf>
    <xf numFmtId="0" fontId="0" fillId="0" borderId="0" xfId="0" applyAlignment="1">
      <alignment vertical="center"/>
    </xf>
    <xf numFmtId="0" fontId="30" fillId="0" borderId="0" xfId="6" applyFont="1" applyAlignment="1">
      <alignment vertical="center"/>
    </xf>
    <xf numFmtId="0" fontId="30" fillId="0" borderId="0" xfId="6" applyFont="1">
      <alignment vertical="center"/>
    </xf>
    <xf numFmtId="0" fontId="29" fillId="0" borderId="0" xfId="6">
      <alignment vertical="center"/>
    </xf>
    <xf numFmtId="0" fontId="30" fillId="0" borderId="0" xfId="6" applyFont="1" applyFill="1">
      <alignment vertical="center"/>
    </xf>
    <xf numFmtId="0" fontId="31" fillId="0" borderId="0" xfId="6" applyFont="1" applyFill="1">
      <alignment vertical="center"/>
    </xf>
    <xf numFmtId="0" fontId="30" fillId="0" borderId="11" xfId="6" applyFont="1" applyBorder="1" applyAlignment="1">
      <alignment vertical="center"/>
    </xf>
    <xf numFmtId="0" fontId="30" fillId="6" borderId="17" xfId="6" applyFont="1" applyFill="1" applyBorder="1" applyAlignment="1">
      <alignment horizontal="center" vertical="center" wrapText="1"/>
    </xf>
    <xf numFmtId="0" fontId="33" fillId="0" borderId="0" xfId="6" applyFont="1">
      <alignment vertical="center"/>
    </xf>
    <xf numFmtId="0" fontId="31" fillId="0" borderId="18" xfId="6" applyFont="1" applyFill="1" applyBorder="1" applyAlignment="1">
      <alignment horizontal="center" vertical="center" shrinkToFit="1"/>
    </xf>
    <xf numFmtId="0" fontId="31" fillId="0" borderId="20" xfId="6" applyFont="1" applyFill="1" applyBorder="1" applyAlignment="1">
      <alignment horizontal="center" vertical="center" shrinkToFit="1"/>
    </xf>
    <xf numFmtId="0" fontId="30" fillId="7" borderId="0" xfId="6" applyFont="1" applyFill="1">
      <alignment vertical="center"/>
    </xf>
    <xf numFmtId="0" fontId="31" fillId="0" borderId="25" xfId="6" applyFont="1" applyFill="1" applyBorder="1" applyAlignment="1">
      <alignment horizontal="center" vertical="center" shrinkToFit="1"/>
    </xf>
    <xf numFmtId="0" fontId="36" fillId="0" borderId="0" xfId="6" applyFont="1" applyFill="1" applyBorder="1" applyAlignment="1">
      <alignment vertical="center" shrinkToFit="1"/>
    </xf>
    <xf numFmtId="0" fontId="31" fillId="0" borderId="11" xfId="6" applyFont="1" applyBorder="1" applyAlignment="1">
      <alignment vertical="center"/>
    </xf>
    <xf numFmtId="0" fontId="31" fillId="0" borderId="6" xfId="6" applyFont="1" applyBorder="1" applyAlignment="1">
      <alignment horizontal="center" vertical="center" wrapText="1"/>
    </xf>
    <xf numFmtId="0" fontId="30" fillId="0" borderId="0" xfId="6" applyFont="1" applyBorder="1">
      <alignment vertical="center"/>
    </xf>
    <xf numFmtId="0" fontId="35" fillId="0" borderId="0" xfId="2" applyFont="1" applyBorder="1" applyAlignment="1">
      <alignment vertical="center"/>
    </xf>
    <xf numFmtId="0" fontId="30" fillId="0" borderId="1" xfId="6" applyFont="1" applyBorder="1">
      <alignment vertical="center"/>
    </xf>
    <xf numFmtId="0" fontId="33" fillId="0" borderId="0" xfId="2" applyFont="1" applyBorder="1" applyAlignment="1">
      <alignment horizontal="center" vertical="center"/>
    </xf>
    <xf numFmtId="177" fontId="30" fillId="0" borderId="0" xfId="8" applyNumberFormat="1" applyFont="1" applyBorder="1">
      <alignment vertical="center"/>
    </xf>
    <xf numFmtId="0" fontId="29" fillId="0" borderId="0" xfId="6" applyBorder="1">
      <alignment vertical="center"/>
    </xf>
    <xf numFmtId="0" fontId="30" fillId="0" borderId="0" xfId="6" applyFont="1" applyFill="1" applyBorder="1" applyAlignment="1">
      <alignment horizontal="center" vertical="center"/>
    </xf>
    <xf numFmtId="0" fontId="31" fillId="0" borderId="0" xfId="6" applyFont="1" applyFill="1" applyBorder="1" applyAlignment="1">
      <alignment vertical="center"/>
    </xf>
    <xf numFmtId="0" fontId="31" fillId="0" borderId="0" xfId="6" applyFont="1" applyFill="1" applyAlignment="1">
      <alignment vertical="center"/>
    </xf>
    <xf numFmtId="0" fontId="34" fillId="0" borderId="0" xfId="6" applyFont="1">
      <alignment vertical="center"/>
    </xf>
    <xf numFmtId="0" fontId="29" fillId="0" borderId="0" xfId="6" applyBorder="1" applyAlignment="1">
      <alignment vertical="center"/>
    </xf>
    <xf numFmtId="0" fontId="29" fillId="0" borderId="0" xfId="6" applyAlignment="1">
      <alignment vertical="center"/>
    </xf>
    <xf numFmtId="0" fontId="34" fillId="0" borderId="0" xfId="6" applyFont="1" applyBorder="1" applyAlignment="1">
      <alignment horizontal="center" vertical="center" wrapText="1"/>
    </xf>
    <xf numFmtId="0" fontId="30" fillId="9" borderId="33" xfId="6" applyFont="1" applyFill="1" applyBorder="1" applyAlignment="1">
      <alignment horizontal="right" vertical="center"/>
    </xf>
    <xf numFmtId="0" fontId="30" fillId="9" borderId="38" xfId="6" applyFont="1" applyFill="1" applyBorder="1" applyAlignment="1">
      <alignment horizontal="center" vertical="center"/>
    </xf>
    <xf numFmtId="0" fontId="34" fillId="0" borderId="39" xfId="6" applyFont="1" applyBorder="1" applyAlignment="1">
      <alignment vertical="center" shrinkToFit="1"/>
    </xf>
    <xf numFmtId="0" fontId="34" fillId="0" borderId="40" xfId="6" applyFont="1" applyBorder="1" applyAlignment="1">
      <alignment vertical="center" shrinkToFit="1"/>
    </xf>
    <xf numFmtId="0" fontId="34" fillId="0" borderId="0" xfId="6" applyFont="1" applyFill="1" applyBorder="1" applyAlignment="1">
      <alignment vertical="center" shrinkToFit="1"/>
    </xf>
    <xf numFmtId="0" fontId="30" fillId="0" borderId="31" xfId="6" applyFont="1" applyBorder="1" applyAlignment="1">
      <alignment horizontal="center" vertical="center" shrinkToFit="1"/>
    </xf>
    <xf numFmtId="0" fontId="30" fillId="0" borderId="32" xfId="6" applyFont="1" applyBorder="1" applyAlignment="1">
      <alignment horizontal="center" vertical="center" shrinkToFit="1"/>
    </xf>
    <xf numFmtId="0" fontId="30" fillId="9" borderId="33" xfId="6" applyFont="1" applyFill="1" applyBorder="1" applyAlignment="1">
      <alignment horizontal="center" vertical="center"/>
    </xf>
    <xf numFmtId="0" fontId="30" fillId="0" borderId="34" xfId="6" applyFont="1" applyBorder="1">
      <alignment vertical="center"/>
    </xf>
    <xf numFmtId="0" fontId="30" fillId="0" borderId="35" xfId="6" applyFont="1" applyBorder="1">
      <alignment vertical="center"/>
    </xf>
    <xf numFmtId="0" fontId="30" fillId="0" borderId="39" xfId="6" applyFont="1" applyBorder="1">
      <alignment vertical="center"/>
    </xf>
    <xf numFmtId="0" fontId="30" fillId="9" borderId="41" xfId="6" applyFont="1" applyFill="1" applyBorder="1" applyAlignment="1">
      <alignment horizontal="center" vertical="center"/>
    </xf>
    <xf numFmtId="0" fontId="30" fillId="3" borderId="42" xfId="6" applyFont="1" applyFill="1" applyBorder="1">
      <alignment vertical="center"/>
    </xf>
    <xf numFmtId="0" fontId="30" fillId="3" borderId="43" xfId="6" applyFont="1" applyFill="1" applyBorder="1">
      <alignment vertical="center"/>
    </xf>
    <xf numFmtId="0" fontId="31" fillId="0" borderId="41" xfId="6" applyFont="1" applyBorder="1">
      <alignment vertical="center"/>
    </xf>
    <xf numFmtId="0" fontId="29" fillId="0" borderId="42" xfId="6" applyBorder="1">
      <alignment vertical="center"/>
    </xf>
    <xf numFmtId="0" fontId="29" fillId="0" borderId="43" xfId="6" applyBorder="1">
      <alignment vertical="center"/>
    </xf>
    <xf numFmtId="38" fontId="13" fillId="8" borderId="8" xfId="1" applyFont="1" applyFill="1" applyBorder="1" applyAlignment="1" applyProtection="1">
      <alignment horizontal="right" vertical="center"/>
      <protection locked="0"/>
    </xf>
    <xf numFmtId="38" fontId="13" fillId="8" borderId="3" xfId="1" applyFont="1" applyFill="1" applyBorder="1" applyAlignment="1" applyProtection="1">
      <alignment horizontal="right" vertical="center"/>
      <protection locked="0"/>
    </xf>
    <xf numFmtId="0" fontId="33" fillId="0" borderId="0" xfId="0" applyFont="1" applyFill="1" applyAlignment="1">
      <alignment horizontal="center" vertical="center"/>
    </xf>
    <xf numFmtId="0" fontId="33" fillId="0" borderId="0" xfId="0" applyFont="1" applyFill="1">
      <alignment vertical="center"/>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0" xfId="0" applyFont="1" applyFill="1" applyAlignment="1">
      <alignment horizontal="left" vertical="center" wrapText="1"/>
    </xf>
    <xf numFmtId="0" fontId="39" fillId="0" borderId="0" xfId="0" applyFont="1" applyFill="1" applyAlignment="1">
      <alignment horizontal="center" vertical="center"/>
    </xf>
    <xf numFmtId="0" fontId="33" fillId="0" borderId="7" xfId="0" applyFont="1" applyBorder="1" applyAlignment="1">
      <alignment vertical="center"/>
    </xf>
    <xf numFmtId="0" fontId="33" fillId="0" borderId="7" xfId="0" applyFont="1" applyBorder="1" applyAlignment="1">
      <alignment vertical="center" wrapText="1"/>
    </xf>
    <xf numFmtId="0" fontId="0" fillId="0" borderId="0" xfId="0" applyFont="1">
      <alignment vertical="center"/>
    </xf>
    <xf numFmtId="0" fontId="0" fillId="0" borderId="0" xfId="0" applyFont="1" applyAlignment="1">
      <alignment horizontal="left" vertical="center"/>
    </xf>
    <xf numFmtId="0" fontId="44" fillId="0" borderId="0" xfId="0" applyFont="1" applyFill="1">
      <alignment vertical="center"/>
    </xf>
    <xf numFmtId="0" fontId="36" fillId="5" borderId="19" xfId="6" applyFont="1" applyFill="1" applyBorder="1" applyAlignment="1">
      <alignment vertical="center" shrinkToFit="1"/>
    </xf>
    <xf numFmtId="0" fontId="36" fillId="5" borderId="21" xfId="6" applyFont="1" applyFill="1" applyBorder="1" applyAlignment="1">
      <alignment vertical="center" shrinkToFit="1"/>
    </xf>
    <xf numFmtId="0" fontId="36" fillId="5" borderId="24" xfId="6" applyFont="1" applyFill="1" applyBorder="1" applyAlignment="1">
      <alignment vertical="center" shrinkToFit="1"/>
    </xf>
    <xf numFmtId="0" fontId="36" fillId="5" borderId="23" xfId="6" applyFont="1" applyFill="1" applyBorder="1" applyAlignment="1">
      <alignment vertical="center" shrinkToFit="1"/>
    </xf>
    <xf numFmtId="0" fontId="36" fillId="5" borderId="27" xfId="6" applyFont="1" applyFill="1" applyBorder="1" applyAlignment="1">
      <alignment vertical="center" shrinkToFit="1"/>
    </xf>
    <xf numFmtId="0" fontId="36" fillId="5" borderId="1" xfId="6" applyFont="1" applyFill="1" applyBorder="1" applyAlignment="1">
      <alignment vertical="center" shrinkToFit="1"/>
    </xf>
    <xf numFmtId="0" fontId="30" fillId="9" borderId="30" xfId="6" applyFont="1" applyFill="1" applyBorder="1" applyAlignment="1">
      <alignment horizontal="center" vertical="center"/>
    </xf>
    <xf numFmtId="0" fontId="43" fillId="0" borderId="31" xfId="6" applyFont="1" applyBorder="1" applyAlignment="1">
      <alignment horizontal="center" vertical="center" wrapText="1"/>
    </xf>
    <xf numFmtId="0" fontId="43" fillId="0" borderId="32" xfId="6" applyFont="1" applyBorder="1" applyAlignment="1">
      <alignment horizontal="center" vertical="center" wrapText="1"/>
    </xf>
    <xf numFmtId="0" fontId="29" fillId="0" borderId="40" xfId="6" applyBorder="1" applyAlignment="1">
      <alignment horizontal="center" vertical="center"/>
    </xf>
    <xf numFmtId="3" fontId="6" fillId="0" borderId="1" xfId="4" applyNumberFormat="1" applyFont="1" applyFill="1" applyBorder="1" applyAlignment="1">
      <alignment vertical="center" wrapText="1"/>
    </xf>
    <xf numFmtId="0" fontId="6" fillId="0" borderId="6" xfId="4" quotePrefix="1" applyFont="1" applyFill="1" applyBorder="1" applyAlignment="1">
      <alignment horizontal="right" vertical="center"/>
    </xf>
    <xf numFmtId="0" fontId="30" fillId="8" borderId="34" xfId="6" applyFont="1" applyFill="1" applyBorder="1" applyProtection="1">
      <alignment vertical="center"/>
      <protection locked="0"/>
    </xf>
    <xf numFmtId="0" fontId="30" fillId="8" borderId="35" xfId="6" applyFont="1" applyFill="1" applyBorder="1" applyProtection="1">
      <alignment vertical="center"/>
      <protection locked="0"/>
    </xf>
    <xf numFmtId="0" fontId="33" fillId="8" borderId="1" xfId="0" applyFont="1" applyFill="1" applyBorder="1" applyAlignment="1" applyProtection="1">
      <alignment horizontal="center" vertical="center" wrapText="1"/>
      <protection locked="0"/>
    </xf>
    <xf numFmtId="0" fontId="39" fillId="0" borderId="1" xfId="0" applyFont="1" applyFill="1" applyBorder="1" applyAlignment="1" applyProtection="1">
      <alignment horizontal="center" vertical="center"/>
    </xf>
    <xf numFmtId="0" fontId="39" fillId="10" borderId="1" xfId="0" applyFont="1" applyFill="1" applyBorder="1" applyAlignment="1" applyProtection="1">
      <alignment horizontal="center" vertical="center" wrapText="1"/>
    </xf>
    <xf numFmtId="0" fontId="39" fillId="10" borderId="1" xfId="0" applyFont="1" applyFill="1" applyBorder="1" applyAlignment="1" applyProtection="1">
      <alignment horizontal="center" vertical="center"/>
    </xf>
    <xf numFmtId="0" fontId="39" fillId="0" borderId="1" xfId="0" applyFont="1" applyFill="1" applyBorder="1" applyAlignment="1" applyProtection="1">
      <alignment horizontal="left" vertical="center" wrapText="1"/>
    </xf>
    <xf numFmtId="0" fontId="46" fillId="0" borderId="1" xfId="6" applyFont="1" applyBorder="1" applyAlignment="1">
      <alignment horizontal="left" vertical="center"/>
    </xf>
    <xf numFmtId="0" fontId="47" fillId="0" borderId="1" xfId="6" applyFont="1" applyBorder="1">
      <alignment vertical="center"/>
    </xf>
    <xf numFmtId="0" fontId="47" fillId="0" borderId="1" xfId="6" applyFont="1" applyBorder="1" applyAlignment="1">
      <alignment vertical="center" wrapText="1"/>
    </xf>
    <xf numFmtId="0" fontId="47" fillId="0" borderId="0" xfId="6" applyFont="1">
      <alignment vertical="center"/>
    </xf>
    <xf numFmtId="0" fontId="33" fillId="8" borderId="1" xfId="0" applyFont="1" applyFill="1" applyBorder="1" applyAlignment="1" applyProtection="1">
      <alignment horizontal="center" vertical="center"/>
      <protection locked="0"/>
    </xf>
    <xf numFmtId="0" fontId="33" fillId="0" borderId="4" xfId="0" applyFont="1" applyFill="1" applyBorder="1" applyAlignment="1">
      <alignment vertical="center" wrapText="1"/>
    </xf>
    <xf numFmtId="180" fontId="33" fillId="8" borderId="1" xfId="0" applyNumberFormat="1" applyFont="1" applyFill="1" applyBorder="1" applyAlignment="1" applyProtection="1">
      <alignment horizontal="center" vertical="center"/>
      <protection locked="0"/>
    </xf>
    <xf numFmtId="0" fontId="33" fillId="0" borderId="0" xfId="0" applyFont="1" applyFill="1" applyBorder="1" applyAlignment="1">
      <alignment vertical="center" wrapText="1"/>
    </xf>
    <xf numFmtId="0" fontId="39" fillId="0" borderId="1" xfId="0" applyFont="1" applyFill="1" applyBorder="1" applyAlignment="1" applyProtection="1">
      <alignment horizontal="left" vertical="center" wrapText="1"/>
    </xf>
    <xf numFmtId="181" fontId="23" fillId="0" borderId="0" xfId="4" applyNumberFormat="1" applyFont="1"/>
    <xf numFmtId="181" fontId="23" fillId="0" borderId="0" xfId="4" applyNumberFormat="1" applyFont="1" applyAlignment="1">
      <alignment horizontal="left"/>
    </xf>
    <xf numFmtId="181" fontId="23" fillId="0" borderId="0" xfId="4" applyNumberFormat="1" applyFont="1" applyAlignment="1"/>
    <xf numFmtId="181" fontId="48" fillId="0" borderId="0" xfId="4" applyNumberFormat="1" applyFont="1" applyAlignment="1"/>
    <xf numFmtId="181" fontId="23" fillId="0" borderId="0" xfId="4" applyNumberFormat="1" applyFont="1" applyAlignment="1">
      <alignment wrapText="1"/>
    </xf>
    <xf numFmtId="181" fontId="49" fillId="0" borderId="0" xfId="4" applyNumberFormat="1" applyFont="1"/>
    <xf numFmtId="180" fontId="23" fillId="0" borderId="0" xfId="4" applyNumberFormat="1" applyFont="1"/>
    <xf numFmtId="181" fontId="10" fillId="0" borderId="0" xfId="4" applyNumberFormat="1" applyFont="1"/>
    <xf numFmtId="181" fontId="10" fillId="0" borderId="0" xfId="4" applyNumberFormat="1" applyFont="1" applyAlignment="1">
      <alignment horizontal="right"/>
    </xf>
    <xf numFmtId="181" fontId="23" fillId="0" borderId="0" xfId="4" applyNumberFormat="1" applyFont="1" applyBorder="1"/>
    <xf numFmtId="181" fontId="23" fillId="0" borderId="0" xfId="4" applyNumberFormat="1" applyFont="1" applyBorder="1" applyAlignment="1">
      <alignment horizontal="center"/>
    </xf>
    <xf numFmtId="181" fontId="23" fillId="0" borderId="0" xfId="5" applyNumberFormat="1" applyFont="1" applyBorder="1"/>
    <xf numFmtId="181" fontId="23" fillId="0" borderId="14" xfId="4" applyNumberFormat="1" applyFont="1" applyBorder="1"/>
    <xf numFmtId="38" fontId="23" fillId="0" borderId="6" xfId="5" applyFont="1" applyBorder="1"/>
    <xf numFmtId="181" fontId="23" fillId="0" borderId="7" xfId="4" applyNumberFormat="1" applyFont="1" applyBorder="1"/>
    <xf numFmtId="181" fontId="49" fillId="0" borderId="14" xfId="4" applyNumberFormat="1" applyFont="1" applyBorder="1"/>
    <xf numFmtId="38" fontId="49" fillId="0" borderId="11" xfId="5" applyFont="1" applyBorder="1"/>
    <xf numFmtId="181" fontId="48" fillId="0" borderId="8" xfId="4" applyNumberFormat="1" applyFont="1" applyFill="1" applyBorder="1"/>
    <xf numFmtId="181" fontId="48" fillId="0" borderId="3" xfId="4" applyNumberFormat="1" applyFont="1" applyBorder="1"/>
    <xf numFmtId="181" fontId="49" fillId="0" borderId="5" xfId="4" applyNumberFormat="1" applyFont="1" applyBorder="1"/>
    <xf numFmtId="38" fontId="49" fillId="0" borderId="0" xfId="5" applyFont="1" applyBorder="1"/>
    <xf numFmtId="181" fontId="48" fillId="0" borderId="8" xfId="4" applyNumberFormat="1" applyFont="1" applyBorder="1"/>
    <xf numFmtId="38" fontId="49" fillId="0" borderId="0" xfId="5" applyFont="1" applyBorder="1" applyAlignment="1">
      <alignment shrinkToFit="1"/>
    </xf>
    <xf numFmtId="38" fontId="49" fillId="0" borderId="0" xfId="5" applyFont="1" applyBorder="1" applyAlignment="1">
      <alignment horizontal="right" shrinkToFit="1"/>
    </xf>
    <xf numFmtId="181" fontId="6" fillId="0" borderId="8" xfId="4" applyNumberFormat="1" applyFont="1" applyBorder="1"/>
    <xf numFmtId="0" fontId="13" fillId="0" borderId="8" xfId="4" applyFont="1" applyBorder="1" applyAlignment="1">
      <alignment horizontal="left" vertical="center"/>
    </xf>
    <xf numFmtId="0" fontId="13" fillId="0" borderId="8" xfId="4" applyFont="1" applyBorder="1" applyAlignment="1">
      <alignment horizontal="distributed" vertical="center" shrinkToFit="1"/>
    </xf>
    <xf numFmtId="181" fontId="23" fillId="0" borderId="8" xfId="4" applyNumberFormat="1" applyFont="1" applyBorder="1"/>
    <xf numFmtId="3" fontId="30" fillId="5" borderId="34" xfId="6" applyNumberFormat="1" applyFont="1" applyFill="1" applyBorder="1" applyProtection="1">
      <alignment vertical="center"/>
      <protection locked="0"/>
    </xf>
    <xf numFmtId="181" fontId="49" fillId="0" borderId="13" xfId="4" applyNumberFormat="1" applyFont="1" applyBorder="1"/>
    <xf numFmtId="0" fontId="13" fillId="0" borderId="2" xfId="4" applyFont="1" applyBorder="1" applyAlignment="1">
      <alignment horizontal="distributed" vertical="center" shrinkToFit="1"/>
    </xf>
    <xf numFmtId="181" fontId="23" fillId="0" borderId="2" xfId="4" applyNumberFormat="1" applyFont="1" applyBorder="1" applyAlignment="1">
      <alignment horizontal="center"/>
    </xf>
    <xf numFmtId="181" fontId="51" fillId="0" borderId="0" xfId="4" applyNumberFormat="1" applyFont="1" applyAlignment="1">
      <alignment vertical="top"/>
    </xf>
    <xf numFmtId="3" fontId="30" fillId="8" borderId="34" xfId="6" applyNumberFormat="1" applyFont="1" applyFill="1" applyBorder="1" applyProtection="1">
      <alignment vertical="center"/>
      <protection locked="0"/>
    </xf>
    <xf numFmtId="0" fontId="53" fillId="0" borderId="31" xfId="6" applyFont="1" applyBorder="1" applyAlignment="1">
      <alignment horizontal="center" vertical="center" wrapText="1"/>
    </xf>
    <xf numFmtId="0" fontId="33" fillId="0" borderId="0" xfId="6" applyFont="1" applyAlignment="1">
      <alignment horizontal="left" vertical="center" indent="1"/>
    </xf>
    <xf numFmtId="0" fontId="37" fillId="0" borderId="0" xfId="6" applyFont="1">
      <alignment vertical="center"/>
    </xf>
    <xf numFmtId="0" fontId="54" fillId="0" borderId="0" xfId="6" applyFont="1">
      <alignment vertical="center"/>
    </xf>
    <xf numFmtId="0" fontId="37" fillId="0" borderId="0" xfId="6" applyFont="1" applyAlignment="1">
      <alignment vertical="center"/>
    </xf>
    <xf numFmtId="0" fontId="55" fillId="0" borderId="0" xfId="6" applyFont="1">
      <alignment vertical="center"/>
    </xf>
    <xf numFmtId="0" fontId="55" fillId="0" borderId="0" xfId="6" applyFont="1" applyAlignment="1">
      <alignment vertical="center"/>
    </xf>
    <xf numFmtId="0" fontId="55" fillId="0" borderId="0" xfId="6" applyFont="1" applyFill="1">
      <alignment vertical="center"/>
    </xf>
    <xf numFmtId="0" fontId="39" fillId="0" borderId="1" xfId="0" applyFont="1" applyFill="1" applyBorder="1" applyAlignment="1" applyProtection="1">
      <alignment horizontal="left" vertical="center" wrapText="1"/>
    </xf>
    <xf numFmtId="181" fontId="23" fillId="0" borderId="1" xfId="4" applyNumberFormat="1" applyFont="1" applyBorder="1" applyAlignment="1">
      <alignment horizontal="center"/>
    </xf>
    <xf numFmtId="181" fontId="23" fillId="0" borderId="6" xfId="4" applyNumberFormat="1" applyFont="1" applyBorder="1" applyAlignment="1">
      <alignment horizontal="center"/>
    </xf>
    <xf numFmtId="181" fontId="23" fillId="0" borderId="7" xfId="4" applyNumberFormat="1" applyFont="1" applyBorder="1" applyAlignment="1">
      <alignment horizontal="center"/>
    </xf>
    <xf numFmtId="0" fontId="31" fillId="0" borderId="0" xfId="6" applyFont="1" applyFill="1" applyBorder="1" applyAlignment="1">
      <alignment vertical="center" wrapText="1"/>
    </xf>
    <xf numFmtId="0" fontId="31" fillId="0" borderId="0" xfId="6" applyFont="1" applyBorder="1" applyAlignment="1">
      <alignment horizontal="center" vertical="center" wrapText="1"/>
    </xf>
    <xf numFmtId="38" fontId="35" fillId="0" borderId="0" xfId="7" applyFont="1" applyBorder="1" applyAlignment="1">
      <alignment horizontal="right" vertical="center"/>
    </xf>
    <xf numFmtId="0" fontId="31" fillId="0" borderId="10" xfId="6" applyFont="1" applyFill="1" applyBorder="1" applyAlignment="1">
      <alignment horizontal="center" vertical="center" shrinkToFit="1"/>
    </xf>
    <xf numFmtId="0" fontId="31" fillId="0" borderId="23" xfId="6" applyFont="1" applyFill="1" applyBorder="1" applyAlignment="1">
      <alignment horizontal="center" vertical="center" shrinkToFit="1"/>
    </xf>
    <xf numFmtId="0" fontId="30" fillId="0" borderId="0" xfId="6" applyFont="1" applyFill="1" applyBorder="1">
      <alignment vertical="center"/>
    </xf>
    <xf numFmtId="0" fontId="7" fillId="0" borderId="0" xfId="6" applyFont="1" applyFill="1" applyBorder="1" applyAlignment="1">
      <alignment horizontal="center" vertical="center"/>
    </xf>
    <xf numFmtId="0" fontId="53" fillId="0" borderId="32" xfId="6" applyFont="1" applyBorder="1" applyAlignment="1">
      <alignment horizontal="center" vertical="center" wrapText="1"/>
    </xf>
    <xf numFmtId="0" fontId="34" fillId="0" borderId="0" xfId="6" applyFont="1" applyBorder="1" applyAlignment="1">
      <alignment vertical="center" wrapText="1"/>
    </xf>
    <xf numFmtId="0" fontId="31" fillId="0" borderId="9" xfId="6" applyFont="1" applyFill="1" applyBorder="1" applyAlignment="1">
      <alignment horizontal="center" vertical="center" shrinkToFit="1"/>
    </xf>
    <xf numFmtId="0" fontId="37" fillId="0" borderId="0" xfId="6" applyFont="1" applyAlignment="1">
      <alignment horizontal="left" vertical="center"/>
    </xf>
    <xf numFmtId="0" fontId="30" fillId="8" borderId="39" xfId="6" applyFont="1" applyFill="1" applyBorder="1" applyProtection="1">
      <alignment vertical="center"/>
      <protection locked="0"/>
    </xf>
    <xf numFmtId="0" fontId="30" fillId="8" borderId="40" xfId="6" applyFont="1" applyFill="1" applyBorder="1" applyProtection="1">
      <alignment vertical="center"/>
      <protection locked="0"/>
    </xf>
    <xf numFmtId="0" fontId="30" fillId="0" borderId="40" xfId="6" applyFont="1" applyBorder="1">
      <alignment vertical="center"/>
    </xf>
    <xf numFmtId="0" fontId="30" fillId="0" borderId="0" xfId="6" applyFont="1" applyFill="1" applyBorder="1" applyAlignment="1">
      <alignment horizontal="left" vertical="center" wrapText="1"/>
    </xf>
    <xf numFmtId="0" fontId="29" fillId="8" borderId="1" xfId="6" applyFill="1" applyBorder="1" applyAlignment="1" applyProtection="1">
      <alignment horizontal="center" vertical="center"/>
      <protection locked="0"/>
    </xf>
    <xf numFmtId="0" fontId="34" fillId="0" borderId="0" xfId="6" applyFont="1" applyFill="1" applyAlignment="1">
      <alignment vertical="center"/>
    </xf>
    <xf numFmtId="0" fontId="0" fillId="5" borderId="0" xfId="0" applyFont="1" applyFill="1" applyAlignment="1" applyProtection="1">
      <alignment vertical="center"/>
      <protection locked="0"/>
    </xf>
    <xf numFmtId="0" fontId="0" fillId="0" borderId="0" xfId="0" applyFont="1" applyAlignment="1">
      <alignment horizontal="left" vertical="center"/>
    </xf>
    <xf numFmtId="0" fontId="39" fillId="0" borderId="1" xfId="0" applyFont="1" applyFill="1" applyBorder="1" applyAlignment="1" applyProtection="1">
      <alignment horizontal="left" vertical="center" wrapText="1"/>
    </xf>
    <xf numFmtId="0" fontId="0" fillId="0" borderId="0" xfId="0" applyFont="1" applyAlignment="1">
      <alignment vertical="top" wrapText="1"/>
    </xf>
    <xf numFmtId="0" fontId="39" fillId="0" borderId="1" xfId="0" applyFont="1" applyFill="1" applyBorder="1" applyAlignment="1" applyProtection="1">
      <alignment horizontal="left" vertical="center" wrapText="1"/>
    </xf>
    <xf numFmtId="0" fontId="39" fillId="0" borderId="1" xfId="0" applyFont="1" applyFill="1" applyBorder="1" applyAlignment="1" applyProtection="1">
      <alignment vertical="center" wrapText="1"/>
    </xf>
    <xf numFmtId="0" fontId="31" fillId="5" borderId="0" xfId="2" applyFont="1" applyFill="1" applyBorder="1" applyAlignment="1">
      <alignment horizontal="center" vertical="center"/>
    </xf>
    <xf numFmtId="0" fontId="33" fillId="0" borderId="0" xfId="2" applyFont="1" applyBorder="1" applyAlignment="1">
      <alignment horizontal="left" vertical="center" wrapText="1"/>
    </xf>
    <xf numFmtId="0" fontId="31" fillId="0" borderId="21" xfId="6" applyFont="1" applyFill="1" applyBorder="1" applyAlignment="1">
      <alignment horizontal="center" vertical="center" shrinkToFit="1"/>
    </xf>
    <xf numFmtId="0" fontId="37" fillId="5" borderId="0" xfId="6" applyFont="1" applyFill="1" applyBorder="1" applyAlignment="1">
      <alignment horizontal="center" vertical="center"/>
    </xf>
    <xf numFmtId="10" fontId="30" fillId="0" borderId="0" xfId="8" applyNumberFormat="1" applyFont="1" applyBorder="1">
      <alignment vertical="center"/>
    </xf>
    <xf numFmtId="0" fontId="33" fillId="5" borderId="0" xfId="2" applyFont="1" applyFill="1" applyBorder="1" applyAlignment="1">
      <alignment horizontal="center" vertical="center"/>
    </xf>
    <xf numFmtId="0" fontId="30" fillId="5" borderId="0" xfId="6" applyFont="1" applyFill="1" applyBorder="1">
      <alignment vertical="center"/>
    </xf>
    <xf numFmtId="10" fontId="30" fillId="5" borderId="0" xfId="8" applyNumberFormat="1" applyFont="1" applyFill="1" applyBorder="1">
      <alignment vertical="center"/>
    </xf>
    <xf numFmtId="0" fontId="31" fillId="0" borderId="0" xfId="6" applyFont="1" applyFill="1" applyBorder="1">
      <alignment vertical="center"/>
    </xf>
    <xf numFmtId="0" fontId="30" fillId="5" borderId="0" xfId="6" applyFont="1" applyFill="1" applyBorder="1" applyAlignment="1">
      <alignment horizontal="center" vertical="center"/>
    </xf>
    <xf numFmtId="0" fontId="30" fillId="0" borderId="31" xfId="6" applyFont="1" applyBorder="1" applyAlignment="1">
      <alignment horizontal="center" vertical="center" wrapText="1" shrinkToFit="1"/>
    </xf>
    <xf numFmtId="0" fontId="30" fillId="0" borderId="32" xfId="6" applyFont="1" applyBorder="1" applyAlignment="1">
      <alignment horizontal="center" vertical="center" wrapText="1" shrinkToFit="1"/>
    </xf>
    <xf numFmtId="0" fontId="30" fillId="0" borderId="34" xfId="6" applyFont="1" applyFill="1" applyBorder="1" applyProtection="1">
      <alignment vertical="center"/>
    </xf>
    <xf numFmtId="0" fontId="30" fillId="0" borderId="39" xfId="6" applyFont="1" applyFill="1" applyBorder="1" applyProtection="1">
      <alignment vertical="center"/>
    </xf>
    <xf numFmtId="0" fontId="14" fillId="4" borderId="1" xfId="0" applyFont="1" applyFill="1" applyBorder="1" applyAlignment="1">
      <alignment horizontal="center" vertical="center"/>
    </xf>
    <xf numFmtId="0" fontId="14" fillId="4" borderId="3" xfId="0" applyFont="1" applyFill="1" applyBorder="1" applyAlignment="1">
      <alignment horizontal="center" vertical="center"/>
    </xf>
    <xf numFmtId="0" fontId="14" fillId="0" borderId="1" xfId="0" applyFont="1" applyFill="1" applyBorder="1" applyAlignment="1">
      <alignment horizontal="center" vertical="center"/>
    </xf>
    <xf numFmtId="0" fontId="33" fillId="0" borderId="0" xfId="0" applyFont="1" applyBorder="1" applyAlignment="1" applyProtection="1">
      <alignment horizontal="left" vertical="distributed" wrapText="1"/>
    </xf>
    <xf numFmtId="0" fontId="60" fillId="0" borderId="0" xfId="0" applyFont="1" applyFill="1">
      <alignment vertical="center"/>
    </xf>
    <xf numFmtId="38" fontId="14" fillId="8" borderId="1" xfId="1" applyFont="1" applyFill="1" applyBorder="1" applyAlignment="1">
      <alignment horizontal="right" vertical="center"/>
    </xf>
    <xf numFmtId="38" fontId="14" fillId="11" borderId="1" xfId="3" applyFont="1" applyFill="1" applyBorder="1">
      <alignment vertical="center"/>
    </xf>
    <xf numFmtId="38" fontId="8" fillId="0" borderId="16" xfId="0" applyNumberFormat="1" applyFont="1" applyFill="1" applyBorder="1">
      <alignment vertical="center"/>
    </xf>
    <xf numFmtId="0" fontId="8" fillId="0" borderId="48" xfId="0" applyFont="1" applyFill="1" applyBorder="1">
      <alignment vertical="center"/>
    </xf>
    <xf numFmtId="0" fontId="8" fillId="0" borderId="49" xfId="0" applyFont="1" applyFill="1" applyBorder="1">
      <alignment vertical="center"/>
    </xf>
    <xf numFmtId="0" fontId="8" fillId="0" borderId="6" xfId="0" applyFont="1" applyFill="1" applyBorder="1" applyAlignment="1">
      <alignment horizontal="center" vertical="center"/>
    </xf>
    <xf numFmtId="38" fontId="8" fillId="0" borderId="0" xfId="0" applyNumberFormat="1" applyFont="1" applyFill="1" applyBorder="1">
      <alignment vertical="center"/>
    </xf>
    <xf numFmtId="0" fontId="8" fillId="0" borderId="0" xfId="0" applyFont="1" applyBorder="1" applyAlignment="1">
      <alignment horizontal="right" vertical="center"/>
    </xf>
    <xf numFmtId="0" fontId="28" fillId="0" borderId="0" xfId="0" applyFont="1" applyFill="1" applyBorder="1" applyAlignment="1"/>
    <xf numFmtId="0" fontId="14" fillId="0" borderId="1" xfId="0" applyFont="1" applyFill="1" applyBorder="1" applyAlignment="1">
      <alignment horizontal="left" vertical="center" wrapText="1"/>
    </xf>
    <xf numFmtId="0" fontId="10" fillId="0" borderId="0" xfId="0" applyFont="1" applyFill="1" applyBorder="1">
      <alignment vertical="center"/>
    </xf>
    <xf numFmtId="0" fontId="33" fillId="0" borderId="0" xfId="0" applyFont="1" applyAlignment="1" applyProtection="1">
      <alignment vertical="center"/>
    </xf>
    <xf numFmtId="0" fontId="33" fillId="0" borderId="0" xfId="0" applyFont="1">
      <alignment vertical="center"/>
    </xf>
    <xf numFmtId="0" fontId="33" fillId="0" borderId="0" xfId="0" applyFont="1" applyProtection="1">
      <alignment vertical="center"/>
    </xf>
    <xf numFmtId="0" fontId="33" fillId="0" borderId="18" xfId="0" applyFont="1" applyBorder="1" applyProtection="1">
      <alignment vertical="center"/>
    </xf>
    <xf numFmtId="0" fontId="33" fillId="0" borderId="20" xfId="0" applyFont="1" applyBorder="1" applyProtection="1">
      <alignment vertical="center"/>
    </xf>
    <xf numFmtId="0" fontId="33" fillId="0" borderId="22" xfId="0" applyFont="1" applyBorder="1" applyProtection="1">
      <alignment vertical="center"/>
    </xf>
    <xf numFmtId="0" fontId="33" fillId="0" borderId="0" xfId="0" applyFont="1" applyBorder="1" applyAlignment="1" applyProtection="1">
      <alignment vertical="center"/>
    </xf>
    <xf numFmtId="0" fontId="33" fillId="0" borderId="30" xfId="0" applyFont="1" applyBorder="1" applyAlignment="1" applyProtection="1">
      <alignment horizontal="center" vertical="center"/>
    </xf>
    <xf numFmtId="0" fontId="33" fillId="8" borderId="33" xfId="0" applyFont="1" applyFill="1" applyBorder="1" applyAlignment="1" applyProtection="1">
      <alignment horizontal="center" vertical="center"/>
      <protection locked="0"/>
    </xf>
    <xf numFmtId="0" fontId="33" fillId="0" borderId="0" xfId="0" applyFont="1" applyBorder="1" applyAlignment="1" applyProtection="1">
      <alignment horizontal="left" vertical="center" wrapText="1"/>
    </xf>
    <xf numFmtId="0" fontId="35" fillId="0" borderId="0" xfId="0" applyFont="1" applyBorder="1" applyAlignment="1" applyProtection="1">
      <alignment horizontal="left" vertical="center" wrapText="1"/>
    </xf>
    <xf numFmtId="0" fontId="39" fillId="0" borderId="1" xfId="0" applyFont="1" applyFill="1" applyBorder="1" applyAlignment="1" applyProtection="1">
      <alignment horizontal="left" vertical="center" wrapText="1"/>
    </xf>
    <xf numFmtId="0" fontId="39" fillId="0" borderId="1" xfId="0" applyFont="1" applyFill="1" applyBorder="1" applyAlignment="1" applyProtection="1">
      <alignment horizontal="center" vertical="center" wrapText="1"/>
    </xf>
    <xf numFmtId="0" fontId="39" fillId="0" borderId="1" xfId="0" applyFont="1" applyFill="1" applyBorder="1" applyAlignment="1" applyProtection="1">
      <alignment vertical="center" wrapText="1"/>
    </xf>
    <xf numFmtId="0" fontId="0" fillId="5" borderId="0" xfId="0" applyFont="1" applyFill="1" applyAlignment="1" applyProtection="1">
      <alignment vertical="center"/>
      <protection locked="0"/>
    </xf>
    <xf numFmtId="0" fontId="0" fillId="0" borderId="0" xfId="0" applyAlignment="1">
      <alignment vertical="center"/>
    </xf>
    <xf numFmtId="0" fontId="22" fillId="0" borderId="0" xfId="4" applyFont="1" applyFill="1" applyAlignment="1">
      <alignment horizontal="left" vertical="center" wrapText="1"/>
    </xf>
    <xf numFmtId="0" fontId="6" fillId="0" borderId="9"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7" fillId="0" borderId="0" xfId="0" applyFont="1" applyFill="1" applyBorder="1" applyAlignment="1">
      <alignment vertical="center"/>
    </xf>
    <xf numFmtId="0" fontId="14" fillId="0" borderId="1"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 xfId="0" applyFont="1" applyFill="1" applyBorder="1" applyAlignment="1">
      <alignment horizontal="center" vertical="center"/>
    </xf>
    <xf numFmtId="0" fontId="8" fillId="0" borderId="1" xfId="0" applyFont="1" applyFill="1" applyBorder="1" applyAlignment="1">
      <alignment horizontal="center" vertical="center"/>
    </xf>
    <xf numFmtId="0" fontId="31" fillId="0" borderId="0" xfId="6" applyFont="1" applyFill="1" applyBorder="1" applyAlignment="1">
      <alignment horizontal="center" wrapText="1"/>
    </xf>
    <xf numFmtId="0" fontId="31" fillId="0" borderId="0" xfId="6" applyFont="1" applyFill="1" applyBorder="1" applyAlignment="1">
      <alignment horizontal="left" vertical="center" wrapText="1"/>
    </xf>
    <xf numFmtId="0" fontId="29" fillId="0" borderId="35" xfId="6" applyBorder="1" applyAlignment="1">
      <alignment horizontal="center" vertical="center"/>
    </xf>
    <xf numFmtId="0" fontId="30" fillId="0" borderId="34" xfId="6" applyFont="1" applyBorder="1" applyAlignment="1">
      <alignment horizontal="center" vertical="center" wrapText="1"/>
    </xf>
    <xf numFmtId="0" fontId="30" fillId="0" borderId="35" xfId="6" applyFont="1" applyBorder="1" applyAlignment="1">
      <alignment horizontal="center" vertical="center" wrapText="1"/>
    </xf>
    <xf numFmtId="0" fontId="33" fillId="0" borderId="0" xfId="0" applyFont="1" applyAlignment="1" applyProtection="1">
      <alignment vertical="center" wrapText="1"/>
    </xf>
    <xf numFmtId="181" fontId="50" fillId="0" borderId="2" xfId="4" applyNumberFormat="1" applyFont="1" applyBorder="1" applyAlignment="1">
      <alignment vertical="center" wrapText="1" shrinkToFit="1"/>
    </xf>
    <xf numFmtId="0" fontId="64" fillId="0" borderId="0" xfId="0" applyFont="1" applyFill="1">
      <alignment vertical="center"/>
    </xf>
    <xf numFmtId="0" fontId="65" fillId="0" borderId="0" xfId="0" applyFont="1" applyFill="1">
      <alignment vertical="center"/>
    </xf>
    <xf numFmtId="0" fontId="66" fillId="0" borderId="0" xfId="0" applyFont="1" applyFill="1">
      <alignment vertical="center"/>
    </xf>
    <xf numFmtId="0" fontId="67" fillId="0" borderId="0" xfId="0" applyFont="1" applyFill="1">
      <alignment vertical="center"/>
    </xf>
    <xf numFmtId="0" fontId="0" fillId="0" borderId="0" xfId="0" applyAlignment="1">
      <alignment horizontal="center" vertical="center"/>
    </xf>
    <xf numFmtId="0" fontId="0" fillId="0" borderId="0" xfId="0" applyBorder="1">
      <alignment vertical="center"/>
    </xf>
    <xf numFmtId="0" fontId="0" fillId="8" borderId="0" xfId="0" applyFill="1">
      <alignment vertical="center"/>
    </xf>
    <xf numFmtId="0" fontId="71" fillId="0" borderId="30" xfId="0" applyFont="1" applyBorder="1" applyAlignment="1" applyProtection="1">
      <alignment vertical="center" shrinkToFit="1"/>
    </xf>
    <xf numFmtId="0" fontId="71" fillId="8" borderId="33" xfId="0" applyFont="1" applyFill="1" applyBorder="1" applyAlignment="1" applyProtection="1">
      <alignment horizontal="center" vertical="center"/>
      <protection locked="0"/>
    </xf>
    <xf numFmtId="0" fontId="0" fillId="0" borderId="0" xfId="0" applyFont="1" applyBorder="1" applyAlignment="1" applyProtection="1">
      <alignment vertical="center"/>
    </xf>
    <xf numFmtId="0" fontId="71" fillId="0" borderId="0" xfId="0" applyFont="1" applyAlignment="1" applyProtection="1">
      <alignment vertical="center" wrapText="1" shrinkToFit="1"/>
    </xf>
    <xf numFmtId="0" fontId="71" fillId="0" borderId="0" xfId="0" applyFont="1" applyAlignment="1" applyProtection="1">
      <alignment vertical="center" shrinkToFit="1"/>
    </xf>
    <xf numFmtId="49" fontId="33" fillId="0" borderId="34" xfId="0" applyNumberFormat="1" applyFont="1" applyBorder="1" applyAlignment="1" applyProtection="1">
      <alignment horizontal="center" vertical="center"/>
    </xf>
    <xf numFmtId="49" fontId="71" fillId="0" borderId="34" xfId="0" applyNumberFormat="1" applyFont="1" applyBorder="1" applyAlignment="1" applyProtection="1">
      <alignment horizontal="center" vertical="center"/>
    </xf>
    <xf numFmtId="38" fontId="35" fillId="0" borderId="50" xfId="7" applyFont="1" applyBorder="1" applyAlignment="1">
      <alignment horizontal="right" vertical="center"/>
    </xf>
    <xf numFmtId="0" fontId="31" fillId="0" borderId="51" xfId="6" applyFont="1" applyBorder="1" applyAlignment="1">
      <alignment horizontal="center" vertical="center" wrapText="1"/>
    </xf>
    <xf numFmtId="38" fontId="35" fillId="0" borderId="52" xfId="7" applyFont="1" applyBorder="1" applyAlignment="1">
      <alignment horizontal="right" vertical="center"/>
    </xf>
    <xf numFmtId="0" fontId="30" fillId="0" borderId="0" xfId="6" applyFont="1" applyAlignment="1">
      <alignment vertical="center" wrapText="1"/>
    </xf>
    <xf numFmtId="0" fontId="30" fillId="0" borderId="33" xfId="6" applyFont="1" applyBorder="1">
      <alignment vertical="center"/>
    </xf>
    <xf numFmtId="0" fontId="30" fillId="0" borderId="38" xfId="6" applyFont="1" applyBorder="1">
      <alignment vertical="center"/>
    </xf>
    <xf numFmtId="0" fontId="32" fillId="0" borderId="0" xfId="6" applyFont="1" applyBorder="1" applyAlignment="1">
      <alignment vertical="center"/>
    </xf>
    <xf numFmtId="0" fontId="30" fillId="0" borderId="0" xfId="6" applyFont="1" applyBorder="1" applyAlignment="1">
      <alignment vertical="center"/>
    </xf>
    <xf numFmtId="0" fontId="30" fillId="0" borderId="0" xfId="6" applyFont="1" applyFill="1" applyBorder="1" applyAlignment="1">
      <alignment horizontal="center" vertical="center" wrapText="1"/>
    </xf>
    <xf numFmtId="38" fontId="35" fillId="0" borderId="0" xfId="7" applyFont="1" applyFill="1" applyBorder="1" applyAlignment="1">
      <alignment horizontal="right" vertical="center"/>
    </xf>
    <xf numFmtId="0" fontId="30" fillId="0" borderId="0" xfId="6" applyFont="1" applyFill="1" applyBorder="1" applyAlignment="1">
      <alignment horizontal="center" vertical="center" textRotation="255" wrapText="1"/>
    </xf>
    <xf numFmtId="0" fontId="31" fillId="0" borderId="0" xfId="6" applyFont="1" applyBorder="1" applyAlignment="1">
      <alignment vertical="center"/>
    </xf>
    <xf numFmtId="0" fontId="33" fillId="0" borderId="0" xfId="2" applyFont="1" applyBorder="1" applyAlignment="1">
      <alignment vertical="center"/>
    </xf>
    <xf numFmtId="0" fontId="0" fillId="0" borderId="0" xfId="0" applyAlignment="1">
      <alignment vertical="center" wrapText="1"/>
    </xf>
    <xf numFmtId="0" fontId="30" fillId="6" borderId="53" xfId="6" applyFont="1" applyFill="1" applyBorder="1" applyAlignment="1">
      <alignment horizontal="center" vertical="center" wrapText="1"/>
    </xf>
    <xf numFmtId="38" fontId="35" fillId="0" borderId="54" xfId="7" applyFont="1" applyBorder="1" applyAlignment="1">
      <alignment horizontal="right" vertical="center"/>
    </xf>
    <xf numFmtId="38" fontId="35" fillId="0" borderId="55" xfId="7" applyFont="1" applyBorder="1" applyAlignment="1">
      <alignment horizontal="right" vertical="center"/>
    </xf>
    <xf numFmtId="0" fontId="6" fillId="0" borderId="14" xfId="4" applyFont="1" applyFill="1" applyBorder="1" applyAlignment="1">
      <alignment vertical="center" wrapText="1" shrinkToFit="1"/>
    </xf>
    <xf numFmtId="0" fontId="6" fillId="0" borderId="0" xfId="4" applyFont="1" applyFill="1" applyAlignment="1">
      <alignment horizontal="right" vertical="center"/>
    </xf>
    <xf numFmtId="3" fontId="7" fillId="8" borderId="3" xfId="0" applyNumberFormat="1" applyFont="1" applyFill="1" applyBorder="1" applyAlignment="1">
      <alignment vertical="center" wrapText="1"/>
    </xf>
    <xf numFmtId="0" fontId="6" fillId="0" borderId="1" xfId="4" applyFont="1" applyFill="1" applyBorder="1" applyAlignment="1">
      <alignment vertical="center" wrapText="1" shrinkToFit="1"/>
    </xf>
    <xf numFmtId="0" fontId="76" fillId="8" borderId="0" xfId="0" applyFont="1" applyFill="1" applyAlignment="1">
      <alignment horizontal="center" vertical="center"/>
    </xf>
    <xf numFmtId="0" fontId="77" fillId="0" borderId="0" xfId="0" applyFont="1" applyFill="1" applyBorder="1">
      <alignment vertical="center"/>
    </xf>
    <xf numFmtId="0" fontId="8" fillId="0" borderId="0" xfId="0" applyFont="1" applyFill="1" applyBorder="1" applyAlignment="1">
      <alignment vertical="distributed"/>
    </xf>
    <xf numFmtId="0" fontId="78" fillId="0" borderId="0" xfId="6" applyFont="1" applyAlignment="1">
      <alignment vertical="center"/>
    </xf>
    <xf numFmtId="0" fontId="78" fillId="0" borderId="0" xfId="6" applyFont="1">
      <alignment vertical="center"/>
    </xf>
    <xf numFmtId="0" fontId="7" fillId="0" borderId="0" xfId="6" applyFont="1">
      <alignment vertical="center"/>
    </xf>
    <xf numFmtId="0" fontId="78" fillId="0" borderId="0" xfId="6" applyFont="1" applyAlignment="1">
      <alignment horizontal="left" vertical="center"/>
    </xf>
    <xf numFmtId="0" fontId="39" fillId="0" borderId="0" xfId="0" applyFont="1" applyAlignment="1" applyProtection="1">
      <alignment horizontal="center" vertical="center"/>
    </xf>
    <xf numFmtId="0" fontId="39" fillId="0" borderId="0" xfId="0" applyFont="1" applyProtection="1">
      <alignment vertical="center"/>
    </xf>
    <xf numFmtId="0" fontId="39" fillId="0" borderId="30" xfId="0" applyFont="1" applyBorder="1" applyProtection="1">
      <alignment vertical="center"/>
    </xf>
    <xf numFmtId="0" fontId="39" fillId="0" borderId="33" xfId="0" applyFont="1" applyBorder="1" applyProtection="1">
      <alignment vertical="center"/>
    </xf>
    <xf numFmtId="0" fontId="39" fillId="0" borderId="38" xfId="0" applyFont="1" applyBorder="1" applyProtection="1">
      <alignment vertical="center"/>
    </xf>
    <xf numFmtId="0" fontId="39" fillId="0" borderId="0" xfId="0" applyFont="1">
      <alignment vertical="center"/>
    </xf>
    <xf numFmtId="0" fontId="6" fillId="0" borderId="0" xfId="0" applyFont="1" applyAlignment="1" applyProtection="1">
      <alignment horizontal="left" vertical="top" wrapText="1"/>
    </xf>
    <xf numFmtId="0" fontId="39" fillId="8" borderId="0" xfId="0" applyFont="1" applyFill="1" applyProtection="1">
      <alignment vertical="center"/>
    </xf>
    <xf numFmtId="0" fontId="81" fillId="8" borderId="1" xfId="0" applyFont="1" applyFill="1" applyBorder="1" applyAlignment="1" applyProtection="1">
      <alignment horizontal="center" vertical="center" wrapText="1"/>
      <protection locked="0"/>
    </xf>
    <xf numFmtId="0" fontId="81" fillId="0" borderId="0" xfId="0" applyFont="1" applyProtection="1">
      <alignment vertical="center"/>
    </xf>
    <xf numFmtId="0" fontId="33" fillId="8" borderId="38" xfId="0" applyFont="1" applyFill="1" applyBorder="1" applyAlignment="1" applyProtection="1">
      <alignment horizontal="center" vertical="center"/>
      <protection locked="0"/>
    </xf>
    <xf numFmtId="49" fontId="33" fillId="0" borderId="39" xfId="0" applyNumberFormat="1" applyFont="1" applyBorder="1" applyAlignment="1" applyProtection="1">
      <alignment horizontal="center" vertical="center"/>
    </xf>
    <xf numFmtId="49" fontId="71" fillId="0" borderId="39" xfId="0" applyNumberFormat="1" applyFont="1" applyBorder="1" applyAlignment="1" applyProtection="1">
      <alignment horizontal="center" vertical="center"/>
    </xf>
    <xf numFmtId="0" fontId="39" fillId="0" borderId="6" xfId="0" applyFont="1" applyFill="1" applyBorder="1" applyAlignment="1" applyProtection="1">
      <alignment horizontal="center" vertical="center" wrapText="1"/>
    </xf>
    <xf numFmtId="0" fontId="29" fillId="0" borderId="11" xfId="6" applyBorder="1">
      <alignment vertical="center"/>
    </xf>
    <xf numFmtId="0" fontId="59" fillId="0" borderId="0" xfId="6" applyFont="1" applyAlignment="1">
      <alignment vertical="center"/>
    </xf>
    <xf numFmtId="0" fontId="86" fillId="0" borderId="0" xfId="6" applyFont="1" applyAlignment="1">
      <alignment vertical="center"/>
    </xf>
    <xf numFmtId="0" fontId="86" fillId="0" borderId="0" xfId="6" applyFont="1" applyBorder="1" applyAlignment="1">
      <alignment vertical="center"/>
    </xf>
    <xf numFmtId="0" fontId="87" fillId="0" borderId="0" xfId="6" applyFont="1" applyFill="1" applyBorder="1" applyAlignment="1">
      <alignment vertical="center"/>
    </xf>
    <xf numFmtId="182" fontId="33" fillId="8" borderId="1" xfId="0" applyNumberFormat="1" applyFont="1" applyFill="1" applyBorder="1" applyAlignment="1" applyProtection="1">
      <alignment horizontal="center" vertical="center"/>
      <protection locked="0"/>
    </xf>
    <xf numFmtId="0" fontId="10" fillId="0" borderId="0" xfId="0" applyFont="1">
      <alignment vertical="center"/>
    </xf>
    <xf numFmtId="0" fontId="7" fillId="0" borderId="0" xfId="6" applyFont="1" applyAlignment="1">
      <alignment vertical="center"/>
    </xf>
    <xf numFmtId="0" fontId="6" fillId="0" borderId="13" xfId="4" applyFont="1" applyFill="1" applyBorder="1" applyAlignment="1">
      <alignment horizontal="left" vertical="center" wrapText="1" shrinkToFit="1"/>
    </xf>
    <xf numFmtId="176" fontId="7" fillId="0" borderId="2" xfId="4" applyNumberFormat="1" applyFont="1" applyFill="1" applyBorder="1" applyAlignment="1">
      <alignment horizontal="right" vertical="center" wrapText="1" shrinkToFit="1"/>
    </xf>
    <xf numFmtId="0" fontId="6" fillId="0" borderId="9" xfId="4" quotePrefix="1" applyFont="1" applyFill="1" applyBorder="1" applyAlignment="1">
      <alignment horizontal="right" vertical="center" wrapText="1"/>
    </xf>
    <xf numFmtId="0" fontId="6" fillId="8" borderId="2" xfId="4" applyFont="1" applyFill="1" applyBorder="1" applyAlignment="1">
      <alignment horizontal="left" vertical="center" wrapText="1" shrinkToFit="1"/>
    </xf>
    <xf numFmtId="0" fontId="68" fillId="8" borderId="0" xfId="0" applyFont="1" applyFill="1" applyAlignment="1">
      <alignment vertical="center" wrapText="1"/>
    </xf>
    <xf numFmtId="180" fontId="0" fillId="0" borderId="0" xfId="0" applyNumberFormat="1" applyFill="1" applyAlignment="1">
      <alignment vertical="center"/>
    </xf>
    <xf numFmtId="0" fontId="0" fillId="0" borderId="0" xfId="0" applyFill="1" applyBorder="1" applyAlignment="1">
      <alignment vertical="center"/>
    </xf>
    <xf numFmtId="0" fontId="0" fillId="0" borderId="0" xfId="0" applyFill="1" applyBorder="1">
      <alignment vertical="center"/>
    </xf>
    <xf numFmtId="0" fontId="6" fillId="0" borderId="6" xfId="6" applyFont="1" applyBorder="1" applyAlignment="1">
      <alignment horizontal="center" vertical="center" wrapText="1"/>
    </xf>
    <xf numFmtId="0" fontId="6" fillId="0" borderId="51" xfId="6" applyFont="1" applyBorder="1" applyAlignment="1">
      <alignment horizontal="center" vertical="center" wrapText="1"/>
    </xf>
    <xf numFmtId="38" fontId="81" fillId="0" borderId="50" xfId="7" applyFont="1" applyBorder="1" applyAlignment="1">
      <alignment horizontal="right" vertical="center"/>
    </xf>
    <xf numFmtId="0" fontId="6" fillId="8" borderId="1" xfId="4" applyFont="1" applyFill="1" applyBorder="1" applyAlignment="1">
      <alignment horizontal="left" vertical="center" wrapText="1"/>
    </xf>
    <xf numFmtId="0" fontId="7" fillId="0" borderId="0" xfId="6" applyFont="1" applyAlignment="1">
      <alignment vertical="center" wrapText="1"/>
    </xf>
    <xf numFmtId="0" fontId="88" fillId="0" borderId="0" xfId="6" applyFont="1">
      <alignment vertical="center"/>
    </xf>
    <xf numFmtId="3" fontId="30" fillId="5" borderId="34" xfId="6" applyNumberFormat="1" applyFont="1" applyFill="1" applyBorder="1" applyProtection="1">
      <alignment vertical="center"/>
    </xf>
    <xf numFmtId="3" fontId="30" fillId="0" borderId="34" xfId="6" applyNumberFormat="1" applyFont="1" applyFill="1" applyBorder="1" applyProtection="1">
      <alignment vertical="center"/>
    </xf>
    <xf numFmtId="0" fontId="93" fillId="0" borderId="35" xfId="6" applyFont="1" applyBorder="1" applyAlignment="1">
      <alignment horizontal="center" vertical="center" wrapText="1"/>
    </xf>
    <xf numFmtId="0" fontId="29" fillId="0" borderId="35" xfId="6" applyBorder="1" applyAlignment="1">
      <alignment horizontal="center" vertical="center"/>
    </xf>
    <xf numFmtId="0" fontId="39" fillId="0" borderId="2" xfId="0" applyFont="1" applyFill="1" applyBorder="1" applyAlignment="1" applyProtection="1">
      <alignment vertical="center" wrapText="1"/>
    </xf>
    <xf numFmtId="0" fontId="39" fillId="0" borderId="8" xfId="0" applyFont="1" applyFill="1" applyBorder="1" applyAlignment="1" applyProtection="1">
      <alignment vertical="center" wrapText="1"/>
    </xf>
    <xf numFmtId="0" fontId="39" fillId="0" borderId="4" xfId="0" applyFont="1" applyFill="1" applyBorder="1" applyAlignment="1" applyProtection="1">
      <alignment vertical="center" wrapText="1"/>
    </xf>
    <xf numFmtId="0" fontId="93" fillId="0" borderId="34" xfId="6" applyFont="1" applyBorder="1" applyAlignment="1">
      <alignment horizontal="center" vertical="center" wrapText="1"/>
    </xf>
    <xf numFmtId="0" fontId="30" fillId="9" borderId="58" xfId="6" applyFont="1" applyFill="1" applyBorder="1" applyAlignment="1">
      <alignment horizontal="center" vertical="center"/>
    </xf>
    <xf numFmtId="0" fontId="30" fillId="8" borderId="59" xfId="6" applyFont="1" applyFill="1" applyBorder="1" applyProtection="1">
      <alignment vertical="center"/>
      <protection locked="0"/>
    </xf>
    <xf numFmtId="0" fontId="30" fillId="8" borderId="61" xfId="6" applyFont="1" applyFill="1" applyBorder="1" applyProtection="1">
      <alignment vertical="center"/>
      <protection locked="0"/>
    </xf>
    <xf numFmtId="0" fontId="31" fillId="10" borderId="6" xfId="6" applyFont="1" applyFill="1" applyBorder="1" applyAlignment="1">
      <alignment horizontal="right" vertical="center"/>
    </xf>
    <xf numFmtId="0" fontId="6" fillId="8" borderId="2" xfId="4" applyFont="1" applyFill="1" applyBorder="1" applyAlignment="1" applyProtection="1">
      <alignment vertical="center" wrapText="1" shrinkToFit="1"/>
      <protection locked="0"/>
    </xf>
    <xf numFmtId="3" fontId="7" fillId="8" borderId="3" xfId="0" applyNumberFormat="1" applyFont="1" applyFill="1" applyBorder="1" applyAlignment="1" applyProtection="1">
      <alignment vertical="center" wrapText="1"/>
      <protection locked="0"/>
    </xf>
    <xf numFmtId="38" fontId="14" fillId="8" borderId="1" xfId="1" applyFont="1" applyFill="1" applyBorder="1" applyAlignment="1" applyProtection="1">
      <alignment horizontal="right" vertical="center"/>
      <protection locked="0"/>
    </xf>
    <xf numFmtId="0" fontId="30" fillId="7" borderId="34" xfId="6" applyFont="1" applyFill="1" applyBorder="1" applyProtection="1">
      <alignment vertical="center"/>
    </xf>
    <xf numFmtId="0" fontId="30" fillId="7" borderId="46" xfId="6" applyFont="1" applyFill="1" applyBorder="1" applyProtection="1">
      <alignment vertical="center"/>
    </xf>
    <xf numFmtId="0" fontId="30" fillId="7" borderId="35" xfId="6" applyFont="1" applyFill="1" applyBorder="1" applyProtection="1">
      <alignment vertical="center"/>
    </xf>
    <xf numFmtId="0" fontId="30" fillId="0" borderId="46" xfId="6" applyFont="1" applyFill="1" applyBorder="1" applyProtection="1">
      <alignment vertical="center"/>
    </xf>
    <xf numFmtId="0" fontId="30" fillId="0" borderId="59" xfId="6" applyFont="1" applyFill="1" applyBorder="1" applyProtection="1">
      <alignment vertical="center"/>
    </xf>
    <xf numFmtId="0" fontId="30" fillId="0" borderId="60" xfId="6" applyFont="1" applyFill="1" applyBorder="1" applyProtection="1">
      <alignment vertical="center"/>
    </xf>
    <xf numFmtId="0" fontId="30" fillId="0" borderId="57" xfId="6" applyFont="1" applyFill="1" applyBorder="1" applyProtection="1">
      <alignment vertical="center"/>
    </xf>
    <xf numFmtId="181" fontId="23" fillId="0" borderId="1" xfId="4" applyNumberFormat="1" applyFont="1" applyBorder="1" applyAlignment="1">
      <alignment horizontal="center"/>
    </xf>
    <xf numFmtId="181" fontId="23" fillId="0" borderId="6" xfId="4" applyNumberFormat="1" applyFont="1" applyBorder="1" applyAlignment="1">
      <alignment horizontal="center"/>
    </xf>
    <xf numFmtId="181" fontId="23" fillId="0" borderId="7" xfId="4" applyNumberFormat="1" applyFont="1" applyBorder="1" applyAlignment="1">
      <alignment horizontal="center"/>
    </xf>
    <xf numFmtId="0" fontId="10" fillId="4" borderId="1" xfId="0" applyFont="1" applyFill="1" applyBorder="1" applyAlignment="1">
      <alignment horizontal="center" vertical="center"/>
    </xf>
    <xf numFmtId="38" fontId="10" fillId="0" borderId="1" xfId="3" applyFont="1" applyFill="1" applyBorder="1">
      <alignment vertical="center"/>
    </xf>
    <xf numFmtId="3" fontId="8" fillId="5" borderId="34" xfId="6" applyNumberFormat="1" applyFont="1" applyFill="1" applyBorder="1" applyProtection="1">
      <alignment vertical="center"/>
    </xf>
    <xf numFmtId="3" fontId="8" fillId="0" borderId="34" xfId="6" applyNumberFormat="1" applyFont="1" applyFill="1" applyBorder="1" applyProtection="1">
      <alignment vertical="center"/>
    </xf>
    <xf numFmtId="3" fontId="8" fillId="8" borderId="34" xfId="6" applyNumberFormat="1" applyFont="1" applyFill="1" applyBorder="1" applyProtection="1">
      <alignment vertical="center"/>
    </xf>
    <xf numFmtId="181" fontId="100" fillId="0" borderId="8" xfId="4" applyNumberFormat="1" applyFont="1" applyBorder="1"/>
    <xf numFmtId="0" fontId="101" fillId="0" borderId="11" xfId="6" applyFont="1" applyBorder="1" applyAlignment="1">
      <alignment vertical="center"/>
    </xf>
    <xf numFmtId="0" fontId="6" fillId="0" borderId="0" xfId="6" applyFont="1" applyFill="1">
      <alignment vertical="center"/>
    </xf>
    <xf numFmtId="0" fontId="39" fillId="10" borderId="1" xfId="6" applyFont="1" applyFill="1" applyBorder="1" applyAlignment="1">
      <alignment horizontal="center" vertical="center"/>
    </xf>
    <xf numFmtId="0" fontId="102" fillId="0" borderId="0" xfId="6" applyFont="1" applyAlignment="1">
      <alignment vertical="center"/>
    </xf>
    <xf numFmtId="0" fontId="103" fillId="0" borderId="0" xfId="6" applyFont="1" applyFill="1">
      <alignment vertical="center"/>
    </xf>
    <xf numFmtId="0" fontId="92" fillId="0" borderId="31" xfId="6" applyFont="1" applyBorder="1" applyAlignment="1">
      <alignment horizontal="center" vertical="center" wrapText="1"/>
    </xf>
    <xf numFmtId="0" fontId="7" fillId="10" borderId="1" xfId="6" applyFont="1" applyFill="1" applyBorder="1" applyAlignment="1">
      <alignment horizontal="center" vertical="center"/>
    </xf>
    <xf numFmtId="0" fontId="64" fillId="0" borderId="4" xfId="0" applyFont="1" applyFill="1" applyBorder="1" applyAlignment="1">
      <alignment horizontal="left" vertical="center" wrapText="1"/>
    </xf>
    <xf numFmtId="0" fontId="64" fillId="0" borderId="0" xfId="0" applyFont="1" applyFill="1" applyAlignment="1">
      <alignment horizontal="left" vertical="center" wrapText="1"/>
    </xf>
    <xf numFmtId="0" fontId="33" fillId="0" borderId="6" xfId="0" applyFont="1" applyFill="1" applyBorder="1" applyAlignment="1">
      <alignment horizontal="center" vertical="center" wrapText="1"/>
    </xf>
    <xf numFmtId="0" fontId="0" fillId="0" borderId="7" xfId="0" applyBorder="1" applyAlignment="1">
      <alignment horizontal="center" vertical="center" wrapText="1"/>
    </xf>
    <xf numFmtId="0" fontId="33" fillId="0" borderId="1" xfId="0" applyFont="1" applyFill="1" applyBorder="1" applyAlignment="1">
      <alignment vertical="center" wrapText="1"/>
    </xf>
    <xf numFmtId="0" fontId="33" fillId="0" borderId="1" xfId="0" applyFont="1" applyFill="1" applyBorder="1" applyAlignment="1">
      <alignment wrapText="1"/>
    </xf>
    <xf numFmtId="0" fontId="33" fillId="0" borderId="1" xfId="0" applyFont="1" applyFill="1" applyBorder="1" applyAlignment="1"/>
    <xf numFmtId="0" fontId="33" fillId="0" borderId="1" xfId="0" applyFont="1" applyFill="1" applyBorder="1" applyAlignment="1">
      <alignment horizontal="center" vertical="center" wrapText="1"/>
    </xf>
    <xf numFmtId="0" fontId="91" fillId="0" borderId="4" xfId="0" applyFont="1" applyFill="1" applyBorder="1" applyAlignment="1">
      <alignment horizontal="left" vertical="top" wrapText="1"/>
    </xf>
    <xf numFmtId="0" fontId="91" fillId="0" borderId="0" xfId="0" applyFont="1" applyFill="1" applyAlignment="1">
      <alignment horizontal="left" vertical="top" wrapText="1"/>
    </xf>
    <xf numFmtId="0" fontId="65" fillId="0" borderId="4"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33" fillId="0" borderId="1" xfId="0" applyFont="1" applyFill="1" applyBorder="1" applyAlignment="1">
      <alignment horizontal="center" vertical="center"/>
    </xf>
    <xf numFmtId="0" fontId="0" fillId="0" borderId="1" xfId="0" applyBorder="1" applyAlignment="1">
      <alignment vertical="center"/>
    </xf>
    <xf numFmtId="0" fontId="33" fillId="0" borderId="7" xfId="0" applyFont="1" applyFill="1" applyBorder="1" applyAlignment="1">
      <alignment horizontal="center" vertical="center" wrapText="1"/>
    </xf>
    <xf numFmtId="0" fontId="33" fillId="0" borderId="6" xfId="0" applyFont="1" applyFill="1" applyBorder="1" applyAlignment="1">
      <alignment horizontal="center" vertical="center"/>
    </xf>
    <xf numFmtId="0" fontId="33" fillId="0" borderId="7" xfId="0" applyFont="1" applyBorder="1" applyAlignment="1">
      <alignment vertical="center"/>
    </xf>
    <xf numFmtId="0" fontId="33" fillId="0" borderId="2" xfId="0" applyFont="1" applyFill="1" applyBorder="1" applyAlignment="1">
      <alignment horizontal="distributed" vertical="center" wrapText="1"/>
    </xf>
    <xf numFmtId="0" fontId="33" fillId="0" borderId="8" xfId="0" applyFont="1" applyBorder="1" applyAlignment="1">
      <alignment horizontal="distributed" vertical="center"/>
    </xf>
    <xf numFmtId="0" fontId="33" fillId="0" borderId="3" xfId="0" applyFont="1" applyBorder="1" applyAlignment="1">
      <alignment horizontal="distributed" vertical="center"/>
    </xf>
    <xf numFmtId="0" fontId="64" fillId="0" borderId="0" xfId="0" applyFont="1" applyFill="1" applyBorder="1" applyAlignment="1">
      <alignment horizontal="left" vertical="center" wrapText="1"/>
    </xf>
    <xf numFmtId="0" fontId="39" fillId="0" borderId="6" xfId="0" applyFont="1" applyFill="1" applyBorder="1" applyAlignment="1" applyProtection="1">
      <alignment horizontal="left" vertical="center" wrapText="1" indent="1"/>
    </xf>
    <xf numFmtId="0" fontId="39" fillId="0" borderId="7" xfId="0" applyFont="1" applyFill="1" applyBorder="1" applyAlignment="1" applyProtection="1">
      <alignment horizontal="left" vertical="center" wrapText="1" indent="1"/>
    </xf>
    <xf numFmtId="0" fontId="39" fillId="0" borderId="15" xfId="0" applyFont="1" applyFill="1" applyBorder="1" applyAlignment="1" applyProtection="1">
      <alignment vertical="top" wrapText="1"/>
    </xf>
    <xf numFmtId="0" fontId="39" fillId="0" borderId="10" xfId="0" applyFont="1" applyFill="1" applyBorder="1" applyAlignment="1" applyProtection="1">
      <alignment horizontal="left" vertical="center" wrapText="1" indent="1"/>
    </xf>
    <xf numFmtId="0" fontId="39" fillId="0" borderId="14" xfId="0" applyFont="1" applyFill="1" applyBorder="1" applyAlignment="1" applyProtection="1">
      <alignment horizontal="left" vertical="center" wrapText="1" indent="1"/>
    </xf>
    <xf numFmtId="0" fontId="39" fillId="0" borderId="9" xfId="0" applyFont="1" applyFill="1" applyBorder="1" applyAlignment="1" applyProtection="1">
      <alignment horizontal="left" vertical="center" wrapText="1" indent="1"/>
    </xf>
    <xf numFmtId="0" fontId="39" fillId="0" borderId="13" xfId="0" applyFont="1" applyFill="1" applyBorder="1" applyAlignment="1" applyProtection="1">
      <alignment horizontal="left" vertical="center" wrapText="1" indent="1"/>
    </xf>
    <xf numFmtId="0" fontId="39" fillId="0" borderId="1" xfId="0" applyFont="1" applyFill="1" applyBorder="1" applyAlignment="1" applyProtection="1">
      <alignment horizontal="center" vertical="center"/>
    </xf>
    <xf numFmtId="0" fontId="40" fillId="0" borderId="1" xfId="0" applyFont="1" applyBorder="1" applyAlignment="1" applyProtection="1">
      <alignment vertical="center"/>
    </xf>
    <xf numFmtId="0" fontId="39" fillId="0" borderId="1" xfId="0" applyFont="1" applyFill="1" applyBorder="1" applyAlignment="1" applyProtection="1">
      <alignment horizontal="center" vertical="center" wrapText="1"/>
    </xf>
    <xf numFmtId="178" fontId="39" fillId="0" borderId="1" xfId="0" applyNumberFormat="1" applyFont="1" applyFill="1" applyBorder="1" applyAlignment="1" applyProtection="1">
      <alignment horizontal="center" vertical="center" wrapText="1"/>
    </xf>
    <xf numFmtId="178" fontId="85" fillId="0" borderId="6" xfId="0" applyNumberFormat="1" applyFont="1" applyFill="1" applyBorder="1" applyAlignment="1" applyProtection="1">
      <alignment horizontal="center" vertical="center" wrapText="1"/>
    </xf>
    <xf numFmtId="178" fontId="85" fillId="0" borderId="7" xfId="0" applyNumberFormat="1" applyFont="1" applyFill="1" applyBorder="1" applyAlignment="1" applyProtection="1">
      <alignment horizontal="center" vertical="center" wrapText="1"/>
    </xf>
    <xf numFmtId="0" fontId="39" fillId="0" borderId="7" xfId="0" applyFont="1" applyFill="1" applyBorder="1" applyAlignment="1" applyProtection="1">
      <alignment horizontal="left" wrapText="1"/>
    </xf>
    <xf numFmtId="0" fontId="39" fillId="0" borderId="1" xfId="0" applyFont="1" applyFill="1" applyBorder="1" applyAlignment="1" applyProtection="1">
      <alignment horizontal="left"/>
    </xf>
    <xf numFmtId="0" fontId="39" fillId="0" borderId="6" xfId="0" applyFont="1" applyFill="1" applyBorder="1" applyAlignment="1" applyProtection="1">
      <alignment horizontal="left"/>
    </xf>
    <xf numFmtId="0" fontId="39" fillId="10" borderId="1" xfId="0" applyFont="1" applyFill="1" applyBorder="1" applyAlignment="1" applyProtection="1">
      <alignment horizontal="center" vertical="center" wrapText="1"/>
    </xf>
    <xf numFmtId="0" fontId="40" fillId="0" borderId="1" xfId="0" applyFont="1" applyBorder="1" applyAlignment="1" applyProtection="1">
      <alignment horizontal="center" vertical="center"/>
    </xf>
    <xf numFmtId="0" fontId="39" fillId="0" borderId="1" xfId="0" applyFont="1" applyFill="1" applyBorder="1" applyAlignment="1" applyProtection="1">
      <alignment horizontal="left" vertical="center" wrapText="1" indent="1"/>
    </xf>
    <xf numFmtId="0" fontId="0" fillId="5" borderId="0" xfId="0" applyFont="1" applyFill="1" applyAlignment="1" applyProtection="1">
      <alignment vertical="center"/>
      <protection locked="0"/>
    </xf>
    <xf numFmtId="178" fontId="0" fillId="0" borderId="0" xfId="0" applyNumberFormat="1" applyFont="1" applyAlignment="1">
      <alignment horizontal="left" vertical="center" wrapText="1"/>
    </xf>
    <xf numFmtId="178" fontId="0" fillId="0" borderId="0" xfId="0" applyNumberFormat="1" applyFont="1" applyAlignment="1">
      <alignment horizontal="left" vertical="center"/>
    </xf>
    <xf numFmtId="0" fontId="42" fillId="0" borderId="0" xfId="0" applyFont="1" applyAlignment="1">
      <alignment horizontal="left" vertical="center" wrapText="1"/>
    </xf>
    <xf numFmtId="0" fontId="0" fillId="0" borderId="0" xfId="0" applyFont="1" applyAlignment="1">
      <alignment horizontal="left" vertical="center"/>
    </xf>
    <xf numFmtId="0" fontId="33" fillId="0" borderId="0" xfId="0" applyFont="1" applyAlignment="1">
      <alignment vertical="center"/>
    </xf>
    <xf numFmtId="0" fontId="0" fillId="0" borderId="0" xfId="0" applyAlignment="1">
      <alignment vertical="center"/>
    </xf>
    <xf numFmtId="58" fontId="0" fillId="0" borderId="0" xfId="0" applyNumberFormat="1" applyFont="1" applyAlignment="1">
      <alignment horizontal="center" vertical="center"/>
    </xf>
    <xf numFmtId="0" fontId="0" fillId="0" borderId="0" xfId="0" applyFont="1" applyAlignment="1">
      <alignment vertical="center"/>
    </xf>
    <xf numFmtId="0" fontId="42" fillId="0" borderId="0" xfId="0" applyFont="1" applyAlignment="1">
      <alignment horizontal="left" vertical="center"/>
    </xf>
    <xf numFmtId="0" fontId="0" fillId="0" borderId="0" xfId="0" applyFont="1" applyAlignment="1">
      <alignment vertical="center" wrapText="1"/>
    </xf>
    <xf numFmtId="179" fontId="0" fillId="0" borderId="0" xfId="0" applyNumberFormat="1" applyFont="1" applyAlignment="1">
      <alignment horizontal="left" vertical="center"/>
    </xf>
    <xf numFmtId="0" fontId="22" fillId="0" borderId="0" xfId="4" applyFont="1" applyFill="1" applyAlignment="1">
      <alignment horizontal="left" vertical="center" wrapText="1"/>
    </xf>
    <xf numFmtId="0" fontId="6" fillId="5" borderId="0" xfId="4" applyFont="1" applyFill="1" applyBorder="1" applyAlignment="1" applyProtection="1">
      <alignment horizontal="left" vertical="center" shrinkToFit="1"/>
    </xf>
    <xf numFmtId="0" fontId="6" fillId="0" borderId="9" xfId="4" applyFont="1" applyFill="1" applyBorder="1" applyAlignment="1">
      <alignment horizontal="center" vertical="center" wrapText="1"/>
    </xf>
    <xf numFmtId="0" fontId="6" fillId="0" borderId="13" xfId="4" applyFont="1" applyFill="1" applyBorder="1" applyAlignment="1">
      <alignment horizontal="center" vertical="center" wrapText="1"/>
    </xf>
    <xf numFmtId="0" fontId="6" fillId="0" borderId="4" xfId="4" applyFont="1" applyFill="1" applyBorder="1" applyAlignment="1">
      <alignment horizontal="center" vertical="center" wrapText="1"/>
    </xf>
    <xf numFmtId="0" fontId="6" fillId="0" borderId="5" xfId="4" applyFont="1" applyFill="1"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6" fillId="0" borderId="2"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0" fillId="0" borderId="3" xfId="0" applyBorder="1" applyAlignment="1">
      <alignment vertical="center"/>
    </xf>
    <xf numFmtId="0" fontId="6" fillId="0" borderId="10" xfId="4" applyFont="1" applyFill="1" applyBorder="1" applyAlignment="1">
      <alignment horizontal="center" vertical="center" wrapText="1"/>
    </xf>
    <xf numFmtId="0" fontId="6" fillId="0" borderId="14" xfId="4" applyFont="1" applyFill="1" applyBorder="1" applyAlignment="1">
      <alignment horizontal="center" vertical="center" wrapText="1"/>
    </xf>
    <xf numFmtId="0" fontId="7" fillId="0" borderId="0" xfId="0" applyFont="1" applyFill="1" applyBorder="1" applyAlignment="1">
      <alignment vertical="center"/>
    </xf>
    <xf numFmtId="3" fontId="0" fillId="0" borderId="0" xfId="0" applyNumberFormat="1" applyFont="1" applyAlignment="1">
      <alignment vertical="center"/>
    </xf>
    <xf numFmtId="3" fontId="0" fillId="0" borderId="0" xfId="0" applyNumberFormat="1" applyAlignment="1">
      <alignment vertical="center"/>
    </xf>
    <xf numFmtId="0" fontId="13" fillId="0" borderId="6" xfId="0" applyFont="1" applyBorder="1" applyAlignment="1">
      <alignment horizontal="distributed" vertical="center" justifyLastLine="1"/>
    </xf>
    <xf numFmtId="0" fontId="13" fillId="0" borderId="7" xfId="0" applyFont="1" applyBorder="1" applyAlignment="1">
      <alignment horizontal="distributed" vertical="center" justifyLastLine="1"/>
    </xf>
    <xf numFmtId="0" fontId="13" fillId="0" borderId="1" xfId="0" applyFont="1" applyBorder="1" applyAlignment="1">
      <alignment horizontal="distributed" vertical="center" justifyLastLine="1"/>
    </xf>
    <xf numFmtId="0" fontId="20" fillId="0" borderId="0" xfId="0" applyFont="1" applyAlignment="1">
      <alignment horizontal="center" vertical="center" wrapText="1"/>
    </xf>
    <xf numFmtId="0" fontId="13" fillId="5" borderId="9" xfId="0" applyFont="1" applyFill="1" applyBorder="1" applyAlignment="1">
      <alignment horizontal="left" vertical="center" wrapText="1" indent="1"/>
    </xf>
    <xf numFmtId="0" fontId="13" fillId="5" borderId="15" xfId="0" applyFont="1" applyFill="1" applyBorder="1" applyAlignment="1">
      <alignment horizontal="left" vertical="center" wrapText="1" indent="1"/>
    </xf>
    <xf numFmtId="0" fontId="13" fillId="5" borderId="13" xfId="0" applyFont="1" applyFill="1" applyBorder="1" applyAlignment="1">
      <alignment horizontal="left" vertical="center" wrapText="1" indent="1"/>
    </xf>
    <xf numFmtId="0" fontId="13" fillId="5" borderId="6" xfId="0" applyFont="1" applyFill="1" applyBorder="1" applyAlignment="1">
      <alignment horizontal="left" vertical="center" wrapText="1" indent="1"/>
    </xf>
    <xf numFmtId="0" fontId="13" fillId="5" borderId="12" xfId="0" applyFont="1" applyFill="1" applyBorder="1" applyAlignment="1">
      <alignment horizontal="left" vertical="center" wrapText="1" indent="1"/>
    </xf>
    <xf numFmtId="0" fontId="13" fillId="5" borderId="7" xfId="0" applyFont="1" applyFill="1" applyBorder="1" applyAlignment="1">
      <alignment horizontal="left" vertical="center" wrapText="1" indent="1"/>
    </xf>
    <xf numFmtId="0" fontId="23" fillId="0" borderId="1" xfId="0" applyFont="1" applyBorder="1" applyAlignment="1">
      <alignment horizontal="left" vertical="center" wrapText="1" indent="1"/>
    </xf>
    <xf numFmtId="0" fontId="14" fillId="8" borderId="0" xfId="0" applyFont="1" applyFill="1" applyAlignment="1" applyProtection="1">
      <alignment horizontal="left" vertical="top" wrapText="1"/>
      <protection locked="0"/>
    </xf>
    <xf numFmtId="0" fontId="13" fillId="5" borderId="10" xfId="0" applyFont="1" applyFill="1" applyBorder="1" applyAlignment="1">
      <alignment horizontal="left" vertical="center" wrapText="1" indent="1"/>
    </xf>
    <xf numFmtId="0" fontId="0" fillId="5" borderId="11" xfId="0" applyFill="1" applyBorder="1" applyAlignment="1">
      <alignment horizontal="left" vertical="center" wrapText="1" indent="1"/>
    </xf>
    <xf numFmtId="0" fontId="0" fillId="5" borderId="14" xfId="0" applyFill="1" applyBorder="1" applyAlignment="1">
      <alignment horizontal="left" vertical="center" wrapText="1" indent="1"/>
    </xf>
    <xf numFmtId="0" fontId="13" fillId="0" borderId="2" xfId="0" applyFont="1" applyBorder="1" applyAlignment="1">
      <alignment horizontal="distributed" vertical="center"/>
    </xf>
    <xf numFmtId="0" fontId="0" fillId="0" borderId="3" xfId="0" applyBorder="1" applyAlignment="1">
      <alignment horizontal="distributed"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38" fontId="13" fillId="0" borderId="1" xfId="1" applyFont="1" applyFill="1" applyBorder="1" applyAlignment="1">
      <alignmen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38" fontId="13" fillId="0" borderId="1" xfId="1" applyFont="1" applyFill="1" applyBorder="1" applyAlignment="1">
      <alignment vertical="center"/>
    </xf>
    <xf numFmtId="38" fontId="13" fillId="0" borderId="4" xfId="1" applyFont="1" applyFill="1" applyBorder="1" applyAlignment="1">
      <alignment horizontal="right" vertical="center"/>
    </xf>
    <xf numFmtId="38" fontId="13" fillId="0" borderId="5" xfId="1" applyFont="1" applyFill="1" applyBorder="1" applyAlignment="1">
      <alignment horizontal="right" vertical="center"/>
    </xf>
    <xf numFmtId="38" fontId="13" fillId="0" borderId="10" xfId="1" applyFont="1" applyFill="1" applyBorder="1" applyAlignment="1">
      <alignment horizontal="right" vertical="center"/>
    </xf>
    <xf numFmtId="38" fontId="13" fillId="0" borderId="14" xfId="1" applyFont="1" applyFill="1" applyBorder="1" applyAlignment="1">
      <alignment horizontal="right" vertical="center"/>
    </xf>
    <xf numFmtId="38" fontId="13" fillId="0" borderId="1" xfId="1" applyFont="1" applyFill="1" applyBorder="1" applyAlignment="1">
      <alignment horizontal="right" vertical="center"/>
    </xf>
    <xf numFmtId="0" fontId="13" fillId="0" borderId="11" xfId="0" applyFont="1" applyBorder="1" applyAlignment="1">
      <alignment horizontal="right" vertical="center"/>
    </xf>
    <xf numFmtId="0" fontId="13" fillId="0" borderId="1" xfId="0" applyFont="1" applyBorder="1" applyAlignment="1">
      <alignment horizontal="right" vertical="center"/>
    </xf>
    <xf numFmtId="0" fontId="18" fillId="0" borderId="9" xfId="0" applyFont="1" applyBorder="1" applyAlignment="1">
      <alignment horizontal="distributed" vertical="center" wrapText="1"/>
    </xf>
    <xf numFmtId="0" fontId="18" fillId="0" borderId="13" xfId="0" applyFont="1" applyBorder="1" applyAlignment="1">
      <alignment horizontal="distributed" vertical="center" wrapText="1"/>
    </xf>
    <xf numFmtId="38" fontId="13" fillId="0" borderId="9" xfId="1" applyFont="1" applyFill="1" applyBorder="1" applyAlignment="1">
      <alignment horizontal="right" vertical="center"/>
    </xf>
    <xf numFmtId="38" fontId="13" fillId="0" borderId="13" xfId="1" applyFont="1" applyFill="1" applyBorder="1" applyAlignment="1">
      <alignment horizontal="right" vertical="center"/>
    </xf>
    <xf numFmtId="0" fontId="23" fillId="5" borderId="1" xfId="0" applyFont="1" applyFill="1" applyBorder="1" applyAlignment="1">
      <alignment horizontal="left" vertical="center" wrapText="1" inden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4" fillId="2" borderId="1" xfId="2" applyFont="1" applyFill="1" applyBorder="1" applyAlignment="1">
      <alignment horizontal="center" vertical="center" wrapText="1"/>
    </xf>
    <xf numFmtId="0" fontId="14" fillId="2" borderId="1" xfId="2" applyFont="1" applyFill="1" applyBorder="1" applyAlignment="1">
      <alignment horizontal="center" vertical="center"/>
    </xf>
    <xf numFmtId="0" fontId="14" fillId="0" borderId="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6" xfId="0" applyFont="1" applyFill="1" applyBorder="1" applyAlignment="1">
      <alignment horizontal="center" vertical="center" shrinkToFit="1"/>
    </xf>
    <xf numFmtId="0" fontId="14" fillId="4" borderId="7" xfId="0" applyFont="1" applyFill="1" applyBorder="1" applyAlignment="1">
      <alignment horizontal="center" vertical="center" shrinkToFit="1"/>
    </xf>
    <xf numFmtId="0" fontId="24" fillId="0" borderId="0" xfId="0" applyFont="1" applyFill="1" applyBorder="1" applyAlignment="1">
      <alignment horizontal="left" vertical="distributed" wrapText="1"/>
    </xf>
    <xf numFmtId="0" fontId="24" fillId="0" borderId="0" xfId="0" applyFont="1" applyFill="1" applyBorder="1" applyAlignment="1">
      <alignment horizontal="left" vertical="distributed"/>
    </xf>
    <xf numFmtId="0" fontId="100" fillId="0" borderId="0" xfId="0" applyFont="1" applyFill="1" applyBorder="1" applyAlignment="1">
      <alignment horizontal="left" vertical="distributed" wrapText="1"/>
    </xf>
    <xf numFmtId="0" fontId="100" fillId="0" borderId="0" xfId="0" applyFont="1" applyFill="1" applyBorder="1" applyAlignment="1">
      <alignment horizontal="left" vertical="distributed"/>
    </xf>
    <xf numFmtId="0" fontId="8" fillId="0" borderId="1"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4" xfId="0" applyFont="1" applyFill="1" applyBorder="1" applyAlignment="1">
      <alignment horizontal="left" vertical="center" wrapText="1"/>
    </xf>
    <xf numFmtId="181" fontId="23" fillId="0" borderId="0" xfId="4" applyNumberFormat="1" applyFont="1" applyAlignment="1">
      <alignment horizontal="left" vertical="center" wrapText="1"/>
    </xf>
    <xf numFmtId="181" fontId="52" fillId="0" borderId="0" xfId="4" applyNumberFormat="1" applyFont="1" applyAlignment="1">
      <alignment horizontal="center"/>
    </xf>
    <xf numFmtId="181" fontId="23" fillId="0" borderId="1" xfId="4" applyNumberFormat="1" applyFont="1" applyBorder="1" applyAlignment="1">
      <alignment horizontal="center"/>
    </xf>
    <xf numFmtId="181" fontId="23" fillId="0" borderId="6" xfId="4" applyNumberFormat="1" applyFont="1" applyBorder="1" applyAlignment="1">
      <alignment horizontal="center"/>
    </xf>
    <xf numFmtId="181" fontId="23" fillId="0" borderId="12" xfId="4" applyNumberFormat="1" applyFont="1" applyBorder="1" applyAlignment="1">
      <alignment horizontal="center"/>
    </xf>
    <xf numFmtId="181" fontId="23" fillId="0" borderId="7" xfId="4" applyNumberFormat="1" applyFont="1" applyBorder="1" applyAlignment="1">
      <alignment horizontal="center"/>
    </xf>
    <xf numFmtId="0" fontId="0" fillId="0" borderId="0" xfId="0" applyFont="1" applyAlignment="1">
      <alignment vertical="center" shrinkToFit="1"/>
    </xf>
    <xf numFmtId="0" fontId="0" fillId="0" borderId="0" xfId="0" applyAlignment="1">
      <alignment vertical="center" shrinkToFit="1"/>
    </xf>
    <xf numFmtId="180" fontId="0" fillId="0" borderId="0" xfId="0" applyNumberFormat="1" applyFont="1" applyAlignment="1">
      <alignment horizontal="center" vertical="center"/>
    </xf>
    <xf numFmtId="0" fontId="0" fillId="0" borderId="0" xfId="0" applyFont="1" applyAlignment="1">
      <alignment vertical="top" wrapText="1"/>
    </xf>
    <xf numFmtId="0" fontId="6" fillId="0" borderId="0" xfId="4" applyFont="1" applyFill="1" applyBorder="1" applyAlignment="1">
      <alignment horizontal="center" vertical="center"/>
    </xf>
    <xf numFmtId="0" fontId="6" fillId="0" borderId="15" xfId="4" applyFont="1" applyFill="1" applyBorder="1" applyAlignment="1">
      <alignment horizontal="left" vertical="center"/>
    </xf>
    <xf numFmtId="0" fontId="32" fillId="5" borderId="0" xfId="2" applyFont="1" applyFill="1" applyBorder="1" applyAlignment="1">
      <alignment horizontal="center" vertical="center"/>
    </xf>
    <xf numFmtId="0" fontId="33" fillId="10" borderId="6" xfId="6" applyFont="1" applyFill="1" applyBorder="1" applyAlignment="1">
      <alignment horizontal="center" vertical="center" shrinkToFit="1"/>
    </xf>
    <xf numFmtId="0" fontId="33" fillId="10" borderId="7" xfId="6" applyFont="1" applyFill="1" applyBorder="1" applyAlignment="1">
      <alignment horizontal="center" vertical="center" shrinkToFit="1"/>
    </xf>
    <xf numFmtId="0" fontId="34" fillId="0" borderId="2" xfId="6" applyFont="1" applyBorder="1" applyAlignment="1">
      <alignment horizontal="center" vertical="center" wrapText="1"/>
    </xf>
    <xf numFmtId="0" fontId="34" fillId="0" borderId="8" xfId="6" applyFont="1" applyBorder="1" applyAlignment="1">
      <alignment horizontal="center" vertical="center" wrapText="1"/>
    </xf>
    <xf numFmtId="0" fontId="34" fillId="0" borderId="3" xfId="6" applyFont="1" applyBorder="1" applyAlignment="1">
      <alignment horizontal="center" vertical="center" wrapText="1"/>
    </xf>
    <xf numFmtId="0" fontId="34" fillId="0" borderId="1" xfId="6" applyFont="1" applyBorder="1" applyAlignment="1">
      <alignment horizontal="center" vertical="center" wrapText="1"/>
    </xf>
    <xf numFmtId="0" fontId="36" fillId="0" borderId="6" xfId="6" applyFont="1" applyFill="1" applyBorder="1" applyAlignment="1">
      <alignment horizontal="center" vertical="center" shrinkToFit="1"/>
    </xf>
    <xf numFmtId="0" fontId="36" fillId="0" borderId="7" xfId="6" applyFont="1" applyFill="1" applyBorder="1" applyAlignment="1">
      <alignment horizontal="center" vertical="center" shrinkToFit="1"/>
    </xf>
    <xf numFmtId="0" fontId="30" fillId="10" borderId="2" xfId="6" applyFont="1" applyFill="1" applyBorder="1" applyAlignment="1">
      <alignment horizontal="center" vertical="center" textRotation="255" wrapText="1"/>
    </xf>
    <xf numFmtId="0" fontId="30" fillId="10" borderId="8" xfId="6" applyFont="1" applyFill="1" applyBorder="1" applyAlignment="1">
      <alignment horizontal="center" vertical="center" textRotation="255" wrapText="1"/>
    </xf>
    <xf numFmtId="0" fontId="30" fillId="10" borderId="3" xfId="6" applyFont="1" applyFill="1" applyBorder="1" applyAlignment="1">
      <alignment horizontal="center" vertical="center" textRotation="255" wrapText="1"/>
    </xf>
    <xf numFmtId="0" fontId="30" fillId="10" borderId="1" xfId="6" applyFont="1" applyFill="1" applyBorder="1" applyAlignment="1">
      <alignment horizontal="center" vertical="center" textRotation="255" wrapText="1"/>
    </xf>
    <xf numFmtId="0" fontId="31" fillId="0" borderId="2" xfId="6" applyFont="1" applyFill="1" applyBorder="1" applyAlignment="1">
      <alignment horizontal="center" vertical="center" wrapText="1"/>
    </xf>
    <xf numFmtId="0" fontId="31" fillId="0" borderId="8" xfId="6" applyFont="1" applyFill="1" applyBorder="1" applyAlignment="1">
      <alignment horizontal="center" vertical="center" wrapText="1"/>
    </xf>
    <xf numFmtId="0" fontId="31" fillId="0" borderId="3" xfId="6" applyFont="1" applyFill="1" applyBorder="1" applyAlignment="1">
      <alignment horizontal="center" vertical="center" wrapText="1"/>
    </xf>
    <xf numFmtId="0" fontId="31" fillId="0" borderId="1" xfId="6" applyFont="1" applyFill="1" applyBorder="1" applyAlignment="1">
      <alignment horizontal="center" vertical="center" wrapText="1"/>
    </xf>
    <xf numFmtId="0" fontId="33" fillId="0" borderId="0" xfId="6" applyFont="1" applyBorder="1" applyAlignment="1">
      <alignment horizontal="center" vertical="center"/>
    </xf>
    <xf numFmtId="0" fontId="78" fillId="0" borderId="0" xfId="6" applyFont="1" applyAlignment="1">
      <alignment horizontal="left" vertical="center" wrapText="1"/>
    </xf>
    <xf numFmtId="0" fontId="30" fillId="0" borderId="33" xfId="6" applyFont="1" applyFill="1" applyBorder="1" applyAlignment="1">
      <alignment horizontal="center" vertical="center" wrapText="1"/>
    </xf>
    <xf numFmtId="0" fontId="29" fillId="0" borderId="33" xfId="6" applyBorder="1" applyAlignment="1">
      <alignment vertical="center"/>
    </xf>
    <xf numFmtId="0" fontId="30" fillId="0" borderId="34" xfId="6" applyFont="1" applyFill="1" applyBorder="1" applyAlignment="1">
      <alignment horizontal="center" vertical="center" wrapText="1"/>
    </xf>
    <xf numFmtId="0" fontId="29" fillId="0" borderId="34" xfId="6" applyBorder="1" applyAlignment="1">
      <alignment vertical="center"/>
    </xf>
    <xf numFmtId="0" fontId="30" fillId="0" borderId="35" xfId="6" applyFont="1" applyFill="1" applyBorder="1" applyAlignment="1">
      <alignment horizontal="center" vertical="center" wrapText="1"/>
    </xf>
    <xf numFmtId="0" fontId="29" fillId="0" borderId="35" xfId="6" applyBorder="1" applyAlignment="1">
      <alignment vertical="center"/>
    </xf>
    <xf numFmtId="0" fontId="34" fillId="0" borderId="18" xfId="6" applyFont="1" applyBorder="1" applyAlignment="1">
      <alignment horizontal="center" vertical="center" wrapText="1"/>
    </xf>
    <xf numFmtId="0" fontId="34" fillId="0" borderId="28" xfId="6" applyFont="1" applyBorder="1" applyAlignment="1">
      <alignment horizontal="center" vertical="center" wrapText="1"/>
    </xf>
    <xf numFmtId="0" fontId="34" fillId="0" borderId="29" xfId="6" applyFont="1" applyBorder="1" applyAlignment="1">
      <alignment horizontal="center" vertical="center" wrapText="1"/>
    </xf>
    <xf numFmtId="0" fontId="34" fillId="0" borderId="9" xfId="6" applyFont="1" applyBorder="1" applyAlignment="1">
      <alignment horizontal="center" vertical="center" wrapText="1"/>
    </xf>
    <xf numFmtId="0" fontId="29" fillId="0" borderId="15" xfId="6" applyBorder="1" applyAlignment="1">
      <alignment vertical="center"/>
    </xf>
    <xf numFmtId="0" fontId="29" fillId="0" borderId="13" xfId="6" applyBorder="1" applyAlignment="1">
      <alignment vertical="center"/>
    </xf>
    <xf numFmtId="0" fontId="29" fillId="0" borderId="26" xfId="6" applyBorder="1" applyAlignment="1">
      <alignment vertical="center"/>
    </xf>
    <xf numFmtId="0" fontId="29" fillId="0" borderId="36" xfId="6" applyBorder="1" applyAlignment="1">
      <alignment vertical="center"/>
    </xf>
    <xf numFmtId="0" fontId="29" fillId="0" borderId="37" xfId="6" applyBorder="1" applyAlignment="1">
      <alignment vertical="center"/>
    </xf>
    <xf numFmtId="0" fontId="29" fillId="0" borderId="30" xfId="6" applyBorder="1" applyAlignment="1">
      <alignment horizontal="center" vertical="center" wrapText="1"/>
    </xf>
    <xf numFmtId="0" fontId="29" fillId="0" borderId="31" xfId="6" applyBorder="1" applyAlignment="1">
      <alignment horizontal="center" vertical="center"/>
    </xf>
    <xf numFmtId="0" fontId="29" fillId="0" borderId="32" xfId="6" applyBorder="1" applyAlignment="1">
      <alignment horizontal="center" vertical="center"/>
    </xf>
    <xf numFmtId="0" fontId="29" fillId="0" borderId="33" xfId="6" applyBorder="1" applyAlignment="1">
      <alignment horizontal="center" vertical="center"/>
    </xf>
    <xf numFmtId="0" fontId="29" fillId="0" borderId="34" xfId="6" applyBorder="1" applyAlignment="1">
      <alignment horizontal="center" vertical="center"/>
    </xf>
    <xf numFmtId="0" fontId="29" fillId="0" borderId="35" xfId="6" applyBorder="1" applyAlignment="1">
      <alignment horizontal="center" vertical="center"/>
    </xf>
    <xf numFmtId="0" fontId="34" fillId="0" borderId="20" xfId="6" applyFont="1" applyBorder="1" applyAlignment="1">
      <alignment horizontal="center" vertical="center" wrapText="1"/>
    </xf>
    <xf numFmtId="0" fontId="34" fillId="0" borderId="45" xfId="6" applyFont="1" applyBorder="1" applyAlignment="1">
      <alignment horizontal="center" vertical="center" wrapText="1"/>
    </xf>
    <xf numFmtId="0" fontId="34" fillId="0" borderId="44" xfId="6" applyFont="1" applyBorder="1" applyAlignment="1">
      <alignment horizontal="center" vertical="center" wrapText="1"/>
    </xf>
    <xf numFmtId="0" fontId="30" fillId="0" borderId="46" xfId="6" applyFont="1" applyBorder="1" applyAlignment="1">
      <alignment horizontal="center" vertical="center" wrapText="1"/>
    </xf>
    <xf numFmtId="0" fontId="30" fillId="0" borderId="45" xfId="6" applyFont="1" applyBorder="1" applyAlignment="1">
      <alignment horizontal="center" vertical="center" wrapText="1"/>
    </xf>
    <xf numFmtId="0" fontId="30" fillId="0" borderId="56" xfId="6" applyFont="1" applyBorder="1" applyAlignment="1">
      <alignment horizontal="center" vertical="center" wrapText="1"/>
    </xf>
    <xf numFmtId="0" fontId="30" fillId="0" borderId="44" xfId="6" applyFont="1" applyBorder="1" applyAlignment="1">
      <alignment horizontal="center" vertical="center" wrapText="1"/>
    </xf>
    <xf numFmtId="0" fontId="31" fillId="10" borderId="6" xfId="6" applyFont="1" applyFill="1" applyBorder="1" applyAlignment="1">
      <alignment horizontal="center" vertical="center"/>
    </xf>
    <xf numFmtId="0" fontId="31" fillId="10" borderId="7" xfId="6" applyFont="1" applyFill="1" applyBorder="1" applyAlignment="1">
      <alignment horizontal="center" vertical="center"/>
    </xf>
    <xf numFmtId="0" fontId="31" fillId="0" borderId="0" xfId="6" applyFont="1" applyFill="1" applyBorder="1" applyAlignment="1">
      <alignment horizontal="left" vertical="center" wrapText="1"/>
    </xf>
    <xf numFmtId="0" fontId="0" fillId="0" borderId="0" xfId="0" applyAlignment="1">
      <alignment horizontal="left" vertical="center"/>
    </xf>
    <xf numFmtId="0" fontId="31" fillId="0" borderId="6" xfId="6" applyFont="1" applyFill="1" applyBorder="1" applyAlignment="1">
      <alignment horizontal="center" vertical="center" wrapText="1"/>
    </xf>
    <xf numFmtId="0" fontId="31" fillId="0" borderId="7" xfId="6" applyFont="1" applyFill="1" applyBorder="1" applyAlignment="1">
      <alignment horizontal="center" vertical="center" wrapText="1"/>
    </xf>
    <xf numFmtId="0" fontId="92" fillId="0" borderId="6" xfId="6" applyFont="1" applyFill="1" applyBorder="1" applyAlignment="1">
      <alignment horizontal="center" vertical="center" wrapText="1"/>
    </xf>
    <xf numFmtId="0" fontId="92" fillId="0" borderId="7" xfId="6" applyFont="1" applyFill="1" applyBorder="1" applyAlignment="1">
      <alignment horizontal="center" vertical="center" wrapText="1"/>
    </xf>
    <xf numFmtId="0" fontId="6" fillId="0" borderId="6" xfId="6" applyFont="1" applyFill="1" applyBorder="1" applyAlignment="1">
      <alignment horizontal="center" vertical="center" wrapText="1"/>
    </xf>
    <xf numFmtId="0" fontId="6" fillId="0" borderId="7" xfId="6" applyFont="1" applyFill="1" applyBorder="1" applyAlignment="1">
      <alignment horizontal="center" vertical="center" wrapText="1"/>
    </xf>
    <xf numFmtId="0" fontId="7" fillId="0" borderId="0" xfId="6" applyFont="1" applyAlignment="1">
      <alignment horizontal="left" vertical="center" wrapText="1"/>
    </xf>
    <xf numFmtId="0" fontId="7" fillId="0" borderId="0" xfId="6" applyFont="1" applyAlignment="1">
      <alignment horizontal="left" vertical="center"/>
    </xf>
    <xf numFmtId="0" fontId="34" fillId="0" borderId="4" xfId="6" applyFont="1" applyBorder="1" applyAlignment="1">
      <alignment horizontal="center" vertical="center" wrapText="1"/>
    </xf>
    <xf numFmtId="0" fontId="34" fillId="0" borderId="10" xfId="6" applyFont="1" applyBorder="1" applyAlignment="1">
      <alignment horizontal="center" vertical="center" wrapText="1"/>
    </xf>
    <xf numFmtId="0" fontId="6" fillId="0" borderId="2" xfId="6" applyFont="1" applyFill="1" applyBorder="1" applyAlignment="1">
      <alignment horizontal="center" vertical="center" wrapText="1"/>
    </xf>
    <xf numFmtId="0" fontId="6" fillId="0" borderId="8" xfId="6" applyFont="1" applyFill="1" applyBorder="1" applyAlignment="1">
      <alignment horizontal="center" vertical="center" wrapText="1"/>
    </xf>
    <xf numFmtId="0" fontId="6" fillId="0" borderId="3" xfId="6" applyFont="1" applyFill="1" applyBorder="1" applyAlignment="1">
      <alignment horizontal="center" vertical="center" wrapText="1"/>
    </xf>
    <xf numFmtId="0" fontId="29" fillId="0" borderId="34" xfId="6" applyFont="1" applyBorder="1" applyAlignment="1">
      <alignment vertical="center"/>
    </xf>
    <xf numFmtId="0" fontId="29" fillId="0" borderId="35" xfId="6" applyFont="1" applyBorder="1" applyAlignment="1">
      <alignment vertical="center"/>
    </xf>
    <xf numFmtId="0" fontId="34" fillId="0" borderId="33" xfId="6" applyFont="1" applyBorder="1" applyAlignment="1">
      <alignment horizontal="center" vertical="center" wrapText="1"/>
    </xf>
    <xf numFmtId="0" fontId="29" fillId="0" borderId="34" xfId="6" applyBorder="1" applyAlignment="1">
      <alignment horizontal="center" vertical="center" wrapText="1"/>
    </xf>
    <xf numFmtId="0" fontId="29" fillId="0" borderId="35" xfId="6" applyBorder="1" applyAlignment="1">
      <alignment horizontal="center" vertical="center" wrapText="1"/>
    </xf>
    <xf numFmtId="0" fontId="30" fillId="0" borderId="34" xfId="6" applyFont="1" applyBorder="1" applyAlignment="1">
      <alignment horizontal="center" vertical="center" wrapText="1"/>
    </xf>
    <xf numFmtId="0" fontId="7" fillId="0" borderId="34" xfId="6" applyFont="1" applyBorder="1" applyAlignment="1">
      <alignment horizontal="center" vertical="center" wrapText="1"/>
    </xf>
    <xf numFmtId="0" fontId="92" fillId="0" borderId="34" xfId="6" applyFont="1" applyBorder="1" applyAlignment="1">
      <alignment horizontal="center" vertical="center" wrapText="1"/>
    </xf>
    <xf numFmtId="0" fontId="92" fillId="0" borderId="35" xfId="6" applyFont="1" applyBorder="1" applyAlignment="1">
      <alignment horizontal="center" vertical="center" wrapText="1"/>
    </xf>
    <xf numFmtId="0" fontId="29" fillId="8" borderId="1" xfId="6" applyFill="1" applyBorder="1" applyAlignment="1" applyProtection="1">
      <alignment horizontal="center" vertical="center"/>
      <protection locked="0"/>
    </xf>
    <xf numFmtId="183" fontId="6" fillId="5" borderId="0" xfId="4" applyNumberFormat="1" applyFont="1" applyFill="1" applyBorder="1" applyAlignment="1" applyProtection="1">
      <alignment horizontal="left" vertical="center" shrinkToFit="1"/>
    </xf>
    <xf numFmtId="0" fontId="45" fillId="0" borderId="1" xfId="6" applyFont="1" applyBorder="1" applyAlignment="1">
      <alignment horizontal="center" vertical="center"/>
    </xf>
    <xf numFmtId="0" fontId="45" fillId="0" borderId="6" xfId="6" applyFont="1" applyBorder="1" applyAlignment="1" applyProtection="1">
      <alignment horizontal="center" vertical="center"/>
    </xf>
    <xf numFmtId="0" fontId="45" fillId="0" borderId="12" xfId="6" applyFont="1" applyBorder="1" applyAlignment="1" applyProtection="1">
      <alignment horizontal="center" vertical="center"/>
    </xf>
    <xf numFmtId="0" fontId="45" fillId="0" borderId="7" xfId="6" applyFont="1" applyBorder="1" applyAlignment="1" applyProtection="1">
      <alignment horizontal="center" vertical="center"/>
    </xf>
    <xf numFmtId="178" fontId="29" fillId="0" borderId="1" xfId="6" applyNumberFormat="1" applyBorder="1" applyAlignment="1">
      <alignment horizontal="center" vertical="center"/>
    </xf>
    <xf numFmtId="0" fontId="47" fillId="0" borderId="2" xfId="6" applyFont="1" applyBorder="1" applyAlignment="1">
      <alignment horizontal="left" vertical="center" wrapText="1"/>
    </xf>
    <xf numFmtId="0" fontId="47" fillId="0" borderId="3" xfId="6" applyFont="1" applyBorder="1" applyAlignment="1">
      <alignment horizontal="left" vertical="center"/>
    </xf>
    <xf numFmtId="0" fontId="88" fillId="0" borderId="6" xfId="6" applyFont="1" applyBorder="1" applyAlignment="1">
      <alignment horizontal="left" vertical="center"/>
    </xf>
    <xf numFmtId="0" fontId="89" fillId="0" borderId="7" xfId="6" applyFont="1" applyBorder="1" applyAlignment="1">
      <alignment horizontal="left" vertical="center"/>
    </xf>
    <xf numFmtId="0" fontId="29" fillId="0" borderId="6" xfId="6" applyBorder="1" applyAlignment="1">
      <alignment horizontal="left" vertical="center"/>
    </xf>
    <xf numFmtId="0" fontId="29" fillId="0" borderId="7" xfId="6" applyBorder="1" applyAlignment="1">
      <alignment horizontal="left" vertical="center"/>
    </xf>
    <xf numFmtId="0" fontId="47" fillId="0" borderId="15" xfId="6" applyFont="1" applyBorder="1" applyAlignment="1">
      <alignment horizontal="left" vertical="distributed" wrapText="1"/>
    </xf>
    <xf numFmtId="0" fontId="29" fillId="8" borderId="1" xfId="6" applyFill="1" applyBorder="1" applyAlignment="1" applyProtection="1">
      <alignment vertical="center" wrapText="1"/>
      <protection locked="0"/>
    </xf>
    <xf numFmtId="0" fontId="47" fillId="0" borderId="1" xfId="6" applyFont="1" applyBorder="1" applyAlignment="1">
      <alignment horizontal="center" vertical="center" wrapText="1"/>
    </xf>
    <xf numFmtId="0" fontId="47" fillId="0" borderId="1" xfId="6" applyFont="1" applyBorder="1" applyAlignment="1">
      <alignment horizontal="left" vertical="center" wrapText="1"/>
    </xf>
    <xf numFmtId="0" fontId="47" fillId="0" borderId="1" xfId="6" applyFont="1" applyBorder="1" applyAlignment="1">
      <alignment horizontal="left" vertical="center"/>
    </xf>
    <xf numFmtId="0" fontId="29" fillId="0" borderId="6" xfId="6" applyBorder="1" applyAlignment="1">
      <alignment horizontal="center" vertical="center"/>
    </xf>
    <xf numFmtId="0" fontId="29" fillId="0" borderId="7" xfId="6" applyBorder="1" applyAlignment="1">
      <alignment horizontal="center" vertical="center"/>
    </xf>
    <xf numFmtId="181" fontId="52" fillId="0" borderId="0" xfId="4" applyNumberFormat="1" applyFont="1" applyAlignment="1">
      <alignment horizontal="center" vertical="center"/>
    </xf>
    <xf numFmtId="0" fontId="35" fillId="0" borderId="0" xfId="0" applyFont="1" applyAlignment="1" applyProtection="1">
      <alignment horizontal="left" vertical="center" indent="1"/>
    </xf>
    <xf numFmtId="0" fontId="33" fillId="0" borderId="0" xfId="0" applyFont="1" applyAlignment="1" applyProtection="1">
      <alignment horizontal="left" vertical="center" wrapText="1" indent="1"/>
    </xf>
    <xf numFmtId="0" fontId="33" fillId="0" borderId="0" xfId="0" applyFont="1" applyAlignment="1" applyProtection="1">
      <alignment horizontal="left" vertical="center"/>
    </xf>
    <xf numFmtId="0" fontId="33" fillId="0" borderId="0" xfId="0" applyFont="1" applyAlignment="1" applyProtection="1">
      <alignment horizontal="left" vertical="center" indent="1"/>
    </xf>
    <xf numFmtId="0" fontId="39" fillId="0" borderId="0" xfId="0" applyFont="1" applyAlignment="1" applyProtection="1">
      <alignment vertical="center" wrapText="1"/>
    </xf>
    <xf numFmtId="0" fontId="39" fillId="0" borderId="0" xfId="0" applyFont="1" applyAlignment="1">
      <alignment vertical="center" wrapText="1"/>
    </xf>
    <xf numFmtId="0" fontId="33" fillId="0" borderId="47" xfId="0" applyFont="1" applyBorder="1" applyAlignment="1" applyProtection="1">
      <alignment horizontal="center" vertical="center"/>
    </xf>
    <xf numFmtId="0" fontId="33" fillId="0" borderId="28" xfId="0"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34" xfId="0" applyFont="1" applyBorder="1" applyAlignment="1" applyProtection="1">
      <alignment vertical="center" wrapText="1"/>
    </xf>
    <xf numFmtId="0" fontId="33" fillId="0" borderId="34" xfId="0" applyFont="1" applyBorder="1" applyAlignment="1" applyProtection="1">
      <alignment vertical="center"/>
    </xf>
    <xf numFmtId="0" fontId="33" fillId="0" borderId="35" xfId="0" applyFont="1" applyBorder="1" applyAlignment="1" applyProtection="1">
      <alignment vertical="center"/>
    </xf>
    <xf numFmtId="0" fontId="33" fillId="0" borderId="39" xfId="0" applyFont="1" applyBorder="1" applyAlignment="1" applyProtection="1">
      <alignment vertical="center" wrapText="1"/>
    </xf>
    <xf numFmtId="0" fontId="33" fillId="0" borderId="39" xfId="0" applyFont="1" applyBorder="1" applyAlignment="1" applyProtection="1">
      <alignment vertical="center"/>
    </xf>
    <xf numFmtId="0" fontId="33" fillId="0" borderId="40" xfId="0" applyFont="1" applyBorder="1" applyAlignment="1" applyProtection="1">
      <alignment vertical="center"/>
    </xf>
    <xf numFmtId="0" fontId="35" fillId="0" borderId="0" xfId="0" applyFont="1" applyBorder="1" applyAlignment="1" applyProtection="1">
      <alignment horizontal="left" vertical="center" wrapText="1"/>
    </xf>
    <xf numFmtId="0" fontId="33" fillId="0" borderId="0" xfId="0" applyFont="1" applyAlignment="1" applyProtection="1">
      <alignment horizontal="center" vertical="center"/>
    </xf>
    <xf numFmtId="183" fontId="33" fillId="0" borderId="6" xfId="0" applyNumberFormat="1" applyFont="1" applyBorder="1" applyAlignment="1" applyProtection="1">
      <alignment vertical="center"/>
    </xf>
    <xf numFmtId="183" fontId="33" fillId="0" borderId="12" xfId="0" applyNumberFormat="1" applyFont="1" applyBorder="1" applyAlignment="1" applyProtection="1">
      <alignment vertical="center"/>
    </xf>
    <xf numFmtId="183" fontId="33" fillId="0" borderId="7" xfId="0" applyNumberFormat="1" applyFont="1" applyBorder="1" applyAlignment="1" applyProtection="1">
      <alignment vertical="center"/>
    </xf>
    <xf numFmtId="0" fontId="33" fillId="0" borderId="0" xfId="0" applyFont="1" applyBorder="1" applyAlignment="1" applyProtection="1">
      <alignment horizontal="left" vertical="distributed" wrapText="1"/>
    </xf>
    <xf numFmtId="0" fontId="35" fillId="0" borderId="0" xfId="0" applyFont="1" applyAlignment="1" applyProtection="1">
      <alignment horizontal="left" vertical="center"/>
    </xf>
    <xf numFmtId="0" fontId="33" fillId="0" borderId="0" xfId="0" applyFont="1" applyBorder="1" applyAlignment="1" applyProtection="1">
      <alignment horizontal="left" vertical="center" wrapText="1" indent="1"/>
    </xf>
    <xf numFmtId="0" fontId="33" fillId="0" borderId="0" xfId="0" applyFont="1" applyBorder="1" applyAlignment="1" applyProtection="1">
      <alignment horizontal="left" vertical="center" indent="1"/>
    </xf>
    <xf numFmtId="0" fontId="71" fillId="0" borderId="6" xfId="0" applyFont="1" applyBorder="1" applyAlignment="1" applyProtection="1">
      <alignment vertical="center" wrapText="1"/>
    </xf>
    <xf numFmtId="0" fontId="71" fillId="0" borderId="12" xfId="0" applyFont="1" applyBorder="1" applyAlignment="1" applyProtection="1">
      <alignment vertical="center" wrapText="1"/>
    </xf>
    <xf numFmtId="0" fontId="71" fillId="0" borderId="7" xfId="0" applyFont="1" applyBorder="1" applyAlignment="1" applyProtection="1">
      <alignment vertical="center" wrapText="1"/>
    </xf>
    <xf numFmtId="0" fontId="33" fillId="0" borderId="47" xfId="0" applyFont="1" applyBorder="1" applyAlignment="1" applyProtection="1">
      <alignment vertical="center"/>
    </xf>
    <xf numFmtId="0" fontId="33" fillId="0" borderId="28" xfId="0" applyFont="1" applyBorder="1" applyAlignment="1" applyProtection="1">
      <alignment vertical="center"/>
    </xf>
    <xf numFmtId="0" fontId="33" fillId="0" borderId="29" xfId="0" applyFont="1" applyBorder="1" applyAlignment="1" applyProtection="1">
      <alignment vertical="center"/>
    </xf>
    <xf numFmtId="0" fontId="71" fillId="0" borderId="34" xfId="0" applyFont="1" applyBorder="1" applyAlignment="1" applyProtection="1">
      <alignment vertical="center" wrapText="1"/>
    </xf>
    <xf numFmtId="0" fontId="0" fillId="0" borderId="34" xfId="0" applyFont="1" applyBorder="1" applyAlignment="1" applyProtection="1">
      <alignment vertical="center"/>
    </xf>
    <xf numFmtId="0" fontId="0" fillId="0" borderId="35" xfId="0" applyFont="1" applyBorder="1" applyAlignment="1" applyProtection="1">
      <alignment vertical="center"/>
    </xf>
    <xf numFmtId="0" fontId="63" fillId="0" borderId="11" xfId="0" applyFont="1" applyBorder="1" applyAlignment="1" applyProtection="1">
      <alignment horizontal="left" vertical="center" wrapText="1" shrinkToFit="1"/>
    </xf>
    <xf numFmtId="0" fontId="73" fillId="8" borderId="6" xfId="0" applyFont="1" applyFill="1" applyBorder="1" applyAlignment="1" applyProtection="1">
      <alignment vertical="top" wrapText="1"/>
      <protection locked="0"/>
    </xf>
    <xf numFmtId="0" fontId="74" fillId="8" borderId="12" xfId="0" applyFont="1" applyFill="1" applyBorder="1" applyAlignment="1" applyProtection="1">
      <alignment vertical="top" wrapText="1"/>
      <protection locked="0"/>
    </xf>
    <xf numFmtId="0" fontId="74" fillId="8" borderId="7" xfId="0" applyFont="1" applyFill="1" applyBorder="1" applyAlignment="1" applyProtection="1">
      <alignment vertical="top" wrapText="1"/>
      <protection locked="0"/>
    </xf>
    <xf numFmtId="0" fontId="39" fillId="0" borderId="0" xfId="0" applyFont="1" applyAlignment="1" applyProtection="1">
      <alignment horizontal="center" vertical="center"/>
    </xf>
    <xf numFmtId="183" fontId="39" fillId="0" borderId="31" xfId="0" applyNumberFormat="1" applyFont="1" applyBorder="1" applyAlignment="1" applyProtection="1">
      <alignment vertical="center"/>
    </xf>
    <xf numFmtId="183" fontId="39" fillId="0" borderId="32" xfId="0" applyNumberFormat="1" applyFont="1" applyBorder="1" applyAlignment="1" applyProtection="1">
      <alignment vertical="center"/>
    </xf>
    <xf numFmtId="183" fontId="39" fillId="0" borderId="34" xfId="0" applyNumberFormat="1" applyFont="1" applyBorder="1" applyAlignment="1" applyProtection="1">
      <alignment vertical="center"/>
    </xf>
    <xf numFmtId="183" fontId="39" fillId="0" borderId="35" xfId="0" applyNumberFormat="1" applyFont="1" applyBorder="1" applyAlignment="1" applyProtection="1">
      <alignment vertical="center"/>
    </xf>
    <xf numFmtId="183" fontId="39" fillId="0" borderId="39" xfId="0" applyNumberFormat="1" applyFont="1" applyBorder="1" applyAlignment="1" applyProtection="1">
      <alignment vertical="center"/>
    </xf>
    <xf numFmtId="183" fontId="39" fillId="0" borderId="40" xfId="0" applyNumberFormat="1" applyFont="1" applyBorder="1" applyAlignment="1" applyProtection="1">
      <alignment vertical="center"/>
    </xf>
    <xf numFmtId="0" fontId="80" fillId="5" borderId="0" xfId="0" applyFont="1" applyFill="1" applyAlignment="1" applyProtection="1">
      <alignment horizontal="left" vertical="top" wrapText="1" indent="1"/>
    </xf>
    <xf numFmtId="0" fontId="39" fillId="8" borderId="11" xfId="0" applyFont="1" applyFill="1" applyBorder="1" applyAlignment="1" applyProtection="1">
      <alignment horizontal="center" vertical="center"/>
    </xf>
    <xf numFmtId="0" fontId="6" fillId="0" borderId="0" xfId="0" applyFont="1" applyAlignment="1" applyProtection="1">
      <alignment horizontal="left" vertical="center" wrapText="1"/>
    </xf>
    <xf numFmtId="183" fontId="0" fillId="0" borderId="12" xfId="0" applyNumberFormat="1" applyFill="1" applyBorder="1" applyAlignment="1">
      <alignment horizontal="left" vertical="center" indent="1"/>
    </xf>
    <xf numFmtId="183" fontId="0" fillId="0" borderId="11" xfId="0" applyNumberFormat="1" applyFill="1" applyBorder="1" applyAlignment="1">
      <alignment horizontal="left" vertical="center" indent="1"/>
    </xf>
    <xf numFmtId="180" fontId="0" fillId="0" borderId="0" xfId="0" applyNumberFormat="1" applyFill="1" applyAlignment="1">
      <alignment horizontal="right" vertical="center"/>
    </xf>
    <xf numFmtId="0" fontId="69" fillId="0" borderId="0" xfId="0" applyFont="1" applyAlignment="1">
      <alignment horizontal="center" vertical="center"/>
    </xf>
    <xf numFmtId="0" fontId="70" fillId="0" borderId="0" xfId="0" applyFont="1" applyAlignment="1">
      <alignment horizontal="center" vertical="center"/>
    </xf>
    <xf numFmtId="0" fontId="40" fillId="0" borderId="0" xfId="0" applyFont="1" applyAlignment="1">
      <alignment horizontal="left" vertical="distributed" wrapText="1"/>
    </xf>
    <xf numFmtId="0" fontId="23" fillId="0" borderId="0" xfId="0" applyFont="1" applyAlignment="1">
      <alignment horizontal="left" vertical="distributed" wrapText="1"/>
    </xf>
    <xf numFmtId="0" fontId="0" fillId="0" borderId="0" xfId="0" applyAlignment="1">
      <alignment horizontal="left" vertical="distributed" wrapText="1"/>
    </xf>
  </cellXfs>
  <cellStyles count="9">
    <cellStyle name="パーセント 2" xfId="8"/>
    <cellStyle name="桁区切り" xfId="1" builtinId="6"/>
    <cellStyle name="桁区切り 2" xfId="3"/>
    <cellStyle name="桁区切り 3" xfId="5"/>
    <cellStyle name="桁区切り 4" xfId="7"/>
    <cellStyle name="標準" xfId="0" builtinId="0"/>
    <cellStyle name="標準 2" xfId="2"/>
    <cellStyle name="標準 3" xfId="4"/>
    <cellStyle name="標準 4" xfId="6"/>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372922</xdr:colOff>
      <xdr:row>0</xdr:row>
      <xdr:rowOff>94814</xdr:rowOff>
    </xdr:from>
    <xdr:to>
      <xdr:col>6</xdr:col>
      <xdr:colOff>590826</xdr:colOff>
      <xdr:row>1</xdr:row>
      <xdr:rowOff>160131</xdr:rowOff>
    </xdr:to>
    <xdr:sp macro="" textlink="">
      <xdr:nvSpPr>
        <xdr:cNvPr id="2" name="正方形/長方形 1"/>
        <xdr:cNvSpPr/>
      </xdr:nvSpPr>
      <xdr:spPr>
        <a:xfrm>
          <a:off x="7512531" y="94814"/>
          <a:ext cx="2260947" cy="556752"/>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このシートは入力用シートです。</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ご提出の必要はありません。</a:t>
          </a:r>
        </a:p>
      </xdr:txBody>
    </xdr:sp>
    <xdr:clientData/>
  </xdr:twoCellAnchor>
  <xdr:twoCellAnchor>
    <xdr:from>
      <xdr:col>0</xdr:col>
      <xdr:colOff>452902</xdr:colOff>
      <xdr:row>0</xdr:row>
      <xdr:rowOff>89290</xdr:rowOff>
    </xdr:from>
    <xdr:to>
      <xdr:col>5</xdr:col>
      <xdr:colOff>259520</xdr:colOff>
      <xdr:row>0</xdr:row>
      <xdr:rowOff>409330</xdr:rowOff>
    </xdr:to>
    <xdr:sp macro="" textlink="">
      <xdr:nvSpPr>
        <xdr:cNvPr id="3" name="正方形/長方形 2"/>
        <xdr:cNvSpPr/>
      </xdr:nvSpPr>
      <xdr:spPr>
        <a:xfrm>
          <a:off x="452902" y="89290"/>
          <a:ext cx="6946227" cy="320040"/>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b="1">
              <a:solidFill>
                <a:srgbClr val="FF0000"/>
              </a:solidFill>
              <a:latin typeface="BIZ UDゴシック" panose="020B0400000000000000" pitchFamily="49" charset="-128"/>
              <a:ea typeface="BIZ UDゴシック" panose="020B0400000000000000" pitchFamily="49" charset="-128"/>
            </a:rPr>
            <a:t>【</a:t>
          </a:r>
          <a:r>
            <a:rPr kumimoji="1" lang="ja-JP" altLang="en-US" sz="1200" b="1">
              <a:solidFill>
                <a:srgbClr val="FF0000"/>
              </a:solidFill>
              <a:latin typeface="BIZ UDゴシック" panose="020B0400000000000000" pitchFamily="49" charset="-128"/>
              <a:ea typeface="BIZ UDゴシック" panose="020B0400000000000000" pitchFamily="49" charset="-128"/>
            </a:rPr>
            <a:t>入力の順番</a:t>
          </a:r>
          <a:r>
            <a:rPr kumimoji="1" lang="en-US" altLang="ja-JP" sz="1200" b="1">
              <a:solidFill>
                <a:srgbClr val="FF0000"/>
              </a:solidFill>
              <a:latin typeface="BIZ UDゴシック" panose="020B0400000000000000" pitchFamily="49" charset="-128"/>
              <a:ea typeface="BIZ UDゴシック" panose="020B0400000000000000" pitchFamily="49" charset="-128"/>
            </a:rPr>
            <a:t>】</a:t>
          </a:r>
          <a:r>
            <a:rPr kumimoji="1" lang="ja-JP" altLang="en-US" sz="1200" b="1">
              <a:solidFill>
                <a:srgbClr val="FF0000"/>
              </a:solidFill>
              <a:latin typeface="BIZ UDゴシック" panose="020B0400000000000000" pitchFamily="49" charset="-128"/>
              <a:ea typeface="BIZ UDゴシック" panose="020B0400000000000000" pitchFamily="49" charset="-128"/>
            </a:rPr>
            <a:t>１．基礎情報入力シート → ２．空床数計算シート → ３．別紙 → ４．その他 </a:t>
          </a:r>
          <a:endParaRPr kumimoji="1" lang="en-US" altLang="ja-JP" sz="12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0</xdr:row>
      <xdr:rowOff>152397</xdr:rowOff>
    </xdr:from>
    <xdr:to>
      <xdr:col>24</xdr:col>
      <xdr:colOff>337458</xdr:colOff>
      <xdr:row>2</xdr:row>
      <xdr:rowOff>83170</xdr:rowOff>
    </xdr:to>
    <xdr:sp macro="" textlink="">
      <xdr:nvSpPr>
        <xdr:cNvPr id="6" name="正方形/長方形 5"/>
        <xdr:cNvSpPr/>
      </xdr:nvSpPr>
      <xdr:spPr>
        <a:xfrm>
          <a:off x="4030133" y="152397"/>
          <a:ext cx="7635725" cy="40490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院内感染が発生した医療機関に対する病床確保料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0</xdr:colOff>
      <xdr:row>0</xdr:row>
      <xdr:rowOff>152397</xdr:rowOff>
    </xdr:from>
    <xdr:to>
      <xdr:col>24</xdr:col>
      <xdr:colOff>337458</xdr:colOff>
      <xdr:row>2</xdr:row>
      <xdr:rowOff>83170</xdr:rowOff>
    </xdr:to>
    <xdr:sp macro="" textlink="">
      <xdr:nvSpPr>
        <xdr:cNvPr id="3" name="正方形/長方形 2"/>
        <xdr:cNvSpPr/>
      </xdr:nvSpPr>
      <xdr:spPr>
        <a:xfrm>
          <a:off x="4030133" y="152397"/>
          <a:ext cx="7635725" cy="40490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院内感染が発生した医療機関に対する病床確保料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223630</xdr:colOff>
      <xdr:row>25</xdr:row>
      <xdr:rowOff>35892</xdr:rowOff>
    </xdr:from>
    <xdr:to>
      <xdr:col>12</xdr:col>
      <xdr:colOff>323022</xdr:colOff>
      <xdr:row>25</xdr:row>
      <xdr:rowOff>425174</xdr:rowOff>
    </xdr:to>
    <xdr:sp macro="" textlink="">
      <xdr:nvSpPr>
        <xdr:cNvPr id="2" name="大かっこ 1"/>
        <xdr:cNvSpPr/>
      </xdr:nvSpPr>
      <xdr:spPr>
        <a:xfrm>
          <a:off x="422413" y="10068892"/>
          <a:ext cx="5588000" cy="389282"/>
        </a:xfrm>
        <a:prstGeom prst="bracketPair">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78133</xdr:colOff>
      <xdr:row>15</xdr:row>
      <xdr:rowOff>189396</xdr:rowOff>
    </xdr:from>
    <xdr:to>
      <xdr:col>2</xdr:col>
      <xdr:colOff>414683</xdr:colOff>
      <xdr:row>15</xdr:row>
      <xdr:rowOff>621196</xdr:rowOff>
    </xdr:to>
    <xdr:sp macro="" textlink="">
      <xdr:nvSpPr>
        <xdr:cNvPr id="3" name="右矢印 2"/>
        <xdr:cNvSpPr/>
      </xdr:nvSpPr>
      <xdr:spPr>
        <a:xfrm>
          <a:off x="848416" y="6459331"/>
          <a:ext cx="336550" cy="431800"/>
        </a:xfrm>
        <a:prstGeom prst="righ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123189</xdr:colOff>
      <xdr:row>1</xdr:row>
      <xdr:rowOff>48260</xdr:rowOff>
    </xdr:from>
    <xdr:to>
      <xdr:col>12</xdr:col>
      <xdr:colOff>643890</xdr:colOff>
      <xdr:row>2</xdr:row>
      <xdr:rowOff>114935</xdr:rowOff>
    </xdr:to>
    <xdr:sp macro="" textlink="">
      <xdr:nvSpPr>
        <xdr:cNvPr id="4" name="正方形/長方形 3"/>
        <xdr:cNvSpPr/>
      </xdr:nvSpPr>
      <xdr:spPr>
        <a:xfrm>
          <a:off x="4530089" y="226060"/>
          <a:ext cx="1797051" cy="3841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none">
              <a:solidFill>
                <a:sysClr val="windowText" lastClr="000000"/>
              </a:solidFill>
            </a:rPr>
            <a:t>令和５年度・第</a:t>
          </a:r>
          <a:r>
            <a:rPr kumimoji="1" lang="ja-JP" altLang="en-US" sz="1100" u="none">
              <a:solidFill>
                <a:srgbClr val="00B050"/>
              </a:solidFill>
            </a:rPr>
            <a:t>４</a:t>
          </a:r>
          <a:r>
            <a:rPr kumimoji="1" lang="ja-JP" altLang="en-US" sz="1100" u="none">
              <a:solidFill>
                <a:sysClr val="windowText" lastClr="000000"/>
              </a:solidFill>
            </a:rPr>
            <a:t>四半期分</a:t>
          </a:r>
        </a:p>
      </xdr:txBody>
    </xdr:sp>
    <xdr:clientData/>
  </xdr:twoCellAnchor>
  <xdr:twoCellAnchor>
    <xdr:from>
      <xdr:col>1</xdr:col>
      <xdr:colOff>19050</xdr:colOff>
      <xdr:row>56</xdr:row>
      <xdr:rowOff>0</xdr:rowOff>
    </xdr:from>
    <xdr:to>
      <xdr:col>12</xdr:col>
      <xdr:colOff>355600</xdr:colOff>
      <xdr:row>56</xdr:row>
      <xdr:rowOff>0</xdr:rowOff>
    </xdr:to>
    <xdr:sp macro="" textlink="">
      <xdr:nvSpPr>
        <xdr:cNvPr id="7" name="大かっこ 6"/>
        <xdr:cNvSpPr/>
      </xdr:nvSpPr>
      <xdr:spPr>
        <a:xfrm>
          <a:off x="217833" y="8767474"/>
          <a:ext cx="5776567" cy="48259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56</xdr:row>
      <xdr:rowOff>0</xdr:rowOff>
    </xdr:from>
    <xdr:to>
      <xdr:col>12</xdr:col>
      <xdr:colOff>355600</xdr:colOff>
      <xdr:row>56</xdr:row>
      <xdr:rowOff>0</xdr:rowOff>
    </xdr:to>
    <xdr:sp macro="" textlink="">
      <xdr:nvSpPr>
        <xdr:cNvPr id="9" name="大かっこ 8"/>
        <xdr:cNvSpPr/>
      </xdr:nvSpPr>
      <xdr:spPr>
        <a:xfrm>
          <a:off x="217170" y="23138131"/>
          <a:ext cx="5792470" cy="253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78133</xdr:colOff>
      <xdr:row>49</xdr:row>
      <xdr:rowOff>200439</xdr:rowOff>
    </xdr:from>
    <xdr:to>
      <xdr:col>2</xdr:col>
      <xdr:colOff>414683</xdr:colOff>
      <xdr:row>49</xdr:row>
      <xdr:rowOff>632239</xdr:rowOff>
    </xdr:to>
    <xdr:sp macro="" textlink="">
      <xdr:nvSpPr>
        <xdr:cNvPr id="10" name="右矢印 9"/>
        <xdr:cNvSpPr/>
      </xdr:nvSpPr>
      <xdr:spPr>
        <a:xfrm>
          <a:off x="851176" y="13811526"/>
          <a:ext cx="336550" cy="431800"/>
        </a:xfrm>
        <a:prstGeom prst="rightArrow">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121478</xdr:colOff>
      <xdr:row>1</xdr:row>
      <xdr:rowOff>22086</xdr:rowOff>
    </xdr:from>
    <xdr:to>
      <xdr:col>20</xdr:col>
      <xdr:colOff>22087</xdr:colOff>
      <xdr:row>8</xdr:row>
      <xdr:rowOff>292652</xdr:rowOff>
    </xdr:to>
    <xdr:sp macro="" textlink="">
      <xdr:nvSpPr>
        <xdr:cNvPr id="11" name="正方形/長方形 10"/>
        <xdr:cNvSpPr/>
      </xdr:nvSpPr>
      <xdr:spPr>
        <a:xfrm>
          <a:off x="6394174" y="392043"/>
          <a:ext cx="4693478" cy="2308087"/>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１</a:t>
          </a:r>
          <a:r>
            <a:rPr lang="en-US" altLang="ja-JP" sz="1050">
              <a:solidFill>
                <a:schemeClr val="dk1"/>
              </a:solidFill>
              <a:effectLst/>
              <a:latin typeface="BIZ UDゴシック" panose="020B0400000000000000" pitchFamily="49" charset="-128"/>
              <a:ea typeface="BIZ UDゴシック" panose="020B0400000000000000" pitchFamily="49" charset="-128"/>
              <a:cs typeface="+mn-cs"/>
            </a:rPr>
            <a:t>.</a:t>
          </a:r>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空床数の算出方法について</a:t>
          </a:r>
          <a:endParaRPr lang="ja-JP" altLang="ja-JP" sz="1050">
            <a:effectLst/>
            <a:latin typeface="BIZ UDゴシック" panose="020B0400000000000000" pitchFamily="49" charset="-128"/>
            <a:ea typeface="BIZ UDゴシック" panose="020B0400000000000000" pitchFamily="49" charset="-128"/>
          </a:endParaRPr>
        </a:p>
        <a:p>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050" baseline="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空床数の算出方法について確認を行うものです。</a:t>
          </a:r>
          <a:endParaRPr lang="en-US" altLang="ja-JP" sz="105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05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当てはまる選択欄に記載をお願いします。</a:t>
          </a:r>
          <a:endParaRPr lang="en-US" altLang="ja-JP" sz="1050">
            <a:solidFill>
              <a:schemeClr val="dk1"/>
            </a:solidFill>
            <a:effectLst/>
            <a:latin typeface="BIZ UDゴシック" panose="020B0400000000000000" pitchFamily="49" charset="-128"/>
            <a:ea typeface="BIZ UDゴシック" panose="020B0400000000000000" pitchFamily="49" charset="-128"/>
            <a:cs typeface="+mn-cs"/>
          </a:endParaRPr>
        </a:p>
        <a:p>
          <a:endParaRPr lang="en-US" altLang="ja-JP" sz="105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050">
              <a:solidFill>
                <a:schemeClr val="dk1"/>
              </a:solidFill>
              <a:effectLst/>
              <a:latin typeface="BIZ UDゴシック" panose="020B0400000000000000" pitchFamily="49" charset="-128"/>
              <a:ea typeface="BIZ UDゴシック" panose="020B0400000000000000" pitchFamily="49" charset="-128"/>
              <a:cs typeface="+mn-cs"/>
            </a:rPr>
            <a:t>２</a:t>
          </a:r>
          <a:r>
            <a:rPr lang="en-US" altLang="ja-JP" sz="1050">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050">
              <a:solidFill>
                <a:schemeClr val="dk1"/>
              </a:solidFill>
              <a:effectLst/>
              <a:latin typeface="BIZ UDゴシック" panose="020B0400000000000000" pitchFamily="49" charset="-128"/>
              <a:ea typeface="BIZ UDゴシック" panose="020B0400000000000000" pitchFamily="49" charset="-128"/>
              <a:cs typeface="+mn-cs"/>
            </a:rPr>
            <a:t>休止病床の申請数について</a:t>
          </a:r>
          <a:endParaRPr lang="en-US" altLang="ja-JP" sz="105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050">
              <a:solidFill>
                <a:schemeClr val="dk1"/>
              </a:solidFill>
              <a:effectLst/>
              <a:latin typeface="BIZ UDゴシック" panose="020B0400000000000000" pitchFamily="49" charset="-128"/>
              <a:ea typeface="BIZ UDゴシック" panose="020B0400000000000000" pitchFamily="49" charset="-128"/>
              <a:cs typeface="+mn-cs"/>
            </a:rPr>
            <a:t>　 休止病床の要件について改めて確認を行うものです。</a:t>
          </a:r>
          <a:endParaRPr lang="en-US" altLang="ja-JP" sz="105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050">
              <a:solidFill>
                <a:schemeClr val="dk1"/>
              </a:solidFill>
              <a:effectLst/>
              <a:latin typeface="BIZ UDゴシック" panose="020B0400000000000000" pitchFamily="49" charset="-128"/>
              <a:ea typeface="BIZ UDゴシック" panose="020B0400000000000000" pitchFamily="49" charset="-128"/>
              <a:cs typeface="+mn-cs"/>
            </a:rPr>
            <a:t>　 当てはまる選択欄に記載をお願いします。</a:t>
          </a:r>
          <a:endParaRPr lang="en-US" altLang="ja-JP" sz="1050">
            <a:solidFill>
              <a:schemeClr val="dk1"/>
            </a:solidFill>
            <a:effectLst/>
            <a:latin typeface="BIZ UDゴシック" panose="020B0400000000000000" pitchFamily="49" charset="-128"/>
            <a:ea typeface="BIZ UDゴシック" panose="020B0400000000000000" pitchFamily="49" charset="-128"/>
            <a:cs typeface="+mn-cs"/>
          </a:endParaRPr>
        </a:p>
        <a:p>
          <a:endParaRPr lang="ja-JP" altLang="ja-JP" sz="1050">
            <a:effectLst/>
            <a:latin typeface="BIZ UDゴシック" panose="020B0400000000000000" pitchFamily="49" charset="-128"/>
            <a:ea typeface="BIZ UDゴシック" panose="020B0400000000000000" pitchFamily="49" charset="-128"/>
          </a:endParaRPr>
        </a:p>
        <a:p>
          <a:r>
            <a:rPr lang="ja-JP" altLang="en-US" sz="1050">
              <a:solidFill>
                <a:schemeClr val="dk1"/>
              </a:solidFill>
              <a:effectLst/>
              <a:latin typeface="BIZ UDゴシック" panose="020B0400000000000000" pitchFamily="49" charset="-128"/>
              <a:ea typeface="BIZ UDゴシック" panose="020B0400000000000000" pitchFamily="49" charset="-128"/>
              <a:cs typeface="+mn-cs"/>
            </a:rPr>
            <a:t>３</a:t>
          </a:r>
          <a:r>
            <a:rPr lang="en-US" altLang="ja-JP" sz="1050">
              <a:solidFill>
                <a:schemeClr val="dk1"/>
              </a:solidFill>
              <a:effectLst/>
              <a:latin typeface="BIZ UDゴシック" panose="020B0400000000000000" pitchFamily="49" charset="-128"/>
              <a:ea typeface="BIZ UDゴシック" panose="020B0400000000000000" pitchFamily="49" charset="-128"/>
              <a:cs typeface="+mn-cs"/>
            </a:rPr>
            <a:t>.HCU</a:t>
          </a:r>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a:t>
          </a:r>
          <a:r>
            <a:rPr lang="en-US" altLang="ja-JP" sz="1050">
              <a:solidFill>
                <a:schemeClr val="dk1"/>
              </a:solidFill>
              <a:effectLst/>
              <a:latin typeface="BIZ UDゴシック" panose="020B0400000000000000" pitchFamily="49" charset="-128"/>
              <a:ea typeface="BIZ UDゴシック" panose="020B0400000000000000" pitchFamily="49" charset="-128"/>
              <a:cs typeface="+mn-cs"/>
            </a:rPr>
            <a:t>ICU</a:t>
          </a:r>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の人員配置について</a:t>
          </a:r>
          <a:endParaRPr lang="ja-JP" altLang="ja-JP" sz="1050">
            <a:effectLst/>
            <a:latin typeface="BIZ UDゴシック" panose="020B0400000000000000" pitchFamily="49" charset="-128"/>
            <a:ea typeface="BIZ UDゴシック" panose="020B0400000000000000" pitchFamily="49" charset="-128"/>
          </a:endParaRPr>
        </a:p>
        <a:p>
          <a:r>
            <a:rPr lang="ja-JP" altLang="en-US" sz="1050">
              <a:solidFill>
                <a:schemeClr val="dk1"/>
              </a:solidFill>
              <a:effectLst/>
              <a:latin typeface="BIZ UDゴシック" panose="020B0400000000000000" pitchFamily="49" charset="-128"/>
              <a:ea typeface="BIZ UDゴシック" panose="020B0400000000000000" pitchFamily="49" charset="-128"/>
              <a:cs typeface="+mn-cs"/>
            </a:rPr>
            <a:t>　 </a:t>
          </a:r>
          <a:r>
            <a:rPr lang="en-US" altLang="ja-JP" sz="1050">
              <a:solidFill>
                <a:schemeClr val="dk1"/>
              </a:solidFill>
              <a:effectLst/>
              <a:latin typeface="BIZ UDゴシック" panose="020B0400000000000000" pitchFamily="49" charset="-128"/>
              <a:ea typeface="BIZ UDゴシック" panose="020B0400000000000000" pitchFamily="49" charset="-128"/>
              <a:cs typeface="+mn-cs"/>
            </a:rPr>
            <a:t>HCU</a:t>
          </a:r>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a:t>
          </a:r>
          <a:r>
            <a:rPr lang="en-US" altLang="ja-JP" sz="1050">
              <a:solidFill>
                <a:schemeClr val="dk1"/>
              </a:solidFill>
              <a:effectLst/>
              <a:latin typeface="BIZ UDゴシック" panose="020B0400000000000000" pitchFamily="49" charset="-128"/>
              <a:ea typeface="BIZ UDゴシック" panose="020B0400000000000000" pitchFamily="49" charset="-128"/>
              <a:cs typeface="+mn-cs"/>
            </a:rPr>
            <a:t>ICU</a:t>
          </a:r>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の人員配置について、確認を行うものです。</a:t>
          </a:r>
          <a:endParaRPr lang="en-US" altLang="ja-JP" sz="105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05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050">
              <a:solidFill>
                <a:schemeClr val="dk1"/>
              </a:solidFill>
              <a:effectLst/>
              <a:latin typeface="BIZ UDゴシック" panose="020B0400000000000000" pitchFamily="49" charset="-128"/>
              <a:ea typeface="BIZ UDゴシック" panose="020B0400000000000000" pitchFamily="49" charset="-128"/>
              <a:cs typeface="+mn-cs"/>
            </a:rPr>
            <a:t>当てはまる選択欄に記載をお願いします。</a:t>
          </a:r>
          <a:endParaRPr lang="ja-JP" altLang="ja-JP" sz="1050">
            <a:effectLst/>
            <a:latin typeface="BIZ UDゴシック" panose="020B0400000000000000" pitchFamily="49" charset="-128"/>
            <a:ea typeface="BIZ UDゴシック" panose="020B0400000000000000" pitchFamily="49" charset="-128"/>
          </a:endParaRPr>
        </a:p>
        <a:p>
          <a:r>
            <a:rPr lang="ja-JP" altLang="en-US" sz="1050">
              <a:solidFill>
                <a:schemeClr val="dk1"/>
              </a:solidFill>
              <a:effectLst/>
              <a:latin typeface="BIZ UDゴシック" panose="020B0400000000000000" pitchFamily="49" charset="-128"/>
              <a:ea typeface="BIZ UDゴシック" panose="020B0400000000000000" pitchFamily="49" charset="-128"/>
              <a:cs typeface="+mn-cs"/>
            </a:rPr>
            <a:t>　 </a:t>
          </a:r>
          <a:r>
            <a:rPr lang="en-US" altLang="ja-JP" sz="1050" b="1">
              <a:solidFill>
                <a:srgbClr val="FF0000"/>
              </a:solidFill>
              <a:effectLst/>
              <a:latin typeface="BIZ UDゴシック" panose="020B0400000000000000" pitchFamily="49" charset="-128"/>
              <a:ea typeface="BIZ UDゴシック" panose="020B0400000000000000" pitchFamily="49" charset="-128"/>
              <a:cs typeface="+mn-cs"/>
            </a:rPr>
            <a:t>※HCU</a:t>
          </a:r>
          <a:r>
            <a:rPr lang="ja-JP" altLang="ja-JP" sz="1050" b="1">
              <a:solidFill>
                <a:srgbClr val="FF0000"/>
              </a:solidFill>
              <a:effectLst/>
              <a:latin typeface="BIZ UDゴシック" panose="020B0400000000000000" pitchFamily="49" charset="-128"/>
              <a:ea typeface="BIZ UDゴシック" panose="020B0400000000000000" pitchFamily="49" charset="-128"/>
              <a:cs typeface="+mn-cs"/>
            </a:rPr>
            <a:t>・</a:t>
          </a:r>
          <a:r>
            <a:rPr lang="en-US" altLang="ja-JP" sz="1050" b="1">
              <a:solidFill>
                <a:srgbClr val="FF0000"/>
              </a:solidFill>
              <a:effectLst/>
              <a:latin typeface="BIZ UDゴシック" panose="020B0400000000000000" pitchFamily="49" charset="-128"/>
              <a:ea typeface="BIZ UDゴシック" panose="020B0400000000000000" pitchFamily="49" charset="-128"/>
              <a:cs typeface="+mn-cs"/>
            </a:rPr>
            <a:t>ICU</a:t>
          </a:r>
          <a:r>
            <a:rPr lang="ja-JP" altLang="ja-JP" sz="1050" b="1">
              <a:solidFill>
                <a:srgbClr val="FF0000"/>
              </a:solidFill>
              <a:effectLst/>
              <a:latin typeface="BIZ UDゴシック" panose="020B0400000000000000" pitchFamily="49" charset="-128"/>
              <a:ea typeface="BIZ UDゴシック" panose="020B0400000000000000" pitchFamily="49" charset="-128"/>
              <a:cs typeface="+mn-cs"/>
            </a:rPr>
            <a:t>の病床区分で申請している医療機関は確実に入力ください。</a:t>
          </a:r>
          <a:endParaRPr lang="ja-JP" altLang="ja-JP" sz="1050" b="1">
            <a:solidFill>
              <a:srgbClr val="FF0000"/>
            </a:solidFill>
            <a:effectLst/>
            <a:latin typeface="BIZ UDゴシック" panose="020B0400000000000000" pitchFamily="49" charset="-128"/>
            <a:ea typeface="BIZ UDゴシック" panose="020B0400000000000000"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337654</xdr:colOff>
      <xdr:row>1</xdr:row>
      <xdr:rowOff>63224</xdr:rowOff>
    </xdr:from>
    <xdr:to>
      <xdr:col>9</xdr:col>
      <xdr:colOff>779946</xdr:colOff>
      <xdr:row>2</xdr:row>
      <xdr:rowOff>113887</xdr:rowOff>
    </xdr:to>
    <xdr:sp macro="" textlink="">
      <xdr:nvSpPr>
        <xdr:cNvPr id="2" name="正方形/長方形 1"/>
        <xdr:cNvSpPr/>
      </xdr:nvSpPr>
      <xdr:spPr>
        <a:xfrm>
          <a:off x="4300054" y="241024"/>
          <a:ext cx="1763092" cy="36816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u="none">
              <a:solidFill>
                <a:sysClr val="windowText" lastClr="000000"/>
              </a:solidFill>
            </a:rPr>
            <a:t>令和５年度・第</a:t>
          </a:r>
          <a:r>
            <a:rPr kumimoji="1" lang="ja-JP" altLang="en-US" sz="1100" u="none">
              <a:solidFill>
                <a:srgbClr val="00B050"/>
              </a:solidFill>
            </a:rPr>
            <a:t>４</a:t>
          </a:r>
          <a:r>
            <a:rPr kumimoji="1" lang="ja-JP" altLang="en-US" sz="1100" u="none">
              <a:solidFill>
                <a:sysClr val="windowText" lastClr="000000"/>
              </a:solidFill>
            </a:rPr>
            <a:t>四半期分</a:t>
          </a:r>
        </a:p>
      </xdr:txBody>
    </xdr:sp>
    <xdr:clientData/>
  </xdr:twoCellAnchor>
  <xdr:twoCellAnchor>
    <xdr:from>
      <xdr:col>10</xdr:col>
      <xdr:colOff>127000</xdr:colOff>
      <xdr:row>1</xdr:row>
      <xdr:rowOff>30926</xdr:rowOff>
    </xdr:from>
    <xdr:to>
      <xdr:col>14</xdr:col>
      <xdr:colOff>342900</xdr:colOff>
      <xdr:row>5</xdr:row>
      <xdr:rowOff>6350</xdr:rowOff>
    </xdr:to>
    <xdr:sp macro="" textlink="">
      <xdr:nvSpPr>
        <xdr:cNvPr id="3" name="正方形/長方形 2"/>
        <xdr:cNvSpPr/>
      </xdr:nvSpPr>
      <xdr:spPr>
        <a:xfrm>
          <a:off x="6521450" y="208726"/>
          <a:ext cx="2857500" cy="826324"/>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latin typeface="BIZ UDゴシック" panose="020B0400000000000000" pitchFamily="49" charset="-128"/>
              <a:ea typeface="BIZ UDゴシック" panose="020B0400000000000000" pitchFamily="49" charset="-128"/>
            </a:rPr>
            <a:t>「新型コロナウイルス感染症院内感染発生医療機関支援事業」を申請する場合にのみご提出ください。</a:t>
          </a:r>
          <a:endParaRPr kumimoji="1" lang="en-US" altLang="ja-JP" sz="1050" b="1">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050" b="1">
              <a:solidFill>
                <a:srgbClr val="FF0000"/>
              </a:solidFill>
              <a:latin typeface="BIZ UDゴシック" panose="020B0400000000000000" pitchFamily="49" charset="-128"/>
              <a:ea typeface="BIZ UDゴシック" panose="020B0400000000000000" pitchFamily="49" charset="-128"/>
            </a:rPr>
            <a:t>※</a:t>
          </a:r>
          <a:r>
            <a:rPr kumimoji="1" lang="ja-JP" altLang="en-US" sz="1050" b="1">
              <a:solidFill>
                <a:srgbClr val="FF0000"/>
              </a:solidFill>
              <a:latin typeface="BIZ UDゴシック" panose="020B0400000000000000" pitchFamily="49" charset="-128"/>
              <a:ea typeface="BIZ UDゴシック" panose="020B0400000000000000" pitchFamily="49" charset="-128"/>
            </a:rPr>
            <a:t>申請しない場合、提出は不要です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152400</xdr:colOff>
      <xdr:row>0</xdr:row>
      <xdr:rowOff>165100</xdr:rowOff>
    </xdr:from>
    <xdr:to>
      <xdr:col>13</xdr:col>
      <xdr:colOff>444500</xdr:colOff>
      <xdr:row>4</xdr:row>
      <xdr:rowOff>241300</xdr:rowOff>
    </xdr:to>
    <xdr:sp macro="" textlink="">
      <xdr:nvSpPr>
        <xdr:cNvPr id="2" name="正方形/長方形 1"/>
        <xdr:cNvSpPr/>
      </xdr:nvSpPr>
      <xdr:spPr>
        <a:xfrm>
          <a:off x="6756400" y="165100"/>
          <a:ext cx="2933700" cy="1174750"/>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solidFill>
                <a:srgbClr val="FF0000"/>
              </a:solidFill>
              <a:latin typeface="BIZ UDゴシック" panose="020B0400000000000000" pitchFamily="49" charset="-128"/>
              <a:ea typeface="BIZ UDゴシック" panose="020B0400000000000000" pitchFamily="49" charset="-128"/>
            </a:rPr>
            <a:t>〇 「新型コロナウイルス感染症院内感染発生医療機関支援事業」を申請する場合は、必ず提出をお願いします。</a:t>
          </a:r>
          <a:endParaRPr kumimoji="1" lang="en-US" altLang="ja-JP" sz="1050" b="1">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050" b="1">
              <a:solidFill>
                <a:schemeClr val="tx1">
                  <a:lumMod val="75000"/>
                  <a:lumOff val="25000"/>
                </a:schemeClr>
              </a:solidFill>
              <a:latin typeface="BIZ UDゴシック" panose="020B0400000000000000" pitchFamily="49" charset="-128"/>
              <a:ea typeface="BIZ UDゴシック" panose="020B0400000000000000" pitchFamily="49" charset="-128"/>
            </a:rPr>
            <a:t>※</a:t>
          </a:r>
          <a:r>
            <a:rPr kumimoji="1" lang="ja-JP" altLang="en-US" sz="1050" b="1">
              <a:solidFill>
                <a:schemeClr val="tx1">
                  <a:lumMod val="75000"/>
                  <a:lumOff val="25000"/>
                </a:schemeClr>
              </a:solidFill>
              <a:latin typeface="BIZ UDゴシック" panose="020B0400000000000000" pitchFamily="49" charset="-128"/>
              <a:ea typeface="BIZ UDゴシック" panose="020B0400000000000000" pitchFamily="49" charset="-128"/>
            </a:rPr>
            <a:t>令和５年９月</a:t>
          </a:r>
          <a:r>
            <a:rPr kumimoji="1" lang="en-US" altLang="ja-JP" sz="1050" b="1">
              <a:solidFill>
                <a:schemeClr val="tx1">
                  <a:lumMod val="75000"/>
                  <a:lumOff val="25000"/>
                </a:schemeClr>
              </a:solidFill>
              <a:latin typeface="BIZ UDゴシック" panose="020B0400000000000000" pitchFamily="49" charset="-128"/>
              <a:ea typeface="BIZ UDゴシック" panose="020B0400000000000000" pitchFamily="49" charset="-128"/>
            </a:rPr>
            <a:t>30</a:t>
          </a:r>
          <a:r>
            <a:rPr kumimoji="1" lang="ja-JP" altLang="en-US" sz="1050" b="1">
              <a:solidFill>
                <a:schemeClr val="tx1">
                  <a:lumMod val="75000"/>
                  <a:lumOff val="25000"/>
                </a:schemeClr>
              </a:solidFill>
              <a:latin typeface="BIZ UDゴシック" panose="020B0400000000000000" pitchFamily="49" charset="-128"/>
              <a:ea typeface="BIZ UDゴシック" panose="020B0400000000000000" pitchFamily="49" charset="-128"/>
            </a:rPr>
            <a:t>日以前で既に新型コロナウイルス感染症患者の</a:t>
          </a:r>
          <a:r>
            <a:rPr kumimoji="1" lang="ja-JP" altLang="en-US" sz="1050" b="1">
              <a:solidFill>
                <a:srgbClr val="FF0000"/>
              </a:solidFill>
              <a:latin typeface="BIZ UDゴシック" panose="020B0400000000000000" pitchFamily="49" charset="-128"/>
              <a:ea typeface="BIZ UDゴシック" panose="020B0400000000000000" pitchFamily="49" charset="-128"/>
            </a:rPr>
            <a:t>受入れ実績がある場合も</a:t>
          </a:r>
          <a:r>
            <a:rPr kumimoji="1" lang="ja-JP" altLang="en-US" sz="1050" b="1">
              <a:solidFill>
                <a:schemeClr val="tx1">
                  <a:lumMod val="75000"/>
                  <a:lumOff val="25000"/>
                </a:schemeClr>
              </a:solidFill>
              <a:latin typeface="BIZ UDゴシック" panose="020B0400000000000000" pitchFamily="49" charset="-128"/>
              <a:ea typeface="BIZ UDゴシック" panose="020B0400000000000000" pitchFamily="49" charset="-128"/>
            </a:rPr>
            <a:t>、提出が必要です。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127000</xdr:colOff>
      <xdr:row>1</xdr:row>
      <xdr:rowOff>0</xdr:rowOff>
    </xdr:from>
    <xdr:to>
      <xdr:col>10</xdr:col>
      <xdr:colOff>107950</xdr:colOff>
      <xdr:row>9</xdr:row>
      <xdr:rowOff>196850</xdr:rowOff>
    </xdr:to>
    <xdr:sp macro="" textlink="">
      <xdr:nvSpPr>
        <xdr:cNvPr id="3" name="正方形/長方形 2"/>
        <xdr:cNvSpPr/>
      </xdr:nvSpPr>
      <xdr:spPr>
        <a:xfrm>
          <a:off x="10255250" y="488950"/>
          <a:ext cx="3409950" cy="3003550"/>
        </a:xfrm>
        <a:prstGeom prst="rect">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〇 紙で印刷したものに</a:t>
          </a:r>
          <a:r>
            <a:rPr kumimoji="1" lang="ja-JP" altLang="en-US" sz="1200" b="1">
              <a:solidFill>
                <a:srgbClr val="FF0000"/>
              </a:solidFill>
              <a:latin typeface="BIZ UDゴシック" panose="020B0400000000000000" pitchFamily="49" charset="-128"/>
              <a:ea typeface="BIZ UDゴシック" panose="020B0400000000000000" pitchFamily="49" charset="-128"/>
            </a:rPr>
            <a:t>手書きでチェックを記載</a:t>
          </a:r>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の上、申請書類に添付しご提出ください。</a:t>
          </a:r>
          <a:endPar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〇 報告書類は原則「</a:t>
          </a:r>
          <a:r>
            <a:rPr kumimoji="1" lang="ja-JP" altLang="en-US" sz="1200" b="1">
              <a:solidFill>
                <a:srgbClr val="FF0000"/>
              </a:solidFill>
              <a:latin typeface="BIZ UDゴシック" panose="020B0400000000000000" pitchFamily="49" charset="-128"/>
              <a:ea typeface="BIZ UDゴシック" panose="020B0400000000000000" pitchFamily="49" charset="-128"/>
            </a:rPr>
            <a:t>押印不要</a:t>
          </a:r>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」です。</a:t>
          </a:r>
          <a:endPar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〇 様式は</a:t>
          </a:r>
          <a:r>
            <a:rPr kumimoji="1" lang="ja-JP" altLang="en-US" sz="1200" b="1">
              <a:solidFill>
                <a:srgbClr val="FF0000"/>
              </a:solidFill>
              <a:latin typeface="BIZ UDゴシック" panose="020B0400000000000000" pitchFamily="49" charset="-128"/>
              <a:ea typeface="BIZ UDゴシック" panose="020B0400000000000000" pitchFamily="49" charset="-128"/>
            </a:rPr>
            <a:t>県からの通知メールに添付された</a:t>
          </a:r>
          <a:r>
            <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rPr>
            <a:t>Excel</a:t>
          </a:r>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ファイルをご使用ください。</a:t>
          </a:r>
          <a:endPar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rPr>
            <a:t>※</a:t>
          </a:r>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県</a:t>
          </a:r>
          <a:r>
            <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rPr>
            <a:t>HP</a:t>
          </a:r>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掲載の個別様式は、上記メールを受信できない場合にのみご使用ください。</a:t>
          </a:r>
          <a:endPar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endParaRPr>
        </a:p>
        <a:p>
          <a:pPr algn="l"/>
          <a:endPar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〇 連絡先について</a:t>
          </a:r>
          <a:endPar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endParaRPr>
        </a:p>
        <a:p>
          <a:pPr algn="l"/>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申請内容について連絡をすることがあります。書類の作成者など、</a:t>
          </a:r>
          <a:r>
            <a:rPr kumimoji="1" lang="ja-JP" altLang="en-US" sz="1200" b="1">
              <a:solidFill>
                <a:srgbClr val="FF0000"/>
              </a:solidFill>
              <a:latin typeface="BIZ UDゴシック" panose="020B0400000000000000" pitchFamily="49" charset="-128"/>
              <a:ea typeface="BIZ UDゴシック" panose="020B0400000000000000" pitchFamily="49" charset="-128"/>
            </a:rPr>
            <a:t>申請内容の確認ができる方の連絡先</a:t>
          </a:r>
          <a:r>
            <a:rPr kumimoji="1" lang="ja-JP" altLang="en-US" sz="1200" b="1">
              <a:solidFill>
                <a:schemeClr val="bg2">
                  <a:lumMod val="25000"/>
                </a:schemeClr>
              </a:solidFill>
              <a:latin typeface="BIZ UDゴシック" panose="020B0400000000000000" pitchFamily="49" charset="-128"/>
              <a:ea typeface="BIZ UDゴシック" panose="020B0400000000000000" pitchFamily="49" charset="-128"/>
            </a:rPr>
            <a:t>を記載ください。</a:t>
          </a:r>
          <a:endParaRPr kumimoji="1" lang="en-US" altLang="ja-JP" sz="1200" b="1">
            <a:solidFill>
              <a:schemeClr val="bg2">
                <a:lumMod val="25000"/>
              </a:schemeClr>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400051</xdr:colOff>
      <xdr:row>12</xdr:row>
      <xdr:rowOff>74957</xdr:rowOff>
    </xdr:from>
    <xdr:to>
      <xdr:col>8</xdr:col>
      <xdr:colOff>184151</xdr:colOff>
      <xdr:row>21</xdr:row>
      <xdr:rowOff>67980</xdr:rowOff>
    </xdr:to>
    <xdr:sp macro="" textlink="">
      <xdr:nvSpPr>
        <xdr:cNvPr id="2" name="大かっこ 1">
          <a:extLst>
            <a:ext uri="{FF2B5EF4-FFF2-40B4-BE49-F238E27FC236}">
              <a16:creationId xmlns:a16="http://schemas.microsoft.com/office/drawing/2014/main" id="{B977EF04-0DD3-4E17-8379-3051544EA34D}"/>
            </a:ext>
          </a:extLst>
        </xdr:cNvPr>
        <xdr:cNvSpPr/>
      </xdr:nvSpPr>
      <xdr:spPr>
        <a:xfrm>
          <a:off x="400051" y="3421407"/>
          <a:ext cx="6083300" cy="2177423"/>
        </a:xfrm>
        <a:prstGeom prst="bracketPair">
          <a:avLst>
            <a:gd name="adj" fmla="val 821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393700</xdr:colOff>
      <xdr:row>12</xdr:row>
      <xdr:rowOff>76200</xdr:rowOff>
    </xdr:from>
    <xdr:to>
      <xdr:col>8</xdr:col>
      <xdr:colOff>177800</xdr:colOff>
      <xdr:row>21</xdr:row>
      <xdr:rowOff>69223</xdr:rowOff>
    </xdr:to>
    <xdr:sp macro="" textlink="">
      <xdr:nvSpPr>
        <xdr:cNvPr id="3" name="大かっこ 2">
          <a:extLst>
            <a:ext uri="{FF2B5EF4-FFF2-40B4-BE49-F238E27FC236}">
              <a16:creationId xmlns:a16="http://schemas.microsoft.com/office/drawing/2014/main" id="{B977EF04-0DD3-4E17-8379-3051544EA34D}"/>
            </a:ext>
          </a:extLst>
        </xdr:cNvPr>
        <xdr:cNvSpPr/>
      </xdr:nvSpPr>
      <xdr:spPr>
        <a:xfrm>
          <a:off x="393700" y="3422650"/>
          <a:ext cx="6083300" cy="2177423"/>
        </a:xfrm>
        <a:prstGeom prst="bracketPair">
          <a:avLst>
            <a:gd name="adj" fmla="val 821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0</xdr:row>
      <xdr:rowOff>74710</xdr:rowOff>
    </xdr:from>
    <xdr:to>
      <xdr:col>28</xdr:col>
      <xdr:colOff>23657</xdr:colOff>
      <xdr:row>2</xdr:row>
      <xdr:rowOff>83176</xdr:rowOff>
    </xdr:to>
    <xdr:sp macro="" textlink="">
      <xdr:nvSpPr>
        <xdr:cNvPr id="4" name="正方形/長方形 3"/>
        <xdr:cNvSpPr/>
      </xdr:nvSpPr>
      <xdr:spPr>
        <a:xfrm>
          <a:off x="7164294" y="74710"/>
          <a:ext cx="4431304" cy="621054"/>
        </a:xfrm>
        <a:prstGeom prst="rect">
          <a:avLst/>
        </a:prstGeom>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chemeClr val="tx1">
                  <a:lumMod val="85000"/>
                  <a:lumOff val="15000"/>
                </a:schemeClr>
              </a:solidFill>
              <a:latin typeface="BIZ UDゴシック" panose="020B0400000000000000" pitchFamily="49" charset="-128"/>
              <a:ea typeface="BIZ UDゴシック" panose="020B0400000000000000" pitchFamily="49" charset="-128"/>
            </a:rPr>
            <a:t>「</a:t>
          </a:r>
          <a:r>
            <a:rPr kumimoji="1" lang="ja-JP" altLang="en-US" sz="1100" b="1">
              <a:solidFill>
                <a:srgbClr val="C00000"/>
              </a:solidFill>
              <a:latin typeface="BIZ UDゴシック" panose="020B0400000000000000" pitchFamily="49" charset="-128"/>
              <a:ea typeface="BIZ UDゴシック" panose="020B0400000000000000" pitchFamily="49" charset="-128"/>
            </a:rPr>
            <a:t>段階０</a:t>
          </a:r>
          <a:r>
            <a:rPr kumimoji="1" lang="ja-JP" altLang="en-US" sz="1100" b="1">
              <a:solidFill>
                <a:schemeClr val="tx1">
                  <a:lumMod val="85000"/>
                  <a:lumOff val="15000"/>
                </a:schemeClr>
              </a:solidFill>
              <a:latin typeface="BIZ UDゴシック" panose="020B0400000000000000" pitchFamily="49" charset="-128"/>
              <a:ea typeface="BIZ UDゴシック" panose="020B0400000000000000" pitchFamily="49" charset="-128"/>
            </a:rPr>
            <a:t>」の期間は、全ての医療機関で</a:t>
          </a:r>
          <a:r>
            <a:rPr kumimoji="1" lang="ja-JP" altLang="en-US" sz="1100" b="1">
              <a:solidFill>
                <a:srgbClr val="C00000"/>
              </a:solidFill>
              <a:latin typeface="BIZ UDゴシック" panose="020B0400000000000000" pitchFamily="49" charset="-128"/>
              <a:ea typeface="BIZ UDゴシック" panose="020B0400000000000000" pitchFamily="49" charset="-128"/>
            </a:rPr>
            <a:t>病床確保料対象病床の配分はありません</a:t>
          </a:r>
          <a:r>
            <a:rPr kumimoji="1" lang="ja-JP" altLang="en-US" sz="1100" b="1">
              <a:solidFill>
                <a:schemeClr val="tx1">
                  <a:lumMod val="85000"/>
                  <a:lumOff val="15000"/>
                </a:schemeClr>
              </a:solidFill>
              <a:latin typeface="BIZ UDゴシック" panose="020B0400000000000000" pitchFamily="49" charset="-128"/>
              <a:ea typeface="BIZ UDゴシック" panose="020B0400000000000000" pitchFamily="49" charset="-128"/>
            </a:rPr>
            <a:t>。該当期間について、記載・提出は不要です。</a:t>
          </a:r>
          <a:endParaRPr kumimoji="1" lang="en-US" altLang="ja-JP" sz="1100" b="1">
            <a:solidFill>
              <a:schemeClr val="tx1">
                <a:lumMod val="85000"/>
                <a:lumOff val="15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190500</xdr:colOff>
      <xdr:row>10</xdr:row>
      <xdr:rowOff>183564</xdr:rowOff>
    </xdr:from>
    <xdr:to>
      <xdr:col>23</xdr:col>
      <xdr:colOff>269875</xdr:colOff>
      <xdr:row>16</xdr:row>
      <xdr:rowOff>123798</xdr:rowOff>
    </xdr:to>
    <xdr:sp macro="" textlink="">
      <xdr:nvSpPr>
        <xdr:cNvPr id="3" name="正方形/長方形 2"/>
        <xdr:cNvSpPr/>
      </xdr:nvSpPr>
      <xdr:spPr>
        <a:xfrm>
          <a:off x="619125" y="3422064"/>
          <a:ext cx="9699625" cy="1845234"/>
        </a:xfrm>
        <a:prstGeom prst="rect">
          <a:avLst/>
        </a:prstGeom>
        <a:solidFill>
          <a:srgbClr val="C00000"/>
        </a:solidFill>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2800" b="1">
              <a:solidFill>
                <a:schemeClr val="bg1"/>
              </a:solidFill>
              <a:latin typeface="BIZ UDPゴシック" panose="020B0400000000000000" pitchFamily="50" charset="-128"/>
              <a:ea typeface="BIZ UDPゴシック" panose="020B0400000000000000" pitchFamily="50" charset="-128"/>
            </a:rPr>
            <a:t>1/1</a:t>
          </a:r>
          <a:r>
            <a:rPr kumimoji="1" lang="ja-JP" altLang="en-US" sz="2800" b="1">
              <a:solidFill>
                <a:schemeClr val="bg1"/>
              </a:solidFill>
              <a:latin typeface="BIZ UDPゴシック" panose="020B0400000000000000" pitchFamily="50" charset="-128"/>
              <a:ea typeface="BIZ UDPゴシック" panose="020B0400000000000000" pitchFamily="50" charset="-128"/>
            </a:rPr>
            <a:t>～</a:t>
          </a:r>
          <a:r>
            <a:rPr kumimoji="1" lang="en-US" altLang="ja-JP" sz="2800" b="1">
              <a:solidFill>
                <a:schemeClr val="bg1"/>
              </a:solidFill>
              <a:latin typeface="BIZ UDPゴシック" panose="020B0400000000000000" pitchFamily="50" charset="-128"/>
              <a:ea typeface="BIZ UDPゴシック" panose="020B0400000000000000" pitchFamily="50" charset="-128"/>
            </a:rPr>
            <a:t>1/9</a:t>
          </a:r>
          <a:r>
            <a:rPr kumimoji="1" lang="ja-JP" altLang="en-US" sz="2800" b="1">
              <a:solidFill>
                <a:schemeClr val="bg1"/>
              </a:solidFill>
              <a:latin typeface="BIZ UDゴシック" panose="020B0400000000000000" pitchFamily="49" charset="-128"/>
              <a:ea typeface="BIZ UDゴシック" panose="020B0400000000000000" pitchFamily="49" charset="-128"/>
            </a:rPr>
            <a:t>は「段階０」のため</a:t>
          </a:r>
          <a:endParaRPr kumimoji="1" lang="en-US" altLang="ja-JP" sz="2800" b="1">
            <a:solidFill>
              <a:schemeClr val="bg1"/>
            </a:solidFill>
            <a:latin typeface="BIZ UDゴシック" panose="020B0400000000000000" pitchFamily="49" charset="-128"/>
            <a:ea typeface="BIZ UDゴシック" panose="020B0400000000000000" pitchFamily="49" charset="-128"/>
          </a:endParaRPr>
        </a:p>
        <a:p>
          <a:pPr algn="ctr"/>
          <a:r>
            <a:rPr kumimoji="1" lang="ja-JP" altLang="en-US" sz="3600" b="1">
              <a:solidFill>
                <a:schemeClr val="bg1"/>
              </a:solidFill>
              <a:latin typeface="BIZ UDゴシック" panose="020B0400000000000000" pitchFamily="49" charset="-128"/>
              <a:ea typeface="BIZ UDゴシック" panose="020B0400000000000000" pitchFamily="49" charset="-128"/>
            </a:rPr>
            <a:t>記入不要</a:t>
          </a:r>
          <a:endParaRPr kumimoji="1" lang="en-US" altLang="ja-JP" sz="3600" b="1">
            <a:solidFill>
              <a:schemeClr val="bg1"/>
            </a:solidFill>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123630</xdr:colOff>
      <xdr:row>18</xdr:row>
      <xdr:rowOff>45358</xdr:rowOff>
    </xdr:from>
    <xdr:to>
      <xdr:col>28</xdr:col>
      <xdr:colOff>609218</xdr:colOff>
      <xdr:row>31</xdr:row>
      <xdr:rowOff>308429</xdr:rowOff>
    </xdr:to>
    <xdr:grpSp>
      <xdr:nvGrpSpPr>
        <xdr:cNvPr id="9" name="グループ化 8"/>
        <xdr:cNvGrpSpPr/>
      </xdr:nvGrpSpPr>
      <xdr:grpSpPr>
        <a:xfrm>
          <a:off x="12968773" y="5832929"/>
          <a:ext cx="485588" cy="4390571"/>
          <a:chOff x="12950630" y="6274709"/>
          <a:chExt cx="485588" cy="4027717"/>
        </a:xfrm>
      </xdr:grpSpPr>
      <xdr:sp macro="" textlink="">
        <xdr:nvSpPr>
          <xdr:cNvPr id="2" name="ホームベース 1"/>
          <xdr:cNvSpPr/>
        </xdr:nvSpPr>
        <xdr:spPr>
          <a:xfrm rot="5400000">
            <a:off x="11179565" y="8045774"/>
            <a:ext cx="4027717" cy="485588"/>
          </a:xfrm>
          <a:prstGeom prst="homePlate">
            <a:avLst>
              <a:gd name="adj" fmla="val 29450"/>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algn="l"/>
            <a:endParaRPr kumimoji="1" lang="ja-JP" altLang="en-US" sz="1800">
              <a:solidFill>
                <a:schemeClr val="bg2">
                  <a:lumMod val="50000"/>
                </a:schemeClr>
              </a:solidFill>
              <a:latin typeface="BIZ UDPゴシック" panose="020B0400000000000000" pitchFamily="50" charset="-128"/>
              <a:ea typeface="BIZ UDPゴシック" panose="020B0400000000000000" pitchFamily="50" charset="-128"/>
            </a:endParaRPr>
          </a:p>
        </xdr:txBody>
      </xdr:sp>
      <xdr:sp macro="" textlink="">
        <xdr:nvSpPr>
          <xdr:cNvPr id="7" name="テキスト ボックス 6"/>
          <xdr:cNvSpPr txBox="1"/>
        </xdr:nvSpPr>
        <xdr:spPr>
          <a:xfrm>
            <a:off x="12964705" y="8011983"/>
            <a:ext cx="457433" cy="1204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spAutoFit/>
          </a:bodyPr>
          <a:lstStyle/>
          <a:p>
            <a:pPr algn="ctr"/>
            <a:r>
              <a:rPr kumimoji="1" lang="ja-JP" altLang="en-US" sz="1400" spc="100" baseline="0">
                <a:latin typeface="BIZ UDPゴシック" panose="020B0400000000000000" pitchFamily="50" charset="-128"/>
                <a:ea typeface="BIZ UDPゴシック" panose="020B0400000000000000" pitchFamily="50" charset="-128"/>
              </a:rPr>
              <a:t>１／</a:t>
            </a:r>
            <a:r>
              <a:rPr kumimoji="1" lang="en-US" altLang="ja-JP" sz="1400" spc="100" baseline="0">
                <a:latin typeface="BIZ UDPゴシック" panose="020B0400000000000000" pitchFamily="50" charset="-128"/>
                <a:ea typeface="BIZ UDPゴシック" panose="020B0400000000000000" pitchFamily="50" charset="-128"/>
              </a:rPr>
              <a:t>10</a:t>
            </a:r>
            <a:r>
              <a:rPr kumimoji="1" lang="ja-JP" altLang="en-US" sz="1400" spc="100" baseline="0">
                <a:latin typeface="BIZ UDPゴシック" panose="020B0400000000000000" pitchFamily="50" charset="-128"/>
                <a:ea typeface="BIZ UDPゴシック" panose="020B0400000000000000" pitchFamily="50" charset="-128"/>
              </a:rPr>
              <a:t> ～ </a:t>
            </a:r>
            <a:r>
              <a:rPr kumimoji="1" lang="en-US" altLang="ja-JP" sz="1400" spc="100" baseline="0">
                <a:latin typeface="BIZ UDPゴシック" panose="020B0400000000000000" pitchFamily="50" charset="-128"/>
                <a:ea typeface="BIZ UDPゴシック" panose="020B0400000000000000" pitchFamily="50" charset="-128"/>
              </a:rPr>
              <a:t>23</a:t>
            </a:r>
            <a:endParaRPr kumimoji="1" lang="ja-JP" altLang="en-US" sz="1400" spc="100" baseline="0">
              <a:latin typeface="BIZ UDPゴシック" panose="020B0400000000000000" pitchFamily="50" charset="-128"/>
              <a:ea typeface="BIZ UDPゴシック" panose="020B0400000000000000" pitchFamily="50" charset="-128"/>
            </a:endParaRPr>
          </a:p>
        </xdr:txBody>
      </xdr:sp>
      <xdr:sp macro="" textlink="">
        <xdr:nvSpPr>
          <xdr:cNvPr id="8" name="テキスト ボックス 7"/>
          <xdr:cNvSpPr txBox="1"/>
        </xdr:nvSpPr>
        <xdr:spPr>
          <a:xfrm>
            <a:off x="12981409" y="6366232"/>
            <a:ext cx="424027" cy="8488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ctr">
            <a:spAutoFit/>
          </a:bodyPr>
          <a:lstStyle/>
          <a:p>
            <a:pPr algn="ctr"/>
            <a:r>
              <a:rPr kumimoji="1" lang="ja-JP" altLang="en-US" sz="1600" b="1" spc="100" baseline="0">
                <a:latin typeface="BIZ UDPゴシック" panose="020B0400000000000000" pitchFamily="50" charset="-128"/>
                <a:ea typeface="BIZ UDPゴシック" panose="020B0400000000000000" pitchFamily="50" charset="-128"/>
              </a:rPr>
              <a:t>段階</a:t>
            </a:r>
            <a:r>
              <a:rPr kumimoji="1" lang="en-US" altLang="ja-JP" sz="1600" b="1" spc="100" baseline="0">
                <a:latin typeface="BIZ UDPゴシック" panose="020B0400000000000000" pitchFamily="50" charset="-128"/>
                <a:ea typeface="BIZ UDPゴシック" panose="020B0400000000000000" pitchFamily="50" charset="-128"/>
              </a:rPr>
              <a:t>Ⅰ</a:t>
            </a:r>
            <a:endParaRPr kumimoji="1" lang="ja-JP" altLang="en-US" sz="1600" b="1" spc="100" baseline="0">
              <a:latin typeface="BIZ UDPゴシック" panose="020B0400000000000000" pitchFamily="50" charset="-128"/>
              <a:ea typeface="BIZ UDPゴシック" panose="020B0400000000000000" pitchFamily="50" charset="-128"/>
            </a:endParaRPr>
          </a:p>
        </xdr:txBody>
      </xdr:sp>
    </xdr:grpSp>
    <xdr:clientData/>
  </xdr:twoCellAnchor>
  <xdr:twoCellAnchor>
    <xdr:from>
      <xdr:col>28</xdr:col>
      <xdr:colOff>123630</xdr:colOff>
      <xdr:row>32</xdr:row>
      <xdr:rowOff>6352</xdr:rowOff>
    </xdr:from>
    <xdr:to>
      <xdr:col>28</xdr:col>
      <xdr:colOff>609218</xdr:colOff>
      <xdr:row>39</xdr:row>
      <xdr:rowOff>313768</xdr:rowOff>
    </xdr:to>
    <xdr:grpSp>
      <xdr:nvGrpSpPr>
        <xdr:cNvPr id="10" name="グループ化 9"/>
        <xdr:cNvGrpSpPr/>
      </xdr:nvGrpSpPr>
      <xdr:grpSpPr>
        <a:xfrm>
          <a:off x="12968773" y="10238923"/>
          <a:ext cx="485588" cy="2529916"/>
          <a:chOff x="12950630" y="6274710"/>
          <a:chExt cx="485588" cy="2475010"/>
        </a:xfrm>
      </xdr:grpSpPr>
      <xdr:sp macro="" textlink="">
        <xdr:nvSpPr>
          <xdr:cNvPr id="11" name="ホームベース 10"/>
          <xdr:cNvSpPr/>
        </xdr:nvSpPr>
        <xdr:spPr>
          <a:xfrm rot="5400000">
            <a:off x="11955919" y="7269421"/>
            <a:ext cx="2475010" cy="485588"/>
          </a:xfrm>
          <a:prstGeom prst="homePlate">
            <a:avLst>
              <a:gd name="adj" fmla="val 29450"/>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algn="l"/>
            <a:endParaRPr kumimoji="1" lang="ja-JP" altLang="en-US" sz="1800">
              <a:solidFill>
                <a:schemeClr val="bg2">
                  <a:lumMod val="50000"/>
                </a:schemeClr>
              </a:solidFill>
              <a:latin typeface="BIZ UDPゴシック" panose="020B0400000000000000" pitchFamily="50" charset="-128"/>
              <a:ea typeface="BIZ UDPゴシック" panose="020B0400000000000000" pitchFamily="50" charset="-128"/>
            </a:endParaRPr>
          </a:p>
        </xdr:txBody>
      </xdr:sp>
      <xdr:sp macro="" textlink="">
        <xdr:nvSpPr>
          <xdr:cNvPr id="12" name="テキスト ボックス 11"/>
          <xdr:cNvSpPr txBox="1"/>
        </xdr:nvSpPr>
        <xdr:spPr>
          <a:xfrm>
            <a:off x="12964705" y="7436589"/>
            <a:ext cx="457433" cy="922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spAutoFit/>
          </a:bodyPr>
          <a:lstStyle/>
          <a:p>
            <a:pPr algn="ctr"/>
            <a:r>
              <a:rPr kumimoji="1" lang="ja-JP" altLang="en-US" sz="1400" spc="100" baseline="0">
                <a:latin typeface="BIZ UDPゴシック" panose="020B0400000000000000" pitchFamily="50" charset="-128"/>
                <a:ea typeface="BIZ UDPゴシック" panose="020B0400000000000000" pitchFamily="50" charset="-128"/>
              </a:rPr>
              <a:t>１／</a:t>
            </a:r>
            <a:r>
              <a:rPr kumimoji="1" lang="en-US" altLang="ja-JP" sz="1400" spc="100" baseline="0">
                <a:latin typeface="BIZ UDPゴシック" panose="020B0400000000000000" pitchFamily="50" charset="-128"/>
                <a:ea typeface="BIZ UDPゴシック" panose="020B0400000000000000" pitchFamily="50" charset="-128"/>
              </a:rPr>
              <a:t>24</a:t>
            </a:r>
            <a:r>
              <a:rPr kumimoji="1" lang="ja-JP" altLang="en-US" sz="1400" spc="100" baseline="0">
                <a:latin typeface="BIZ UDPゴシック" panose="020B0400000000000000" pitchFamily="50" charset="-128"/>
                <a:ea typeface="BIZ UDPゴシック" panose="020B0400000000000000" pitchFamily="50" charset="-128"/>
              </a:rPr>
              <a:t> ～</a:t>
            </a:r>
          </a:p>
        </xdr:txBody>
      </xdr:sp>
      <xdr:sp macro="" textlink="">
        <xdr:nvSpPr>
          <xdr:cNvPr id="13" name="テキスト ボックス 12"/>
          <xdr:cNvSpPr txBox="1"/>
        </xdr:nvSpPr>
        <xdr:spPr>
          <a:xfrm>
            <a:off x="12981409" y="6379691"/>
            <a:ext cx="424027" cy="8219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ctr">
            <a:spAutoFit/>
          </a:bodyPr>
          <a:lstStyle/>
          <a:p>
            <a:pPr algn="ctr"/>
            <a:r>
              <a:rPr kumimoji="1" lang="ja-JP" altLang="en-US" sz="1600" b="1" spc="100" baseline="0">
                <a:latin typeface="BIZ UDPゴシック" panose="020B0400000000000000" pitchFamily="50" charset="-128"/>
                <a:ea typeface="BIZ UDPゴシック" panose="020B0400000000000000" pitchFamily="50" charset="-128"/>
              </a:rPr>
              <a:t>段階</a:t>
            </a:r>
            <a:r>
              <a:rPr kumimoji="1" lang="en-US" altLang="ja-JP" sz="1600" b="1" spc="100" baseline="0">
                <a:latin typeface="BIZ UDPゴシック" panose="020B0400000000000000" pitchFamily="50" charset="-128"/>
                <a:ea typeface="BIZ UDPゴシック" panose="020B0400000000000000" pitchFamily="50" charset="-128"/>
              </a:rPr>
              <a:t>Ⅱ</a:t>
            </a:r>
            <a:endParaRPr kumimoji="1" lang="ja-JP" altLang="en-US" sz="1600" b="1" spc="100" baseline="0">
              <a:latin typeface="BIZ UDPゴシック" panose="020B0400000000000000" pitchFamily="50" charset="-128"/>
              <a:ea typeface="BIZ UDPゴシック" panose="020B0400000000000000" pitchFamily="50" charset="-128"/>
            </a:endParaRPr>
          </a:p>
        </xdr:txBody>
      </xdr:sp>
    </xdr:grpSp>
    <xdr:clientData/>
  </xdr:twoCellAnchor>
  <xdr:twoCellAnchor>
    <xdr:from>
      <xdr:col>28</xdr:col>
      <xdr:colOff>123630</xdr:colOff>
      <xdr:row>9</xdr:row>
      <xdr:rowOff>6352</xdr:rowOff>
    </xdr:from>
    <xdr:to>
      <xdr:col>28</xdr:col>
      <xdr:colOff>609218</xdr:colOff>
      <xdr:row>18</xdr:row>
      <xdr:rowOff>27215</xdr:rowOff>
    </xdr:to>
    <xdr:grpSp>
      <xdr:nvGrpSpPr>
        <xdr:cNvPr id="14" name="グループ化 13"/>
        <xdr:cNvGrpSpPr/>
      </xdr:nvGrpSpPr>
      <xdr:grpSpPr>
        <a:xfrm>
          <a:off x="12968773" y="2936423"/>
          <a:ext cx="485588" cy="2878363"/>
          <a:chOff x="12950630" y="6274710"/>
          <a:chExt cx="485588" cy="3094757"/>
        </a:xfrm>
      </xdr:grpSpPr>
      <xdr:sp macro="" textlink="">
        <xdr:nvSpPr>
          <xdr:cNvPr id="15" name="ホームベース 14"/>
          <xdr:cNvSpPr/>
        </xdr:nvSpPr>
        <xdr:spPr>
          <a:xfrm rot="5400000">
            <a:off x="11646045" y="7579295"/>
            <a:ext cx="3094757" cy="485588"/>
          </a:xfrm>
          <a:prstGeom prst="homePlate">
            <a:avLst>
              <a:gd name="adj" fmla="val 29450"/>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algn="l"/>
            <a:endParaRPr kumimoji="1" lang="ja-JP" altLang="en-US" sz="1800">
              <a:solidFill>
                <a:schemeClr val="bg2">
                  <a:lumMod val="50000"/>
                </a:schemeClr>
              </a:solidFill>
              <a:latin typeface="BIZ UDPゴシック" panose="020B0400000000000000" pitchFamily="50" charset="-128"/>
              <a:ea typeface="BIZ UDPゴシック" panose="020B0400000000000000" pitchFamily="50" charset="-128"/>
            </a:endParaRPr>
          </a:p>
        </xdr:txBody>
      </xdr:sp>
      <xdr:sp macro="" textlink="">
        <xdr:nvSpPr>
          <xdr:cNvPr id="16" name="テキスト ボックス 15"/>
          <xdr:cNvSpPr txBox="1"/>
        </xdr:nvSpPr>
        <xdr:spPr>
          <a:xfrm>
            <a:off x="12984390" y="7749347"/>
            <a:ext cx="418063" cy="823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spAutoFit/>
          </a:bodyPr>
          <a:lstStyle/>
          <a:p>
            <a:pPr algn="ctr"/>
            <a:r>
              <a:rPr kumimoji="1" lang="ja-JP" altLang="en-US" sz="1400" spc="100" baseline="0">
                <a:latin typeface="BIZ UDPゴシック" panose="020B0400000000000000" pitchFamily="50" charset="-128"/>
                <a:ea typeface="BIZ UDPゴシック" panose="020B0400000000000000" pitchFamily="50" charset="-128"/>
              </a:rPr>
              <a:t>～１／９</a:t>
            </a:r>
          </a:p>
        </xdr:txBody>
      </xdr:sp>
      <xdr:sp macro="" textlink="">
        <xdr:nvSpPr>
          <xdr:cNvPr id="17" name="テキスト ボックス 16"/>
          <xdr:cNvSpPr txBox="1"/>
        </xdr:nvSpPr>
        <xdr:spPr>
          <a:xfrm>
            <a:off x="12981409" y="6374940"/>
            <a:ext cx="424027" cy="8314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ctr">
            <a:spAutoFit/>
          </a:bodyPr>
          <a:lstStyle/>
          <a:p>
            <a:pPr algn="ctr"/>
            <a:r>
              <a:rPr kumimoji="1" lang="ja-JP" altLang="en-US" sz="1600" b="1" spc="100" baseline="0">
                <a:latin typeface="BIZ UDPゴシック" panose="020B0400000000000000" pitchFamily="50" charset="-128"/>
                <a:ea typeface="BIZ UDPゴシック" panose="020B0400000000000000" pitchFamily="50" charset="-128"/>
              </a:rPr>
              <a:t>段階０</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0</xdr:colOff>
      <xdr:row>0</xdr:row>
      <xdr:rowOff>74710</xdr:rowOff>
    </xdr:from>
    <xdr:to>
      <xdr:col>28</xdr:col>
      <xdr:colOff>1245</xdr:colOff>
      <xdr:row>2</xdr:row>
      <xdr:rowOff>83176</xdr:rowOff>
    </xdr:to>
    <xdr:sp macro="" textlink="">
      <xdr:nvSpPr>
        <xdr:cNvPr id="4" name="正方形/長方形 3"/>
        <xdr:cNvSpPr/>
      </xdr:nvSpPr>
      <xdr:spPr>
        <a:xfrm>
          <a:off x="7164294" y="74710"/>
          <a:ext cx="4431304" cy="621054"/>
        </a:xfrm>
        <a:prstGeom prst="rect">
          <a:avLst/>
        </a:prstGeom>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chemeClr val="tx1">
                  <a:lumMod val="85000"/>
                  <a:lumOff val="15000"/>
                </a:schemeClr>
              </a:solidFill>
              <a:latin typeface="BIZ UDゴシック" panose="020B0400000000000000" pitchFamily="49" charset="-128"/>
              <a:ea typeface="BIZ UDゴシック" panose="020B0400000000000000" pitchFamily="49" charset="-128"/>
            </a:rPr>
            <a:t>「</a:t>
          </a:r>
          <a:r>
            <a:rPr kumimoji="1" lang="ja-JP" altLang="en-US" sz="1100" b="1">
              <a:solidFill>
                <a:srgbClr val="C00000"/>
              </a:solidFill>
              <a:latin typeface="BIZ UDゴシック" panose="020B0400000000000000" pitchFamily="49" charset="-128"/>
              <a:ea typeface="BIZ UDゴシック" panose="020B0400000000000000" pitchFamily="49" charset="-128"/>
            </a:rPr>
            <a:t>段階０</a:t>
          </a:r>
          <a:r>
            <a:rPr kumimoji="1" lang="ja-JP" altLang="en-US" sz="1100" b="1">
              <a:solidFill>
                <a:schemeClr val="tx1">
                  <a:lumMod val="85000"/>
                  <a:lumOff val="15000"/>
                </a:schemeClr>
              </a:solidFill>
              <a:latin typeface="BIZ UDゴシック" panose="020B0400000000000000" pitchFamily="49" charset="-128"/>
              <a:ea typeface="BIZ UDゴシック" panose="020B0400000000000000" pitchFamily="49" charset="-128"/>
            </a:rPr>
            <a:t>」の期間は、全ての医療機関で</a:t>
          </a:r>
          <a:r>
            <a:rPr kumimoji="1" lang="ja-JP" altLang="en-US" sz="1100" b="1">
              <a:solidFill>
                <a:srgbClr val="C00000"/>
              </a:solidFill>
              <a:latin typeface="BIZ UDゴシック" panose="020B0400000000000000" pitchFamily="49" charset="-128"/>
              <a:ea typeface="BIZ UDゴシック" panose="020B0400000000000000" pitchFamily="49" charset="-128"/>
            </a:rPr>
            <a:t>病床確保料対象病床の配分はありません</a:t>
          </a:r>
          <a:r>
            <a:rPr kumimoji="1" lang="ja-JP" altLang="en-US" sz="1100" b="1">
              <a:solidFill>
                <a:schemeClr val="tx1">
                  <a:lumMod val="85000"/>
                  <a:lumOff val="15000"/>
                </a:schemeClr>
              </a:solidFill>
              <a:latin typeface="BIZ UDゴシック" panose="020B0400000000000000" pitchFamily="49" charset="-128"/>
              <a:ea typeface="BIZ UDゴシック" panose="020B0400000000000000" pitchFamily="49" charset="-128"/>
            </a:rPr>
            <a:t>。該当期間について、記載・提出は不要です。</a:t>
          </a:r>
          <a:endParaRPr kumimoji="1" lang="en-US" altLang="ja-JP" sz="1100" b="1">
            <a:solidFill>
              <a:schemeClr val="tx1">
                <a:lumMod val="85000"/>
                <a:lumOff val="15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83530</xdr:colOff>
      <xdr:row>9</xdr:row>
      <xdr:rowOff>9072</xdr:rowOff>
    </xdr:from>
    <xdr:to>
      <xdr:col>28</xdr:col>
      <xdr:colOff>601621</xdr:colOff>
      <xdr:row>13</xdr:row>
      <xdr:rowOff>317499</xdr:rowOff>
    </xdr:to>
    <xdr:grpSp>
      <xdr:nvGrpSpPr>
        <xdr:cNvPr id="9" name="グループ化 8"/>
        <xdr:cNvGrpSpPr/>
      </xdr:nvGrpSpPr>
      <xdr:grpSpPr>
        <a:xfrm>
          <a:off x="12928673" y="2939143"/>
          <a:ext cx="518091" cy="1578427"/>
          <a:chOff x="12934375" y="6274710"/>
          <a:chExt cx="518091" cy="3017347"/>
        </a:xfrm>
      </xdr:grpSpPr>
      <xdr:sp macro="" textlink="">
        <xdr:nvSpPr>
          <xdr:cNvPr id="10" name="ホームベース 9"/>
          <xdr:cNvSpPr/>
        </xdr:nvSpPr>
        <xdr:spPr>
          <a:xfrm rot="5400000">
            <a:off x="11684750" y="7540590"/>
            <a:ext cx="3017347" cy="485588"/>
          </a:xfrm>
          <a:prstGeom prst="homePlate">
            <a:avLst>
              <a:gd name="adj" fmla="val 29450"/>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algn="l"/>
            <a:endParaRPr kumimoji="1" lang="ja-JP" altLang="en-US" sz="1800">
              <a:solidFill>
                <a:schemeClr val="bg2">
                  <a:lumMod val="50000"/>
                </a:schemeClr>
              </a:solidFill>
              <a:latin typeface="BIZ UDPゴシック" panose="020B0400000000000000" pitchFamily="50" charset="-128"/>
              <a:ea typeface="BIZ UDPゴシック" panose="020B0400000000000000" pitchFamily="50" charset="-128"/>
            </a:endParaRPr>
          </a:p>
        </xdr:txBody>
      </xdr:sp>
      <xdr:sp macro="" textlink="">
        <xdr:nvSpPr>
          <xdr:cNvPr id="11" name="テキスト ボックス 10"/>
          <xdr:cNvSpPr txBox="1"/>
        </xdr:nvSpPr>
        <xdr:spPr>
          <a:xfrm>
            <a:off x="12934375" y="7859428"/>
            <a:ext cx="518091" cy="12271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spAutoFit/>
          </a:bodyPr>
          <a:lstStyle/>
          <a:p>
            <a:pPr algn="ctr"/>
            <a:r>
              <a:rPr kumimoji="1" lang="ja-JP" altLang="en-US" sz="1000" spc="100" baseline="0">
                <a:latin typeface="BIZ UDPゴシック" panose="020B0400000000000000" pitchFamily="50" charset="-128"/>
                <a:ea typeface="BIZ UDPゴシック" panose="020B0400000000000000" pitchFamily="50" charset="-128"/>
              </a:rPr>
              <a:t>～２／５</a:t>
            </a:r>
            <a:endParaRPr kumimoji="1" lang="en-US" altLang="ja-JP" sz="1000" spc="100" baseline="0">
              <a:latin typeface="BIZ UDPゴシック" panose="020B0400000000000000" pitchFamily="50" charset="-128"/>
              <a:ea typeface="BIZ UDPゴシック" panose="020B0400000000000000" pitchFamily="50" charset="-128"/>
            </a:endParaRPr>
          </a:p>
          <a:p>
            <a:pPr algn="ctr"/>
            <a:r>
              <a:rPr kumimoji="1" lang="ja-JP" altLang="en-US" sz="1000" b="1" spc="100" baseline="0">
                <a:solidFill>
                  <a:srgbClr val="C00000"/>
                </a:solidFill>
                <a:latin typeface="BIZ UDPゴシック" panose="020B0400000000000000" pitchFamily="50" charset="-128"/>
                <a:ea typeface="BIZ UDPゴシック" panose="020B0400000000000000" pitchFamily="50" charset="-128"/>
              </a:rPr>
              <a:t>（暫定）</a:t>
            </a:r>
            <a:endParaRPr kumimoji="1" lang="ja-JP" altLang="en-US" sz="700" b="1" spc="100" baseline="0">
              <a:solidFill>
                <a:srgbClr val="C00000"/>
              </a:solidFill>
              <a:latin typeface="BIZ UDPゴシック" panose="020B0400000000000000" pitchFamily="50" charset="-128"/>
              <a:ea typeface="BIZ UDPゴシック" panose="020B0400000000000000" pitchFamily="50" charset="-128"/>
            </a:endParaRPr>
          </a:p>
        </xdr:txBody>
      </xdr:sp>
      <xdr:sp macro="" textlink="">
        <xdr:nvSpPr>
          <xdr:cNvPr id="12" name="テキスト ボックス 11"/>
          <xdr:cNvSpPr txBox="1"/>
        </xdr:nvSpPr>
        <xdr:spPr>
          <a:xfrm>
            <a:off x="13073741" y="6379689"/>
            <a:ext cx="239361" cy="14586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600" b="1" spc="100" baseline="0">
                <a:latin typeface="BIZ UDPゴシック" panose="020B0400000000000000" pitchFamily="50" charset="-128"/>
                <a:ea typeface="BIZ UDPゴシック" panose="020B0400000000000000" pitchFamily="50" charset="-128"/>
              </a:rPr>
              <a:t>段階</a:t>
            </a:r>
            <a:r>
              <a:rPr kumimoji="1" lang="en-US" altLang="ja-JP" sz="1600" b="1" spc="100" baseline="0">
                <a:latin typeface="BIZ UDPゴシック" panose="020B0400000000000000" pitchFamily="50" charset="-128"/>
                <a:ea typeface="BIZ UDPゴシック" panose="020B0400000000000000" pitchFamily="50" charset="-128"/>
              </a:rPr>
              <a:t>Ⅱ</a:t>
            </a:r>
            <a:endParaRPr kumimoji="1" lang="ja-JP" altLang="en-US" sz="1600" b="1" spc="100" baseline="0">
              <a:latin typeface="BIZ UDPゴシック" panose="020B0400000000000000" pitchFamily="50" charset="-128"/>
              <a:ea typeface="BIZ UDPゴシック" panose="020B0400000000000000" pitchFamily="50" charset="-128"/>
            </a:endParaRPr>
          </a:p>
        </xdr:txBody>
      </xdr:sp>
    </xdr:grpSp>
    <xdr:clientData/>
  </xdr:twoCellAnchor>
  <xdr:twoCellAnchor>
    <xdr:from>
      <xdr:col>28</xdr:col>
      <xdr:colOff>99785</xdr:colOff>
      <xdr:row>14</xdr:row>
      <xdr:rowOff>9072</xdr:rowOff>
    </xdr:from>
    <xdr:to>
      <xdr:col>28</xdr:col>
      <xdr:colOff>585373</xdr:colOff>
      <xdr:row>38</xdr:row>
      <xdr:rowOff>1651</xdr:rowOff>
    </xdr:to>
    <xdr:grpSp>
      <xdr:nvGrpSpPr>
        <xdr:cNvPr id="13" name="グループ化 12"/>
        <xdr:cNvGrpSpPr/>
      </xdr:nvGrpSpPr>
      <xdr:grpSpPr>
        <a:xfrm>
          <a:off x="12944928" y="4526643"/>
          <a:ext cx="485588" cy="7612579"/>
          <a:chOff x="12950630" y="6274710"/>
          <a:chExt cx="485588" cy="3017347"/>
        </a:xfrm>
        <a:solidFill>
          <a:schemeClr val="accent2">
            <a:lumMod val="60000"/>
            <a:lumOff val="40000"/>
          </a:schemeClr>
        </a:solidFill>
      </xdr:grpSpPr>
      <xdr:sp macro="" textlink="">
        <xdr:nvSpPr>
          <xdr:cNvPr id="14" name="ホームベース 13"/>
          <xdr:cNvSpPr/>
        </xdr:nvSpPr>
        <xdr:spPr>
          <a:xfrm rot="5400000">
            <a:off x="11684750" y="7540590"/>
            <a:ext cx="3017347" cy="485588"/>
          </a:xfrm>
          <a:prstGeom prst="homePlate">
            <a:avLst>
              <a:gd name="adj" fmla="val 29450"/>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algn="l"/>
            <a:endParaRPr kumimoji="1" lang="ja-JP" altLang="en-US" sz="1800">
              <a:solidFill>
                <a:schemeClr val="bg2">
                  <a:lumMod val="50000"/>
                </a:schemeClr>
              </a:solidFill>
              <a:latin typeface="BIZ UDPゴシック" panose="020B0400000000000000" pitchFamily="50" charset="-128"/>
              <a:ea typeface="BIZ UDPゴシック" panose="020B0400000000000000" pitchFamily="50" charset="-128"/>
            </a:endParaRPr>
          </a:p>
        </xdr:txBody>
      </xdr:sp>
      <xdr:sp macro="" textlink="">
        <xdr:nvSpPr>
          <xdr:cNvPr id="15" name="テキスト ボックス 14"/>
          <xdr:cNvSpPr txBox="1"/>
        </xdr:nvSpPr>
        <xdr:spPr>
          <a:xfrm>
            <a:off x="12976343" y="7859340"/>
            <a:ext cx="434158" cy="662820"/>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spAutoFit/>
          </a:bodyPr>
          <a:lstStyle/>
          <a:p>
            <a:pPr algn="ctr"/>
            <a:r>
              <a:rPr kumimoji="1" lang="ja-JP" altLang="en-US" sz="1400" spc="100" baseline="0">
                <a:latin typeface="BIZ UDPゴシック" panose="020B0400000000000000" pitchFamily="50" charset="-128"/>
                <a:ea typeface="BIZ UDPゴシック" panose="020B0400000000000000" pitchFamily="50" charset="-128"/>
              </a:rPr>
              <a:t>２／６</a:t>
            </a:r>
            <a:r>
              <a:rPr kumimoji="1" lang="en-US" altLang="ja-JP" sz="1400" spc="100" baseline="0">
                <a:latin typeface="BIZ UDPゴシック" panose="020B0400000000000000" pitchFamily="50" charset="-128"/>
                <a:ea typeface="BIZ UDPゴシック" panose="020B0400000000000000" pitchFamily="50" charset="-128"/>
              </a:rPr>
              <a:t> </a:t>
            </a:r>
            <a:r>
              <a:rPr kumimoji="1" lang="ja-JP" altLang="en-US" sz="1400" spc="100" baseline="0">
                <a:latin typeface="BIZ UDPゴシック" panose="020B0400000000000000" pitchFamily="50" charset="-128"/>
                <a:ea typeface="BIZ UDPゴシック" panose="020B0400000000000000" pitchFamily="50" charset="-128"/>
              </a:rPr>
              <a:t>～ </a:t>
            </a:r>
            <a:r>
              <a:rPr kumimoji="1" lang="en-US" altLang="ja-JP" sz="1400" spc="100" baseline="0">
                <a:latin typeface="BIZ UDPゴシック" panose="020B0400000000000000" pitchFamily="50" charset="-128"/>
                <a:ea typeface="BIZ UDPゴシック" panose="020B0400000000000000" pitchFamily="50" charset="-128"/>
              </a:rPr>
              <a:t>3</a:t>
            </a:r>
            <a:r>
              <a:rPr kumimoji="1" lang="ja-JP" altLang="en-US" sz="1400" spc="100" baseline="0">
                <a:latin typeface="BIZ UDPゴシック" panose="020B0400000000000000" pitchFamily="50" charset="-128"/>
                <a:ea typeface="BIZ UDPゴシック" panose="020B0400000000000000" pitchFamily="50" charset="-128"/>
              </a:rPr>
              <a:t>／</a:t>
            </a:r>
            <a:r>
              <a:rPr kumimoji="1" lang="en-US" altLang="ja-JP" sz="1400" spc="100" baseline="0">
                <a:latin typeface="BIZ UDPゴシック" panose="020B0400000000000000" pitchFamily="50" charset="-128"/>
                <a:ea typeface="BIZ UDPゴシック" panose="020B0400000000000000" pitchFamily="50" charset="-128"/>
              </a:rPr>
              <a:t>31</a:t>
            </a:r>
            <a:r>
              <a:rPr kumimoji="1" lang="ja-JP" altLang="en-US" sz="1400" spc="100" baseline="0">
                <a:latin typeface="BIZ UDPゴシック" panose="020B0400000000000000" pitchFamily="50" charset="-128"/>
                <a:ea typeface="BIZ UDPゴシック" panose="020B0400000000000000" pitchFamily="50" charset="-128"/>
              </a:rPr>
              <a:t> </a:t>
            </a:r>
            <a:endParaRPr kumimoji="1" lang="ja-JP" altLang="en-US" sz="1400" b="1" spc="100" baseline="0">
              <a:solidFill>
                <a:srgbClr val="C00000"/>
              </a:solidFill>
              <a:latin typeface="BIZ UDPゴシック" panose="020B0400000000000000" pitchFamily="50" charset="-128"/>
              <a:ea typeface="BIZ UDPゴシック" panose="020B0400000000000000" pitchFamily="50" charset="-128"/>
            </a:endParaRPr>
          </a:p>
        </xdr:txBody>
      </xdr:sp>
      <xdr:sp macro="" textlink="">
        <xdr:nvSpPr>
          <xdr:cNvPr id="16" name="テキスト ボックス 15"/>
          <xdr:cNvSpPr txBox="1"/>
        </xdr:nvSpPr>
        <xdr:spPr>
          <a:xfrm>
            <a:off x="12981409" y="6406049"/>
            <a:ext cx="424027" cy="916743"/>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ctr">
            <a:spAutoFit/>
          </a:bodyPr>
          <a:lstStyle/>
          <a:p>
            <a:pPr algn="ctr"/>
            <a:r>
              <a:rPr kumimoji="1" lang="ja-JP" altLang="en-US" sz="1600" b="1" spc="100" baseline="0">
                <a:latin typeface="BIZ UDPゴシック" panose="020B0400000000000000" pitchFamily="50" charset="-128"/>
                <a:ea typeface="BIZ UDPゴシック" panose="020B0400000000000000" pitchFamily="50" charset="-128"/>
              </a:rPr>
              <a:t>段階</a:t>
            </a:r>
            <a:r>
              <a:rPr kumimoji="1" lang="en-US" altLang="ja-JP" sz="1600" b="1" spc="100" baseline="0">
                <a:latin typeface="BIZ UDPゴシック" panose="020B0400000000000000" pitchFamily="50" charset="-128"/>
                <a:ea typeface="BIZ UDPゴシック" panose="020B0400000000000000" pitchFamily="50" charset="-128"/>
              </a:rPr>
              <a:t>Ⅲ</a:t>
            </a:r>
            <a:r>
              <a:rPr kumimoji="1" lang="ja-JP" altLang="en-US" sz="1600" b="1" spc="100" baseline="0">
                <a:solidFill>
                  <a:srgbClr val="C00000"/>
                </a:solidFill>
                <a:latin typeface="BIZ UDPゴシック" panose="020B0400000000000000" pitchFamily="50" charset="-128"/>
                <a:ea typeface="BIZ UDPゴシック" panose="020B0400000000000000" pitchFamily="50" charset="-128"/>
              </a:rPr>
              <a:t>換算</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0</xdr:colOff>
      <xdr:row>0</xdr:row>
      <xdr:rowOff>74710</xdr:rowOff>
    </xdr:from>
    <xdr:to>
      <xdr:col>28</xdr:col>
      <xdr:colOff>1245</xdr:colOff>
      <xdr:row>2</xdr:row>
      <xdr:rowOff>83176</xdr:rowOff>
    </xdr:to>
    <xdr:sp macro="" textlink="">
      <xdr:nvSpPr>
        <xdr:cNvPr id="4" name="正方形/長方形 3"/>
        <xdr:cNvSpPr/>
      </xdr:nvSpPr>
      <xdr:spPr>
        <a:xfrm>
          <a:off x="7164294" y="74710"/>
          <a:ext cx="4431304" cy="621054"/>
        </a:xfrm>
        <a:prstGeom prst="rect">
          <a:avLst/>
        </a:prstGeom>
        <a:ln w="19050">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chemeClr val="tx1">
                  <a:lumMod val="85000"/>
                  <a:lumOff val="15000"/>
                </a:schemeClr>
              </a:solidFill>
              <a:latin typeface="BIZ UDゴシック" panose="020B0400000000000000" pitchFamily="49" charset="-128"/>
              <a:ea typeface="BIZ UDゴシック" panose="020B0400000000000000" pitchFamily="49" charset="-128"/>
            </a:rPr>
            <a:t>「</a:t>
          </a:r>
          <a:r>
            <a:rPr kumimoji="1" lang="ja-JP" altLang="en-US" sz="1100" b="1">
              <a:solidFill>
                <a:srgbClr val="C00000"/>
              </a:solidFill>
              <a:latin typeface="BIZ UDゴシック" panose="020B0400000000000000" pitchFamily="49" charset="-128"/>
              <a:ea typeface="BIZ UDゴシック" panose="020B0400000000000000" pitchFamily="49" charset="-128"/>
            </a:rPr>
            <a:t>段階０</a:t>
          </a:r>
          <a:r>
            <a:rPr kumimoji="1" lang="ja-JP" altLang="en-US" sz="1100" b="1">
              <a:solidFill>
                <a:schemeClr val="tx1">
                  <a:lumMod val="85000"/>
                  <a:lumOff val="15000"/>
                </a:schemeClr>
              </a:solidFill>
              <a:latin typeface="BIZ UDゴシック" panose="020B0400000000000000" pitchFamily="49" charset="-128"/>
              <a:ea typeface="BIZ UDゴシック" panose="020B0400000000000000" pitchFamily="49" charset="-128"/>
            </a:rPr>
            <a:t>」の期間は、全ての医療機関で</a:t>
          </a:r>
          <a:r>
            <a:rPr kumimoji="1" lang="ja-JP" altLang="en-US" sz="1100" b="1">
              <a:solidFill>
                <a:srgbClr val="C00000"/>
              </a:solidFill>
              <a:latin typeface="BIZ UDゴシック" panose="020B0400000000000000" pitchFamily="49" charset="-128"/>
              <a:ea typeface="BIZ UDゴシック" panose="020B0400000000000000" pitchFamily="49" charset="-128"/>
            </a:rPr>
            <a:t>病床確保料対象病床の配分はありません</a:t>
          </a:r>
          <a:r>
            <a:rPr kumimoji="1" lang="ja-JP" altLang="en-US" sz="1100" b="1">
              <a:solidFill>
                <a:schemeClr val="tx1">
                  <a:lumMod val="85000"/>
                  <a:lumOff val="15000"/>
                </a:schemeClr>
              </a:solidFill>
              <a:latin typeface="BIZ UDゴシック" panose="020B0400000000000000" pitchFamily="49" charset="-128"/>
              <a:ea typeface="BIZ UDゴシック" panose="020B0400000000000000" pitchFamily="49" charset="-128"/>
            </a:rPr>
            <a:t>。該当期間について、記載・提出は不要です。</a:t>
          </a:r>
          <a:endParaRPr kumimoji="1" lang="en-US" altLang="ja-JP" sz="1100" b="1">
            <a:solidFill>
              <a:schemeClr val="tx1">
                <a:lumMod val="85000"/>
                <a:lumOff val="15000"/>
              </a:schemeClr>
            </a:solidFill>
            <a:latin typeface="BIZ UDゴシック" panose="020B0400000000000000" pitchFamily="49" charset="-128"/>
            <a:ea typeface="BIZ UDゴシック" panose="020B0400000000000000" pitchFamily="49" charset="-128"/>
          </a:endParaRPr>
        </a:p>
      </xdr:txBody>
    </xdr:sp>
    <xdr:clientData/>
  </xdr:twoCellAnchor>
  <xdr:twoCellAnchor>
    <xdr:from>
      <xdr:col>28</xdr:col>
      <xdr:colOff>99784</xdr:colOff>
      <xdr:row>9</xdr:row>
      <xdr:rowOff>0</xdr:rowOff>
    </xdr:from>
    <xdr:to>
      <xdr:col>28</xdr:col>
      <xdr:colOff>585372</xdr:colOff>
      <xdr:row>40</xdr:row>
      <xdr:rowOff>18143</xdr:rowOff>
    </xdr:to>
    <xdr:grpSp>
      <xdr:nvGrpSpPr>
        <xdr:cNvPr id="3" name="グループ化 2"/>
        <xdr:cNvGrpSpPr/>
      </xdr:nvGrpSpPr>
      <xdr:grpSpPr>
        <a:xfrm>
          <a:off x="12944927" y="2930071"/>
          <a:ext cx="485588" cy="9860643"/>
          <a:chOff x="12950630" y="6274710"/>
          <a:chExt cx="485588" cy="3017347"/>
        </a:xfrm>
        <a:solidFill>
          <a:schemeClr val="accent2">
            <a:lumMod val="60000"/>
            <a:lumOff val="40000"/>
          </a:schemeClr>
        </a:solidFill>
      </xdr:grpSpPr>
      <xdr:sp macro="" textlink="">
        <xdr:nvSpPr>
          <xdr:cNvPr id="5" name="ホームベース 4"/>
          <xdr:cNvSpPr/>
        </xdr:nvSpPr>
        <xdr:spPr>
          <a:xfrm rot="5400000">
            <a:off x="11684750" y="7540590"/>
            <a:ext cx="3017347" cy="485588"/>
          </a:xfrm>
          <a:prstGeom prst="homePlate">
            <a:avLst>
              <a:gd name="adj" fmla="val 29450"/>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algn="l"/>
            <a:endParaRPr kumimoji="1" lang="ja-JP" altLang="en-US" sz="1800">
              <a:solidFill>
                <a:schemeClr val="bg2">
                  <a:lumMod val="50000"/>
                </a:schemeClr>
              </a:solidFill>
              <a:latin typeface="BIZ UDPゴシック" panose="020B0400000000000000" pitchFamily="50" charset="-128"/>
              <a:ea typeface="BIZ UDPゴシック" panose="020B0400000000000000" pitchFamily="50" charset="-128"/>
            </a:endParaRPr>
          </a:p>
        </xdr:txBody>
      </xdr:sp>
      <xdr:sp macro="" textlink="">
        <xdr:nvSpPr>
          <xdr:cNvPr id="6" name="テキスト ボックス 5"/>
          <xdr:cNvSpPr txBox="1"/>
        </xdr:nvSpPr>
        <xdr:spPr>
          <a:xfrm>
            <a:off x="12976343" y="6888173"/>
            <a:ext cx="434158" cy="523648"/>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ctr">
            <a:spAutoFit/>
          </a:bodyPr>
          <a:lstStyle/>
          <a:p>
            <a:pPr algn="ctr"/>
            <a:r>
              <a:rPr kumimoji="1" lang="ja-JP" altLang="en-US" sz="1400" spc="100" baseline="0">
                <a:latin typeface="BIZ UDPゴシック" panose="020B0400000000000000" pitchFamily="50" charset="-128"/>
                <a:ea typeface="BIZ UDPゴシック" panose="020B0400000000000000" pitchFamily="50" charset="-128"/>
              </a:rPr>
              <a:t>２／６</a:t>
            </a:r>
            <a:r>
              <a:rPr kumimoji="1" lang="en-US" altLang="ja-JP" sz="1400" spc="100" baseline="0">
                <a:latin typeface="BIZ UDPゴシック" panose="020B0400000000000000" pitchFamily="50" charset="-128"/>
                <a:ea typeface="BIZ UDPゴシック" panose="020B0400000000000000" pitchFamily="50" charset="-128"/>
              </a:rPr>
              <a:t> </a:t>
            </a:r>
            <a:r>
              <a:rPr kumimoji="1" lang="ja-JP" altLang="en-US" sz="1400" spc="100" baseline="0">
                <a:latin typeface="BIZ UDPゴシック" panose="020B0400000000000000" pitchFamily="50" charset="-128"/>
                <a:ea typeface="BIZ UDPゴシック" panose="020B0400000000000000" pitchFamily="50" charset="-128"/>
              </a:rPr>
              <a:t>～ </a:t>
            </a:r>
            <a:r>
              <a:rPr kumimoji="1" lang="en-US" altLang="ja-JP" sz="1400" spc="100" baseline="0">
                <a:latin typeface="BIZ UDPゴシック" panose="020B0400000000000000" pitchFamily="50" charset="-128"/>
                <a:ea typeface="BIZ UDPゴシック" panose="020B0400000000000000" pitchFamily="50" charset="-128"/>
              </a:rPr>
              <a:t>3</a:t>
            </a:r>
            <a:r>
              <a:rPr kumimoji="1" lang="ja-JP" altLang="en-US" sz="1400" spc="100" baseline="0">
                <a:latin typeface="BIZ UDPゴシック" panose="020B0400000000000000" pitchFamily="50" charset="-128"/>
                <a:ea typeface="BIZ UDPゴシック" panose="020B0400000000000000" pitchFamily="50" charset="-128"/>
              </a:rPr>
              <a:t>／</a:t>
            </a:r>
            <a:r>
              <a:rPr kumimoji="1" lang="en-US" altLang="ja-JP" sz="1400" spc="100" baseline="0">
                <a:latin typeface="BIZ UDPゴシック" panose="020B0400000000000000" pitchFamily="50" charset="-128"/>
                <a:ea typeface="BIZ UDPゴシック" panose="020B0400000000000000" pitchFamily="50" charset="-128"/>
              </a:rPr>
              <a:t>31</a:t>
            </a:r>
            <a:r>
              <a:rPr kumimoji="1" lang="ja-JP" altLang="en-US" sz="1400" spc="100" baseline="0">
                <a:latin typeface="BIZ UDPゴシック" panose="020B0400000000000000" pitchFamily="50" charset="-128"/>
                <a:ea typeface="BIZ UDPゴシック" panose="020B0400000000000000" pitchFamily="50" charset="-128"/>
              </a:rPr>
              <a:t> </a:t>
            </a:r>
            <a:endParaRPr kumimoji="1" lang="ja-JP" altLang="en-US" sz="1400" b="1" spc="100" baseline="0">
              <a:solidFill>
                <a:srgbClr val="C00000"/>
              </a:solidFill>
              <a:latin typeface="BIZ UDPゴシック" panose="020B0400000000000000" pitchFamily="50" charset="-128"/>
              <a:ea typeface="BIZ UDPゴシック" panose="020B0400000000000000" pitchFamily="50" charset="-128"/>
            </a:endParaRPr>
          </a:p>
        </xdr:txBody>
      </xdr:sp>
      <xdr:sp macro="" textlink="">
        <xdr:nvSpPr>
          <xdr:cNvPr id="7" name="テキスト ボックス 6"/>
          <xdr:cNvSpPr txBox="1"/>
        </xdr:nvSpPr>
        <xdr:spPr>
          <a:xfrm>
            <a:off x="12981409" y="6338554"/>
            <a:ext cx="424027" cy="465154"/>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ctr">
            <a:spAutoFit/>
          </a:bodyPr>
          <a:lstStyle/>
          <a:p>
            <a:pPr algn="ctr"/>
            <a:r>
              <a:rPr kumimoji="1" lang="ja-JP" altLang="en-US" sz="1600" b="1" spc="100" baseline="0">
                <a:latin typeface="BIZ UDPゴシック" panose="020B0400000000000000" pitchFamily="50" charset="-128"/>
                <a:ea typeface="BIZ UDPゴシック" panose="020B0400000000000000" pitchFamily="50" charset="-128"/>
              </a:rPr>
              <a:t>段階</a:t>
            </a:r>
            <a:r>
              <a:rPr kumimoji="1" lang="en-US" altLang="ja-JP" sz="1600" b="1" spc="100" baseline="0">
                <a:latin typeface="BIZ UDPゴシック" panose="020B0400000000000000" pitchFamily="50" charset="-128"/>
                <a:ea typeface="BIZ UDPゴシック" panose="020B0400000000000000" pitchFamily="50" charset="-128"/>
              </a:rPr>
              <a:t>Ⅲ</a:t>
            </a:r>
            <a:r>
              <a:rPr kumimoji="1" lang="ja-JP" altLang="en-US" sz="1600" b="1" spc="100" baseline="0">
                <a:solidFill>
                  <a:srgbClr val="C00000"/>
                </a:solidFill>
                <a:latin typeface="BIZ UDPゴシック" panose="020B0400000000000000" pitchFamily="50" charset="-128"/>
                <a:ea typeface="BIZ UDPゴシック" panose="020B0400000000000000" pitchFamily="50" charset="-128"/>
              </a:rPr>
              <a:t>換算</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960120</xdr:colOff>
      <xdr:row>0</xdr:row>
      <xdr:rowOff>196215</xdr:rowOff>
    </xdr:from>
    <xdr:to>
      <xdr:col>10</xdr:col>
      <xdr:colOff>327967</xdr:colOff>
      <xdr:row>1</xdr:row>
      <xdr:rowOff>314998</xdr:rowOff>
    </xdr:to>
    <xdr:sp macro="" textlink="">
      <xdr:nvSpPr>
        <xdr:cNvPr id="2" name="正方形/長方形 1"/>
        <xdr:cNvSpPr/>
      </xdr:nvSpPr>
      <xdr:spPr>
        <a:xfrm>
          <a:off x="2109470" y="196215"/>
          <a:ext cx="5476547" cy="544233"/>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院内感染が発生した医療機関に対する病床確保料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0</xdr:row>
      <xdr:rowOff>152397</xdr:rowOff>
    </xdr:from>
    <xdr:to>
      <xdr:col>24</xdr:col>
      <xdr:colOff>337458</xdr:colOff>
      <xdr:row>2</xdr:row>
      <xdr:rowOff>83170</xdr:rowOff>
    </xdr:to>
    <xdr:sp macro="" textlink="">
      <xdr:nvSpPr>
        <xdr:cNvPr id="3" name="正方形/長方形 2"/>
        <xdr:cNvSpPr/>
      </xdr:nvSpPr>
      <xdr:spPr>
        <a:xfrm>
          <a:off x="4030133" y="152397"/>
          <a:ext cx="7635725" cy="40490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院内感染が発生した医療機関に対する病床確保料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L23"/>
  <sheetViews>
    <sheetView tabSelected="1" view="pageBreakPreview" zoomScaleNormal="100" zoomScaleSheetLayoutView="100" workbookViewId="0">
      <selection activeCell="B2" sqref="B2:D2"/>
    </sheetView>
  </sheetViews>
  <sheetFormatPr defaultColWidth="9" defaultRowHeight="38.5" customHeight="1"/>
  <cols>
    <col min="1" max="1" width="6" style="141" customWidth="1"/>
    <col min="2" max="2" width="10.58203125" style="145" customWidth="1"/>
    <col min="3" max="3" width="20.58203125" style="145" customWidth="1"/>
    <col min="4" max="4" width="47.5" style="146" customWidth="1"/>
    <col min="5" max="5" width="9" style="268"/>
    <col min="6" max="6" width="26.83203125" style="142" customWidth="1"/>
    <col min="7" max="16384" width="9" style="142"/>
  </cols>
  <sheetData>
    <row r="2" spans="2:12" ht="23.5" customHeight="1">
      <c r="B2" s="441" t="s">
        <v>95</v>
      </c>
      <c r="C2" s="442"/>
      <c r="D2" s="442"/>
    </row>
    <row r="3" spans="2:12" ht="40" customHeight="1">
      <c r="B3" s="444" t="s">
        <v>96</v>
      </c>
      <c r="C3" s="445"/>
      <c r="D3" s="178"/>
      <c r="E3" s="313" t="s">
        <v>294</v>
      </c>
      <c r="F3" s="314"/>
      <c r="G3" s="314"/>
      <c r="H3" s="314"/>
      <c r="I3" s="314"/>
      <c r="J3" s="314"/>
      <c r="K3" s="314"/>
      <c r="L3" s="268"/>
    </row>
    <row r="4" spans="2:12" ht="40" customHeight="1">
      <c r="B4" s="446" t="s">
        <v>105</v>
      </c>
      <c r="C4" s="148" t="s">
        <v>94</v>
      </c>
      <c r="D4" s="374"/>
      <c r="E4" s="313" t="s">
        <v>295</v>
      </c>
      <c r="F4" s="314"/>
      <c r="G4" s="314"/>
      <c r="H4" s="314"/>
      <c r="I4" s="314"/>
      <c r="J4" s="314"/>
      <c r="K4" s="314"/>
      <c r="L4" s="268"/>
    </row>
    <row r="5" spans="2:12" ht="40" customHeight="1">
      <c r="B5" s="447"/>
      <c r="C5" s="148" t="s">
        <v>93</v>
      </c>
      <c r="D5" s="167"/>
      <c r="E5" s="313" t="s">
        <v>296</v>
      </c>
      <c r="F5" s="314"/>
      <c r="G5" s="314"/>
      <c r="H5" s="314"/>
      <c r="I5" s="314"/>
      <c r="J5" s="314"/>
      <c r="K5" s="314"/>
      <c r="L5" s="268"/>
    </row>
    <row r="6" spans="2:12" ht="45" customHeight="1">
      <c r="B6" s="447"/>
      <c r="C6" s="149" t="s">
        <v>227</v>
      </c>
      <c r="D6" s="176"/>
      <c r="E6" s="429" t="s">
        <v>297</v>
      </c>
      <c r="F6" s="449"/>
      <c r="G6" s="449"/>
      <c r="H6" s="449"/>
      <c r="I6" s="449"/>
      <c r="J6" s="449"/>
      <c r="K6" s="314"/>
      <c r="L6" s="268"/>
    </row>
    <row r="7" spans="2:12" ht="45" customHeight="1">
      <c r="B7" s="448"/>
      <c r="C7" s="149" t="s">
        <v>106</v>
      </c>
      <c r="D7" s="176"/>
      <c r="E7" s="429" t="s">
        <v>298</v>
      </c>
      <c r="F7" s="430"/>
      <c r="G7" s="430"/>
      <c r="H7" s="430"/>
      <c r="I7" s="430"/>
      <c r="J7" s="430"/>
      <c r="K7" s="314"/>
      <c r="L7" s="268"/>
    </row>
    <row r="8" spans="2:12" ht="40" customHeight="1">
      <c r="B8" s="431" t="s">
        <v>293</v>
      </c>
      <c r="C8" s="443"/>
      <c r="D8" s="167"/>
      <c r="E8" s="313" t="s">
        <v>299</v>
      </c>
      <c r="F8" s="313"/>
      <c r="G8" s="314"/>
      <c r="H8" s="314"/>
      <c r="I8" s="314"/>
      <c r="J8" s="314"/>
      <c r="K8" s="314"/>
      <c r="L8" s="268"/>
    </row>
    <row r="9" spans="2:12" ht="40" customHeight="1">
      <c r="B9" s="431" t="s">
        <v>85</v>
      </c>
      <c r="C9" s="443"/>
      <c r="D9" s="167"/>
      <c r="E9" s="313" t="s">
        <v>300</v>
      </c>
      <c r="F9" s="313"/>
      <c r="G9" s="314"/>
      <c r="H9" s="314"/>
      <c r="I9" s="314"/>
      <c r="J9" s="314"/>
      <c r="K9" s="314"/>
      <c r="L9" s="268"/>
    </row>
    <row r="10" spans="2:12" ht="40" customHeight="1">
      <c r="B10" s="431" t="s">
        <v>461</v>
      </c>
      <c r="C10" s="432"/>
      <c r="D10" s="167"/>
      <c r="E10" s="437" t="s">
        <v>445</v>
      </c>
      <c r="F10" s="438"/>
      <c r="G10" s="438"/>
      <c r="H10" s="316"/>
      <c r="I10" s="314"/>
      <c r="J10" s="314"/>
      <c r="K10" s="314"/>
      <c r="L10" s="268"/>
    </row>
    <row r="11" spans="2:12" ht="40" customHeight="1">
      <c r="B11" s="431" t="s">
        <v>462</v>
      </c>
      <c r="C11" s="432"/>
      <c r="D11" s="167"/>
      <c r="E11" s="437" t="s">
        <v>446</v>
      </c>
      <c r="F11" s="438"/>
      <c r="G11" s="438"/>
      <c r="H11" s="381"/>
      <c r="I11" s="381"/>
      <c r="J11" s="381"/>
      <c r="K11" s="381"/>
      <c r="L11" s="268"/>
    </row>
    <row r="12" spans="2:12" ht="42" customHeight="1">
      <c r="B12" s="436" t="s">
        <v>86</v>
      </c>
      <c r="C12" s="143" t="s">
        <v>87</v>
      </c>
      <c r="D12" s="167"/>
      <c r="E12" s="439"/>
      <c r="F12" s="440"/>
      <c r="G12" s="440"/>
      <c r="H12" s="440"/>
      <c r="I12" s="440"/>
      <c r="J12" s="440"/>
      <c r="K12" s="440"/>
      <c r="L12" s="268"/>
    </row>
    <row r="13" spans="2:12" ht="42" customHeight="1">
      <c r="B13" s="436"/>
      <c r="C13" s="143" t="s">
        <v>88</v>
      </c>
      <c r="D13" s="167"/>
      <c r="E13" s="314" t="s">
        <v>228</v>
      </c>
      <c r="F13" s="314"/>
      <c r="G13" s="315"/>
      <c r="H13" s="315"/>
      <c r="I13" s="314"/>
      <c r="J13" s="314"/>
      <c r="K13" s="314"/>
      <c r="L13" s="268"/>
    </row>
    <row r="14" spans="2:12" ht="42" customHeight="1">
      <c r="B14" s="436"/>
      <c r="C14" s="143" t="s">
        <v>89</v>
      </c>
      <c r="D14" s="167"/>
      <c r="E14" s="314"/>
      <c r="F14" s="314"/>
      <c r="G14" s="315"/>
      <c r="H14" s="315"/>
      <c r="I14" s="314"/>
      <c r="J14" s="314"/>
      <c r="K14" s="314"/>
      <c r="L14" s="268"/>
    </row>
    <row r="15" spans="2:12" ht="42" customHeight="1">
      <c r="B15" s="436"/>
      <c r="C15" s="143" t="s">
        <v>90</v>
      </c>
      <c r="D15" s="167"/>
      <c r="E15" s="314"/>
      <c r="F15" s="314"/>
      <c r="G15" s="314"/>
      <c r="H15" s="314"/>
      <c r="I15" s="314"/>
      <c r="J15" s="314"/>
      <c r="K15" s="314"/>
      <c r="L15" s="268"/>
    </row>
    <row r="16" spans="2:12" ht="42" customHeight="1">
      <c r="B16" s="436"/>
      <c r="C16" s="144" t="s">
        <v>302</v>
      </c>
      <c r="D16" s="348"/>
      <c r="E16" s="429" t="s">
        <v>301</v>
      </c>
      <c r="F16" s="430"/>
      <c r="G16" s="430"/>
      <c r="H16" s="430"/>
      <c r="I16" s="314"/>
      <c r="J16" s="314"/>
      <c r="K16" s="314"/>
      <c r="L16" s="268"/>
    </row>
    <row r="17" spans="2:12" ht="40" customHeight="1">
      <c r="B17" s="143"/>
      <c r="C17" s="433" t="s">
        <v>123</v>
      </c>
      <c r="D17" s="433"/>
      <c r="E17" s="314"/>
      <c r="F17" s="314"/>
      <c r="G17" s="314"/>
      <c r="H17" s="314"/>
      <c r="I17" s="314"/>
      <c r="J17" s="314"/>
      <c r="K17" s="314"/>
      <c r="L17" s="268"/>
    </row>
    <row r="18" spans="2:12" ht="40" customHeight="1">
      <c r="B18" s="434"/>
      <c r="C18" s="435"/>
      <c r="D18" s="435"/>
      <c r="E18" s="314"/>
      <c r="F18" s="314"/>
      <c r="G18" s="314"/>
      <c r="H18" s="314"/>
      <c r="I18" s="314"/>
      <c r="J18" s="314"/>
      <c r="K18" s="314"/>
      <c r="L18" s="268"/>
    </row>
    <row r="19" spans="2:12" ht="52.5" customHeight="1"/>
    <row r="20" spans="2:12" ht="55.75" customHeight="1">
      <c r="C20" s="152" t="s">
        <v>321</v>
      </c>
    </row>
    <row r="21" spans="2:12" ht="38.5" customHeight="1">
      <c r="C21" s="152" t="s">
        <v>320</v>
      </c>
    </row>
    <row r="22" spans="2:12" ht="38.5" customHeight="1">
      <c r="C22" s="152" t="s">
        <v>322</v>
      </c>
    </row>
    <row r="23" spans="2:12" ht="38.5" customHeight="1">
      <c r="C23" s="152" t="s">
        <v>323</v>
      </c>
    </row>
  </sheetData>
  <sheetProtection algorithmName="SHA-512" hashValue="1dvRKVgCtRNkAF3elde6QBHZc2Q8VQg/UNRi4M8zcbOkawGZbMDBevTjke3KrBLU7tJbWRoBTBL28v4HjYzYEg==" saltValue="FxmON+hTY3P8hRAu7j9vGA==" spinCount="100000" sheet="1" objects="1" scenarios="1"/>
  <protectedRanges>
    <protectedRange sqref="D3:D16" name="範囲1"/>
  </protectedRanges>
  <customSheetViews>
    <customSheetView guid="{00E5FA86-1172-4EED-8DB5-202766590116}" showPageBreaks="1" fitToPage="1" printArea="1" view="pageBreakPreview">
      <selection activeCell="E16" sqref="E16:H16"/>
      <pageMargins left="0.78740157480314965" right="0.39370078740157483" top="0.39370078740157483" bottom="0.19685039370078741" header="0.31496062992125984" footer="0.31496062992125984"/>
      <printOptions horizontalCentered="1"/>
      <pageSetup paperSize="9" orientation="portrait" r:id="rId1"/>
      <headerFooter scaleWithDoc="0" alignWithMargins="0">
        <firstHeader>&amp;L&amp;10&amp;F</firstHeader>
      </headerFooter>
    </customSheetView>
  </customSheetViews>
  <mergeCells count="16">
    <mergeCell ref="E7:J7"/>
    <mergeCell ref="E12:K12"/>
    <mergeCell ref="B2:D2"/>
    <mergeCell ref="B8:C8"/>
    <mergeCell ref="B9:C9"/>
    <mergeCell ref="B3:C3"/>
    <mergeCell ref="B4:B7"/>
    <mergeCell ref="E6:J6"/>
    <mergeCell ref="E11:G11"/>
    <mergeCell ref="E16:H16"/>
    <mergeCell ref="B10:C10"/>
    <mergeCell ref="C17:D17"/>
    <mergeCell ref="B18:D18"/>
    <mergeCell ref="B12:B16"/>
    <mergeCell ref="B11:C11"/>
    <mergeCell ref="E10:G10"/>
  </mergeCells>
  <phoneticPr fontId="2"/>
  <dataValidations count="3">
    <dataValidation allowBlank="1" showInputMessage="1" sqref="B12 B8 G3:H3 B19:D1048576 E21:L1048576 D8:D9 G13:H14 E1:H2 F8:H9 F4:J5 F15:H15 I1:L3 K4:K10 I13:K19 F17:H20 B2:B4 I8:J10 L4:L19 D12:D16 H10 A1:A1048576 M1:XFD1048576 E3:E20"/>
    <dataValidation type="list" allowBlank="1" showInputMessage="1" sqref="D10">
      <formula1>$C$20:$C$21</formula1>
    </dataValidation>
    <dataValidation type="list" allowBlank="1" showInputMessage="1" sqref="D11">
      <formula1>$C$22:$C$23</formula1>
    </dataValidation>
  </dataValidations>
  <printOptions horizontalCentered="1"/>
  <pageMargins left="0.78740157480314965" right="0.39370078740157483" top="0.39370078740157483" bottom="0.19685039370078741" header="0.31496062992125984" footer="0.31496062992125984"/>
  <pageSetup paperSize="9" orientation="portrait" r:id="rId2"/>
  <headerFooter scaleWithDoc="0" alignWithMargins="0">
    <firstHeader>&amp;L&amp;10&amp;F</first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7"/>
  <sheetViews>
    <sheetView showZeros="0" view="pageBreakPreview" zoomScale="70" zoomScaleNormal="100" zoomScaleSheetLayoutView="70" workbookViewId="0"/>
  </sheetViews>
  <sheetFormatPr defaultColWidth="9" defaultRowHeight="25.25" customHeight="1"/>
  <cols>
    <col min="1" max="1" width="29.5" style="46" customWidth="1"/>
    <col min="2" max="2" width="8.58203125" style="46" bestFit="1" customWidth="1"/>
    <col min="3" max="9" width="17.1640625" style="46" customWidth="1"/>
    <col min="10" max="10" width="11.6640625" style="46" customWidth="1"/>
    <col min="11" max="11" width="9" style="46"/>
    <col min="12" max="12" width="9" style="349"/>
    <col min="13" max="16384" width="9" style="46"/>
  </cols>
  <sheetData>
    <row r="1" spans="1:12" ht="21.65" customHeight="1">
      <c r="A1" s="375" t="s">
        <v>438</v>
      </c>
      <c r="B1" s="45"/>
    </row>
    <row r="2" spans="1:12" ht="25.25" customHeight="1">
      <c r="A2" s="279" t="s">
        <v>503</v>
      </c>
      <c r="B2" s="48"/>
    </row>
    <row r="3" spans="1:12" ht="25.25" customHeight="1">
      <c r="A3" s="277" t="s">
        <v>313</v>
      </c>
      <c r="B3" s="277"/>
      <c r="C3" s="51"/>
      <c r="D3" s="51"/>
      <c r="E3" s="51"/>
      <c r="F3" s="51"/>
      <c r="G3" s="51"/>
      <c r="H3" s="51"/>
      <c r="I3" s="51"/>
    </row>
    <row r="4" spans="1:12" ht="25.25" customHeight="1">
      <c r="A4" s="546" t="s">
        <v>1</v>
      </c>
      <c r="B4" s="546"/>
      <c r="C4" s="546"/>
      <c r="D4" s="546" t="s">
        <v>8</v>
      </c>
      <c r="E4" s="547" t="s">
        <v>0</v>
      </c>
      <c r="F4" s="548"/>
      <c r="G4" s="549" t="s">
        <v>307</v>
      </c>
      <c r="H4" s="550"/>
      <c r="I4" s="66" t="s">
        <v>53</v>
      </c>
      <c r="J4" s="534" t="s">
        <v>55</v>
      </c>
      <c r="L4" s="349" t="s">
        <v>383</v>
      </c>
    </row>
    <row r="5" spans="1:12" ht="25.25" customHeight="1">
      <c r="A5" s="546"/>
      <c r="B5" s="546"/>
      <c r="C5" s="546"/>
      <c r="D5" s="546"/>
      <c r="E5" s="264" t="s">
        <v>54</v>
      </c>
      <c r="F5" s="264" t="s">
        <v>51</v>
      </c>
      <c r="G5" s="416" t="s">
        <v>470</v>
      </c>
      <c r="H5" s="265" t="s">
        <v>52</v>
      </c>
      <c r="I5" s="68" t="s">
        <v>48</v>
      </c>
      <c r="J5" s="535"/>
    </row>
    <row r="6" spans="1:12" ht="25.25" customHeight="1">
      <c r="A6" s="556" t="s">
        <v>316</v>
      </c>
      <c r="B6" s="539" t="s">
        <v>66</v>
      </c>
      <c r="C6" s="266" t="s">
        <v>14</v>
      </c>
      <c r="D6" s="52">
        <f>IF('基礎情報入力シート（要入力）'!$D$11='別紙4(2)'!$L$4,'空床数計算シート(院内感染集計)'!D5, )</f>
        <v>0</v>
      </c>
      <c r="E6" s="52">
        <v>174000</v>
      </c>
      <c r="F6" s="52">
        <f t="shared" ref="F6:F13" si="0">D6*E6</f>
        <v>0</v>
      </c>
      <c r="G6" s="417">
        <v>174000</v>
      </c>
      <c r="H6" s="52">
        <f t="shared" ref="H6:H13" si="1">D6*G6</f>
        <v>0</v>
      </c>
      <c r="I6" s="52">
        <f t="shared" ref="I6:I13" si="2">MIN(F6,H6)</f>
        <v>0</v>
      </c>
      <c r="J6" s="405"/>
    </row>
    <row r="7" spans="1:12" ht="25.25" customHeight="1">
      <c r="A7" s="557"/>
      <c r="B7" s="539"/>
      <c r="C7" s="53" t="s">
        <v>15</v>
      </c>
      <c r="D7" s="52">
        <f>IF('基礎情報入力シート（要入力）'!$D$11='別紙4(2)'!$L$4,'空床数計算シート(院内感染集計)'!D6, )</f>
        <v>0</v>
      </c>
      <c r="E7" s="52">
        <v>85000</v>
      </c>
      <c r="F7" s="52">
        <f t="shared" si="0"/>
        <v>0</v>
      </c>
      <c r="G7" s="417">
        <v>85000</v>
      </c>
      <c r="H7" s="52">
        <f t="shared" si="1"/>
        <v>0</v>
      </c>
      <c r="I7" s="52">
        <f t="shared" si="2"/>
        <v>0</v>
      </c>
      <c r="J7" s="405"/>
    </row>
    <row r="8" spans="1:12" ht="60" customHeight="1">
      <c r="A8" s="557"/>
      <c r="B8" s="539"/>
      <c r="C8" s="278" t="s">
        <v>314</v>
      </c>
      <c r="D8" s="52">
        <f>IF('基礎情報入力シート（要入力）'!$D$11='別紙4(2)'!$L$4,'空床数計算シート(院内感染集計)'!D8, )</f>
        <v>0</v>
      </c>
      <c r="E8" s="52">
        <v>16000</v>
      </c>
      <c r="F8" s="52">
        <f t="shared" si="0"/>
        <v>0</v>
      </c>
      <c r="G8" s="417">
        <v>16000</v>
      </c>
      <c r="H8" s="52">
        <f t="shared" si="1"/>
        <v>0</v>
      </c>
      <c r="I8" s="52">
        <f t="shared" si="2"/>
        <v>0</v>
      </c>
      <c r="J8" s="405"/>
    </row>
    <row r="9" spans="1:12" ht="25.25" customHeight="1">
      <c r="A9" s="558"/>
      <c r="B9" s="539"/>
      <c r="C9" s="266" t="s">
        <v>2</v>
      </c>
      <c r="D9" s="52">
        <f>IF('基礎情報入力シート（要入力）'!$D$11='別紙4(2)'!$L$4,'空床数計算シート(院内感染集計)'!D7, )</f>
        <v>0</v>
      </c>
      <c r="E9" s="52">
        <v>30000</v>
      </c>
      <c r="F9" s="52">
        <f t="shared" si="0"/>
        <v>0</v>
      </c>
      <c r="G9" s="417">
        <v>30000</v>
      </c>
      <c r="H9" s="52">
        <f t="shared" si="1"/>
        <v>0</v>
      </c>
      <c r="I9" s="52">
        <f t="shared" si="2"/>
        <v>0</v>
      </c>
      <c r="J9" s="405"/>
    </row>
    <row r="10" spans="1:12" ht="25.25" customHeight="1">
      <c r="A10" s="559" t="s">
        <v>315</v>
      </c>
      <c r="B10" s="560"/>
      <c r="C10" s="88" t="s">
        <v>14</v>
      </c>
      <c r="D10" s="52">
        <f>IF('基礎情報入力シート（要入力）'!$D$11='別紙4(2)'!$L$4,'空床数計算シート(院内感染集計)'!D20, )</f>
        <v>0</v>
      </c>
      <c r="E10" s="47">
        <v>174000</v>
      </c>
      <c r="F10" s="47">
        <f t="shared" si="0"/>
        <v>0</v>
      </c>
      <c r="G10" s="417">
        <v>174000</v>
      </c>
      <c r="H10" s="52">
        <f t="shared" si="1"/>
        <v>0</v>
      </c>
      <c r="I10" s="47">
        <f t="shared" si="2"/>
        <v>0</v>
      </c>
      <c r="J10" s="405"/>
    </row>
    <row r="11" spans="1:12" ht="25.25" customHeight="1">
      <c r="A11" s="561"/>
      <c r="B11" s="562"/>
      <c r="C11" s="53" t="s">
        <v>15</v>
      </c>
      <c r="D11" s="52">
        <f>IF('基礎情報入力シート（要入力）'!$D$11='別紙4(2)'!$L$4,'空床数計算シート(院内感染集計)'!D21, )</f>
        <v>0</v>
      </c>
      <c r="E11" s="47">
        <v>85000</v>
      </c>
      <c r="F11" s="47">
        <f t="shared" si="0"/>
        <v>0</v>
      </c>
      <c r="G11" s="417">
        <v>85000</v>
      </c>
      <c r="H11" s="52">
        <f t="shared" si="1"/>
        <v>0</v>
      </c>
      <c r="I11" s="47">
        <f t="shared" si="2"/>
        <v>0</v>
      </c>
      <c r="J11" s="405"/>
    </row>
    <row r="12" spans="1:12" ht="60" customHeight="1">
      <c r="A12" s="561"/>
      <c r="B12" s="562"/>
      <c r="C12" s="278" t="s">
        <v>314</v>
      </c>
      <c r="D12" s="52">
        <f>IF('基礎情報入力シート（要入力）'!$D$11='別紙4(2)'!$L$4,'空床数計算シート(院内感染集計)'!D23, )</f>
        <v>0</v>
      </c>
      <c r="E12" s="47">
        <v>16000</v>
      </c>
      <c r="F12" s="47">
        <f t="shared" si="0"/>
        <v>0</v>
      </c>
      <c r="G12" s="417">
        <v>16000</v>
      </c>
      <c r="H12" s="52">
        <f t="shared" si="1"/>
        <v>0</v>
      </c>
      <c r="I12" s="47">
        <f t="shared" si="2"/>
        <v>0</v>
      </c>
      <c r="J12" s="405"/>
    </row>
    <row r="13" spans="1:12" ht="25.25" customHeight="1">
      <c r="A13" s="563"/>
      <c r="B13" s="564"/>
      <c r="C13" s="88" t="s">
        <v>2</v>
      </c>
      <c r="D13" s="52">
        <f>IF('基礎情報入力シート（要入力）'!$D$11='別紙4(2)'!$L$4,'空床数計算シート(院内感染集計)'!D22, )</f>
        <v>0</v>
      </c>
      <c r="E13" s="47">
        <v>30000</v>
      </c>
      <c r="F13" s="47">
        <f t="shared" si="0"/>
        <v>0</v>
      </c>
      <c r="G13" s="417">
        <v>30000</v>
      </c>
      <c r="H13" s="52">
        <f t="shared" si="1"/>
        <v>0</v>
      </c>
      <c r="I13" s="47">
        <f t="shared" si="2"/>
        <v>0</v>
      </c>
      <c r="J13" s="405"/>
    </row>
    <row r="14" spans="1:12" ht="25.25" customHeight="1">
      <c r="B14" s="50"/>
      <c r="C14" s="50"/>
      <c r="G14" s="84" t="s">
        <v>311</v>
      </c>
      <c r="H14" s="54">
        <f>SUM(H6:H13)</f>
        <v>0</v>
      </c>
      <c r="I14" s="55">
        <f>SUM(I6:I13)</f>
        <v>0</v>
      </c>
    </row>
    <row r="15" spans="1:12" ht="25.25" customHeight="1">
      <c r="A15" s="86" t="s">
        <v>312</v>
      </c>
      <c r="B15" s="86"/>
      <c r="C15" s="51"/>
      <c r="D15" s="51"/>
      <c r="E15" s="51"/>
      <c r="F15" s="51"/>
      <c r="G15" s="51"/>
      <c r="H15" s="51"/>
      <c r="I15" s="51"/>
    </row>
    <row r="16" spans="1:12" ht="25.25" customHeight="1">
      <c r="A16" s="546" t="s">
        <v>1</v>
      </c>
      <c r="B16" s="546"/>
      <c r="C16" s="546"/>
      <c r="D16" s="546" t="s">
        <v>8</v>
      </c>
      <c r="E16" s="547" t="s">
        <v>0</v>
      </c>
      <c r="F16" s="548"/>
      <c r="G16" s="549" t="s">
        <v>307</v>
      </c>
      <c r="H16" s="550"/>
      <c r="I16" s="66" t="s">
        <v>53</v>
      </c>
      <c r="J16" s="534" t="s">
        <v>55</v>
      </c>
      <c r="L16" s="349" t="s">
        <v>384</v>
      </c>
    </row>
    <row r="17" spans="1:12" ht="25.25" customHeight="1">
      <c r="A17" s="546"/>
      <c r="B17" s="546"/>
      <c r="C17" s="546"/>
      <c r="D17" s="546"/>
      <c r="E17" s="264" t="s">
        <v>54</v>
      </c>
      <c r="F17" s="264" t="s">
        <v>51</v>
      </c>
      <c r="G17" s="264" t="s">
        <v>470</v>
      </c>
      <c r="H17" s="265" t="s">
        <v>52</v>
      </c>
      <c r="I17" s="68" t="s">
        <v>48</v>
      </c>
      <c r="J17" s="535"/>
    </row>
    <row r="18" spans="1:12" ht="25.25" customHeight="1">
      <c r="A18" s="556" t="s">
        <v>316</v>
      </c>
      <c r="B18" s="539" t="s">
        <v>66</v>
      </c>
      <c r="C18" s="266" t="s">
        <v>14</v>
      </c>
      <c r="D18" s="52">
        <f>IF('基礎情報入力シート（要入力）'!$D$11='別紙4(2)'!$L$16,'空床数計算シート(院内感染集計)'!D5, )</f>
        <v>0</v>
      </c>
      <c r="E18" s="52">
        <v>121000</v>
      </c>
      <c r="F18" s="52">
        <f t="shared" ref="F18:F25" si="3">D18*E18</f>
        <v>0</v>
      </c>
      <c r="G18" s="417">
        <v>121000</v>
      </c>
      <c r="H18" s="52">
        <f t="shared" ref="H18:H25" si="4">D18*G18</f>
        <v>0</v>
      </c>
      <c r="I18" s="47">
        <f t="shared" ref="I18:I25" si="5">MIN(F18,H18)</f>
        <v>0</v>
      </c>
      <c r="J18" s="405"/>
    </row>
    <row r="19" spans="1:12" ht="25.25" customHeight="1">
      <c r="A19" s="557"/>
      <c r="B19" s="539"/>
      <c r="C19" s="53" t="s">
        <v>15</v>
      </c>
      <c r="D19" s="52">
        <f>IF('基礎情報入力シート（要入力）'!$D$11='別紙4(2)'!$L$16,'空床数計算シート(院内感染集計)'!D6, )</f>
        <v>0</v>
      </c>
      <c r="E19" s="52">
        <v>85000</v>
      </c>
      <c r="F19" s="52">
        <f t="shared" si="3"/>
        <v>0</v>
      </c>
      <c r="G19" s="417">
        <v>85000</v>
      </c>
      <c r="H19" s="52">
        <f>D19*G19</f>
        <v>0</v>
      </c>
      <c r="I19" s="47">
        <f t="shared" si="5"/>
        <v>0</v>
      </c>
      <c r="J19" s="405"/>
    </row>
    <row r="20" spans="1:12" ht="60" customHeight="1">
      <c r="A20" s="557"/>
      <c r="B20" s="539"/>
      <c r="C20" s="278" t="s">
        <v>314</v>
      </c>
      <c r="D20" s="52">
        <f>IF('基礎情報入力シート（要入力）'!$D$11='別紙4(2)'!$L$16,'空床数計算シート(院内感染集計)'!D8, )</f>
        <v>0</v>
      </c>
      <c r="E20" s="52">
        <v>16000</v>
      </c>
      <c r="F20" s="52">
        <f t="shared" si="3"/>
        <v>0</v>
      </c>
      <c r="G20" s="417">
        <v>16000</v>
      </c>
      <c r="H20" s="52">
        <f>D20*G20</f>
        <v>0</v>
      </c>
      <c r="I20" s="47">
        <f t="shared" si="5"/>
        <v>0</v>
      </c>
      <c r="J20" s="405"/>
    </row>
    <row r="21" spans="1:12" ht="25.25" customHeight="1">
      <c r="A21" s="558"/>
      <c r="B21" s="539"/>
      <c r="C21" s="266" t="s">
        <v>2</v>
      </c>
      <c r="D21" s="52">
        <f>IF('基礎情報入力シート（要入力）'!$D$11='別紙4(2)'!$L$16,'空床数計算シート(院内感染集計)'!D7, )</f>
        <v>0</v>
      </c>
      <c r="E21" s="52">
        <v>29000</v>
      </c>
      <c r="F21" s="52">
        <f t="shared" si="3"/>
        <v>0</v>
      </c>
      <c r="G21" s="417">
        <v>29000</v>
      </c>
      <c r="H21" s="52">
        <f t="shared" si="4"/>
        <v>0</v>
      </c>
      <c r="I21" s="47">
        <f t="shared" si="5"/>
        <v>0</v>
      </c>
      <c r="J21" s="405"/>
    </row>
    <row r="22" spans="1:12" ht="25.25" customHeight="1">
      <c r="A22" s="559" t="s">
        <v>315</v>
      </c>
      <c r="B22" s="560"/>
      <c r="C22" s="88" t="s">
        <v>14</v>
      </c>
      <c r="D22" s="52">
        <f>IF('基礎情報入力シート（要入力）'!$D$11='別紙4(2)'!$L$16,'空床数計算シート(院内感染集計)'!D20, )</f>
        <v>0</v>
      </c>
      <c r="E22" s="47">
        <v>121000</v>
      </c>
      <c r="F22" s="47">
        <f t="shared" si="3"/>
        <v>0</v>
      </c>
      <c r="G22" s="417">
        <v>121000</v>
      </c>
      <c r="H22" s="52">
        <f t="shared" si="4"/>
        <v>0</v>
      </c>
      <c r="I22" s="47">
        <f t="shared" si="5"/>
        <v>0</v>
      </c>
      <c r="J22" s="405"/>
    </row>
    <row r="23" spans="1:12" ht="25.25" customHeight="1">
      <c r="A23" s="561"/>
      <c r="B23" s="562"/>
      <c r="C23" s="53" t="s">
        <v>15</v>
      </c>
      <c r="D23" s="52">
        <f>IF('基礎情報入力シート（要入力）'!$D$11='別紙4(2)'!$L$16,'空床数計算シート(院内感染集計)'!D21, )</f>
        <v>0</v>
      </c>
      <c r="E23" s="49">
        <v>85000</v>
      </c>
      <c r="F23" s="47">
        <f t="shared" si="3"/>
        <v>0</v>
      </c>
      <c r="G23" s="417">
        <v>85000</v>
      </c>
      <c r="H23" s="52">
        <f t="shared" si="4"/>
        <v>0</v>
      </c>
      <c r="I23" s="47">
        <f t="shared" si="5"/>
        <v>0</v>
      </c>
      <c r="J23" s="405"/>
    </row>
    <row r="24" spans="1:12" ht="60" customHeight="1">
      <c r="A24" s="561"/>
      <c r="B24" s="562"/>
      <c r="C24" s="278" t="s">
        <v>314</v>
      </c>
      <c r="D24" s="52">
        <f>IF('基礎情報入力シート（要入力）'!$D$11='別紙4(2)'!$L$16,'空床数計算シート(院内感染集計)'!D23, )</f>
        <v>0</v>
      </c>
      <c r="E24" s="49">
        <v>16000</v>
      </c>
      <c r="F24" s="47">
        <f t="shared" si="3"/>
        <v>0</v>
      </c>
      <c r="G24" s="417">
        <v>16000</v>
      </c>
      <c r="H24" s="52">
        <f t="shared" si="4"/>
        <v>0</v>
      </c>
      <c r="I24" s="47">
        <f t="shared" si="5"/>
        <v>0</v>
      </c>
      <c r="J24" s="405"/>
    </row>
    <row r="25" spans="1:12" ht="27" customHeight="1">
      <c r="A25" s="563"/>
      <c r="B25" s="564"/>
      <c r="C25" s="88" t="s">
        <v>2</v>
      </c>
      <c r="D25" s="52">
        <f>IF('基礎情報入力シート（要入力）'!$D$11='別紙4(2)'!$L$16,'空床数計算シート(院内感染集計)'!D22, )</f>
        <v>0</v>
      </c>
      <c r="E25" s="49">
        <v>29000</v>
      </c>
      <c r="F25" s="47">
        <f t="shared" si="3"/>
        <v>0</v>
      </c>
      <c r="G25" s="417">
        <v>29000</v>
      </c>
      <c r="H25" s="52">
        <f t="shared" si="4"/>
        <v>0</v>
      </c>
      <c r="I25" s="47">
        <f t="shared" si="5"/>
        <v>0</v>
      </c>
      <c r="J25" s="405"/>
    </row>
    <row r="26" spans="1:12" ht="27" customHeight="1">
      <c r="B26" s="50"/>
      <c r="C26" s="50"/>
      <c r="G26" s="88" t="s">
        <v>310</v>
      </c>
      <c r="H26" s="67">
        <f>SUM(H18:H25)</f>
        <v>0</v>
      </c>
      <c r="I26" s="67">
        <f>SUM(I18:I25)</f>
        <v>0</v>
      </c>
    </row>
    <row r="27" spans="1:12" ht="14.5" customHeight="1">
      <c r="B27" s="50"/>
      <c r="C27" s="50"/>
      <c r="G27" s="34"/>
      <c r="H27" s="89"/>
      <c r="I27" s="89"/>
    </row>
    <row r="28" spans="1:12" ht="47.5" customHeight="1">
      <c r="A28" s="553" t="s">
        <v>494</v>
      </c>
      <c r="B28" s="554"/>
      <c r="C28" s="554"/>
      <c r="D28" s="554"/>
      <c r="E28" s="554"/>
      <c r="F28" s="554"/>
      <c r="G28" s="554"/>
      <c r="H28" s="554"/>
      <c r="I28" s="554"/>
      <c r="J28" s="554"/>
      <c r="K28" s="554"/>
      <c r="L28" s="46"/>
    </row>
    <row r="29" spans="1:12" ht="47.5" hidden="1" customHeight="1">
      <c r="A29" s="551" t="s">
        <v>388</v>
      </c>
      <c r="B29" s="552"/>
      <c r="C29" s="552"/>
      <c r="D29" s="552"/>
      <c r="E29" s="552"/>
      <c r="F29" s="552"/>
      <c r="G29" s="552"/>
      <c r="H29" s="552"/>
      <c r="I29" s="552"/>
      <c r="J29" s="552"/>
      <c r="K29" s="552"/>
    </row>
    <row r="30" spans="1:12" ht="14.5" customHeight="1" thickBot="1">
      <c r="C30" s="50"/>
      <c r="D30" s="50"/>
      <c r="E30" s="276"/>
      <c r="F30" s="34"/>
      <c r="G30" s="34"/>
      <c r="H30" s="275"/>
      <c r="I30" s="275"/>
    </row>
    <row r="31" spans="1:12" ht="27" customHeight="1" thickBot="1">
      <c r="E31" s="555" t="s">
        <v>309</v>
      </c>
      <c r="F31" s="555"/>
      <c r="G31" s="274" t="s">
        <v>67</v>
      </c>
      <c r="H31" s="271">
        <f>SUM(H14,H26)</f>
        <v>0</v>
      </c>
      <c r="I31" s="273"/>
    </row>
    <row r="32" spans="1:12" ht="27" customHeight="1" thickBot="1">
      <c r="E32" s="555" t="s">
        <v>308</v>
      </c>
      <c r="F32" s="555"/>
      <c r="G32" s="88" t="s">
        <v>67</v>
      </c>
      <c r="H32" s="272"/>
      <c r="I32" s="271">
        <f>SUM(I14,I26)</f>
        <v>0</v>
      </c>
    </row>
    <row r="33" ht="27" customHeight="1"/>
    <row r="34" ht="27" customHeight="1"/>
    <row r="35" ht="27" customHeight="1"/>
    <row r="36" ht="27" customHeight="1"/>
    <row r="37" ht="27" customHeight="1"/>
    <row r="38" ht="27" customHeight="1"/>
    <row r="39" ht="27" customHeight="1"/>
    <row r="40" ht="27" customHeight="1"/>
    <row r="42" ht="11.5" customHeight="1"/>
    <row r="43" ht="27" hidden="1" customHeight="1"/>
    <row r="44" ht="20.5" hidden="1" customHeight="1"/>
    <row r="45" ht="40" hidden="1" customHeight="1"/>
    <row r="46" ht="29.5" hidden="1" customHeight="1"/>
    <row r="47" ht="18" customHeight="1"/>
  </sheetData>
  <sheetProtection algorithmName="SHA-512" hashValue="u2W9PlU6myFl3DmfrVJ8RsiS9lnOgUPhkaE+lOvnfSsJSttLdgWPRdQr56uH1mkuABa60tW9yX42DZIL5txR1g==" saltValue="GuEqF9xhmfh2Uj+nvppi1A==" spinCount="100000" sheet="1" objects="1" scenarios="1"/>
  <customSheetViews>
    <customSheetView guid="{00E5FA86-1172-4EED-8DB5-202766590116}" scale="85" showPageBreaks="1" zeroValues="0" fitToPage="1" printArea="1" hiddenRows="1" view="pageBreakPreview">
      <selection activeCell="D11" sqref="D11"/>
      <pageMargins left="0.59055118110236227" right="0.59055118110236227" top="0.78740157480314965" bottom="0.78740157480314965" header="0.31496062992125984" footer="0.31496062992125984"/>
      <printOptions horizontalCentered="1"/>
      <pageSetup paperSize="9" scale="55" orientation="landscape" r:id="rId1"/>
    </customSheetView>
  </customSheetViews>
  <mergeCells count="20">
    <mergeCell ref="A4:C5"/>
    <mergeCell ref="D4:D5"/>
    <mergeCell ref="E4:F4"/>
    <mergeCell ref="G4:H4"/>
    <mergeCell ref="J4:J5"/>
    <mergeCell ref="E31:F31"/>
    <mergeCell ref="E32:F32"/>
    <mergeCell ref="J16:J17"/>
    <mergeCell ref="A6:A9"/>
    <mergeCell ref="B6:B9"/>
    <mergeCell ref="A18:A21"/>
    <mergeCell ref="B18:B21"/>
    <mergeCell ref="A22:B25"/>
    <mergeCell ref="A10:B13"/>
    <mergeCell ref="A16:C17"/>
    <mergeCell ref="D16:D17"/>
    <mergeCell ref="E16:F16"/>
    <mergeCell ref="G16:H16"/>
    <mergeCell ref="A29:K29"/>
    <mergeCell ref="A28:K28"/>
  </mergeCells>
  <phoneticPr fontId="2"/>
  <printOptions horizontalCentered="1"/>
  <pageMargins left="0.59055118110236227" right="0.59055118110236227" top="0.78740157480314965" bottom="0.78740157480314965" header="0.31496062992125984" footer="0.31496062992125984"/>
  <pageSetup paperSize="9" scale="5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F28"/>
  <sheetViews>
    <sheetView view="pageBreakPreview" zoomScaleNormal="70" zoomScaleSheetLayoutView="100" workbookViewId="0">
      <selection activeCell="A2" sqref="A2:F2"/>
    </sheetView>
  </sheetViews>
  <sheetFormatPr defaultColWidth="8.08203125" defaultRowHeight="14"/>
  <cols>
    <col min="1" max="2" width="21.08203125" style="181" customWidth="1"/>
    <col min="3" max="3" width="3.08203125" style="181" customWidth="1"/>
    <col min="4" max="5" width="21.08203125" style="181" customWidth="1"/>
    <col min="6" max="6" width="3.08203125" style="181" customWidth="1"/>
    <col min="7" max="8" width="8.08203125" style="181"/>
    <col min="9" max="9" width="11.5" style="181" bestFit="1" customWidth="1"/>
    <col min="10" max="16384" width="8.08203125" style="181"/>
  </cols>
  <sheetData>
    <row r="1" spans="1:6" ht="20.149999999999999" customHeight="1"/>
    <row r="2" spans="1:6" ht="32.25" customHeight="1">
      <c r="A2" s="566" t="s">
        <v>246</v>
      </c>
      <c r="B2" s="566"/>
      <c r="C2" s="566"/>
      <c r="D2" s="566"/>
      <c r="E2" s="566"/>
      <c r="F2" s="566"/>
    </row>
    <row r="4" spans="1:6" ht="20.149999999999999" customHeight="1">
      <c r="A4" s="213"/>
    </row>
    <row r="5" spans="1:6" ht="20.149999999999999" customHeight="1">
      <c r="A5" s="181" t="s">
        <v>245</v>
      </c>
    </row>
    <row r="6" spans="1:6" ht="20.149999999999999" customHeight="1">
      <c r="A6" s="567" t="s">
        <v>244</v>
      </c>
      <c r="B6" s="568"/>
      <c r="C6" s="415"/>
      <c r="D6" s="568" t="s">
        <v>243</v>
      </c>
      <c r="E6" s="569"/>
      <c r="F6" s="195"/>
    </row>
    <row r="7" spans="1:6" ht="20.149999999999999" customHeight="1">
      <c r="A7" s="212" t="s">
        <v>242</v>
      </c>
      <c r="B7" s="568" t="s">
        <v>241</v>
      </c>
      <c r="C7" s="570"/>
      <c r="D7" s="413" t="s">
        <v>242</v>
      </c>
      <c r="E7" s="414" t="s">
        <v>241</v>
      </c>
      <c r="F7" s="195"/>
    </row>
    <row r="8" spans="1:6" ht="30" customHeight="1">
      <c r="A8" s="211" t="s">
        <v>240</v>
      </c>
      <c r="B8" s="418">
        <f>別紙２!G10</f>
        <v>0</v>
      </c>
      <c r="C8" s="210"/>
      <c r="D8" s="312" t="s">
        <v>239</v>
      </c>
      <c r="E8" s="418">
        <f>別紙２!C10</f>
        <v>0</v>
      </c>
      <c r="F8" s="200"/>
    </row>
    <row r="9" spans="1:6" ht="30" customHeight="1">
      <c r="A9" s="207" t="s">
        <v>238</v>
      </c>
      <c r="B9" s="419">
        <f>E8-(B8+B10+B11)</f>
        <v>0</v>
      </c>
      <c r="C9" s="200"/>
      <c r="D9" s="208"/>
      <c r="E9" s="201"/>
      <c r="F9" s="200"/>
    </row>
    <row r="10" spans="1:6" ht="30" customHeight="1">
      <c r="A10" s="207" t="s">
        <v>237</v>
      </c>
      <c r="B10" s="420"/>
      <c r="C10" s="200"/>
      <c r="D10" s="202"/>
      <c r="E10" s="201"/>
      <c r="F10" s="200"/>
    </row>
    <row r="11" spans="1:6" ht="30" customHeight="1">
      <c r="A11" s="207" t="s">
        <v>236</v>
      </c>
      <c r="B11" s="420"/>
      <c r="C11" s="200"/>
      <c r="D11" s="202"/>
      <c r="E11" s="201"/>
      <c r="F11" s="200"/>
    </row>
    <row r="12" spans="1:6" ht="20.149999999999999" customHeight="1">
      <c r="A12" s="206"/>
      <c r="B12" s="201"/>
      <c r="C12" s="200"/>
      <c r="D12" s="198"/>
      <c r="E12" s="201"/>
      <c r="F12" s="200"/>
    </row>
    <row r="13" spans="1:6" ht="20.149999999999999" customHeight="1">
      <c r="A13" s="202"/>
      <c r="B13" s="201"/>
      <c r="C13" s="200"/>
      <c r="D13" s="421"/>
      <c r="E13" s="201"/>
      <c r="F13" s="200"/>
    </row>
    <row r="14" spans="1:6" ht="20.149999999999999" customHeight="1">
      <c r="A14" s="202"/>
      <c r="B14" s="204"/>
      <c r="C14" s="200"/>
      <c r="D14" s="202"/>
      <c r="E14" s="201"/>
      <c r="F14" s="200"/>
    </row>
    <row r="15" spans="1:6" ht="20.149999999999999" customHeight="1">
      <c r="A15" s="202"/>
      <c r="B15" s="201"/>
      <c r="C15" s="200"/>
      <c r="D15" s="198"/>
      <c r="E15" s="201"/>
      <c r="F15" s="200"/>
    </row>
    <row r="16" spans="1:6" ht="20.149999999999999" customHeight="1">
      <c r="A16" s="202"/>
      <c r="B16" s="203"/>
      <c r="C16" s="200"/>
      <c r="D16" s="202"/>
      <c r="E16" s="201"/>
      <c r="F16" s="200"/>
    </row>
    <row r="17" spans="1:6" ht="20.149999999999999" customHeight="1">
      <c r="A17" s="202"/>
      <c r="B17" s="201"/>
      <c r="C17" s="200"/>
      <c r="D17" s="202"/>
      <c r="E17" s="201"/>
      <c r="F17" s="200"/>
    </row>
    <row r="18" spans="1:6" ht="20.149999999999999" customHeight="1">
      <c r="A18" s="202"/>
      <c r="B18" s="201"/>
      <c r="C18" s="200"/>
      <c r="D18" s="202"/>
      <c r="E18" s="201"/>
      <c r="F18" s="200"/>
    </row>
    <row r="19" spans="1:6" ht="20.149999999999999" customHeight="1">
      <c r="A19" s="199"/>
      <c r="B19" s="197"/>
      <c r="C19" s="196"/>
      <c r="D19" s="198"/>
      <c r="E19" s="197"/>
      <c r="F19" s="196"/>
    </row>
    <row r="20" spans="1:6" ht="20.149999999999999" customHeight="1">
      <c r="A20" s="413" t="s">
        <v>235</v>
      </c>
      <c r="B20" s="194">
        <f>SUM(B8:B19)</f>
        <v>0</v>
      </c>
      <c r="C20" s="195" t="s">
        <v>234</v>
      </c>
      <c r="D20" s="413" t="s">
        <v>235</v>
      </c>
      <c r="E20" s="194">
        <f>SUM(E8:E19)</f>
        <v>0</v>
      </c>
      <c r="F20" s="193" t="s">
        <v>234</v>
      </c>
    </row>
    <row r="21" spans="1:6" ht="20.149999999999999" customHeight="1">
      <c r="A21" s="191"/>
      <c r="B21" s="192"/>
      <c r="C21" s="190"/>
      <c r="D21" s="191"/>
      <c r="E21" s="190"/>
      <c r="F21" s="190"/>
    </row>
    <row r="22" spans="1:6" ht="20.149999999999999" customHeight="1">
      <c r="B22" s="188" t="s">
        <v>233</v>
      </c>
    </row>
    <row r="23" spans="1:6" ht="20.149999999999999" customHeight="1">
      <c r="A23" s="189"/>
    </row>
    <row r="24" spans="1:6" ht="20.149999999999999" customHeight="1">
      <c r="A24" s="188"/>
      <c r="D24" s="186"/>
    </row>
    <row r="25" spans="1:6" ht="20.149999999999999" customHeight="1">
      <c r="A25" s="188"/>
      <c r="B25" s="187" t="str">
        <f>IF('基礎情報入力シート（要入力）'!D3="","",'基礎情報入力シート（要入力）'!D3)</f>
        <v/>
      </c>
      <c r="D25" s="186"/>
    </row>
    <row r="26" spans="1:6" ht="20.149999999999999" customHeight="1">
      <c r="B26" s="185"/>
      <c r="C26" s="185"/>
      <c r="D26" s="565" t="str">
        <f>IF('基礎情報入力シート（要入力）'!D9="","氏名又は法人名称",'基礎情報入力シート（要入力）'!D9)</f>
        <v>氏名又は法人名称</v>
      </c>
      <c r="E26" s="565"/>
    </row>
    <row r="27" spans="1:6" ht="20.149999999999999" customHeight="1">
      <c r="B27" s="184"/>
      <c r="C27" s="183"/>
      <c r="D27" s="565" t="str">
        <f>IF('基礎情報入力シート（要入力）'!D7="","",'基礎情報入力シート（要入力）'!D7)</f>
        <v/>
      </c>
      <c r="E27" s="565"/>
    </row>
    <row r="28" spans="1:6" ht="20.149999999999999" customHeight="1">
      <c r="D28" s="182" t="s">
        <v>232</v>
      </c>
    </row>
  </sheetData>
  <sheetProtection algorithmName="SHA-512" hashValue="JzpFUgN98tLUrjwR1dbH/8nFB6MuZ7tfuz8CM0NNtLzI3JD2ltBW93vNHC3faXxaG3e5wGkV7OrLYJQNHVFfXw==" saltValue="+YElPP/RJSUp+JZcdIBq1Q==" spinCount="100000" sheet="1" objects="1" scenarios="1"/>
  <protectedRanges>
    <protectedRange sqref="B10:B11" name="範囲1"/>
  </protectedRanges>
  <customSheetViews>
    <customSheetView guid="{00E5FA86-1172-4EED-8DB5-202766590116}" showPageBreaks="1" fitToPage="1" view="pageBreakPreview">
      <selection activeCell="B9" sqref="B9"/>
      <pageMargins left="0.7" right="0.7" top="0.75" bottom="0.75" header="0.3" footer="0.3"/>
      <pageSetup paperSize="9" scale="90" orientation="portrait" r:id="rId1"/>
    </customSheetView>
  </customSheetViews>
  <mergeCells count="6">
    <mergeCell ref="D27:E27"/>
    <mergeCell ref="A2:F2"/>
    <mergeCell ref="A6:B6"/>
    <mergeCell ref="D6:E6"/>
    <mergeCell ref="B7:C7"/>
    <mergeCell ref="D26:E26"/>
  </mergeCells>
  <phoneticPr fontId="2"/>
  <dataValidations count="1">
    <dataValidation type="whole" operator="greaterThanOrEqual" allowBlank="1" showInputMessage="1" showErrorMessage="1" error="空床数がマイナスになっています" sqref="E8 B8:B11">
      <formula1>C8</formula1>
    </dataValidation>
  </dataValidations>
  <pageMargins left="0.7" right="0.7" top="0.75" bottom="0.75" header="0.3" footer="0.3"/>
  <pageSetup paperSize="9" scale="9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W35"/>
  <sheetViews>
    <sheetView view="pageBreakPreview" zoomScaleNormal="100" zoomScaleSheetLayoutView="100" workbookViewId="0">
      <selection sqref="A1:R1"/>
    </sheetView>
  </sheetViews>
  <sheetFormatPr defaultRowHeight="14"/>
  <cols>
    <col min="1" max="48" width="2.58203125" customWidth="1"/>
  </cols>
  <sheetData>
    <row r="1" spans="1:49" ht="20.149999999999999" customHeight="1">
      <c r="A1" s="474" t="s">
        <v>265</v>
      </c>
      <c r="B1" s="475"/>
      <c r="C1" s="475"/>
      <c r="D1" s="475"/>
      <c r="E1" s="475"/>
      <c r="F1" s="475"/>
      <c r="G1" s="475"/>
      <c r="H1" s="475"/>
      <c r="I1" s="475"/>
      <c r="J1" s="475"/>
      <c r="K1" s="475"/>
      <c r="L1" s="475"/>
      <c r="M1" s="475"/>
      <c r="N1" s="475"/>
      <c r="O1" s="475"/>
      <c r="P1" s="475"/>
      <c r="Q1" s="475"/>
      <c r="R1" s="475"/>
      <c r="S1" s="150"/>
      <c r="T1" s="150"/>
      <c r="U1" s="150"/>
      <c r="V1" s="150"/>
      <c r="W1" s="150"/>
      <c r="X1" s="150"/>
      <c r="Y1" s="150"/>
      <c r="Z1" s="150"/>
      <c r="AA1" s="150"/>
      <c r="AB1" s="150"/>
      <c r="AC1" s="150"/>
      <c r="AD1" s="150"/>
      <c r="AE1" s="150"/>
    </row>
    <row r="2" spans="1:49" ht="20.149999999999999" customHeight="1">
      <c r="A2" s="150"/>
      <c r="B2" s="150"/>
      <c r="C2" s="150"/>
      <c r="D2" s="150"/>
      <c r="E2" s="150"/>
      <c r="F2" s="150"/>
      <c r="G2" s="150"/>
      <c r="H2" s="150"/>
      <c r="I2" s="150"/>
      <c r="J2" s="150"/>
      <c r="K2" s="150"/>
      <c r="L2" s="150"/>
      <c r="M2" s="150"/>
      <c r="N2" s="150"/>
      <c r="O2" s="150"/>
      <c r="P2" s="150"/>
      <c r="Q2" s="150"/>
      <c r="R2" s="150"/>
      <c r="S2" s="150"/>
      <c r="T2" s="150"/>
      <c r="U2" s="150"/>
      <c r="V2" s="150"/>
      <c r="W2" s="573" t="str">
        <f>IF('基礎情報入力シート（要入力）'!D3="","　年　月　日",'基礎情報入力シート（要入力）'!D3)</f>
        <v>　年　月　日</v>
      </c>
      <c r="X2" s="573"/>
      <c r="Y2" s="573"/>
      <c r="Z2" s="573"/>
      <c r="AA2" s="573"/>
      <c r="AB2" s="573"/>
      <c r="AC2" s="573"/>
      <c r="AD2" s="573"/>
      <c r="AE2" s="573"/>
      <c r="AF2" s="574"/>
      <c r="AG2" s="574"/>
      <c r="AH2" s="574"/>
      <c r="AI2" s="574"/>
      <c r="AJ2" s="574"/>
      <c r="AK2" s="574"/>
      <c r="AL2" s="574"/>
      <c r="AM2" s="574"/>
      <c r="AN2" s="574"/>
      <c r="AO2" s="574"/>
      <c r="AP2" s="574"/>
      <c r="AQ2" s="574"/>
      <c r="AR2" s="574"/>
      <c r="AS2" s="574"/>
      <c r="AT2" s="574"/>
      <c r="AU2" s="574"/>
      <c r="AV2" s="574"/>
      <c r="AW2" s="574"/>
    </row>
    <row r="3" spans="1:49" ht="20.149999999999999" customHeight="1">
      <c r="A3" s="150"/>
      <c r="B3" s="150"/>
      <c r="C3" s="150"/>
      <c r="D3" s="150"/>
      <c r="E3" s="150"/>
      <c r="F3" s="150"/>
      <c r="G3" s="150"/>
      <c r="H3" s="150"/>
      <c r="I3" s="150"/>
      <c r="J3" s="150"/>
      <c r="K3" s="150"/>
      <c r="L3" s="150"/>
      <c r="M3" s="150"/>
      <c r="N3" s="150"/>
      <c r="O3" s="150"/>
      <c r="P3" s="150"/>
      <c r="Q3" s="150"/>
      <c r="R3" s="150"/>
      <c r="S3" s="150"/>
      <c r="T3" s="150"/>
      <c r="U3" s="150"/>
      <c r="V3" s="150"/>
      <c r="W3" s="573"/>
      <c r="X3" s="573"/>
      <c r="Y3" s="573"/>
      <c r="Z3" s="573"/>
      <c r="AA3" s="573"/>
      <c r="AB3" s="573"/>
      <c r="AC3" s="573"/>
      <c r="AD3" s="573"/>
      <c r="AE3" s="573"/>
      <c r="AF3" s="574"/>
      <c r="AG3" s="574"/>
      <c r="AH3" s="574"/>
      <c r="AI3" s="574"/>
      <c r="AJ3" s="574"/>
      <c r="AK3" s="574"/>
      <c r="AL3" s="574"/>
      <c r="AM3" s="574"/>
      <c r="AN3" s="574"/>
      <c r="AO3" s="574"/>
      <c r="AP3" s="574"/>
      <c r="AQ3" s="574"/>
      <c r="AR3" s="574"/>
      <c r="AS3" s="574"/>
      <c r="AT3" s="574"/>
      <c r="AU3" s="574"/>
      <c r="AV3" s="574"/>
      <c r="AW3" s="574"/>
    </row>
    <row r="4" spans="1:49" ht="20.149999999999999" customHeight="1">
      <c r="A4" s="477" t="s">
        <v>107</v>
      </c>
      <c r="B4" s="477"/>
      <c r="C4" s="477"/>
      <c r="D4" s="477"/>
      <c r="E4" s="477"/>
      <c r="F4" s="477"/>
      <c r="G4" s="477"/>
      <c r="H4" s="477"/>
      <c r="I4" s="150"/>
      <c r="J4" s="150"/>
      <c r="K4" s="150"/>
      <c r="L4" s="150"/>
      <c r="M4" s="150"/>
      <c r="N4" s="150"/>
      <c r="O4" s="150"/>
      <c r="P4" s="150"/>
      <c r="Q4" s="150"/>
      <c r="R4" s="150"/>
      <c r="S4" s="150"/>
      <c r="T4" s="150"/>
      <c r="U4" s="150"/>
      <c r="V4" s="150"/>
      <c r="W4" s="150"/>
      <c r="X4" s="150"/>
      <c r="Y4" s="150"/>
      <c r="Z4" s="150"/>
      <c r="AA4" s="150"/>
      <c r="AB4" s="150"/>
      <c r="AC4" s="150"/>
      <c r="AD4" s="150"/>
      <c r="AE4" s="150"/>
      <c r="AF4" s="247"/>
      <c r="AG4" s="247"/>
      <c r="AH4" s="247"/>
      <c r="AI4" s="247"/>
      <c r="AJ4" s="247"/>
      <c r="AK4" s="247"/>
      <c r="AL4" s="247"/>
      <c r="AM4" s="247"/>
      <c r="AN4" s="247"/>
      <c r="AO4" s="247"/>
      <c r="AP4" s="247"/>
      <c r="AQ4" s="247"/>
      <c r="AR4" s="247"/>
      <c r="AS4" s="247"/>
      <c r="AT4" s="247"/>
      <c r="AU4" s="247"/>
      <c r="AV4" s="247"/>
      <c r="AW4" s="247"/>
    </row>
    <row r="5" spans="1:49" ht="20.149999999999999" customHeight="1">
      <c r="A5" s="477"/>
      <c r="B5" s="477"/>
      <c r="C5" s="477"/>
      <c r="D5" s="477"/>
      <c r="E5" s="477"/>
      <c r="F5" s="477"/>
      <c r="G5" s="477"/>
      <c r="H5" s="477"/>
      <c r="I5" s="150"/>
      <c r="J5" s="150"/>
      <c r="K5" s="150"/>
      <c r="L5" s="150"/>
      <c r="M5" s="150"/>
      <c r="N5" s="150"/>
      <c r="O5" s="150"/>
      <c r="P5" s="150"/>
      <c r="Q5" s="150"/>
      <c r="R5" s="150"/>
      <c r="S5" s="150"/>
      <c r="T5" s="150"/>
      <c r="U5" s="150"/>
      <c r="V5" s="150"/>
      <c r="W5" s="150"/>
      <c r="X5" s="150"/>
      <c r="Y5" s="150"/>
      <c r="Z5" s="150"/>
      <c r="AA5" s="150"/>
      <c r="AB5" s="150"/>
      <c r="AC5" s="150"/>
      <c r="AD5" s="150"/>
      <c r="AE5" s="150"/>
    </row>
    <row r="6" spans="1:49" ht="20.149999999999999" customHeight="1">
      <c r="A6" s="150"/>
      <c r="B6" s="150"/>
      <c r="C6" s="150"/>
      <c r="D6" s="150"/>
      <c r="E6" s="150"/>
      <c r="F6" s="150"/>
      <c r="G6" s="150"/>
      <c r="H6" s="150"/>
      <c r="I6" s="150"/>
      <c r="J6" s="150"/>
      <c r="K6" s="150"/>
      <c r="L6" s="150"/>
      <c r="M6" s="150"/>
      <c r="N6" s="477" t="s">
        <v>108</v>
      </c>
      <c r="O6" s="477"/>
      <c r="P6" s="477"/>
      <c r="Q6" s="477"/>
      <c r="R6" s="477"/>
      <c r="S6" s="480">
        <f>'基礎情報入力シート（要入力）'!D4</f>
        <v>0</v>
      </c>
      <c r="T6" s="480"/>
      <c r="U6" s="480"/>
      <c r="V6" s="480"/>
      <c r="W6" s="480"/>
      <c r="X6" s="480"/>
      <c r="Y6" s="480"/>
      <c r="Z6" s="480"/>
      <c r="AA6" s="480"/>
      <c r="AB6" s="480"/>
      <c r="AC6" s="480"/>
      <c r="AD6" s="480"/>
      <c r="AE6" s="480"/>
    </row>
    <row r="7" spans="1:49" ht="20.149999999999999" customHeight="1">
      <c r="A7" s="150"/>
      <c r="B7" s="150"/>
      <c r="C7" s="150"/>
      <c r="D7" s="150"/>
      <c r="E7" s="150"/>
      <c r="F7" s="150"/>
      <c r="G7" s="150"/>
      <c r="H7" s="150"/>
      <c r="I7" s="150"/>
      <c r="J7" s="150"/>
      <c r="K7" s="150"/>
      <c r="L7" s="150"/>
      <c r="M7" s="150"/>
      <c r="N7" s="477"/>
      <c r="O7" s="477"/>
      <c r="P7" s="477"/>
      <c r="Q7" s="477"/>
      <c r="R7" s="477"/>
      <c r="S7" s="480"/>
      <c r="T7" s="480"/>
      <c r="U7" s="480"/>
      <c r="V7" s="480"/>
      <c r="W7" s="480"/>
      <c r="X7" s="480"/>
      <c r="Y7" s="480"/>
      <c r="Z7" s="480"/>
      <c r="AA7" s="480"/>
      <c r="AB7" s="480"/>
      <c r="AC7" s="480"/>
      <c r="AD7" s="480"/>
      <c r="AE7" s="480"/>
    </row>
    <row r="8" spans="1:49" ht="20.149999999999999" customHeight="1">
      <c r="A8" s="150"/>
      <c r="B8" s="150"/>
      <c r="C8" s="150"/>
      <c r="D8" s="150"/>
      <c r="E8" s="150"/>
      <c r="F8" s="150"/>
      <c r="G8" s="150"/>
      <c r="H8" s="150"/>
      <c r="I8" s="150"/>
      <c r="J8" s="150"/>
      <c r="K8" s="150"/>
      <c r="L8" s="150"/>
      <c r="M8" s="150"/>
      <c r="N8" s="478" t="s">
        <v>93</v>
      </c>
      <c r="O8" s="477"/>
      <c r="P8" s="477"/>
      <c r="Q8" s="477"/>
      <c r="R8" s="477"/>
      <c r="S8" s="470">
        <f>'基礎情報入力シート（要入力）'!D5</f>
        <v>0</v>
      </c>
      <c r="T8" s="470"/>
      <c r="U8" s="470"/>
      <c r="V8" s="470"/>
      <c r="W8" s="470"/>
      <c r="X8" s="470"/>
      <c r="Y8" s="470"/>
      <c r="Z8" s="470"/>
      <c r="AA8" s="470"/>
      <c r="AB8" s="470"/>
      <c r="AC8" s="470"/>
      <c r="AD8" s="470"/>
      <c r="AE8" s="470"/>
    </row>
    <row r="9" spans="1:49" ht="20.149999999999999" customHeight="1">
      <c r="A9" s="150"/>
      <c r="B9" s="150"/>
      <c r="C9" s="150"/>
      <c r="D9" s="150"/>
      <c r="E9" s="150"/>
      <c r="F9" s="150"/>
      <c r="G9" s="150"/>
      <c r="H9" s="150"/>
      <c r="I9" s="150"/>
      <c r="J9" s="150"/>
      <c r="K9" s="150"/>
      <c r="L9" s="150"/>
      <c r="M9" s="150"/>
      <c r="N9" s="477"/>
      <c r="O9" s="477"/>
      <c r="P9" s="477"/>
      <c r="Q9" s="477"/>
      <c r="R9" s="477"/>
      <c r="S9" s="470"/>
      <c r="T9" s="470"/>
      <c r="U9" s="470"/>
      <c r="V9" s="470"/>
      <c r="W9" s="470"/>
      <c r="X9" s="470"/>
      <c r="Y9" s="470"/>
      <c r="Z9" s="470"/>
      <c r="AA9" s="470"/>
      <c r="AB9" s="470"/>
      <c r="AC9" s="470"/>
      <c r="AD9" s="470"/>
      <c r="AE9" s="470"/>
    </row>
    <row r="10" spans="1:49" ht="20.149999999999999" customHeight="1">
      <c r="A10" s="150"/>
      <c r="B10" s="150"/>
      <c r="C10" s="150"/>
      <c r="D10" s="150"/>
      <c r="E10" s="150"/>
      <c r="F10" s="150"/>
      <c r="G10" s="150"/>
      <c r="H10" s="150"/>
      <c r="I10" s="150"/>
      <c r="J10" s="150"/>
      <c r="K10" s="150"/>
      <c r="L10" s="150"/>
      <c r="M10" s="150"/>
      <c r="N10" s="479" t="s">
        <v>109</v>
      </c>
      <c r="O10" s="477"/>
      <c r="P10" s="477"/>
      <c r="Q10" s="477"/>
      <c r="R10" s="477"/>
      <c r="S10" s="470">
        <f>'基礎情報入力シート（要入力）'!D6</f>
        <v>0</v>
      </c>
      <c r="T10" s="470"/>
      <c r="U10" s="470"/>
      <c r="V10" s="470"/>
      <c r="W10" s="470"/>
      <c r="X10" s="470"/>
      <c r="Y10" s="470"/>
      <c r="Z10" s="470"/>
      <c r="AA10" s="470"/>
      <c r="AB10" s="470"/>
      <c r="AC10" s="470"/>
      <c r="AD10" s="470"/>
      <c r="AE10" s="470"/>
    </row>
    <row r="11" spans="1:49" ht="20.149999999999999" customHeight="1">
      <c r="A11" s="150"/>
      <c r="B11" s="150"/>
      <c r="C11" s="150"/>
      <c r="D11" s="150"/>
      <c r="E11" s="150"/>
      <c r="F11" s="150"/>
      <c r="G11" s="150"/>
      <c r="H11" s="150"/>
      <c r="I11" s="150"/>
      <c r="J11" s="150"/>
      <c r="K11" s="150"/>
      <c r="L11" s="150"/>
      <c r="M11" s="150"/>
      <c r="N11" s="477"/>
      <c r="O11" s="477"/>
      <c r="P11" s="477"/>
      <c r="Q11" s="477"/>
      <c r="R11" s="477"/>
      <c r="S11" s="470"/>
      <c r="T11" s="470"/>
      <c r="U11" s="470"/>
      <c r="V11" s="470"/>
      <c r="W11" s="470"/>
      <c r="X11" s="470"/>
      <c r="Y11" s="470"/>
      <c r="Z11" s="470"/>
      <c r="AA11" s="470"/>
      <c r="AB11" s="470"/>
      <c r="AC11" s="470"/>
      <c r="AD11" s="470"/>
      <c r="AE11" s="470"/>
    </row>
    <row r="12" spans="1:49" ht="20.149999999999999" customHeight="1">
      <c r="A12" s="150"/>
      <c r="B12" s="150"/>
      <c r="C12" s="150"/>
      <c r="D12" s="150"/>
      <c r="E12" s="150"/>
      <c r="F12" s="150"/>
      <c r="G12" s="150"/>
      <c r="H12" s="150"/>
      <c r="I12" s="150"/>
      <c r="J12" s="150"/>
      <c r="K12" s="150"/>
      <c r="L12" s="150"/>
      <c r="M12" s="150"/>
      <c r="N12" s="150"/>
      <c r="O12" s="150"/>
      <c r="P12" s="150"/>
      <c r="Q12" s="150"/>
      <c r="R12" s="150"/>
      <c r="S12" s="470">
        <f>'基礎情報入力シート（要入力）'!D9</f>
        <v>0</v>
      </c>
      <c r="T12" s="470"/>
      <c r="U12" s="470"/>
      <c r="V12" s="470"/>
      <c r="W12" s="470"/>
      <c r="X12" s="470"/>
      <c r="Y12" s="470"/>
      <c r="Z12" s="470"/>
      <c r="AA12" s="470"/>
      <c r="AB12" s="470"/>
      <c r="AC12" s="470"/>
      <c r="AD12" s="470"/>
      <c r="AE12" s="470"/>
    </row>
    <row r="13" spans="1:49" ht="20.149999999999999" customHeight="1">
      <c r="A13" s="150"/>
      <c r="B13" s="150"/>
      <c r="C13" s="150"/>
      <c r="D13" s="150"/>
      <c r="E13" s="150"/>
      <c r="F13" s="150"/>
      <c r="G13" s="150"/>
      <c r="H13" s="150"/>
      <c r="I13" s="150"/>
      <c r="J13" s="150"/>
      <c r="K13" s="150"/>
      <c r="L13" s="150"/>
      <c r="M13" s="150"/>
      <c r="N13" s="150"/>
      <c r="O13" s="150"/>
      <c r="P13" s="150"/>
      <c r="Q13" s="150"/>
      <c r="R13" s="150"/>
      <c r="S13" s="470"/>
      <c r="T13" s="470"/>
      <c r="U13" s="470"/>
      <c r="V13" s="470"/>
      <c r="W13" s="470"/>
      <c r="X13" s="470"/>
      <c r="Y13" s="470"/>
      <c r="Z13" s="470"/>
      <c r="AA13" s="470"/>
      <c r="AB13" s="470"/>
      <c r="AC13" s="470"/>
      <c r="AD13" s="470"/>
      <c r="AE13" s="470"/>
    </row>
    <row r="14" spans="1:49" ht="20.149999999999999" customHeight="1">
      <c r="A14" s="150"/>
      <c r="B14" s="150"/>
      <c r="C14" s="150"/>
      <c r="D14" s="150"/>
      <c r="E14" s="150"/>
      <c r="F14" s="150"/>
      <c r="G14" s="150"/>
      <c r="H14" s="150"/>
      <c r="I14" s="150"/>
      <c r="J14" s="150"/>
      <c r="K14" s="150"/>
      <c r="L14" s="150"/>
      <c r="M14" s="150"/>
      <c r="N14" s="150"/>
      <c r="O14" s="150"/>
      <c r="P14" s="150"/>
      <c r="Q14" s="150"/>
      <c r="R14" s="150"/>
      <c r="S14" s="470">
        <f>'基礎情報入力シート（要入力）'!D7</f>
        <v>0</v>
      </c>
      <c r="T14" s="470"/>
      <c r="U14" s="470"/>
      <c r="V14" s="470"/>
      <c r="W14" s="470"/>
      <c r="X14" s="470"/>
      <c r="Y14" s="470"/>
      <c r="Z14" s="470"/>
      <c r="AA14" s="470"/>
      <c r="AB14" s="470"/>
      <c r="AC14" s="470"/>
      <c r="AD14" s="470"/>
      <c r="AE14" s="470"/>
    </row>
    <row r="15" spans="1:49" ht="20.149999999999999" customHeight="1">
      <c r="A15" s="150"/>
      <c r="B15" s="150"/>
      <c r="C15" s="150"/>
      <c r="D15" s="150"/>
      <c r="E15" s="150"/>
      <c r="F15" s="150"/>
      <c r="G15" s="150"/>
      <c r="H15" s="150"/>
      <c r="I15" s="150"/>
      <c r="J15" s="150"/>
      <c r="K15" s="150"/>
      <c r="L15" s="150"/>
      <c r="M15" s="150"/>
      <c r="N15" s="150"/>
      <c r="O15" s="150"/>
      <c r="P15" s="150"/>
      <c r="Q15" s="150"/>
      <c r="R15" s="150"/>
      <c r="S15" s="470"/>
      <c r="T15" s="470"/>
      <c r="U15" s="470"/>
      <c r="V15" s="470"/>
      <c r="W15" s="470"/>
      <c r="X15" s="470"/>
      <c r="Y15" s="470"/>
      <c r="Z15" s="470"/>
      <c r="AA15" s="470"/>
      <c r="AB15" s="470"/>
      <c r="AC15" s="470"/>
      <c r="AD15" s="470"/>
      <c r="AE15" s="470"/>
    </row>
    <row r="16" spans="1:49" ht="20.149999999999999" customHeight="1">
      <c r="A16" s="472" t="s">
        <v>274</v>
      </c>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row>
    <row r="17" spans="1:32" ht="20.149999999999999" customHeight="1">
      <c r="A17" s="473"/>
      <c r="B17" s="473"/>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row>
    <row r="18" spans="1:32" ht="20.149999999999999" customHeight="1">
      <c r="A18" s="473"/>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row>
    <row r="19" spans="1:32" ht="20.149999999999999" customHeight="1">
      <c r="A19" s="473"/>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row>
    <row r="20" spans="1:32" ht="20.149999999999999" customHeight="1">
      <c r="A20" s="245"/>
      <c r="B20" s="245"/>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row>
    <row r="21" spans="1:32" ht="20.149999999999999" customHeight="1">
      <c r="A21" s="150"/>
      <c r="B21" s="571" t="s">
        <v>276</v>
      </c>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row>
    <row r="22" spans="1:32" ht="20.149999999999999" customHeight="1">
      <c r="A22" s="150" t="s">
        <v>114</v>
      </c>
      <c r="B22" s="571" t="s">
        <v>275</v>
      </c>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row>
    <row r="23" spans="1:32" ht="20.149999999999999" customHeight="1">
      <c r="A23" s="150"/>
      <c r="B23" s="571" t="s">
        <v>266</v>
      </c>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2"/>
      <c r="AA23" s="572"/>
      <c r="AB23" s="572"/>
      <c r="AC23" s="572"/>
      <c r="AD23" s="572"/>
      <c r="AE23" s="572"/>
    </row>
    <row r="24" spans="1:32" ht="19.5" customHeight="1">
      <c r="A24" s="150"/>
      <c r="B24" s="571" t="s">
        <v>267</v>
      </c>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row>
    <row r="25" spans="1:32" ht="20.149999999999999" customHeight="1">
      <c r="A25" s="150"/>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row>
    <row r="26" spans="1:32" ht="40" customHeight="1">
      <c r="A26" s="150"/>
      <c r="C26" s="150" t="s">
        <v>268</v>
      </c>
      <c r="D26" s="150"/>
      <c r="E26" s="150"/>
      <c r="F26" s="150"/>
      <c r="G26" s="150"/>
      <c r="H26" s="150"/>
      <c r="I26" s="150"/>
      <c r="J26" s="150"/>
      <c r="K26" s="150"/>
      <c r="L26" s="150"/>
      <c r="M26" s="150" t="s">
        <v>119</v>
      </c>
      <c r="N26" s="495">
        <f>別紙５!E11</f>
        <v>0</v>
      </c>
      <c r="O26" s="496"/>
      <c r="P26" s="496"/>
      <c r="Q26" s="496"/>
      <c r="R26" s="496"/>
      <c r="S26" s="496"/>
      <c r="T26" s="496"/>
      <c r="U26" s="496"/>
      <c r="V26" s="496"/>
      <c r="W26" s="496"/>
      <c r="X26" s="496"/>
      <c r="Y26" s="150" t="s">
        <v>49</v>
      </c>
      <c r="Z26" s="150"/>
      <c r="AA26" s="150"/>
      <c r="AB26" s="150"/>
      <c r="AC26" s="150"/>
      <c r="AD26" s="150"/>
      <c r="AE26" s="150"/>
    </row>
    <row r="27" spans="1:32" ht="20.149999999999999" customHeight="1">
      <c r="A27" s="150"/>
      <c r="B27" s="150"/>
      <c r="C27" s="150" t="s">
        <v>277</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1:32" ht="20.149999999999999" customHeight="1">
      <c r="A28" s="150"/>
      <c r="B28" s="150"/>
      <c r="C28" s="150" t="s">
        <v>269</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1:32" ht="20.149999999999999" customHeight="1">
      <c r="A29" s="150"/>
      <c r="B29" s="150"/>
      <c r="C29" s="150" t="s">
        <v>270</v>
      </c>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row>
    <row r="30" spans="1:32" ht="20.149999999999999" customHeight="1">
      <c r="A30" s="150"/>
      <c r="B30" s="150"/>
      <c r="C30" s="150" t="s">
        <v>122</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row>
    <row r="31" spans="1:32" ht="20.149999999999999" customHeight="1">
      <c r="A31" s="150"/>
      <c r="B31" s="150"/>
      <c r="C31" s="150" t="s">
        <v>271</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row>
    <row r="32" spans="1:32" ht="20.149999999999999" customHeight="1">
      <c r="A32" s="150"/>
      <c r="B32" s="150"/>
      <c r="C32" s="150" t="s">
        <v>272</v>
      </c>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row>
    <row r="33" spans="1:31">
      <c r="A33" s="150"/>
      <c r="B33" s="150"/>
      <c r="C33" s="294" t="s">
        <v>273</v>
      </c>
      <c r="D33" s="294"/>
      <c r="E33" s="29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150"/>
    </row>
    <row r="34" spans="1:31">
      <c r="A34" s="150"/>
      <c r="B34" s="150"/>
      <c r="C34" s="294" t="s">
        <v>386</v>
      </c>
      <c r="D34" s="294"/>
      <c r="E34" s="29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150"/>
    </row>
    <row r="35" spans="1:31">
      <c r="C35" s="150" t="s">
        <v>387</v>
      </c>
      <c r="D35" s="294"/>
    </row>
  </sheetData>
  <sheetProtection algorithmName="SHA-512" hashValue="68bQ83JBKCyr52paPUcrPwm2rp02oo3VNX2OpsazXeulZHeOWGjUNh7nmbhZMOvbfWjhO5/slFXwiMisiXIxOA==" saltValue="rfPTQf6rO5t6jq/FSTVCAQ==" spinCount="100000" sheet="1" objects="1" scenarios="1"/>
  <customSheetViews>
    <customSheetView guid="{00E5FA86-1172-4EED-8DB5-202766590116}" showPageBreaks="1" fitToPage="1" printArea="1" state="hidden" view="pageBreakPreview">
      <selection sqref="A1:R1"/>
      <pageMargins left="0.7" right="0.7" top="0.75" bottom="0.75" header="0.3" footer="0.3"/>
      <pageSetup paperSize="9" scale="96" orientation="portrait" r:id="rId1"/>
    </customSheetView>
  </customSheetViews>
  <mergeCells count="18">
    <mergeCell ref="A1:R1"/>
    <mergeCell ref="W2:AE3"/>
    <mergeCell ref="AF2:AW3"/>
    <mergeCell ref="A4:H5"/>
    <mergeCell ref="N6:R7"/>
    <mergeCell ref="S6:AE7"/>
    <mergeCell ref="N26:X26"/>
    <mergeCell ref="N8:R9"/>
    <mergeCell ref="S8:AE9"/>
    <mergeCell ref="N10:R11"/>
    <mergeCell ref="S10:AE11"/>
    <mergeCell ref="S12:AE13"/>
    <mergeCell ref="S14:AE15"/>
    <mergeCell ref="A16:AE19"/>
    <mergeCell ref="B21:AE21"/>
    <mergeCell ref="B22:AE22"/>
    <mergeCell ref="B23:AE23"/>
    <mergeCell ref="B24:AE24"/>
  </mergeCells>
  <phoneticPr fontId="2"/>
  <pageMargins left="0.7" right="0.7" top="0.75" bottom="0.75" header="0.3" footer="0.3"/>
  <pageSetup paperSize="9" scale="95"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1"/>
  <sheetViews>
    <sheetView showZeros="0" view="pageBreakPreview" zoomScaleNormal="100" zoomScaleSheetLayoutView="100" workbookViewId="0">
      <pane ySplit="8" topLeftCell="A9" activePane="bottomLeft" state="frozen"/>
      <selection sqref="A1:R1"/>
      <selection pane="bottomLeft" activeCell="C10" sqref="C10"/>
    </sheetView>
  </sheetViews>
  <sheetFormatPr defaultColWidth="15" defaultRowHeight="17.5" customHeight="1"/>
  <cols>
    <col min="1" max="1" width="6.6640625" style="5" customWidth="1"/>
    <col min="2" max="2" width="38" style="5" customWidth="1"/>
    <col min="3" max="3" width="75.08203125" style="5" customWidth="1"/>
    <col min="4" max="5" width="18.6640625" style="5" customWidth="1"/>
    <col min="6" max="16384" width="15" style="5"/>
  </cols>
  <sheetData>
    <row r="1" spans="1:7" ht="15.65" customHeight="1">
      <c r="A1" s="6" t="s">
        <v>278</v>
      </c>
      <c r="F1" s="481"/>
      <c r="G1" s="481"/>
    </row>
    <row r="2" spans="1:7" ht="15.65" customHeight="1">
      <c r="A2" s="7"/>
      <c r="B2" s="40" t="s">
        <v>377</v>
      </c>
      <c r="C2" s="6" t="s">
        <v>376</v>
      </c>
      <c r="D2" s="6"/>
      <c r="E2" s="6"/>
      <c r="F2" s="481"/>
      <c r="G2" s="481"/>
    </row>
    <row r="3" spans="1:7" ht="15.65" customHeight="1">
      <c r="F3" s="481"/>
      <c r="G3" s="481"/>
    </row>
    <row r="4" spans="1:7" ht="15.65" customHeight="1">
      <c r="C4" s="9" t="s">
        <v>42</v>
      </c>
      <c r="D4" s="575">
        <f>'基礎情報入力シート（要入力）'!D9</f>
        <v>0</v>
      </c>
      <c r="E4" s="575"/>
      <c r="F4" s="481"/>
      <c r="G4" s="481"/>
    </row>
    <row r="5" spans="1:7" ht="15.65" customHeight="1">
      <c r="E5" s="345"/>
      <c r="F5" s="481"/>
      <c r="G5" s="481"/>
    </row>
    <row r="6" spans="1:7" ht="15.65" customHeight="1">
      <c r="A6" s="483" t="s">
        <v>3</v>
      </c>
      <c r="B6" s="484"/>
      <c r="C6" s="489" t="s">
        <v>9</v>
      </c>
      <c r="D6" s="299" t="s">
        <v>10</v>
      </c>
      <c r="E6" s="299" t="s">
        <v>11</v>
      </c>
      <c r="F6" s="296"/>
      <c r="G6" s="296"/>
    </row>
    <row r="7" spans="1:7" ht="15.65" customHeight="1">
      <c r="A7" s="485"/>
      <c r="B7" s="486"/>
      <c r="C7" s="490"/>
      <c r="D7" s="300" t="s">
        <v>60</v>
      </c>
      <c r="E7" s="82" t="s">
        <v>65</v>
      </c>
      <c r="F7" s="296"/>
      <c r="G7" s="296"/>
    </row>
    <row r="8" spans="1:7" ht="15.65" customHeight="1">
      <c r="A8" s="487"/>
      <c r="B8" s="488"/>
      <c r="C8" s="491"/>
      <c r="D8" s="61" t="s">
        <v>49</v>
      </c>
      <c r="E8" s="72" t="s">
        <v>59</v>
      </c>
    </row>
    <row r="9" spans="1:7" s="8" customFormat="1" ht="107.15" customHeight="1">
      <c r="A9" s="379" t="s">
        <v>45</v>
      </c>
      <c r="B9" s="377" t="s">
        <v>63</v>
      </c>
      <c r="C9" s="380"/>
      <c r="D9" s="378">
        <f>別紙６!C8</f>
        <v>0</v>
      </c>
      <c r="E9" s="378">
        <f>別紙６!G8</f>
        <v>0</v>
      </c>
    </row>
    <row r="10" spans="1:7" ht="107.15" customHeight="1">
      <c r="A10" s="164" t="s">
        <v>46</v>
      </c>
      <c r="B10" s="39" t="s">
        <v>439</v>
      </c>
      <c r="C10" s="388"/>
      <c r="D10" s="163">
        <f>別紙６!C9</f>
        <v>0</v>
      </c>
      <c r="E10" s="163">
        <f>別紙６!G9</f>
        <v>0</v>
      </c>
    </row>
    <row r="11" spans="1:7" s="8" customFormat="1" ht="35" customHeight="1">
      <c r="A11" s="58"/>
      <c r="B11" s="59" t="s">
        <v>13</v>
      </c>
      <c r="C11" s="60"/>
      <c r="D11" s="65">
        <f>SUM(D9:D10)</f>
        <v>0</v>
      </c>
      <c r="E11" s="65">
        <f>SUM(E9:E10)</f>
        <v>0</v>
      </c>
    </row>
  </sheetData>
  <sheetProtection algorithmName="SHA-512" hashValue="d051YqewYeBmGNOJDQ6dRijkBh0ljQF5+NuwYW/PE9tvuDDhNs181Xc911zO3wxSaee92Mz2zarrx0xaeqVIwQ==" saltValue="mI/yGy3EZp/TciVFoVfQag==" spinCount="100000" sheet="1" objects="1" scenarios="1"/>
  <protectedRanges>
    <protectedRange sqref="C9:C10" name="範囲1"/>
  </protectedRanges>
  <customSheetViews>
    <customSheetView guid="{00E5FA86-1172-4EED-8DB5-202766590116}" showPageBreaks="1" zeroValues="0" fitToPage="1" printArea="1" state="hidden" view="pageBreakPreview">
      <pane ySplit="8" topLeftCell="A9" activePane="bottomLeft" state="frozen"/>
      <selection pane="bottomLeft" activeCell="C10" sqref="C10"/>
      <pageMargins left="0.39370078740157483" right="0.39370078740157483" top="0.78740157480314965" bottom="0.39370078740157483" header="0.31496062992125984" footer="0.31496062992125984"/>
      <pageSetup paperSize="9" scale="83" orientation="landscape" r:id="rId1"/>
    </customSheetView>
  </customSheetViews>
  <mergeCells count="4">
    <mergeCell ref="F1:G5"/>
    <mergeCell ref="D4:E4"/>
    <mergeCell ref="A6:B8"/>
    <mergeCell ref="C6:C8"/>
  </mergeCells>
  <phoneticPr fontId="2"/>
  <pageMargins left="0.39370078740157483" right="0.39370078740157483" top="0.78740157480314965" bottom="0.39370078740157483" header="0.31496062992125984" footer="0.31496062992125984"/>
  <pageSetup paperSize="9" scale="82"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1"/>
  <sheetViews>
    <sheetView showZeros="0" view="pageBreakPreview" zoomScaleNormal="80" zoomScaleSheetLayoutView="100" workbookViewId="0">
      <pane ySplit="7" topLeftCell="A8" activePane="bottomLeft" state="frozen"/>
      <selection sqref="A1:R1"/>
      <selection pane="bottomLeft" activeCell="D8" sqref="D8"/>
    </sheetView>
  </sheetViews>
  <sheetFormatPr defaultColWidth="12.58203125" defaultRowHeight="12"/>
  <cols>
    <col min="1" max="1" width="6" style="5" customWidth="1"/>
    <col min="2" max="2" width="39.1640625" style="5" customWidth="1"/>
    <col min="3" max="6" width="20.58203125" style="1" customWidth="1"/>
    <col min="7" max="7" width="18.58203125" style="1" customWidth="1"/>
    <col min="8" max="8" width="20.58203125" style="1" customWidth="1"/>
    <col min="9" max="9" width="3" style="1" bestFit="1" customWidth="1"/>
    <col min="10" max="16384" width="12.58203125" style="1"/>
  </cols>
  <sheetData>
    <row r="1" spans="1:8" ht="13">
      <c r="A1" s="6" t="s">
        <v>279</v>
      </c>
    </row>
    <row r="2" spans="1:8" ht="14">
      <c r="A2" s="7"/>
      <c r="B2" s="301" t="s">
        <v>379</v>
      </c>
      <c r="C2" s="295"/>
      <c r="D2" s="295"/>
      <c r="E2" s="295"/>
      <c r="F2" s="295"/>
      <c r="G2" s="295"/>
      <c r="H2" s="295"/>
    </row>
    <row r="4" spans="1:8" ht="17" customHeight="1">
      <c r="A4" s="297"/>
      <c r="B4" s="298"/>
      <c r="C4" s="73"/>
      <c r="D4" s="73"/>
      <c r="E4" s="73"/>
      <c r="F4" s="75"/>
      <c r="G4" s="73"/>
    </row>
    <row r="5" spans="1:8" ht="42" customHeight="1">
      <c r="A5" s="485" t="s">
        <v>3</v>
      </c>
      <c r="B5" s="486"/>
      <c r="C5" s="74" t="s">
        <v>57</v>
      </c>
      <c r="D5" s="74" t="s">
        <v>56</v>
      </c>
      <c r="E5" s="74" t="s">
        <v>58</v>
      </c>
      <c r="F5" s="76" t="s">
        <v>5</v>
      </c>
      <c r="G5" s="74" t="s">
        <v>4</v>
      </c>
    </row>
    <row r="6" spans="1:8" ht="14.5" customHeight="1">
      <c r="A6" s="485"/>
      <c r="B6" s="486"/>
      <c r="C6" s="76" t="s">
        <v>17</v>
      </c>
      <c r="D6" s="76" t="s">
        <v>16</v>
      </c>
      <c r="E6" s="76" t="s">
        <v>43</v>
      </c>
      <c r="F6" s="74" t="s">
        <v>44</v>
      </c>
      <c r="G6" s="71" t="s">
        <v>378</v>
      </c>
    </row>
    <row r="7" spans="1:8" s="2" customFormat="1" ht="14.5" customHeight="1">
      <c r="A7" s="492"/>
      <c r="B7" s="493"/>
      <c r="C7" s="69" t="s">
        <v>49</v>
      </c>
      <c r="D7" s="69" t="s">
        <v>49</v>
      </c>
      <c r="E7" s="69" t="s">
        <v>49</v>
      </c>
      <c r="F7" s="69" t="s">
        <v>49</v>
      </c>
      <c r="G7" s="70" t="s">
        <v>59</v>
      </c>
    </row>
    <row r="8" spans="1:8" s="3" customFormat="1" ht="39" customHeight="1">
      <c r="A8" s="41" t="s">
        <v>45</v>
      </c>
      <c r="B8" s="83" t="s">
        <v>12</v>
      </c>
      <c r="C8" s="62">
        <f>'別紙６(1)'!H26</f>
        <v>0</v>
      </c>
      <c r="D8" s="346"/>
      <c r="E8" s="63">
        <f>C8-D8</f>
        <v>0</v>
      </c>
      <c r="F8" s="63">
        <f>'別紙６(1)'!I27</f>
        <v>0</v>
      </c>
      <c r="G8" s="63">
        <f>ROUNDDOWN(MIN(F8,E8),-3)</f>
        <v>0</v>
      </c>
      <c r="H8" s="4"/>
    </row>
    <row r="9" spans="1:8" s="3" customFormat="1" ht="50.15" customHeight="1">
      <c r="A9" s="43" t="s">
        <v>46</v>
      </c>
      <c r="B9" s="344" t="s">
        <v>439</v>
      </c>
      <c r="C9" s="62">
        <f>'別紙６(2)'!H30</f>
        <v>0</v>
      </c>
      <c r="D9" s="346"/>
      <c r="E9" s="63">
        <f>C9-D9</f>
        <v>0</v>
      </c>
      <c r="F9" s="63">
        <f>'別紙６(2)'!I31</f>
        <v>0</v>
      </c>
      <c r="G9" s="63">
        <f>ROUNDDOWN(MIN(F9,E9),-3)</f>
        <v>0</v>
      </c>
      <c r="H9" s="4"/>
    </row>
    <row r="10" spans="1:8" ht="39" customHeight="1">
      <c r="A10" s="58"/>
      <c r="B10" s="59" t="s">
        <v>13</v>
      </c>
      <c r="C10" s="64">
        <f>SUM(C8:C9)</f>
        <v>0</v>
      </c>
      <c r="D10" s="64">
        <f>SUM(D8:D9)</f>
        <v>0</v>
      </c>
      <c r="E10" s="64">
        <f>SUM(E8:E9)</f>
        <v>0</v>
      </c>
      <c r="F10" s="64">
        <f>SUM(F8:F9)</f>
        <v>0</v>
      </c>
      <c r="G10" s="64">
        <f>SUM(G8:G9)</f>
        <v>0</v>
      </c>
    </row>
    <row r="11" spans="1:8" ht="33.75" customHeight="1">
      <c r="A11" s="576" t="s">
        <v>303</v>
      </c>
      <c r="B11" s="576"/>
      <c r="C11" s="576"/>
      <c r="D11" s="576"/>
      <c r="E11" s="576"/>
      <c r="F11" s="576"/>
      <c r="G11" s="576"/>
    </row>
  </sheetData>
  <sheetProtection algorithmName="SHA-512" hashValue="w2t26nlZdD5vTPcyBLUhPTFsDhqYWvbiz/5/Q5pawBj7x4lS6nM5ParI/nVhoe9dL2afpTzB1xo+mCJQxGd5KA==" saltValue="UVhzSra0ds6xCtbHUdGJbg==" spinCount="100000" sheet="1" objects="1" scenarios="1"/>
  <protectedRanges>
    <protectedRange sqref="D8:D9" name="範囲1"/>
  </protectedRanges>
  <customSheetViews>
    <customSheetView guid="{00E5FA86-1172-4EED-8DB5-202766590116}" showPageBreaks="1" zeroValues="0" fitToPage="1" state="hidden" view="pageBreakPreview">
      <pane ySplit="7" topLeftCell="A8" activePane="bottomLeft" state="frozen"/>
      <selection pane="bottomLeft" activeCell="D8" sqref="D8"/>
      <pageMargins left="0.39370078740157483" right="0.39370078740157483" top="0.78740157480314965" bottom="0.39370078740157483" header="0.31496062992125984" footer="0.31496062992125984"/>
      <pageSetup paperSize="9" scale="89" orientation="landscape" r:id="rId1"/>
    </customSheetView>
  </customSheetViews>
  <mergeCells count="4">
    <mergeCell ref="A11:G11"/>
    <mergeCell ref="A6:B6"/>
    <mergeCell ref="A7:B7"/>
    <mergeCell ref="A5:B5"/>
  </mergeCells>
  <phoneticPr fontId="2"/>
  <pageMargins left="0.39370078740157483" right="0.39370078740157483" top="0.78740157480314965" bottom="0.39370078740157483" header="0.31496062992125984" footer="0.31496062992125984"/>
  <pageSetup paperSize="9" scale="88"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2"/>
  <sheetViews>
    <sheetView showZeros="0" view="pageBreakPreview" zoomScale="85" zoomScaleNormal="100" zoomScaleSheetLayoutView="85" workbookViewId="0">
      <selection sqref="A1:R1"/>
    </sheetView>
  </sheetViews>
  <sheetFormatPr defaultColWidth="9" defaultRowHeight="25.25" customHeight="1"/>
  <cols>
    <col min="1" max="1" width="29.5" style="46" customWidth="1"/>
    <col min="2" max="2" width="8.58203125" style="46" bestFit="1" customWidth="1"/>
    <col min="3" max="9" width="17.1640625" style="46" customWidth="1"/>
    <col min="10" max="10" width="11.6640625" style="46" customWidth="1"/>
    <col min="11" max="16384" width="9" style="46"/>
  </cols>
  <sheetData>
    <row r="1" spans="1:12" ht="21.65" customHeight="1">
      <c r="A1" s="375" t="s">
        <v>440</v>
      </c>
      <c r="B1" s="45"/>
    </row>
    <row r="2" spans="1:12" ht="25.25" customHeight="1">
      <c r="A2" s="279" t="s">
        <v>437</v>
      </c>
      <c r="B2" s="48"/>
    </row>
    <row r="3" spans="1:12" ht="25.25" customHeight="1">
      <c r="A3" s="277" t="s">
        <v>313</v>
      </c>
      <c r="B3" s="277"/>
      <c r="C3" s="51"/>
      <c r="D3" s="51"/>
      <c r="E3" s="51"/>
      <c r="F3" s="51"/>
      <c r="G3" s="51"/>
      <c r="H3" s="51"/>
      <c r="I3" s="51"/>
    </row>
    <row r="4" spans="1:12" ht="25.25" customHeight="1">
      <c r="A4" s="546" t="s">
        <v>1</v>
      </c>
      <c r="B4" s="546"/>
      <c r="C4" s="546"/>
      <c r="D4" s="546" t="s">
        <v>8</v>
      </c>
      <c r="E4" s="547" t="s">
        <v>0</v>
      </c>
      <c r="F4" s="548"/>
      <c r="G4" s="549" t="s">
        <v>459</v>
      </c>
      <c r="H4" s="550"/>
      <c r="I4" s="66" t="s">
        <v>53</v>
      </c>
      <c r="J4" s="534" t="s">
        <v>55</v>
      </c>
      <c r="L4" s="349" t="s">
        <v>381</v>
      </c>
    </row>
    <row r="5" spans="1:12" ht="25.25" customHeight="1">
      <c r="A5" s="546"/>
      <c r="B5" s="546"/>
      <c r="C5" s="546"/>
      <c r="D5" s="546"/>
      <c r="E5" s="304" t="s">
        <v>54</v>
      </c>
      <c r="F5" s="304" t="s">
        <v>51</v>
      </c>
      <c r="G5" s="304" t="s">
        <v>54</v>
      </c>
      <c r="H5" s="303" t="s">
        <v>52</v>
      </c>
      <c r="I5" s="68" t="s">
        <v>48</v>
      </c>
      <c r="J5" s="535"/>
    </row>
    <row r="6" spans="1:12" ht="25.25" customHeight="1">
      <c r="A6" s="536" t="s">
        <v>6</v>
      </c>
      <c r="B6" s="539" t="s">
        <v>66</v>
      </c>
      <c r="C6" s="302" t="s">
        <v>14</v>
      </c>
      <c r="D6" s="52">
        <f>IF('基礎情報入力シート（要入力）'!$D$10='別紙６(1)'!$L$4,'空床数計算シート(集計)'!$D$5, )</f>
        <v>0</v>
      </c>
      <c r="E6" s="52">
        <v>174000</v>
      </c>
      <c r="F6" s="52">
        <f t="shared" ref="F6:F11" si="0">D6*E6</f>
        <v>0</v>
      </c>
      <c r="G6" s="270"/>
      <c r="H6" s="52">
        <f t="shared" ref="H6:H11" si="1">D6*G6</f>
        <v>0</v>
      </c>
      <c r="I6" s="52">
        <f t="shared" ref="I6:I11" si="2">MIN(F6,H6)</f>
        <v>0</v>
      </c>
      <c r="J6" s="269"/>
    </row>
    <row r="7" spans="1:12" ht="25.25" customHeight="1">
      <c r="A7" s="537"/>
      <c r="B7" s="539"/>
      <c r="C7" s="53" t="s">
        <v>15</v>
      </c>
      <c r="D7" s="52">
        <f>IF('基礎情報入力シート（要入力）'!$D$10='別紙６(1)'!$L$4,'空床数計算シート(集計)'!$D$6, )</f>
        <v>0</v>
      </c>
      <c r="E7" s="52">
        <v>85000</v>
      </c>
      <c r="F7" s="52">
        <f t="shared" si="0"/>
        <v>0</v>
      </c>
      <c r="G7" s="270"/>
      <c r="H7" s="52">
        <f t="shared" si="1"/>
        <v>0</v>
      </c>
      <c r="I7" s="52">
        <f t="shared" si="2"/>
        <v>0</v>
      </c>
      <c r="J7" s="269"/>
    </row>
    <row r="8" spans="1:12" ht="25.25" customHeight="1">
      <c r="A8" s="538"/>
      <c r="B8" s="539"/>
      <c r="C8" s="302" t="s">
        <v>2</v>
      </c>
      <c r="D8" s="52">
        <f>IF('基礎情報入力シート（要入力）'!$D$10='別紙６(1)'!$L$4,'空床数計算シート(集計)'!$D$7, )</f>
        <v>0</v>
      </c>
      <c r="E8" s="52">
        <v>30000</v>
      </c>
      <c r="F8" s="52">
        <f t="shared" si="0"/>
        <v>0</v>
      </c>
      <c r="G8" s="270"/>
      <c r="H8" s="52">
        <f t="shared" si="1"/>
        <v>0</v>
      </c>
      <c r="I8" s="52">
        <f t="shared" si="2"/>
        <v>0</v>
      </c>
      <c r="J8" s="269"/>
    </row>
    <row r="9" spans="1:12" ht="25.25" customHeight="1">
      <c r="A9" s="540" t="s">
        <v>7</v>
      </c>
      <c r="B9" s="541"/>
      <c r="C9" s="305" t="s">
        <v>14</v>
      </c>
      <c r="D9" s="52">
        <f>IF('基礎情報入力シート（要入力）'!$D$10='別紙６(1)'!$L$4,'空床数計算シート(集計)'!$D$21, )</f>
        <v>0</v>
      </c>
      <c r="E9" s="47">
        <v>174000</v>
      </c>
      <c r="F9" s="47">
        <f t="shared" si="0"/>
        <v>0</v>
      </c>
      <c r="G9" s="270"/>
      <c r="H9" s="52">
        <f t="shared" si="1"/>
        <v>0</v>
      </c>
      <c r="I9" s="47">
        <f t="shared" si="2"/>
        <v>0</v>
      </c>
      <c r="J9" s="269"/>
    </row>
    <row r="10" spans="1:12" ht="25.25" customHeight="1">
      <c r="A10" s="542"/>
      <c r="B10" s="543"/>
      <c r="C10" s="53" t="s">
        <v>15</v>
      </c>
      <c r="D10" s="52">
        <f>IF('基礎情報入力シート（要入力）'!$D$10='別紙６(1)'!$L$4,'空床数計算シート(集計)'!$D$22, )</f>
        <v>0</v>
      </c>
      <c r="E10" s="47">
        <v>85000</v>
      </c>
      <c r="F10" s="47">
        <f t="shared" si="0"/>
        <v>0</v>
      </c>
      <c r="G10" s="270"/>
      <c r="H10" s="52">
        <f t="shared" si="1"/>
        <v>0</v>
      </c>
      <c r="I10" s="47">
        <f t="shared" si="2"/>
        <v>0</v>
      </c>
      <c r="J10" s="269"/>
    </row>
    <row r="11" spans="1:12" ht="25.25" customHeight="1">
      <c r="A11" s="544"/>
      <c r="B11" s="545"/>
      <c r="C11" s="305" t="s">
        <v>2</v>
      </c>
      <c r="D11" s="52">
        <f>IF('基礎情報入力シート（要入力）'!$D$10='別紙６(1)'!$L$4,'空床数計算シート(集計)'!$D$23, )</f>
        <v>0</v>
      </c>
      <c r="E11" s="47">
        <v>30000</v>
      </c>
      <c r="F11" s="47">
        <f t="shared" si="0"/>
        <v>0</v>
      </c>
      <c r="G11" s="270"/>
      <c r="H11" s="52">
        <f t="shared" si="1"/>
        <v>0</v>
      </c>
      <c r="I11" s="47">
        <f t="shared" si="2"/>
        <v>0</v>
      </c>
      <c r="J11" s="269"/>
    </row>
    <row r="12" spans="1:12" ht="25.25" customHeight="1">
      <c r="B12" s="50"/>
      <c r="C12" s="50"/>
      <c r="G12" s="84" t="s">
        <v>311</v>
      </c>
      <c r="H12" s="54">
        <f>SUM(H6:H11)</f>
        <v>0</v>
      </c>
      <c r="I12" s="55">
        <f>SUM(I6:I11)</f>
        <v>0</v>
      </c>
    </row>
    <row r="13" spans="1:12" ht="25.25" customHeight="1">
      <c r="A13" s="86" t="s">
        <v>312</v>
      </c>
      <c r="B13" s="86"/>
      <c r="C13" s="51"/>
      <c r="D13" s="51"/>
      <c r="E13" s="51"/>
      <c r="F13" s="51"/>
      <c r="G13" s="51"/>
      <c r="H13" s="51"/>
      <c r="I13" s="51"/>
    </row>
    <row r="14" spans="1:12" ht="25.25" customHeight="1">
      <c r="A14" s="546" t="s">
        <v>1</v>
      </c>
      <c r="B14" s="546"/>
      <c r="C14" s="546"/>
      <c r="D14" s="546" t="s">
        <v>8</v>
      </c>
      <c r="E14" s="547" t="s">
        <v>0</v>
      </c>
      <c r="F14" s="548"/>
      <c r="G14" s="549" t="s">
        <v>459</v>
      </c>
      <c r="H14" s="550"/>
      <c r="I14" s="66" t="s">
        <v>53</v>
      </c>
      <c r="J14" s="534" t="s">
        <v>55</v>
      </c>
      <c r="L14" s="349" t="s">
        <v>382</v>
      </c>
    </row>
    <row r="15" spans="1:12" ht="25.25" customHeight="1">
      <c r="A15" s="546"/>
      <c r="B15" s="546"/>
      <c r="C15" s="546"/>
      <c r="D15" s="546"/>
      <c r="E15" s="304" t="s">
        <v>54</v>
      </c>
      <c r="F15" s="304" t="s">
        <v>51</v>
      </c>
      <c r="G15" s="304" t="s">
        <v>54</v>
      </c>
      <c r="H15" s="303" t="s">
        <v>52</v>
      </c>
      <c r="I15" s="68" t="s">
        <v>48</v>
      </c>
      <c r="J15" s="535"/>
    </row>
    <row r="16" spans="1:12" ht="25.25" customHeight="1">
      <c r="A16" s="536" t="s">
        <v>6</v>
      </c>
      <c r="B16" s="539" t="s">
        <v>66</v>
      </c>
      <c r="C16" s="302" t="s">
        <v>14</v>
      </c>
      <c r="D16" s="52">
        <f>IF('基礎情報入力シート（要入力）'!$D$10='別紙６(1)'!$L$14,'空床数計算シート(集計)'!$D5, )</f>
        <v>0</v>
      </c>
      <c r="E16" s="52">
        <v>121000</v>
      </c>
      <c r="F16" s="52">
        <f t="shared" ref="F16:F21" si="3">D16*E16</f>
        <v>0</v>
      </c>
      <c r="G16" s="270"/>
      <c r="H16" s="52">
        <f t="shared" ref="H16:H21" si="4">D16*G16</f>
        <v>0</v>
      </c>
      <c r="I16" s="47">
        <f t="shared" ref="I16:I21" si="5">MIN(F16,H16)</f>
        <v>0</v>
      </c>
      <c r="J16" s="269"/>
    </row>
    <row r="17" spans="1:11" ht="25.25" customHeight="1">
      <c r="A17" s="537"/>
      <c r="B17" s="539"/>
      <c r="C17" s="53" t="s">
        <v>15</v>
      </c>
      <c r="D17" s="52">
        <f>IF('基礎情報入力シート（要入力）'!$D$10='別紙６(1)'!$L$14,'空床数計算シート(集計)'!$D6, )</f>
        <v>0</v>
      </c>
      <c r="E17" s="52">
        <v>85000</v>
      </c>
      <c r="F17" s="52">
        <f t="shared" si="3"/>
        <v>0</v>
      </c>
      <c r="G17" s="270"/>
      <c r="H17" s="52">
        <f t="shared" si="4"/>
        <v>0</v>
      </c>
      <c r="I17" s="47">
        <f t="shared" si="5"/>
        <v>0</v>
      </c>
      <c r="J17" s="269"/>
    </row>
    <row r="18" spans="1:11" ht="25.25" customHeight="1">
      <c r="A18" s="538"/>
      <c r="B18" s="539"/>
      <c r="C18" s="302" t="s">
        <v>2</v>
      </c>
      <c r="D18" s="52">
        <f>IF('基礎情報入力シート（要入力）'!$D$10='別紙６(1)'!$L$14,'空床数計算シート(集計)'!$D7, )</f>
        <v>0</v>
      </c>
      <c r="E18" s="52">
        <v>29000</v>
      </c>
      <c r="F18" s="52">
        <f t="shared" si="3"/>
        <v>0</v>
      </c>
      <c r="G18" s="270"/>
      <c r="H18" s="52">
        <f t="shared" si="4"/>
        <v>0</v>
      </c>
      <c r="I18" s="47">
        <f t="shared" si="5"/>
        <v>0</v>
      </c>
      <c r="J18" s="269"/>
    </row>
    <row r="19" spans="1:11" ht="25.25" customHeight="1">
      <c r="A19" s="540" t="s">
        <v>7</v>
      </c>
      <c r="B19" s="541"/>
      <c r="C19" s="305" t="s">
        <v>14</v>
      </c>
      <c r="D19" s="52">
        <f>IF('基礎情報入力シート（要入力）'!$D$10='別紙６(1)'!$L$14,'空床数計算シート(集計)'!$D21, )</f>
        <v>0</v>
      </c>
      <c r="E19" s="47">
        <v>121000</v>
      </c>
      <c r="F19" s="47">
        <f t="shared" si="3"/>
        <v>0</v>
      </c>
      <c r="G19" s="270"/>
      <c r="H19" s="52">
        <f t="shared" si="4"/>
        <v>0</v>
      </c>
      <c r="I19" s="47">
        <f t="shared" si="5"/>
        <v>0</v>
      </c>
      <c r="J19" s="269"/>
    </row>
    <row r="20" spans="1:11" ht="25.25" customHeight="1">
      <c r="A20" s="542"/>
      <c r="B20" s="543"/>
      <c r="C20" s="53" t="s">
        <v>15</v>
      </c>
      <c r="D20" s="52">
        <f>IF('基礎情報入力シート（要入力）'!$D$10='別紙６(1)'!$L$14,'空床数計算シート(集計)'!$D22, )</f>
        <v>0</v>
      </c>
      <c r="E20" s="49">
        <v>85000</v>
      </c>
      <c r="F20" s="47">
        <f t="shared" si="3"/>
        <v>0</v>
      </c>
      <c r="G20" s="270"/>
      <c r="H20" s="52">
        <f t="shared" si="4"/>
        <v>0</v>
      </c>
      <c r="I20" s="47">
        <f t="shared" si="5"/>
        <v>0</v>
      </c>
      <c r="J20" s="269"/>
    </row>
    <row r="21" spans="1:11" ht="27" customHeight="1">
      <c r="A21" s="544"/>
      <c r="B21" s="545"/>
      <c r="C21" s="305" t="s">
        <v>2</v>
      </c>
      <c r="D21" s="52">
        <f>IF('基礎情報入力シート（要入力）'!$D$10='別紙６(1)'!$L$14,'空床数計算シート(集計)'!$D23, )</f>
        <v>0</v>
      </c>
      <c r="E21" s="49">
        <v>29000</v>
      </c>
      <c r="F21" s="47">
        <f t="shared" si="3"/>
        <v>0</v>
      </c>
      <c r="G21" s="270"/>
      <c r="H21" s="52">
        <f t="shared" si="4"/>
        <v>0</v>
      </c>
      <c r="I21" s="47">
        <f t="shared" si="5"/>
        <v>0</v>
      </c>
      <c r="J21" s="269"/>
    </row>
    <row r="22" spans="1:11" ht="27" customHeight="1">
      <c r="B22" s="50"/>
      <c r="C22" s="50"/>
      <c r="G22" s="305" t="s">
        <v>310</v>
      </c>
      <c r="H22" s="67">
        <f>SUM(H16:H21)</f>
        <v>0</v>
      </c>
      <c r="I22" s="67">
        <f>SUM(I16:I21)</f>
        <v>0</v>
      </c>
    </row>
    <row r="23" spans="1:11" ht="14.5" customHeight="1">
      <c r="B23" s="50"/>
      <c r="C23" s="50"/>
      <c r="G23" s="34"/>
      <c r="H23" s="89"/>
      <c r="I23" s="89"/>
    </row>
    <row r="24" spans="1:11" ht="47.5" customHeight="1">
      <c r="A24" s="551" t="s">
        <v>388</v>
      </c>
      <c r="B24" s="552"/>
      <c r="C24" s="552"/>
      <c r="D24" s="552"/>
      <c r="E24" s="552"/>
      <c r="F24" s="552"/>
      <c r="G24" s="552"/>
      <c r="H24" s="552"/>
      <c r="I24" s="552"/>
      <c r="J24" s="552"/>
      <c r="K24" s="552"/>
    </row>
    <row r="25" spans="1:11" ht="14.5" customHeight="1" thickBot="1">
      <c r="C25" s="50"/>
      <c r="D25" s="50"/>
      <c r="E25" s="276"/>
      <c r="F25" s="34"/>
      <c r="G25" s="34"/>
      <c r="H25" s="275"/>
      <c r="I25" s="275"/>
    </row>
    <row r="26" spans="1:11" ht="27" customHeight="1" thickBot="1">
      <c r="E26" s="555" t="s">
        <v>375</v>
      </c>
      <c r="F26" s="555"/>
      <c r="G26" s="274" t="s">
        <v>67</v>
      </c>
      <c r="H26" s="271">
        <f>SUM(H12,H22)</f>
        <v>0</v>
      </c>
      <c r="I26" s="273"/>
    </row>
    <row r="27" spans="1:11" ht="27" customHeight="1" thickBot="1">
      <c r="E27" s="555" t="s">
        <v>374</v>
      </c>
      <c r="F27" s="555"/>
      <c r="G27" s="305" t="s">
        <v>67</v>
      </c>
      <c r="H27" s="272"/>
      <c r="I27" s="271">
        <f>SUM(I12,I22)</f>
        <v>0</v>
      </c>
    </row>
    <row r="28" spans="1:11" ht="27" customHeight="1"/>
    <row r="29" spans="1:11" ht="27" customHeight="1"/>
    <row r="30" spans="1:11" ht="27" customHeight="1"/>
    <row r="31" spans="1:11" ht="27" customHeight="1"/>
    <row r="32" spans="1:11" ht="27" customHeight="1"/>
    <row r="33" ht="27" customHeight="1"/>
    <row r="34" ht="27" customHeight="1"/>
    <row r="35" ht="27" customHeight="1"/>
    <row r="37" ht="11.5" customHeight="1"/>
    <row r="38" ht="27" hidden="1" customHeight="1"/>
    <row r="39" ht="20.5" hidden="1" customHeight="1"/>
    <row r="40" ht="40" hidden="1" customHeight="1"/>
    <row r="41" ht="29.5" hidden="1" customHeight="1"/>
    <row r="42" ht="18" customHeight="1"/>
  </sheetData>
  <sheetProtection algorithmName="SHA-512" hashValue="JMIXPBf5I5N98n5PmXFdUhLw/Smx8jZULcVlCTLSOOsIl251S28HkouBXZcUVP5cZE+zDAewKWdN/l7U1UyB1A==" saltValue="aA1ccG/KO7UF1nkywbwqGA==" spinCount="100000" sheet="1" objects="1" scenarios="1"/>
  <protectedRanges>
    <protectedRange sqref="G6:G11 J6:J11 G16:G21 J16:J21" name="範囲2"/>
  </protectedRanges>
  <customSheetViews>
    <customSheetView guid="{00E5FA86-1172-4EED-8DB5-202766590116}" scale="85" showPageBreaks="1" zeroValues="0" fitToPage="1" printArea="1" hiddenRows="1" state="hidden" view="pageBreakPreview">
      <selection sqref="A1:R1"/>
      <pageMargins left="0.59055118110236227" right="0.59055118110236227" top="0.78740157480314965" bottom="0.78740157480314965" header="0.31496062992125984" footer="0.31496062992125984"/>
      <printOptions horizontalCentered="1"/>
      <pageSetup paperSize="9" scale="70" orientation="landscape" r:id="rId1"/>
    </customSheetView>
  </customSheetViews>
  <mergeCells count="19">
    <mergeCell ref="A6:A8"/>
    <mergeCell ref="B6:B8"/>
    <mergeCell ref="A9:B11"/>
    <mergeCell ref="A14:C15"/>
    <mergeCell ref="A4:C5"/>
    <mergeCell ref="D4:D5"/>
    <mergeCell ref="E4:F4"/>
    <mergeCell ref="G4:H4"/>
    <mergeCell ref="J4:J5"/>
    <mergeCell ref="E26:F26"/>
    <mergeCell ref="E27:F27"/>
    <mergeCell ref="A24:K24"/>
    <mergeCell ref="D14:D15"/>
    <mergeCell ref="E14:F14"/>
    <mergeCell ref="G14:H14"/>
    <mergeCell ref="A16:A18"/>
    <mergeCell ref="B16:B18"/>
    <mergeCell ref="A19:B21"/>
    <mergeCell ref="J14:J15"/>
  </mergeCells>
  <phoneticPr fontId="2"/>
  <printOptions horizontalCentered="1"/>
  <pageMargins left="0.59055118110236227" right="0.59055118110236227" top="0.78740157480314965" bottom="0.78740157480314965" header="0.31496062992125984" footer="0.31496062992125984"/>
  <pageSetup paperSize="9" scale="7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46"/>
  <sheetViews>
    <sheetView showZeros="0" view="pageBreakPreview" zoomScale="85" zoomScaleNormal="100" zoomScaleSheetLayoutView="85" workbookViewId="0">
      <selection sqref="A1:R1"/>
    </sheetView>
  </sheetViews>
  <sheetFormatPr defaultColWidth="9" defaultRowHeight="25.25" customHeight="1"/>
  <cols>
    <col min="1" max="1" width="29.5" style="46" customWidth="1"/>
    <col min="2" max="2" width="8.58203125" style="46" bestFit="1" customWidth="1"/>
    <col min="3" max="9" width="17.1640625" style="46" customWidth="1"/>
    <col min="10" max="10" width="11.6640625" style="46" customWidth="1"/>
    <col min="11" max="11" width="9" style="46"/>
    <col min="12" max="12" width="9" style="349"/>
    <col min="13" max="16384" width="9" style="46"/>
  </cols>
  <sheetData>
    <row r="1" spans="1:12" ht="21.65" customHeight="1">
      <c r="A1" s="375" t="s">
        <v>441</v>
      </c>
      <c r="B1" s="45"/>
    </row>
    <row r="2" spans="1:12" ht="25.25" customHeight="1">
      <c r="A2" s="279" t="s">
        <v>317</v>
      </c>
      <c r="B2" s="48"/>
    </row>
    <row r="3" spans="1:12" ht="25.25" customHeight="1">
      <c r="A3" s="277" t="s">
        <v>313</v>
      </c>
      <c r="B3" s="277"/>
      <c r="C3" s="51"/>
      <c r="D3" s="51"/>
      <c r="E3" s="51"/>
      <c r="F3" s="51"/>
      <c r="G3" s="51"/>
      <c r="H3" s="51"/>
      <c r="I3" s="51"/>
    </row>
    <row r="4" spans="1:12" ht="25.25" customHeight="1">
      <c r="A4" s="546" t="s">
        <v>1</v>
      </c>
      <c r="B4" s="546"/>
      <c r="C4" s="546"/>
      <c r="D4" s="546" t="s">
        <v>8</v>
      </c>
      <c r="E4" s="547" t="s">
        <v>0</v>
      </c>
      <c r="F4" s="548"/>
      <c r="G4" s="549" t="s">
        <v>459</v>
      </c>
      <c r="H4" s="550"/>
      <c r="I4" s="66" t="s">
        <v>53</v>
      </c>
      <c r="J4" s="534" t="s">
        <v>55</v>
      </c>
      <c r="L4" s="349" t="s">
        <v>383</v>
      </c>
    </row>
    <row r="5" spans="1:12" ht="25.25" customHeight="1">
      <c r="A5" s="546"/>
      <c r="B5" s="546"/>
      <c r="C5" s="546"/>
      <c r="D5" s="546"/>
      <c r="E5" s="304" t="s">
        <v>54</v>
      </c>
      <c r="F5" s="304" t="s">
        <v>51</v>
      </c>
      <c r="G5" s="304" t="s">
        <v>54</v>
      </c>
      <c r="H5" s="303" t="s">
        <v>52</v>
      </c>
      <c r="I5" s="68" t="s">
        <v>48</v>
      </c>
      <c r="J5" s="535"/>
    </row>
    <row r="6" spans="1:12" ht="25.25" customHeight="1">
      <c r="A6" s="556" t="s">
        <v>316</v>
      </c>
      <c r="B6" s="539" t="s">
        <v>66</v>
      </c>
      <c r="C6" s="302" t="s">
        <v>14</v>
      </c>
      <c r="D6" s="52">
        <f>IF('基礎情報入力シート（要入力）'!$D$11='別紙６(2)'!$L$4,'空床数計算シート(院内感染集計)'!D5, )</f>
        <v>0</v>
      </c>
      <c r="E6" s="52">
        <v>174000</v>
      </c>
      <c r="F6" s="52">
        <f t="shared" ref="F6:F13" si="0">D6*E6</f>
        <v>0</v>
      </c>
      <c r="G6" s="270"/>
      <c r="H6" s="52">
        <f t="shared" ref="H6:H13" si="1">D6*G6</f>
        <v>0</v>
      </c>
      <c r="I6" s="52">
        <f t="shared" ref="I6:I13" si="2">MIN(F6,H6)</f>
        <v>0</v>
      </c>
      <c r="J6" s="269"/>
    </row>
    <row r="7" spans="1:12" ht="25.25" customHeight="1">
      <c r="A7" s="557"/>
      <c r="B7" s="539"/>
      <c r="C7" s="53" t="s">
        <v>15</v>
      </c>
      <c r="D7" s="52">
        <f>IF('基礎情報入力シート（要入力）'!$D$11='別紙６(2)'!$L$4,'空床数計算シート(院内感染集計)'!D6, )</f>
        <v>0</v>
      </c>
      <c r="E7" s="52">
        <v>85000</v>
      </c>
      <c r="F7" s="52">
        <f t="shared" si="0"/>
        <v>0</v>
      </c>
      <c r="G7" s="270"/>
      <c r="H7" s="52">
        <f t="shared" si="1"/>
        <v>0</v>
      </c>
      <c r="I7" s="52">
        <f t="shared" si="2"/>
        <v>0</v>
      </c>
      <c r="J7" s="269"/>
    </row>
    <row r="8" spans="1:12" ht="60" customHeight="1">
      <c r="A8" s="557"/>
      <c r="B8" s="539"/>
      <c r="C8" s="278" t="s">
        <v>314</v>
      </c>
      <c r="D8" s="52">
        <f>IF('基礎情報入力シート（要入力）'!$D$11='別紙６(2)'!$L$4,'空床数計算シート(院内感染集計)'!D8, )</f>
        <v>0</v>
      </c>
      <c r="E8" s="52">
        <v>16000</v>
      </c>
      <c r="F8" s="52">
        <f t="shared" si="0"/>
        <v>0</v>
      </c>
      <c r="G8" s="270"/>
      <c r="H8" s="52">
        <f t="shared" si="1"/>
        <v>0</v>
      </c>
      <c r="I8" s="52">
        <f t="shared" si="2"/>
        <v>0</v>
      </c>
      <c r="J8" s="269"/>
    </row>
    <row r="9" spans="1:12" ht="25.25" customHeight="1">
      <c r="A9" s="558"/>
      <c r="B9" s="539"/>
      <c r="C9" s="302" t="s">
        <v>2</v>
      </c>
      <c r="D9" s="52">
        <f>IF('基礎情報入力シート（要入力）'!$D$11='別紙６(2)'!$L$4,'空床数計算シート(院内感染集計)'!D7, )</f>
        <v>0</v>
      </c>
      <c r="E9" s="52">
        <v>30000</v>
      </c>
      <c r="F9" s="52">
        <f t="shared" si="0"/>
        <v>0</v>
      </c>
      <c r="G9" s="270"/>
      <c r="H9" s="52">
        <f t="shared" si="1"/>
        <v>0</v>
      </c>
      <c r="I9" s="52">
        <f t="shared" si="2"/>
        <v>0</v>
      </c>
      <c r="J9" s="269"/>
    </row>
    <row r="10" spans="1:12" ht="25.25" customHeight="1">
      <c r="A10" s="559" t="s">
        <v>315</v>
      </c>
      <c r="B10" s="560"/>
      <c r="C10" s="305" t="s">
        <v>14</v>
      </c>
      <c r="D10" s="52">
        <f>IF('基礎情報入力シート（要入力）'!$D$11='別紙６(2)'!$L$4,'空床数計算シート(院内感染集計)'!D20, )</f>
        <v>0</v>
      </c>
      <c r="E10" s="47">
        <v>174000</v>
      </c>
      <c r="F10" s="47">
        <f t="shared" si="0"/>
        <v>0</v>
      </c>
      <c r="G10" s="270"/>
      <c r="H10" s="52">
        <f t="shared" si="1"/>
        <v>0</v>
      </c>
      <c r="I10" s="47">
        <f t="shared" si="2"/>
        <v>0</v>
      </c>
      <c r="J10" s="269"/>
    </row>
    <row r="11" spans="1:12" ht="25.25" customHeight="1">
      <c r="A11" s="561"/>
      <c r="B11" s="562"/>
      <c r="C11" s="53" t="s">
        <v>15</v>
      </c>
      <c r="D11" s="52">
        <f>IF('基礎情報入力シート（要入力）'!$D$11='別紙６(2)'!$L$4,'空床数計算シート(院内感染集計)'!D21, )</f>
        <v>0</v>
      </c>
      <c r="E11" s="47">
        <v>85000</v>
      </c>
      <c r="F11" s="47">
        <f t="shared" si="0"/>
        <v>0</v>
      </c>
      <c r="G11" s="270"/>
      <c r="H11" s="52">
        <f t="shared" si="1"/>
        <v>0</v>
      </c>
      <c r="I11" s="47">
        <f t="shared" si="2"/>
        <v>0</v>
      </c>
      <c r="J11" s="269"/>
    </row>
    <row r="12" spans="1:12" ht="60" customHeight="1">
      <c r="A12" s="561"/>
      <c r="B12" s="562"/>
      <c r="C12" s="278" t="s">
        <v>314</v>
      </c>
      <c r="D12" s="52">
        <f>IF('基礎情報入力シート（要入力）'!$D$11='別紙６(2)'!$L$4,'空床数計算シート(院内感染集計)'!D23, )</f>
        <v>0</v>
      </c>
      <c r="E12" s="47">
        <v>16000</v>
      </c>
      <c r="F12" s="47">
        <f t="shared" si="0"/>
        <v>0</v>
      </c>
      <c r="G12" s="270"/>
      <c r="H12" s="52">
        <f t="shared" si="1"/>
        <v>0</v>
      </c>
      <c r="I12" s="47">
        <f t="shared" si="2"/>
        <v>0</v>
      </c>
      <c r="J12" s="269"/>
    </row>
    <row r="13" spans="1:12" ht="25.25" customHeight="1">
      <c r="A13" s="563"/>
      <c r="B13" s="564"/>
      <c r="C13" s="305" t="s">
        <v>2</v>
      </c>
      <c r="D13" s="52">
        <f>IF('基礎情報入力シート（要入力）'!$D$11='別紙６(2)'!$L$4,'空床数計算シート(院内感染集計)'!D22, )</f>
        <v>0</v>
      </c>
      <c r="E13" s="47">
        <v>30000</v>
      </c>
      <c r="F13" s="47">
        <f t="shared" si="0"/>
        <v>0</v>
      </c>
      <c r="G13" s="270"/>
      <c r="H13" s="52">
        <f t="shared" si="1"/>
        <v>0</v>
      </c>
      <c r="I13" s="47">
        <f t="shared" si="2"/>
        <v>0</v>
      </c>
      <c r="J13" s="269"/>
    </row>
    <row r="14" spans="1:12" ht="25.25" customHeight="1">
      <c r="B14" s="50"/>
      <c r="C14" s="50"/>
      <c r="G14" s="84" t="s">
        <v>311</v>
      </c>
      <c r="H14" s="54">
        <f>SUM(H6:H13)</f>
        <v>0</v>
      </c>
      <c r="I14" s="55">
        <f>SUM(I6:I13)</f>
        <v>0</v>
      </c>
    </row>
    <row r="15" spans="1:12" ht="25.25" customHeight="1">
      <c r="A15" s="86" t="s">
        <v>312</v>
      </c>
      <c r="B15" s="86"/>
      <c r="C15" s="51"/>
      <c r="D15" s="51"/>
      <c r="E15" s="51"/>
      <c r="F15" s="51"/>
      <c r="G15" s="51"/>
      <c r="H15" s="51"/>
      <c r="I15" s="51"/>
    </row>
    <row r="16" spans="1:12" ht="25.25" customHeight="1">
      <c r="A16" s="546" t="s">
        <v>1</v>
      </c>
      <c r="B16" s="546"/>
      <c r="C16" s="546"/>
      <c r="D16" s="546" t="s">
        <v>8</v>
      </c>
      <c r="E16" s="547" t="s">
        <v>0</v>
      </c>
      <c r="F16" s="548"/>
      <c r="G16" s="549" t="s">
        <v>459</v>
      </c>
      <c r="H16" s="550"/>
      <c r="I16" s="66" t="s">
        <v>53</v>
      </c>
      <c r="J16" s="534" t="s">
        <v>55</v>
      </c>
      <c r="L16" s="349" t="s">
        <v>384</v>
      </c>
    </row>
    <row r="17" spans="1:14" ht="25.25" customHeight="1">
      <c r="A17" s="546"/>
      <c r="B17" s="546"/>
      <c r="C17" s="546"/>
      <c r="D17" s="546"/>
      <c r="E17" s="304" t="s">
        <v>54</v>
      </c>
      <c r="F17" s="304" t="s">
        <v>51</v>
      </c>
      <c r="G17" s="304" t="s">
        <v>54</v>
      </c>
      <c r="H17" s="303" t="s">
        <v>52</v>
      </c>
      <c r="I17" s="68" t="s">
        <v>48</v>
      </c>
      <c r="J17" s="535"/>
    </row>
    <row r="18" spans="1:14" ht="25.25" customHeight="1">
      <c r="A18" s="556" t="s">
        <v>316</v>
      </c>
      <c r="B18" s="539" t="s">
        <v>66</v>
      </c>
      <c r="C18" s="302" t="s">
        <v>14</v>
      </c>
      <c r="D18" s="52">
        <f>IF('基礎情報入力シート（要入力）'!$D$11='別紙６(2)'!$L$16,'空床数計算シート(院内感染集計)'!D5, )</f>
        <v>0</v>
      </c>
      <c r="E18" s="52">
        <v>121000</v>
      </c>
      <c r="F18" s="52">
        <f t="shared" ref="F18:F25" si="3">D18*E18</f>
        <v>0</v>
      </c>
      <c r="G18" s="270"/>
      <c r="H18" s="52">
        <f t="shared" ref="H18:H25" si="4">D18*G18</f>
        <v>0</v>
      </c>
      <c r="I18" s="47">
        <f t="shared" ref="I18:I25" si="5">MIN(F18,H18)</f>
        <v>0</v>
      </c>
      <c r="J18" s="269"/>
    </row>
    <row r="19" spans="1:14" ht="25.25" customHeight="1">
      <c r="A19" s="557"/>
      <c r="B19" s="539"/>
      <c r="C19" s="53" t="s">
        <v>15</v>
      </c>
      <c r="D19" s="52">
        <f>IF('基礎情報入力シート（要入力）'!$D$11='別紙６(2)'!$L$16,'空床数計算シート(院内感染集計)'!D6, )</f>
        <v>0</v>
      </c>
      <c r="E19" s="52">
        <v>85000</v>
      </c>
      <c r="F19" s="52">
        <f t="shared" si="3"/>
        <v>0</v>
      </c>
      <c r="G19" s="270"/>
      <c r="H19" s="52">
        <f t="shared" si="4"/>
        <v>0</v>
      </c>
      <c r="I19" s="47">
        <f t="shared" si="5"/>
        <v>0</v>
      </c>
      <c r="J19" s="269"/>
    </row>
    <row r="20" spans="1:14" ht="60" customHeight="1">
      <c r="A20" s="557"/>
      <c r="B20" s="539"/>
      <c r="C20" s="278" t="s">
        <v>314</v>
      </c>
      <c r="D20" s="52">
        <f>IF('基礎情報入力シート（要入力）'!$D$11='別紙６(2)'!$L$16,'空床数計算シート(院内感染集計)'!D8, )</f>
        <v>0</v>
      </c>
      <c r="E20" s="52">
        <v>16000</v>
      </c>
      <c r="F20" s="52">
        <f t="shared" si="3"/>
        <v>0</v>
      </c>
      <c r="G20" s="270"/>
      <c r="H20" s="52">
        <f t="shared" si="4"/>
        <v>0</v>
      </c>
      <c r="I20" s="47">
        <f t="shared" si="5"/>
        <v>0</v>
      </c>
      <c r="J20" s="269"/>
    </row>
    <row r="21" spans="1:14" ht="25.25" customHeight="1">
      <c r="A21" s="558"/>
      <c r="B21" s="539"/>
      <c r="C21" s="302" t="s">
        <v>2</v>
      </c>
      <c r="D21" s="52">
        <f>IF('基礎情報入力シート（要入力）'!$D$11='別紙６(2)'!$L$16,'空床数計算シート(院内感染集計)'!D7, )</f>
        <v>0</v>
      </c>
      <c r="E21" s="52">
        <v>29000</v>
      </c>
      <c r="F21" s="52">
        <f t="shared" si="3"/>
        <v>0</v>
      </c>
      <c r="G21" s="270"/>
      <c r="H21" s="52">
        <f t="shared" si="4"/>
        <v>0</v>
      </c>
      <c r="I21" s="47">
        <f t="shared" si="5"/>
        <v>0</v>
      </c>
      <c r="J21" s="269"/>
    </row>
    <row r="22" spans="1:14" ht="25.25" customHeight="1">
      <c r="A22" s="559" t="s">
        <v>315</v>
      </c>
      <c r="B22" s="560"/>
      <c r="C22" s="305" t="s">
        <v>14</v>
      </c>
      <c r="D22" s="52">
        <f>IF('基礎情報入力シート（要入力）'!$D$11='別紙６(2)'!$L$16,'空床数計算シート(院内感染集計)'!D20, )</f>
        <v>0</v>
      </c>
      <c r="E22" s="47">
        <v>121000</v>
      </c>
      <c r="F22" s="47">
        <f t="shared" si="3"/>
        <v>0</v>
      </c>
      <c r="G22" s="270"/>
      <c r="H22" s="52">
        <f t="shared" si="4"/>
        <v>0</v>
      </c>
      <c r="I22" s="47">
        <f t="shared" si="5"/>
        <v>0</v>
      </c>
      <c r="J22" s="269"/>
    </row>
    <row r="23" spans="1:14" ht="25.25" customHeight="1">
      <c r="A23" s="561"/>
      <c r="B23" s="562"/>
      <c r="C23" s="53" t="s">
        <v>15</v>
      </c>
      <c r="D23" s="52">
        <f>IF('基礎情報入力シート（要入力）'!$D$11='別紙６(2)'!$L$16,'空床数計算シート(院内感染集計)'!D21, )</f>
        <v>0</v>
      </c>
      <c r="E23" s="49">
        <v>85000</v>
      </c>
      <c r="F23" s="47">
        <f t="shared" si="3"/>
        <v>0</v>
      </c>
      <c r="G23" s="270"/>
      <c r="H23" s="52">
        <f t="shared" si="4"/>
        <v>0</v>
      </c>
      <c r="I23" s="47">
        <f t="shared" si="5"/>
        <v>0</v>
      </c>
      <c r="J23" s="269"/>
    </row>
    <row r="24" spans="1:14" ht="60" customHeight="1">
      <c r="A24" s="561"/>
      <c r="B24" s="562"/>
      <c r="C24" s="278" t="s">
        <v>314</v>
      </c>
      <c r="D24" s="52">
        <f>IF('基礎情報入力シート（要入力）'!$D$11='別紙６(2)'!$L$16,'空床数計算シート(院内感染集計)'!D23, )</f>
        <v>0</v>
      </c>
      <c r="E24" s="49">
        <v>16000</v>
      </c>
      <c r="F24" s="47">
        <f t="shared" si="3"/>
        <v>0</v>
      </c>
      <c r="G24" s="270"/>
      <c r="H24" s="52">
        <f t="shared" si="4"/>
        <v>0</v>
      </c>
      <c r="I24" s="47">
        <f t="shared" si="5"/>
        <v>0</v>
      </c>
      <c r="J24" s="269"/>
    </row>
    <row r="25" spans="1:14" ht="27" customHeight="1">
      <c r="A25" s="563"/>
      <c r="B25" s="564"/>
      <c r="C25" s="305" t="s">
        <v>2</v>
      </c>
      <c r="D25" s="52">
        <f>IF('基礎情報入力シート（要入力）'!$D$11='別紙６(2)'!$L$16,'空床数計算シート(院内感染集計)'!D22, )</f>
        <v>0</v>
      </c>
      <c r="E25" s="49">
        <v>29000</v>
      </c>
      <c r="F25" s="47">
        <f t="shared" si="3"/>
        <v>0</v>
      </c>
      <c r="G25" s="270"/>
      <c r="H25" s="52">
        <f t="shared" si="4"/>
        <v>0</v>
      </c>
      <c r="I25" s="47">
        <f t="shared" si="5"/>
        <v>0</v>
      </c>
      <c r="J25" s="269"/>
    </row>
    <row r="26" spans="1:14" ht="27" customHeight="1">
      <c r="B26" s="50"/>
      <c r="C26" s="50"/>
      <c r="G26" s="305" t="s">
        <v>310</v>
      </c>
      <c r="H26" s="67">
        <f>SUM(H18:H25)</f>
        <v>0</v>
      </c>
      <c r="I26" s="67">
        <f>SUM(I18:I25)</f>
        <v>0</v>
      </c>
      <c r="N26" s="350"/>
    </row>
    <row r="27" spans="1:14" ht="14.5" customHeight="1">
      <c r="B27" s="50"/>
      <c r="C27" s="50"/>
      <c r="G27" s="34"/>
      <c r="H27" s="89"/>
      <c r="I27" s="89"/>
    </row>
    <row r="28" spans="1:14" ht="47.5" customHeight="1">
      <c r="A28" s="551" t="s">
        <v>388</v>
      </c>
      <c r="B28" s="552"/>
      <c r="C28" s="552"/>
      <c r="D28" s="552"/>
      <c r="E28" s="552"/>
      <c r="F28" s="552"/>
      <c r="G28" s="552"/>
      <c r="H28" s="552"/>
      <c r="I28" s="552"/>
      <c r="J28" s="552"/>
      <c r="K28" s="552"/>
    </row>
    <row r="29" spans="1:14" ht="14.5" customHeight="1" thickBot="1">
      <c r="C29" s="50"/>
      <c r="D29" s="35"/>
      <c r="E29" s="276"/>
      <c r="F29" s="34"/>
      <c r="G29" s="34"/>
      <c r="H29" s="275"/>
      <c r="I29" s="275"/>
    </row>
    <row r="30" spans="1:14" ht="27" customHeight="1" thickBot="1">
      <c r="E30" s="555" t="s">
        <v>375</v>
      </c>
      <c r="F30" s="555"/>
      <c r="G30" s="274" t="s">
        <v>67</v>
      </c>
      <c r="H30" s="271">
        <f>SUM(H14,H26)</f>
        <v>0</v>
      </c>
      <c r="I30" s="273"/>
    </row>
    <row r="31" spans="1:14" ht="27" customHeight="1" thickBot="1">
      <c r="E31" s="555" t="s">
        <v>374</v>
      </c>
      <c r="F31" s="555"/>
      <c r="G31" s="305" t="s">
        <v>67</v>
      </c>
      <c r="H31" s="272"/>
      <c r="I31" s="271">
        <f>SUM(I14,I26)</f>
        <v>0</v>
      </c>
    </row>
    <row r="32" spans="1:14" ht="27" customHeight="1"/>
    <row r="33" ht="27" customHeight="1"/>
    <row r="34" ht="27" customHeight="1"/>
    <row r="35" ht="27" customHeight="1"/>
    <row r="36" ht="27" customHeight="1"/>
    <row r="37" ht="27" customHeight="1"/>
    <row r="38" ht="27" customHeight="1"/>
    <row r="39" ht="27" customHeight="1"/>
    <row r="41" ht="11.5" customHeight="1"/>
    <row r="42" ht="27" hidden="1" customHeight="1"/>
    <row r="43" ht="20.5" hidden="1" customHeight="1"/>
    <row r="44" ht="40" hidden="1" customHeight="1"/>
    <row r="45" ht="29.5" hidden="1" customHeight="1"/>
    <row r="46" ht="18" customHeight="1"/>
  </sheetData>
  <sheetProtection algorithmName="SHA-512" hashValue="oxx98T8yvikNuHawxdKjyMub40Am2WgqbENfrmqv+02Vz14SVqsQJv3rqk+7PsLX8RWGEO+EWdwtP7ACdJmchA==" saltValue="YmrBfh9hmS0lKXHPzVemeA==" spinCount="100000" sheet="1" objects="1" scenarios="1"/>
  <protectedRanges>
    <protectedRange sqref="G6:G13 J6:J13 G18:G25 J18:J25" name="範囲1"/>
  </protectedRanges>
  <customSheetViews>
    <customSheetView guid="{00E5FA86-1172-4EED-8DB5-202766590116}" scale="85" showPageBreaks="1" zeroValues="0" fitToPage="1" printArea="1" hiddenRows="1" state="hidden" view="pageBreakPreview">
      <selection sqref="A1:R1"/>
      <pageMargins left="0.59055118110236227" right="0.59055118110236227" top="0.78740157480314965" bottom="0.78740157480314965" header="0.31496062992125984" footer="0.31496062992125984"/>
      <printOptions horizontalCentered="1"/>
      <pageSetup paperSize="9" scale="55" orientation="landscape" r:id="rId1"/>
    </customSheetView>
  </customSheetViews>
  <mergeCells count="19">
    <mergeCell ref="A6:A9"/>
    <mergeCell ref="B6:B9"/>
    <mergeCell ref="A10:B13"/>
    <mergeCell ref="A16:C17"/>
    <mergeCell ref="A4:C5"/>
    <mergeCell ref="D4:D5"/>
    <mergeCell ref="E4:F4"/>
    <mergeCell ref="G4:H4"/>
    <mergeCell ref="J4:J5"/>
    <mergeCell ref="E30:F30"/>
    <mergeCell ref="E31:F31"/>
    <mergeCell ref="A28:K28"/>
    <mergeCell ref="D16:D17"/>
    <mergeCell ref="E16:F16"/>
    <mergeCell ref="G16:H16"/>
    <mergeCell ref="A18:A21"/>
    <mergeCell ref="B18:B21"/>
    <mergeCell ref="A22:B25"/>
    <mergeCell ref="J16:J17"/>
  </mergeCells>
  <phoneticPr fontId="2"/>
  <printOptions horizontalCentered="1"/>
  <pageMargins left="0.59055118110236227" right="0.59055118110236227" top="0.78740157480314965" bottom="0.78740157480314965" header="0.31496062992125984" footer="0.31496062992125984"/>
  <pageSetup paperSize="9" scale="54" orientation="landscape"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44"/>
  <sheetViews>
    <sheetView view="pageBreakPreview" zoomScale="85" zoomScaleNormal="100" zoomScaleSheetLayoutView="85" workbookViewId="0"/>
  </sheetViews>
  <sheetFormatPr defaultColWidth="9" defaultRowHeight="33.65" customHeight="1"/>
  <cols>
    <col min="1" max="1" width="15.08203125" style="95" customWidth="1"/>
    <col min="2" max="4" width="12.58203125" style="95" customWidth="1"/>
    <col min="5" max="5" width="4.5" style="96" customWidth="1"/>
    <col min="6" max="6" width="5.08203125" style="97" bestFit="1" customWidth="1"/>
    <col min="7" max="7" width="8.5" style="98" customWidth="1"/>
    <col min="8" max="8" width="13.33203125" style="98" bestFit="1" customWidth="1"/>
    <col min="9" max="11" width="5.58203125" style="97" customWidth="1"/>
    <col min="12" max="12" width="1" style="97" customWidth="1"/>
    <col min="13" max="13" width="8.58203125" style="98" customWidth="1"/>
    <col min="14" max="18" width="5.58203125" style="97" customWidth="1"/>
    <col min="19" max="16384" width="9" style="95"/>
  </cols>
  <sheetData>
    <row r="1" spans="1:19" ht="33.65" customHeight="1">
      <c r="A1" s="376" t="s">
        <v>471</v>
      </c>
    </row>
    <row r="2" spans="1:19" ht="33" customHeight="1">
      <c r="A2" s="94" t="s">
        <v>442</v>
      </c>
    </row>
    <row r="3" spans="1:19" ht="35.15" customHeight="1" thickBot="1">
      <c r="F3" s="422" t="s">
        <v>472</v>
      </c>
      <c r="G3" s="423"/>
      <c r="M3" s="258"/>
      <c r="N3" s="306"/>
      <c r="O3" s="306"/>
    </row>
    <row r="4" spans="1:19" ht="33.65" customHeight="1" thickTop="1">
      <c r="A4" s="422" t="s">
        <v>472</v>
      </c>
      <c r="B4" s="99"/>
      <c r="C4" s="99"/>
      <c r="D4" s="100" t="s">
        <v>70</v>
      </c>
      <c r="E4" s="101"/>
      <c r="F4" s="589" t="s">
        <v>124</v>
      </c>
      <c r="G4" s="402"/>
      <c r="H4" s="402"/>
      <c r="I4" s="424" t="s">
        <v>473</v>
      </c>
      <c r="J4" s="424" t="s">
        <v>474</v>
      </c>
      <c r="K4" s="424" t="s">
        <v>475</v>
      </c>
      <c r="R4" s="259"/>
    </row>
    <row r="5" spans="1:19" ht="33.65" customHeight="1">
      <c r="A5" s="583" t="s">
        <v>71</v>
      </c>
      <c r="B5" s="583" t="s">
        <v>72</v>
      </c>
      <c r="C5" s="108" t="s">
        <v>73</v>
      </c>
      <c r="D5" s="327">
        <f>SUM(I8:K8)</f>
        <v>0</v>
      </c>
      <c r="E5" s="101"/>
      <c r="F5" s="589"/>
      <c r="G5" s="590" t="s">
        <v>73</v>
      </c>
      <c r="H5" s="102" t="s">
        <v>434</v>
      </c>
      <c r="I5" s="153">
        <f>'１月'!$D$7</f>
        <v>0</v>
      </c>
      <c r="J5" s="153">
        <f>'２月'!$D$7</f>
        <v>0</v>
      </c>
      <c r="K5" s="153">
        <f>'３月'!$D$7</f>
        <v>0</v>
      </c>
      <c r="R5" s="106"/>
    </row>
    <row r="6" spans="1:19" ht="33.65" customHeight="1">
      <c r="A6" s="583"/>
      <c r="B6" s="583"/>
      <c r="C6" s="108" t="s">
        <v>371</v>
      </c>
      <c r="D6" s="327">
        <f>SUM(I12:K12)</f>
        <v>0</v>
      </c>
      <c r="E6" s="101"/>
      <c r="F6" s="589"/>
      <c r="G6" s="591"/>
      <c r="H6" s="103" t="s">
        <v>289</v>
      </c>
      <c r="I6" s="154">
        <f>'１月'!$E$7</f>
        <v>0</v>
      </c>
      <c r="J6" s="154">
        <f>'２月'!$E$7</f>
        <v>0</v>
      </c>
      <c r="K6" s="154">
        <f>'３月'!$E$7</f>
        <v>0</v>
      </c>
      <c r="R6" s="106"/>
      <c r="S6" s="104"/>
    </row>
    <row r="7" spans="1:19" ht="33.65" customHeight="1" thickBot="1">
      <c r="A7" s="583"/>
      <c r="B7" s="583"/>
      <c r="C7" s="328" t="s">
        <v>75</v>
      </c>
      <c r="D7" s="329">
        <f>SUM(I16:K16)</f>
        <v>0</v>
      </c>
      <c r="E7" s="101"/>
      <c r="F7" s="589"/>
      <c r="G7" s="591"/>
      <c r="H7" s="105" t="s">
        <v>249</v>
      </c>
      <c r="I7" s="155">
        <f>'１月'!$F$7</f>
        <v>0</v>
      </c>
      <c r="J7" s="155">
        <f>'２月'!$F$7</f>
        <v>0</v>
      </c>
      <c r="K7" s="155">
        <f>'３月'!$F$7</f>
        <v>0</v>
      </c>
      <c r="R7" s="106"/>
    </row>
    <row r="8" spans="1:19" ht="33.65" customHeight="1">
      <c r="E8" s="101"/>
      <c r="F8" s="589"/>
      <c r="G8" s="592"/>
      <c r="H8" s="105" t="s">
        <v>248</v>
      </c>
      <c r="I8" s="155">
        <f>I5-I6-I7</f>
        <v>0</v>
      </c>
      <c r="J8" s="155">
        <f>J5-J6-J7</f>
        <v>0</v>
      </c>
      <c r="K8" s="155">
        <f>K5-K6-K7</f>
        <v>0</v>
      </c>
      <c r="R8" s="109"/>
    </row>
    <row r="9" spans="1:19" ht="33.65" customHeight="1">
      <c r="A9" s="333"/>
      <c r="B9" s="334"/>
      <c r="C9" s="334"/>
      <c r="D9" s="335"/>
      <c r="E9" s="101"/>
      <c r="F9" s="589"/>
      <c r="G9" s="593" t="s">
        <v>306</v>
      </c>
      <c r="H9" s="102" t="s">
        <v>434</v>
      </c>
      <c r="I9" s="153">
        <f>'１月'!$J$7</f>
        <v>0</v>
      </c>
      <c r="J9" s="153">
        <f>'２月'!$J$7</f>
        <v>0</v>
      </c>
      <c r="K9" s="153">
        <f>'３月'!$J$7</f>
        <v>0</v>
      </c>
      <c r="R9" s="95"/>
    </row>
    <row r="10" spans="1:19" ht="33.65" customHeight="1">
      <c r="A10" s="121"/>
      <c r="B10" s="121"/>
      <c r="C10" s="228"/>
      <c r="D10" s="336"/>
      <c r="E10" s="101"/>
      <c r="F10" s="589"/>
      <c r="G10" s="593"/>
      <c r="H10" s="103" t="s">
        <v>289</v>
      </c>
      <c r="I10" s="154">
        <f>'１月'!$K$7</f>
        <v>0</v>
      </c>
      <c r="J10" s="154">
        <f>'２月'!$K$7</f>
        <v>0</v>
      </c>
      <c r="K10" s="154">
        <f>'３月'!$K$7</f>
        <v>0</v>
      </c>
      <c r="M10" s="106"/>
      <c r="N10" s="106"/>
      <c r="O10" s="109"/>
      <c r="P10" s="109"/>
      <c r="Q10" s="109"/>
      <c r="R10" s="95"/>
    </row>
    <row r="11" spans="1:19" ht="33.65" customHeight="1">
      <c r="A11" s="121"/>
      <c r="B11" s="121"/>
      <c r="C11" s="228"/>
      <c r="D11" s="336"/>
      <c r="E11" s="101"/>
      <c r="F11" s="589"/>
      <c r="G11" s="593"/>
      <c r="H11" s="252" t="s">
        <v>249</v>
      </c>
      <c r="I11" s="155">
        <f>'１月'!$L$7</f>
        <v>0</v>
      </c>
      <c r="J11" s="155">
        <f>'２月'!$L$7</f>
        <v>0</v>
      </c>
      <c r="K11" s="155">
        <f>'３月'!$L$7</f>
        <v>0</v>
      </c>
      <c r="R11" s="95"/>
    </row>
    <row r="12" spans="1:19" ht="33.65" customHeight="1">
      <c r="A12" s="121"/>
      <c r="B12" s="121"/>
      <c r="C12" s="228"/>
      <c r="D12" s="336"/>
      <c r="E12" s="101"/>
      <c r="F12" s="589"/>
      <c r="G12" s="593"/>
      <c r="H12" s="230" t="s">
        <v>248</v>
      </c>
      <c r="I12" s="156">
        <f>I9-I10-I11</f>
        <v>0</v>
      </c>
      <c r="J12" s="156">
        <f>J9-J10-J11</f>
        <v>0</v>
      </c>
      <c r="K12" s="156">
        <f>K9-K10-K11</f>
        <v>0</v>
      </c>
      <c r="R12" s="95"/>
    </row>
    <row r="13" spans="1:19" ht="33.65" customHeight="1">
      <c r="A13" s="235"/>
      <c r="B13" s="235"/>
      <c r="C13" s="228"/>
      <c r="D13" s="336"/>
      <c r="E13" s="101"/>
      <c r="F13" s="589"/>
      <c r="G13" s="593" t="s">
        <v>2</v>
      </c>
      <c r="H13" s="102" t="s">
        <v>434</v>
      </c>
      <c r="I13" s="157">
        <f>'１月'!$P$7</f>
        <v>0</v>
      </c>
      <c r="J13" s="157">
        <f>'２月'!$P$7</f>
        <v>0</v>
      </c>
      <c r="K13" s="157">
        <f>'３月'!$P$7</f>
        <v>0</v>
      </c>
      <c r="R13" s="95"/>
    </row>
    <row r="14" spans="1:19" ht="33.65" customHeight="1">
      <c r="A14" s="333"/>
      <c r="B14" s="334"/>
      <c r="C14" s="334"/>
      <c r="D14" s="335"/>
      <c r="E14" s="101"/>
      <c r="F14" s="589"/>
      <c r="G14" s="593"/>
      <c r="H14" s="103" t="s">
        <v>289</v>
      </c>
      <c r="I14" s="154">
        <f>'１月'!$Q$7</f>
        <v>0</v>
      </c>
      <c r="J14" s="154">
        <f>'２月'!$Q$7</f>
        <v>0</v>
      </c>
      <c r="K14" s="154">
        <f>'３月'!$Q$7</f>
        <v>0</v>
      </c>
      <c r="R14" s="95"/>
    </row>
    <row r="15" spans="1:19" ht="33.65" customHeight="1">
      <c r="A15" s="121"/>
      <c r="B15" s="121"/>
      <c r="C15" s="228"/>
      <c r="D15" s="229"/>
      <c r="E15" s="101"/>
      <c r="F15" s="589"/>
      <c r="G15" s="593"/>
      <c r="H15" s="105" t="s">
        <v>249</v>
      </c>
      <c r="I15" s="155">
        <f>'１月'!$R$7</f>
        <v>0</v>
      </c>
      <c r="J15" s="155">
        <f>'２月'!$R$7</f>
        <v>0</v>
      </c>
      <c r="K15" s="155">
        <f>'３月'!$R$7</f>
        <v>0</v>
      </c>
      <c r="R15" s="95"/>
    </row>
    <row r="16" spans="1:19" ht="33.65" customHeight="1">
      <c r="A16" s="121"/>
      <c r="B16" s="121"/>
      <c r="C16" s="228"/>
      <c r="D16" s="229"/>
      <c r="E16" s="101"/>
      <c r="F16" s="589"/>
      <c r="G16" s="593"/>
      <c r="H16" s="231" t="s">
        <v>248</v>
      </c>
      <c r="I16" s="156">
        <f>I13-I14-I15</f>
        <v>0</v>
      </c>
      <c r="J16" s="156">
        <f t="shared" ref="J16:K16" si="0">J13-J14-J15</f>
        <v>0</v>
      </c>
      <c r="K16" s="156">
        <f t="shared" si="0"/>
        <v>0</v>
      </c>
      <c r="R16" s="109"/>
    </row>
    <row r="17" spans="1:18" ht="33.65" customHeight="1">
      <c r="A17" s="121"/>
      <c r="B17" s="121"/>
      <c r="C17" s="228"/>
      <c r="D17" s="229"/>
      <c r="E17" s="101"/>
      <c r="F17" s="243"/>
      <c r="H17" s="109"/>
      <c r="I17" s="109"/>
      <c r="J17" s="109"/>
      <c r="K17" s="109"/>
      <c r="M17" s="243"/>
      <c r="N17" s="106"/>
      <c r="O17" s="109"/>
      <c r="P17" s="109"/>
      <c r="Q17" s="109"/>
      <c r="R17" s="109"/>
    </row>
    <row r="18" spans="1:18" ht="33.65" customHeight="1">
      <c r="A18" s="235"/>
      <c r="B18" s="235"/>
      <c r="C18" s="228"/>
      <c r="D18" s="229"/>
      <c r="E18" s="101"/>
      <c r="F18" s="337"/>
      <c r="G18" s="337"/>
      <c r="H18" s="337"/>
      <c r="I18" s="337"/>
      <c r="J18" s="337"/>
      <c r="K18" s="337"/>
      <c r="L18" s="337"/>
      <c r="M18" s="337"/>
      <c r="N18" s="337"/>
      <c r="O18" s="337"/>
      <c r="P18" s="337"/>
      <c r="Q18" s="109"/>
      <c r="R18" s="109"/>
    </row>
    <row r="19" spans="1:18" ht="33.65" customHeight="1" thickBot="1">
      <c r="E19" s="101"/>
      <c r="F19" s="337"/>
      <c r="G19" s="422" t="s">
        <v>472</v>
      </c>
      <c r="H19" s="109"/>
      <c r="I19" s="109"/>
      <c r="J19" s="109"/>
      <c r="K19" s="109"/>
      <c r="L19" s="337"/>
      <c r="M19" s="337"/>
      <c r="N19" s="337"/>
      <c r="O19" s="337"/>
      <c r="P19" s="337"/>
      <c r="Q19" s="109"/>
      <c r="R19" s="106"/>
    </row>
    <row r="20" spans="1:18" ht="33.65" customHeight="1">
      <c r="A20" s="422" t="s">
        <v>472</v>
      </c>
      <c r="B20" s="99"/>
      <c r="C20" s="107"/>
      <c r="D20" s="341" t="s">
        <v>76</v>
      </c>
      <c r="E20" s="101"/>
      <c r="F20" s="586" t="s">
        <v>487</v>
      </c>
      <c r="G20" s="578"/>
      <c r="H20" s="579"/>
      <c r="I20" s="424" t="s">
        <v>473</v>
      </c>
      <c r="J20" s="424" t="s">
        <v>474</v>
      </c>
      <c r="K20" s="424" t="s">
        <v>475</v>
      </c>
      <c r="L20" s="337"/>
      <c r="R20" s="109"/>
    </row>
    <row r="21" spans="1:18" ht="33.65" customHeight="1">
      <c r="A21" s="580" t="s">
        <v>77</v>
      </c>
      <c r="B21" s="583" t="s">
        <v>78</v>
      </c>
      <c r="C21" s="108" t="s">
        <v>79</v>
      </c>
      <c r="D21" s="342">
        <f>SUM(I21:K21)</f>
        <v>0</v>
      </c>
      <c r="E21" s="101"/>
      <c r="F21" s="587"/>
      <c r="G21" s="584" t="s">
        <v>250</v>
      </c>
      <c r="H21" s="585"/>
      <c r="I21" s="111">
        <f>'１月'!$V$7</f>
        <v>0</v>
      </c>
      <c r="J21" s="111">
        <f>'２月'!$V$7</f>
        <v>0</v>
      </c>
      <c r="K21" s="111">
        <f>'３月'!$V$7</f>
        <v>0</v>
      </c>
      <c r="L21" s="337"/>
      <c r="R21" s="109"/>
    </row>
    <row r="22" spans="1:18" ht="33.65" customHeight="1">
      <c r="A22" s="581"/>
      <c r="B22" s="583"/>
      <c r="C22" s="108" t="s">
        <v>371</v>
      </c>
      <c r="D22" s="342">
        <f>SUM(I22:K22)</f>
        <v>0</v>
      </c>
      <c r="E22" s="101"/>
      <c r="F22" s="587"/>
      <c r="G22" s="584" t="s">
        <v>306</v>
      </c>
      <c r="H22" s="585"/>
      <c r="I22" s="111">
        <f>'１月'!$W$7</f>
        <v>0</v>
      </c>
      <c r="J22" s="111">
        <f>'２月'!$W$7</f>
        <v>0</v>
      </c>
      <c r="K22" s="111">
        <f>'３月'!$W$7</f>
        <v>0</v>
      </c>
      <c r="L22" s="337"/>
      <c r="R22" s="109"/>
    </row>
    <row r="23" spans="1:18" ht="33.65" customHeight="1" thickBot="1">
      <c r="A23" s="582"/>
      <c r="B23" s="583"/>
      <c r="C23" s="108" t="s">
        <v>75</v>
      </c>
      <c r="D23" s="343">
        <f>SUM(I23:K23)</f>
        <v>0</v>
      </c>
      <c r="E23" s="95"/>
      <c r="F23" s="588"/>
      <c r="G23" s="584" t="s">
        <v>2</v>
      </c>
      <c r="H23" s="585"/>
      <c r="I23" s="111">
        <f>'１月'!X7</f>
        <v>0</v>
      </c>
      <c r="J23" s="111">
        <f>'２月'!X7</f>
        <v>0</v>
      </c>
      <c r="K23" s="111">
        <f>'３月'!X7</f>
        <v>0</v>
      </c>
      <c r="L23" s="337"/>
      <c r="M23" s="337"/>
      <c r="N23" s="337"/>
      <c r="O23" s="337"/>
      <c r="P23" s="337"/>
      <c r="R23" s="109"/>
    </row>
    <row r="24" spans="1:18" ht="33.65" customHeight="1">
      <c r="E24" s="109"/>
      <c r="F24" s="337"/>
      <c r="G24" s="337"/>
      <c r="H24" s="337"/>
      <c r="I24" s="337"/>
      <c r="J24" s="337"/>
      <c r="K24" s="337"/>
      <c r="L24" s="337"/>
      <c r="M24" s="337"/>
      <c r="N24" s="337"/>
      <c r="O24" s="337"/>
      <c r="P24" s="337"/>
      <c r="R24" s="109"/>
    </row>
    <row r="25" spans="1:18" ht="33.65" customHeight="1">
      <c r="E25" s="109"/>
      <c r="F25" s="337"/>
      <c r="G25" s="337"/>
      <c r="H25" s="337"/>
      <c r="I25" s="337"/>
      <c r="J25" s="337"/>
      <c r="K25" s="337"/>
      <c r="L25" s="337"/>
      <c r="M25" s="337"/>
      <c r="N25" s="337"/>
      <c r="O25" s="337"/>
      <c r="P25" s="337"/>
      <c r="R25" s="109"/>
    </row>
    <row r="26" spans="1:18" ht="33.65" customHeight="1">
      <c r="A26" s="121"/>
      <c r="B26" s="227"/>
      <c r="C26" s="340"/>
      <c r="D26" s="340"/>
      <c r="E26" s="340"/>
      <c r="F26" s="340"/>
      <c r="G26" s="340"/>
      <c r="H26" s="340"/>
      <c r="I26" s="340"/>
      <c r="J26" s="340"/>
      <c r="K26" s="340"/>
      <c r="L26" s="337"/>
      <c r="M26" s="337"/>
      <c r="N26" s="337"/>
      <c r="O26" s="337"/>
      <c r="P26" s="337"/>
      <c r="Q26" s="109"/>
      <c r="R26" s="109"/>
    </row>
    <row r="27" spans="1:18" ht="31.5" customHeight="1">
      <c r="A27" s="333"/>
      <c r="B27" s="334"/>
      <c r="C27" s="338"/>
      <c r="D27" s="335"/>
      <c r="E27" s="241"/>
      <c r="F27" s="241"/>
      <c r="G27" s="241"/>
      <c r="H27" s="241"/>
      <c r="I27" s="241"/>
      <c r="J27" s="233"/>
      <c r="K27" s="233"/>
      <c r="L27" s="227"/>
      <c r="M27" s="117"/>
      <c r="N27" s="227"/>
      <c r="O27" s="227"/>
      <c r="P27" s="227"/>
      <c r="Q27" s="227"/>
      <c r="R27" s="227"/>
    </row>
    <row r="28" spans="1:18" ht="31.5" customHeight="1">
      <c r="A28" s="121"/>
      <c r="B28" s="121"/>
      <c r="C28" s="228"/>
      <c r="D28" s="229"/>
      <c r="E28" s="114"/>
      <c r="G28" s="307"/>
      <c r="H28" s="307"/>
      <c r="I28" s="307"/>
      <c r="J28" s="307"/>
      <c r="K28" s="307"/>
      <c r="L28" s="307"/>
      <c r="M28" s="307"/>
      <c r="N28" s="307"/>
      <c r="O28" s="307"/>
      <c r="P28" s="307"/>
      <c r="Q28" s="307"/>
      <c r="R28" s="307"/>
    </row>
    <row r="29" spans="1:18" ht="31.5" customHeight="1">
      <c r="A29" s="121"/>
      <c r="B29" s="121"/>
      <c r="C29" s="228"/>
      <c r="D29" s="229"/>
      <c r="E29" s="114"/>
      <c r="F29" s="114"/>
      <c r="G29" s="114"/>
      <c r="H29" s="114"/>
      <c r="I29" s="114"/>
      <c r="J29" s="114"/>
      <c r="K29" s="114"/>
      <c r="L29" s="114"/>
      <c r="M29" s="227"/>
      <c r="N29" s="227"/>
      <c r="O29" s="227"/>
      <c r="P29" s="116"/>
      <c r="Q29" s="116"/>
      <c r="R29" s="116"/>
    </row>
    <row r="30" spans="1:18" ht="31.5" customHeight="1">
      <c r="A30" s="121"/>
      <c r="B30" s="121"/>
      <c r="C30" s="228"/>
      <c r="D30" s="229"/>
      <c r="E30" s="251"/>
      <c r="F30" s="251"/>
      <c r="G30" s="251"/>
      <c r="H30" s="251"/>
      <c r="I30" s="251"/>
      <c r="J30" s="251"/>
      <c r="K30" s="251"/>
      <c r="L30" s="251"/>
      <c r="M30" s="227"/>
      <c r="N30" s="227"/>
      <c r="O30" s="227"/>
      <c r="P30" s="116"/>
      <c r="Q30" s="116"/>
    </row>
    <row r="31" spans="1:18" ht="31.5" customHeight="1">
      <c r="A31" s="121"/>
      <c r="B31" s="121"/>
      <c r="C31" s="228"/>
      <c r="D31" s="229"/>
      <c r="F31" s="96"/>
      <c r="G31" s="96"/>
      <c r="H31" s="96"/>
      <c r="I31" s="96"/>
      <c r="J31" s="96"/>
      <c r="K31" s="96"/>
      <c r="L31" s="96"/>
    </row>
    <row r="32" spans="1:18" ht="31.5" customHeight="1">
      <c r="A32" s="339"/>
      <c r="B32" s="109"/>
      <c r="C32" s="109"/>
      <c r="D32" s="109"/>
      <c r="F32" s="232"/>
      <c r="G32" s="227"/>
      <c r="H32" s="227"/>
      <c r="I32" s="227"/>
      <c r="J32" s="227"/>
      <c r="K32" s="227"/>
      <c r="L32" s="232"/>
    </row>
    <row r="33" spans="1:11" ht="34.4" customHeight="1">
      <c r="A33" s="110"/>
      <c r="B33" s="109"/>
      <c r="C33" s="109"/>
      <c r="D33" s="109"/>
      <c r="G33" s="227"/>
      <c r="H33" s="227"/>
      <c r="I33" s="227"/>
      <c r="J33" s="227"/>
      <c r="K33" s="227"/>
    </row>
    <row r="34" spans="1:11" ht="31.5" customHeight="1">
      <c r="A34" s="577"/>
      <c r="B34" s="253"/>
      <c r="C34" s="253"/>
      <c r="D34" s="253"/>
      <c r="G34" s="117"/>
    </row>
    <row r="35" spans="1:11" ht="31.5" customHeight="1">
      <c r="A35" s="577"/>
      <c r="B35" s="250"/>
      <c r="C35" s="250"/>
      <c r="D35" s="250"/>
      <c r="G35" s="117"/>
    </row>
    <row r="36" spans="1:11" ht="31.5" customHeight="1">
      <c r="A36" s="255"/>
      <c r="B36" s="256"/>
      <c r="C36" s="256"/>
      <c r="D36" s="109"/>
    </row>
    <row r="37" spans="1:11" ht="31.5" customHeight="1">
      <c r="A37" s="255"/>
      <c r="B37" s="256"/>
      <c r="C37" s="256"/>
      <c r="D37" s="232"/>
    </row>
    <row r="38" spans="1:11" ht="31.5" customHeight="1">
      <c r="A38" s="255"/>
      <c r="B38" s="256"/>
      <c r="C38" s="256"/>
      <c r="D38" s="109"/>
    </row>
    <row r="39" spans="1:11" ht="31.5" customHeight="1">
      <c r="A39" s="255"/>
      <c r="B39" s="257"/>
      <c r="C39" s="257"/>
      <c r="D39" s="254"/>
    </row>
    <row r="40" spans="1:11" ht="31.5" customHeight="1">
      <c r="A40" s="251"/>
      <c r="B40" s="251"/>
      <c r="C40" s="251"/>
      <c r="D40" s="251"/>
    </row>
    <row r="41" spans="1:11" ht="31.5" customHeight="1">
      <c r="A41" s="112"/>
      <c r="B41" s="113"/>
      <c r="C41" s="113"/>
      <c r="D41" s="113"/>
    </row>
    <row r="42" spans="1:11" ht="31.5" customHeight="1">
      <c r="A42" s="241"/>
      <c r="B42" s="241"/>
      <c r="C42" s="241"/>
      <c r="D42" s="241"/>
    </row>
    <row r="43" spans="1:11" ht="33.65" customHeight="1">
      <c r="B43" s="307"/>
      <c r="C43" s="307"/>
      <c r="D43" s="307"/>
    </row>
    <row r="44" spans="1:11" ht="33.65" customHeight="1">
      <c r="A44" s="232"/>
      <c r="B44" s="232"/>
      <c r="C44" s="232"/>
      <c r="D44" s="232"/>
    </row>
  </sheetData>
  <sheetProtection algorithmName="SHA-512" hashValue="jKSQkbaM0JPpsBa4GcBk841HRhUvtVDvvXejWPfGXevq/gS16L0U6FFUC2OzIQr84IP2Pb1i4LpzaRFTMTTuCQ==" saltValue="i4KoCpESG/x4A+mgCwAv6w==" spinCount="100000" sheet="1" objects="1" scenarios="1"/>
  <customSheetViews>
    <customSheetView guid="{00E5FA86-1172-4EED-8DB5-202766590116}" showPageBreaks="1" fitToPage="1" printArea="1" view="pageBreakPreview">
      <pageMargins left="0.39370078740157483" right="0" top="0.19685039370078741" bottom="0.19685039370078741" header="0" footer="0"/>
      <printOptions horizontalCentered="1"/>
      <pageSetup paperSize="9" scale="90" orientation="portrait" r:id="rId1"/>
    </customSheetView>
  </customSheetViews>
  <mergeCells count="14">
    <mergeCell ref="F4:F16"/>
    <mergeCell ref="A5:A7"/>
    <mergeCell ref="B5:B7"/>
    <mergeCell ref="G5:G8"/>
    <mergeCell ref="G9:G12"/>
    <mergeCell ref="G13:G16"/>
    <mergeCell ref="A34:A35"/>
    <mergeCell ref="G20:H20"/>
    <mergeCell ref="A21:A23"/>
    <mergeCell ref="B21:B23"/>
    <mergeCell ref="G21:H21"/>
    <mergeCell ref="G22:H22"/>
    <mergeCell ref="G23:H23"/>
    <mergeCell ref="F20:F23"/>
  </mergeCells>
  <phoneticPr fontId="2"/>
  <printOptions horizontalCentered="1"/>
  <pageMargins left="0.39370078740157483" right="0" top="0.19685039370078741" bottom="0.19685039370078741" header="0" footer="0"/>
  <pageSetup paperSize="9" scale="89" orientation="portrait"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46"/>
  <sheetViews>
    <sheetView view="pageBreakPreview" zoomScale="70" zoomScaleNormal="85" zoomScaleSheetLayoutView="70" workbookViewId="0">
      <selection activeCell="B1" sqref="B1"/>
    </sheetView>
  </sheetViews>
  <sheetFormatPr defaultColWidth="9" defaultRowHeight="13"/>
  <cols>
    <col min="1" max="19" width="5.58203125" style="96" customWidth="1"/>
    <col min="20" max="20" width="4.58203125" style="96" customWidth="1"/>
    <col min="21" max="21" width="6.58203125" style="96" customWidth="1"/>
    <col min="22" max="24" width="6.83203125" style="96" customWidth="1"/>
    <col min="25" max="25" width="3.58203125" style="96" customWidth="1"/>
    <col min="26" max="16384" width="9" style="96"/>
  </cols>
  <sheetData>
    <row r="1" spans="1:29" ht="18.75" customHeight="1">
      <c r="A1" s="425" t="s">
        <v>471</v>
      </c>
      <c r="B1" s="220"/>
      <c r="C1" s="220"/>
      <c r="D1" s="220"/>
      <c r="E1" s="220"/>
      <c r="F1" s="220"/>
      <c r="G1" s="220"/>
      <c r="H1" s="220"/>
      <c r="I1" s="222"/>
      <c r="J1" s="222"/>
      <c r="K1" s="222"/>
      <c r="L1" s="222"/>
      <c r="M1" s="220"/>
      <c r="N1" s="220"/>
      <c r="O1" s="95"/>
      <c r="P1" s="95"/>
      <c r="Q1" s="95"/>
      <c r="R1" s="95"/>
      <c r="Z1" s="594"/>
      <c r="AA1" s="594"/>
      <c r="AB1" s="594"/>
    </row>
    <row r="2" spans="1:29" ht="30" customHeight="1">
      <c r="A2" s="221" t="s">
        <v>431</v>
      </c>
      <c r="B2" s="220"/>
      <c r="C2" s="220"/>
      <c r="D2" s="220"/>
      <c r="E2" s="220"/>
      <c r="F2" s="220"/>
      <c r="G2" s="220"/>
      <c r="H2" s="220"/>
      <c r="I2" s="222"/>
      <c r="J2" s="426" t="s">
        <v>504</v>
      </c>
      <c r="K2" s="222"/>
      <c r="L2" s="222"/>
      <c r="M2" s="220"/>
      <c r="N2" s="220"/>
      <c r="O2" s="118"/>
      <c r="P2" s="118"/>
      <c r="Q2" s="95"/>
      <c r="R2" s="95"/>
      <c r="V2" s="370"/>
      <c r="W2" s="371"/>
      <c r="X2" s="371"/>
      <c r="Y2" s="372"/>
      <c r="Z2" s="373"/>
      <c r="AA2" s="373"/>
      <c r="AB2" s="373"/>
      <c r="AC2" s="114"/>
    </row>
    <row r="3" spans="1:29">
      <c r="A3" s="94"/>
      <c r="B3" s="95"/>
      <c r="C3" s="95"/>
      <c r="D3" s="95"/>
      <c r="E3" s="95"/>
      <c r="F3" s="95"/>
      <c r="G3" s="97"/>
      <c r="H3" s="95"/>
      <c r="I3" s="95"/>
      <c r="J3" s="95"/>
      <c r="K3" s="95"/>
      <c r="L3" s="95"/>
      <c r="M3" s="95"/>
      <c r="N3" s="95"/>
      <c r="Z3" s="369"/>
    </row>
    <row r="4" spans="1:29" ht="18.75" customHeight="1">
      <c r="A4" s="602" t="s">
        <v>82</v>
      </c>
      <c r="B4" s="603"/>
      <c r="C4" s="603"/>
      <c r="D4" s="603"/>
      <c r="E4" s="603"/>
      <c r="F4" s="603"/>
      <c r="G4" s="603"/>
      <c r="H4" s="603"/>
      <c r="I4" s="603"/>
      <c r="J4" s="603"/>
      <c r="K4" s="603"/>
      <c r="L4" s="603"/>
      <c r="M4" s="603"/>
      <c r="N4" s="603"/>
      <c r="O4" s="603"/>
      <c r="P4" s="603"/>
      <c r="Q4" s="603"/>
      <c r="R4" s="603"/>
      <c r="S4" s="604"/>
      <c r="T4" s="95"/>
      <c r="U4" s="605" t="s">
        <v>83</v>
      </c>
      <c r="V4" s="606"/>
      <c r="W4" s="606"/>
      <c r="X4" s="607"/>
      <c r="Y4" s="119"/>
      <c r="Z4" s="611" t="s">
        <v>125</v>
      </c>
      <c r="AA4" s="612"/>
      <c r="AB4" s="613"/>
      <c r="AC4" s="120"/>
    </row>
    <row r="5" spans="1:29" ht="13.4" customHeight="1">
      <c r="A5" s="617" t="s">
        <v>72</v>
      </c>
      <c r="B5" s="618"/>
      <c r="C5" s="618"/>
      <c r="D5" s="618"/>
      <c r="E5" s="618"/>
      <c r="F5" s="618"/>
      <c r="G5" s="618"/>
      <c r="H5" s="618"/>
      <c r="I5" s="618"/>
      <c r="J5" s="618"/>
      <c r="K5" s="618"/>
      <c r="L5" s="618"/>
      <c r="M5" s="618"/>
      <c r="N5" s="618"/>
      <c r="O5" s="618"/>
      <c r="P5" s="618"/>
      <c r="Q5" s="618"/>
      <c r="R5" s="618"/>
      <c r="S5" s="619"/>
      <c r="T5" s="95"/>
      <c r="U5" s="608"/>
      <c r="V5" s="609"/>
      <c r="W5" s="609"/>
      <c r="X5" s="610"/>
      <c r="Y5" s="121"/>
      <c r="Z5" s="614"/>
      <c r="AA5" s="615"/>
      <c r="AB5" s="616"/>
      <c r="AC5" s="120"/>
    </row>
    <row r="6" spans="1:29" ht="30" customHeight="1">
      <c r="A6" s="122"/>
      <c r="B6" s="620" t="s">
        <v>73</v>
      </c>
      <c r="C6" s="621"/>
      <c r="D6" s="621"/>
      <c r="E6" s="621"/>
      <c r="F6" s="621"/>
      <c r="G6" s="622"/>
      <c r="H6" s="620" t="s">
        <v>371</v>
      </c>
      <c r="I6" s="621"/>
      <c r="J6" s="621"/>
      <c r="K6" s="621"/>
      <c r="L6" s="621"/>
      <c r="M6" s="622"/>
      <c r="N6" s="620" t="s">
        <v>75</v>
      </c>
      <c r="O6" s="621"/>
      <c r="P6" s="621"/>
      <c r="Q6" s="621"/>
      <c r="R6" s="621"/>
      <c r="S6" s="623"/>
      <c r="T6" s="95"/>
      <c r="U6" s="122"/>
      <c r="V6" s="309" t="s">
        <v>73</v>
      </c>
      <c r="W6" s="309" t="s">
        <v>371</v>
      </c>
      <c r="X6" s="310" t="s">
        <v>389</v>
      </c>
      <c r="Z6" s="596" t="s">
        <v>84</v>
      </c>
      <c r="AA6" s="598" t="s">
        <v>126</v>
      </c>
      <c r="AB6" s="600" t="s">
        <v>127</v>
      </c>
    </row>
    <row r="7" spans="1:29" ht="25" customHeight="1">
      <c r="A7" s="123" t="s">
        <v>74</v>
      </c>
      <c r="B7" s="124">
        <f>SUM(B19:B40)</f>
        <v>0</v>
      </c>
      <c r="C7" s="124">
        <f t="shared" ref="C7:S7" si="0">SUM(C19:C40)</f>
        <v>0</v>
      </c>
      <c r="D7" s="124">
        <f t="shared" si="0"/>
        <v>0</v>
      </c>
      <c r="E7" s="124">
        <f t="shared" si="0"/>
        <v>0</v>
      </c>
      <c r="F7" s="124">
        <f t="shared" si="0"/>
        <v>0</v>
      </c>
      <c r="G7" s="124">
        <f t="shared" si="0"/>
        <v>0</v>
      </c>
      <c r="H7" s="124">
        <f t="shared" si="0"/>
        <v>0</v>
      </c>
      <c r="I7" s="124">
        <f t="shared" si="0"/>
        <v>0</v>
      </c>
      <c r="J7" s="124">
        <f t="shared" si="0"/>
        <v>0</v>
      </c>
      <c r="K7" s="124">
        <f t="shared" si="0"/>
        <v>0</v>
      </c>
      <c r="L7" s="124">
        <f t="shared" si="0"/>
        <v>0</v>
      </c>
      <c r="M7" s="124">
        <f t="shared" si="0"/>
        <v>0</v>
      </c>
      <c r="N7" s="124">
        <f t="shared" si="0"/>
        <v>0</v>
      </c>
      <c r="O7" s="124">
        <f t="shared" si="0"/>
        <v>0</v>
      </c>
      <c r="P7" s="124">
        <f t="shared" si="0"/>
        <v>0</v>
      </c>
      <c r="Q7" s="124">
        <f t="shared" si="0"/>
        <v>0</v>
      </c>
      <c r="R7" s="124">
        <f t="shared" si="0"/>
        <v>0</v>
      </c>
      <c r="S7" s="125">
        <f t="shared" si="0"/>
        <v>0</v>
      </c>
      <c r="T7" s="97"/>
      <c r="U7" s="123" t="s">
        <v>74</v>
      </c>
      <c r="V7" s="124">
        <f>SUM(V19:V40)</f>
        <v>0</v>
      </c>
      <c r="W7" s="124">
        <f>SUM(W19:W40)</f>
        <v>0</v>
      </c>
      <c r="X7" s="125">
        <f>SUM(X19:X40)</f>
        <v>0</v>
      </c>
      <c r="Z7" s="597"/>
      <c r="AA7" s="599"/>
      <c r="AB7" s="601"/>
    </row>
    <row r="8" spans="1:29" ht="25" customHeight="1">
      <c r="A8" s="115"/>
      <c r="B8" s="126"/>
      <c r="C8" s="126"/>
      <c r="D8" s="126"/>
      <c r="E8" s="126"/>
      <c r="F8" s="126"/>
      <c r="G8" s="126"/>
      <c r="H8" s="126"/>
      <c r="I8" s="126"/>
      <c r="J8" s="126"/>
      <c r="K8" s="126"/>
      <c r="L8" s="126"/>
      <c r="M8" s="126"/>
      <c r="N8" s="126"/>
      <c r="O8" s="126"/>
      <c r="P8" s="126"/>
      <c r="Q8" s="126"/>
      <c r="R8" s="126"/>
      <c r="S8" s="126"/>
      <c r="T8" s="95"/>
      <c r="U8" s="115"/>
      <c r="V8" s="126"/>
      <c r="W8" s="126"/>
      <c r="X8" s="126"/>
      <c r="Z8" s="597"/>
      <c r="AA8" s="599"/>
      <c r="AB8" s="601"/>
    </row>
    <row r="9" spans="1:29" ht="57.75" customHeight="1">
      <c r="A9" s="159" t="s">
        <v>128</v>
      </c>
      <c r="B9" s="427" t="s">
        <v>505</v>
      </c>
      <c r="C9" s="215" t="s">
        <v>373</v>
      </c>
      <c r="D9" s="215" t="s">
        <v>433</v>
      </c>
      <c r="E9" s="215" t="s">
        <v>290</v>
      </c>
      <c r="F9" s="215" t="s">
        <v>291</v>
      </c>
      <c r="G9" s="215" t="s">
        <v>247</v>
      </c>
      <c r="H9" s="427" t="s">
        <v>505</v>
      </c>
      <c r="I9" s="215" t="s">
        <v>373</v>
      </c>
      <c r="J9" s="215" t="s">
        <v>433</v>
      </c>
      <c r="K9" s="215" t="s">
        <v>290</v>
      </c>
      <c r="L9" s="215" t="s">
        <v>291</v>
      </c>
      <c r="M9" s="215" t="s">
        <v>247</v>
      </c>
      <c r="N9" s="427" t="s">
        <v>505</v>
      </c>
      <c r="O9" s="215" t="s">
        <v>373</v>
      </c>
      <c r="P9" s="215" t="s">
        <v>433</v>
      </c>
      <c r="Q9" s="215" t="s">
        <v>290</v>
      </c>
      <c r="R9" s="215" t="s">
        <v>291</v>
      </c>
      <c r="S9" s="234" t="s">
        <v>247</v>
      </c>
      <c r="T9" s="95"/>
      <c r="U9" s="159" t="s">
        <v>128</v>
      </c>
      <c r="V9" s="127" t="s">
        <v>81</v>
      </c>
      <c r="W9" s="127" t="s">
        <v>81</v>
      </c>
      <c r="X9" s="128" t="s">
        <v>81</v>
      </c>
      <c r="Z9" s="597"/>
      <c r="AA9" s="599"/>
      <c r="AB9" s="601"/>
    </row>
    <row r="10" spans="1:29" ht="25" customHeight="1">
      <c r="A10" s="129" t="s">
        <v>129</v>
      </c>
      <c r="B10" s="406"/>
      <c r="C10" s="406"/>
      <c r="D10" s="406"/>
      <c r="E10" s="406"/>
      <c r="F10" s="406"/>
      <c r="G10" s="130">
        <f t="shared" ref="G10:G40" si="1">D10-E10-F10</f>
        <v>0</v>
      </c>
      <c r="H10" s="406"/>
      <c r="I10" s="406"/>
      <c r="J10" s="406"/>
      <c r="K10" s="406"/>
      <c r="L10" s="406"/>
      <c r="M10" s="130">
        <f t="shared" ref="M10:M40" si="2">J10-K10-L10</f>
        <v>0</v>
      </c>
      <c r="N10" s="406"/>
      <c r="O10" s="406"/>
      <c r="P10" s="406"/>
      <c r="Q10" s="406"/>
      <c r="R10" s="406"/>
      <c r="S10" s="131">
        <f>P10-Q10-R10</f>
        <v>0</v>
      </c>
      <c r="T10" s="95"/>
      <c r="U10" s="129" t="s">
        <v>129</v>
      </c>
      <c r="V10" s="406"/>
      <c r="W10" s="406"/>
      <c r="X10" s="408"/>
      <c r="Z10" s="331">
        <f>(D10+J10)*2+(P10)*1</f>
        <v>0</v>
      </c>
      <c r="AA10" s="130">
        <f>SUM(V10:X10)</f>
        <v>0</v>
      </c>
      <c r="AB10" s="308" t="str">
        <f>IF(Z10&lt;AA10,"×","○")</f>
        <v>○</v>
      </c>
    </row>
    <row r="11" spans="1:29" ht="25" customHeight="1">
      <c r="A11" s="129" t="s">
        <v>130</v>
      </c>
      <c r="B11" s="406"/>
      <c r="C11" s="406"/>
      <c r="D11" s="406"/>
      <c r="E11" s="406"/>
      <c r="F11" s="406"/>
      <c r="G11" s="130">
        <f t="shared" si="1"/>
        <v>0</v>
      </c>
      <c r="H11" s="406"/>
      <c r="I11" s="406"/>
      <c r="J11" s="406"/>
      <c r="K11" s="406"/>
      <c r="L11" s="406"/>
      <c r="M11" s="130">
        <f t="shared" si="2"/>
        <v>0</v>
      </c>
      <c r="N11" s="406"/>
      <c r="O11" s="406"/>
      <c r="P11" s="406"/>
      <c r="Q11" s="406"/>
      <c r="R11" s="407"/>
      <c r="S11" s="131">
        <f t="shared" ref="S11:S40" si="3">P11-Q11-R11</f>
        <v>0</v>
      </c>
      <c r="T11" s="95"/>
      <c r="U11" s="129" t="s">
        <v>130</v>
      </c>
      <c r="V11" s="406"/>
      <c r="W11" s="406"/>
      <c r="X11" s="408"/>
      <c r="Z11" s="331">
        <f t="shared" ref="Z11:Z40" si="4">(D11+J11)*2+(P11)*1</f>
        <v>0</v>
      </c>
      <c r="AA11" s="130">
        <f t="shared" ref="AA11:AA40" si="5">SUM(V11:X11)</f>
        <v>0</v>
      </c>
      <c r="AB11" s="308" t="str">
        <f t="shared" ref="AB11:AB40" si="6">IF(Z11&lt;AA11,"×","○")</f>
        <v>○</v>
      </c>
    </row>
    <row r="12" spans="1:29" ht="25" customHeight="1">
      <c r="A12" s="129" t="s">
        <v>131</v>
      </c>
      <c r="B12" s="406"/>
      <c r="C12" s="406"/>
      <c r="D12" s="406"/>
      <c r="E12" s="406"/>
      <c r="F12" s="406"/>
      <c r="G12" s="130">
        <f t="shared" si="1"/>
        <v>0</v>
      </c>
      <c r="H12" s="406"/>
      <c r="I12" s="406"/>
      <c r="J12" s="406"/>
      <c r="K12" s="406"/>
      <c r="L12" s="406"/>
      <c r="M12" s="130">
        <f t="shared" si="2"/>
        <v>0</v>
      </c>
      <c r="N12" s="406"/>
      <c r="O12" s="406"/>
      <c r="P12" s="406"/>
      <c r="Q12" s="406"/>
      <c r="R12" s="407"/>
      <c r="S12" s="131">
        <f t="shared" si="3"/>
        <v>0</v>
      </c>
      <c r="T12" s="95"/>
      <c r="U12" s="129" t="s">
        <v>131</v>
      </c>
      <c r="V12" s="406"/>
      <c r="W12" s="406"/>
      <c r="X12" s="408"/>
      <c r="Z12" s="331">
        <f t="shared" si="4"/>
        <v>0</v>
      </c>
      <c r="AA12" s="130">
        <f t="shared" si="5"/>
        <v>0</v>
      </c>
      <c r="AB12" s="308" t="str">
        <f t="shared" si="6"/>
        <v>○</v>
      </c>
    </row>
    <row r="13" spans="1:29" ht="25" customHeight="1">
      <c r="A13" s="129" t="s">
        <v>132</v>
      </c>
      <c r="B13" s="406"/>
      <c r="C13" s="406"/>
      <c r="D13" s="406"/>
      <c r="E13" s="406"/>
      <c r="F13" s="406"/>
      <c r="G13" s="130">
        <f t="shared" si="1"/>
        <v>0</v>
      </c>
      <c r="H13" s="406"/>
      <c r="I13" s="406"/>
      <c r="J13" s="406"/>
      <c r="K13" s="406"/>
      <c r="L13" s="406"/>
      <c r="M13" s="130">
        <f t="shared" si="2"/>
        <v>0</v>
      </c>
      <c r="N13" s="406"/>
      <c r="O13" s="406"/>
      <c r="P13" s="406"/>
      <c r="Q13" s="406"/>
      <c r="R13" s="407"/>
      <c r="S13" s="131">
        <f t="shared" si="3"/>
        <v>0</v>
      </c>
      <c r="T13" s="95"/>
      <c r="U13" s="129" t="s">
        <v>132</v>
      </c>
      <c r="V13" s="406"/>
      <c r="W13" s="406"/>
      <c r="X13" s="408"/>
      <c r="Z13" s="331">
        <f t="shared" si="4"/>
        <v>0</v>
      </c>
      <c r="AA13" s="130">
        <f t="shared" si="5"/>
        <v>0</v>
      </c>
      <c r="AB13" s="308" t="str">
        <f t="shared" si="6"/>
        <v>○</v>
      </c>
    </row>
    <row r="14" spans="1:29" ht="25" customHeight="1">
      <c r="A14" s="129" t="s">
        <v>133</v>
      </c>
      <c r="B14" s="406"/>
      <c r="C14" s="406"/>
      <c r="D14" s="406"/>
      <c r="E14" s="406"/>
      <c r="F14" s="406"/>
      <c r="G14" s="130">
        <f t="shared" si="1"/>
        <v>0</v>
      </c>
      <c r="H14" s="406"/>
      <c r="I14" s="406"/>
      <c r="J14" s="406"/>
      <c r="K14" s="406"/>
      <c r="L14" s="406"/>
      <c r="M14" s="130">
        <f t="shared" si="2"/>
        <v>0</v>
      </c>
      <c r="N14" s="406"/>
      <c r="O14" s="406"/>
      <c r="P14" s="406"/>
      <c r="Q14" s="406"/>
      <c r="R14" s="407"/>
      <c r="S14" s="131">
        <f t="shared" si="3"/>
        <v>0</v>
      </c>
      <c r="T14" s="95"/>
      <c r="U14" s="129" t="s">
        <v>133</v>
      </c>
      <c r="V14" s="406"/>
      <c r="W14" s="406"/>
      <c r="X14" s="408"/>
      <c r="Z14" s="331">
        <f t="shared" si="4"/>
        <v>0</v>
      </c>
      <c r="AA14" s="130">
        <f t="shared" si="5"/>
        <v>0</v>
      </c>
      <c r="AB14" s="308" t="str">
        <f t="shared" si="6"/>
        <v>○</v>
      </c>
    </row>
    <row r="15" spans="1:29" ht="25" customHeight="1">
      <c r="A15" s="129" t="s">
        <v>134</v>
      </c>
      <c r="B15" s="406"/>
      <c r="C15" s="406"/>
      <c r="D15" s="406"/>
      <c r="E15" s="406"/>
      <c r="F15" s="406"/>
      <c r="G15" s="130">
        <f t="shared" si="1"/>
        <v>0</v>
      </c>
      <c r="H15" s="406"/>
      <c r="I15" s="406"/>
      <c r="J15" s="406"/>
      <c r="K15" s="406"/>
      <c r="L15" s="406"/>
      <c r="M15" s="130">
        <f t="shared" si="2"/>
        <v>0</v>
      </c>
      <c r="N15" s="406"/>
      <c r="O15" s="406"/>
      <c r="P15" s="406"/>
      <c r="Q15" s="406"/>
      <c r="R15" s="407"/>
      <c r="S15" s="131">
        <f t="shared" si="3"/>
        <v>0</v>
      </c>
      <c r="T15" s="95"/>
      <c r="U15" s="129" t="s">
        <v>134</v>
      </c>
      <c r="V15" s="406"/>
      <c r="W15" s="406"/>
      <c r="X15" s="408"/>
      <c r="Z15" s="331">
        <f t="shared" si="4"/>
        <v>0</v>
      </c>
      <c r="AA15" s="130">
        <f t="shared" si="5"/>
        <v>0</v>
      </c>
      <c r="AB15" s="308" t="str">
        <f t="shared" si="6"/>
        <v>○</v>
      </c>
    </row>
    <row r="16" spans="1:29" ht="25" customHeight="1">
      <c r="A16" s="129" t="s">
        <v>135</v>
      </c>
      <c r="B16" s="406"/>
      <c r="C16" s="406"/>
      <c r="D16" s="406"/>
      <c r="E16" s="406"/>
      <c r="F16" s="406"/>
      <c r="G16" s="130">
        <f t="shared" si="1"/>
        <v>0</v>
      </c>
      <c r="H16" s="406"/>
      <c r="I16" s="406"/>
      <c r="J16" s="406"/>
      <c r="K16" s="406"/>
      <c r="L16" s="406"/>
      <c r="M16" s="130">
        <f t="shared" si="2"/>
        <v>0</v>
      </c>
      <c r="N16" s="406"/>
      <c r="O16" s="406"/>
      <c r="P16" s="406"/>
      <c r="Q16" s="406"/>
      <c r="R16" s="407"/>
      <c r="S16" s="131">
        <f t="shared" si="3"/>
        <v>0</v>
      </c>
      <c r="T16" s="95"/>
      <c r="U16" s="129" t="s">
        <v>135</v>
      </c>
      <c r="V16" s="406"/>
      <c r="W16" s="406"/>
      <c r="X16" s="408"/>
      <c r="Z16" s="331">
        <f t="shared" si="4"/>
        <v>0</v>
      </c>
      <c r="AA16" s="130">
        <f t="shared" si="5"/>
        <v>0</v>
      </c>
      <c r="AB16" s="308" t="str">
        <f t="shared" si="6"/>
        <v>○</v>
      </c>
    </row>
    <row r="17" spans="1:28" ht="25" customHeight="1">
      <c r="A17" s="129" t="s">
        <v>136</v>
      </c>
      <c r="B17" s="406"/>
      <c r="C17" s="406"/>
      <c r="D17" s="406"/>
      <c r="E17" s="406"/>
      <c r="F17" s="406"/>
      <c r="G17" s="130">
        <f t="shared" si="1"/>
        <v>0</v>
      </c>
      <c r="H17" s="406"/>
      <c r="I17" s="406"/>
      <c r="J17" s="406"/>
      <c r="K17" s="406"/>
      <c r="L17" s="406"/>
      <c r="M17" s="130">
        <f t="shared" si="2"/>
        <v>0</v>
      </c>
      <c r="N17" s="406"/>
      <c r="O17" s="406"/>
      <c r="P17" s="406"/>
      <c r="Q17" s="406"/>
      <c r="R17" s="407"/>
      <c r="S17" s="131">
        <f t="shared" si="3"/>
        <v>0</v>
      </c>
      <c r="T17" s="95"/>
      <c r="U17" s="129" t="s">
        <v>136</v>
      </c>
      <c r="V17" s="406"/>
      <c r="W17" s="406"/>
      <c r="X17" s="408"/>
      <c r="Z17" s="331">
        <f t="shared" si="4"/>
        <v>0</v>
      </c>
      <c r="AA17" s="130">
        <f t="shared" si="5"/>
        <v>0</v>
      </c>
      <c r="AB17" s="308" t="str">
        <f t="shared" si="6"/>
        <v>○</v>
      </c>
    </row>
    <row r="18" spans="1:28" ht="25" customHeight="1">
      <c r="A18" s="129" t="s">
        <v>137</v>
      </c>
      <c r="B18" s="406"/>
      <c r="C18" s="406"/>
      <c r="D18" s="406"/>
      <c r="E18" s="406"/>
      <c r="F18" s="406"/>
      <c r="G18" s="130">
        <f>D18-E18-F18</f>
        <v>0</v>
      </c>
      <c r="H18" s="406"/>
      <c r="I18" s="406"/>
      <c r="J18" s="406"/>
      <c r="K18" s="406"/>
      <c r="L18" s="406"/>
      <c r="M18" s="130">
        <f t="shared" si="2"/>
        <v>0</v>
      </c>
      <c r="N18" s="406"/>
      <c r="O18" s="406"/>
      <c r="P18" s="406"/>
      <c r="Q18" s="406"/>
      <c r="R18" s="407"/>
      <c r="S18" s="131">
        <f t="shared" si="3"/>
        <v>0</v>
      </c>
      <c r="T18" s="95"/>
      <c r="U18" s="129" t="s">
        <v>137</v>
      </c>
      <c r="V18" s="406"/>
      <c r="W18" s="406"/>
      <c r="X18" s="408"/>
      <c r="Z18" s="331">
        <f t="shared" si="4"/>
        <v>0</v>
      </c>
      <c r="AA18" s="130">
        <f t="shared" si="5"/>
        <v>0</v>
      </c>
      <c r="AB18" s="308" t="str">
        <f t="shared" si="6"/>
        <v>○</v>
      </c>
    </row>
    <row r="19" spans="1:28" ht="25" customHeight="1">
      <c r="A19" s="129" t="s">
        <v>138</v>
      </c>
      <c r="B19" s="165"/>
      <c r="C19" s="165">
        <v>0</v>
      </c>
      <c r="D19" s="262">
        <f>C19</f>
        <v>0</v>
      </c>
      <c r="E19" s="262">
        <v>0</v>
      </c>
      <c r="F19" s="262">
        <v>0</v>
      </c>
      <c r="G19" s="130">
        <f t="shared" si="1"/>
        <v>0</v>
      </c>
      <c r="H19" s="165"/>
      <c r="I19" s="165">
        <v>0</v>
      </c>
      <c r="J19" s="262">
        <f>I19</f>
        <v>0</v>
      </c>
      <c r="K19" s="262">
        <v>0</v>
      </c>
      <c r="L19" s="262">
        <v>0</v>
      </c>
      <c r="M19" s="130">
        <f t="shared" si="2"/>
        <v>0</v>
      </c>
      <c r="N19" s="165"/>
      <c r="O19" s="165">
        <v>0</v>
      </c>
      <c r="P19" s="262">
        <f>O19</f>
        <v>0</v>
      </c>
      <c r="Q19" s="262">
        <v>0</v>
      </c>
      <c r="R19" s="409">
        <v>0</v>
      </c>
      <c r="S19" s="131">
        <f t="shared" si="3"/>
        <v>0</v>
      </c>
      <c r="T19" s="95"/>
      <c r="U19" s="129" t="s">
        <v>138</v>
      </c>
      <c r="V19" s="165"/>
      <c r="W19" s="165"/>
      <c r="X19" s="166"/>
      <c r="Z19" s="331">
        <f t="shared" si="4"/>
        <v>0</v>
      </c>
      <c r="AA19" s="130">
        <f t="shared" si="5"/>
        <v>0</v>
      </c>
      <c r="AB19" s="308" t="str">
        <f t="shared" si="6"/>
        <v>○</v>
      </c>
    </row>
    <row r="20" spans="1:28" ht="25" customHeight="1">
      <c r="A20" s="129" t="s">
        <v>139</v>
      </c>
      <c r="B20" s="165"/>
      <c r="C20" s="165">
        <v>0</v>
      </c>
      <c r="D20" s="262">
        <f t="shared" ref="D20:D40" si="7">C20</f>
        <v>0</v>
      </c>
      <c r="E20" s="262">
        <v>0</v>
      </c>
      <c r="F20" s="262">
        <v>0</v>
      </c>
      <c r="G20" s="130">
        <f t="shared" si="1"/>
        <v>0</v>
      </c>
      <c r="H20" s="165"/>
      <c r="I20" s="165">
        <v>0</v>
      </c>
      <c r="J20" s="262">
        <f>I20</f>
        <v>0</v>
      </c>
      <c r="K20" s="262">
        <v>0</v>
      </c>
      <c r="L20" s="262">
        <v>0</v>
      </c>
      <c r="M20" s="130">
        <f t="shared" si="2"/>
        <v>0</v>
      </c>
      <c r="N20" s="165"/>
      <c r="O20" s="165">
        <v>0</v>
      </c>
      <c r="P20" s="262">
        <f t="shared" ref="P20:P40" si="8">O20</f>
        <v>0</v>
      </c>
      <c r="Q20" s="262">
        <v>0</v>
      </c>
      <c r="R20" s="409">
        <v>0</v>
      </c>
      <c r="S20" s="131">
        <f t="shared" si="3"/>
        <v>0</v>
      </c>
      <c r="T20" s="95"/>
      <c r="U20" s="129" t="s">
        <v>139</v>
      </c>
      <c r="V20" s="165"/>
      <c r="W20" s="165"/>
      <c r="X20" s="166"/>
      <c r="Z20" s="331">
        <f t="shared" si="4"/>
        <v>0</v>
      </c>
      <c r="AA20" s="130">
        <f t="shared" si="5"/>
        <v>0</v>
      </c>
      <c r="AB20" s="308" t="str">
        <f t="shared" si="6"/>
        <v>○</v>
      </c>
    </row>
    <row r="21" spans="1:28" ht="25" customHeight="1">
      <c r="A21" s="129" t="s">
        <v>140</v>
      </c>
      <c r="B21" s="165"/>
      <c r="C21" s="165">
        <v>0</v>
      </c>
      <c r="D21" s="262">
        <f t="shared" si="7"/>
        <v>0</v>
      </c>
      <c r="E21" s="262">
        <v>0</v>
      </c>
      <c r="F21" s="262">
        <v>0</v>
      </c>
      <c r="G21" s="130">
        <f t="shared" si="1"/>
        <v>0</v>
      </c>
      <c r="H21" s="165"/>
      <c r="I21" s="165">
        <v>0</v>
      </c>
      <c r="J21" s="262">
        <f t="shared" ref="J21:J40" si="9">I21</f>
        <v>0</v>
      </c>
      <c r="K21" s="262">
        <v>0</v>
      </c>
      <c r="L21" s="262">
        <v>0</v>
      </c>
      <c r="M21" s="130">
        <f t="shared" si="2"/>
        <v>0</v>
      </c>
      <c r="N21" s="165"/>
      <c r="O21" s="165">
        <v>0</v>
      </c>
      <c r="P21" s="262">
        <f t="shared" si="8"/>
        <v>0</v>
      </c>
      <c r="Q21" s="262">
        <v>0</v>
      </c>
      <c r="R21" s="409">
        <v>0</v>
      </c>
      <c r="S21" s="131">
        <f t="shared" si="3"/>
        <v>0</v>
      </c>
      <c r="T21" s="95"/>
      <c r="U21" s="129" t="s">
        <v>140</v>
      </c>
      <c r="V21" s="165"/>
      <c r="W21" s="165"/>
      <c r="X21" s="166"/>
      <c r="Z21" s="331">
        <f t="shared" si="4"/>
        <v>0</v>
      </c>
      <c r="AA21" s="130">
        <f t="shared" si="5"/>
        <v>0</v>
      </c>
      <c r="AB21" s="308" t="str">
        <f t="shared" si="6"/>
        <v>○</v>
      </c>
    </row>
    <row r="22" spans="1:28" ht="25" customHeight="1">
      <c r="A22" s="129" t="s">
        <v>141</v>
      </c>
      <c r="B22" s="165"/>
      <c r="C22" s="165">
        <v>0</v>
      </c>
      <c r="D22" s="262">
        <f t="shared" si="7"/>
        <v>0</v>
      </c>
      <c r="E22" s="262">
        <v>0</v>
      </c>
      <c r="F22" s="262">
        <v>0</v>
      </c>
      <c r="G22" s="130">
        <f t="shared" si="1"/>
        <v>0</v>
      </c>
      <c r="H22" s="165"/>
      <c r="I22" s="165">
        <v>0</v>
      </c>
      <c r="J22" s="262">
        <f t="shared" si="9"/>
        <v>0</v>
      </c>
      <c r="K22" s="262">
        <v>0</v>
      </c>
      <c r="L22" s="262">
        <v>0</v>
      </c>
      <c r="M22" s="130">
        <f t="shared" si="2"/>
        <v>0</v>
      </c>
      <c r="N22" s="165"/>
      <c r="O22" s="165">
        <v>0</v>
      </c>
      <c r="P22" s="262">
        <f t="shared" si="8"/>
        <v>0</v>
      </c>
      <c r="Q22" s="262">
        <v>0</v>
      </c>
      <c r="R22" s="409">
        <v>0</v>
      </c>
      <c r="S22" s="131">
        <f t="shared" si="3"/>
        <v>0</v>
      </c>
      <c r="T22" s="95"/>
      <c r="U22" s="129" t="s">
        <v>141</v>
      </c>
      <c r="V22" s="165"/>
      <c r="W22" s="165"/>
      <c r="X22" s="166"/>
      <c r="Z22" s="331">
        <f t="shared" si="4"/>
        <v>0</v>
      </c>
      <c r="AA22" s="130">
        <f t="shared" si="5"/>
        <v>0</v>
      </c>
      <c r="AB22" s="308" t="str">
        <f t="shared" si="6"/>
        <v>○</v>
      </c>
    </row>
    <row r="23" spans="1:28" ht="25" customHeight="1">
      <c r="A23" s="129" t="s">
        <v>142</v>
      </c>
      <c r="B23" s="165"/>
      <c r="C23" s="165">
        <v>0</v>
      </c>
      <c r="D23" s="262">
        <f t="shared" si="7"/>
        <v>0</v>
      </c>
      <c r="E23" s="262">
        <v>0</v>
      </c>
      <c r="F23" s="262">
        <v>0</v>
      </c>
      <c r="G23" s="130">
        <f t="shared" si="1"/>
        <v>0</v>
      </c>
      <c r="H23" s="165"/>
      <c r="I23" s="165">
        <v>0</v>
      </c>
      <c r="J23" s="262">
        <f t="shared" si="9"/>
        <v>0</v>
      </c>
      <c r="K23" s="262">
        <v>0</v>
      </c>
      <c r="L23" s="262">
        <v>0</v>
      </c>
      <c r="M23" s="130">
        <f t="shared" si="2"/>
        <v>0</v>
      </c>
      <c r="N23" s="165"/>
      <c r="O23" s="165">
        <v>0</v>
      </c>
      <c r="P23" s="262">
        <f>O23</f>
        <v>0</v>
      </c>
      <c r="Q23" s="262">
        <v>0</v>
      </c>
      <c r="R23" s="409">
        <v>0</v>
      </c>
      <c r="S23" s="131">
        <f t="shared" si="3"/>
        <v>0</v>
      </c>
      <c r="T23" s="95"/>
      <c r="U23" s="129" t="s">
        <v>142</v>
      </c>
      <c r="V23" s="165"/>
      <c r="W23" s="165"/>
      <c r="X23" s="166"/>
      <c r="Z23" s="331">
        <f t="shared" si="4"/>
        <v>0</v>
      </c>
      <c r="AA23" s="130">
        <f t="shared" si="5"/>
        <v>0</v>
      </c>
      <c r="AB23" s="308" t="str">
        <f t="shared" si="6"/>
        <v>○</v>
      </c>
    </row>
    <row r="24" spans="1:28" ht="25" customHeight="1">
      <c r="A24" s="129" t="s">
        <v>143</v>
      </c>
      <c r="B24" s="165"/>
      <c r="C24" s="165">
        <v>0</v>
      </c>
      <c r="D24" s="262">
        <f t="shared" si="7"/>
        <v>0</v>
      </c>
      <c r="E24" s="262">
        <v>0</v>
      </c>
      <c r="F24" s="262">
        <v>0</v>
      </c>
      <c r="G24" s="130">
        <f t="shared" si="1"/>
        <v>0</v>
      </c>
      <c r="H24" s="165"/>
      <c r="I24" s="165">
        <v>0</v>
      </c>
      <c r="J24" s="262">
        <f t="shared" si="9"/>
        <v>0</v>
      </c>
      <c r="K24" s="262">
        <v>0</v>
      </c>
      <c r="L24" s="262">
        <v>0</v>
      </c>
      <c r="M24" s="130">
        <f t="shared" si="2"/>
        <v>0</v>
      </c>
      <c r="N24" s="165"/>
      <c r="O24" s="165">
        <v>0</v>
      </c>
      <c r="P24" s="262">
        <f t="shared" si="8"/>
        <v>0</v>
      </c>
      <c r="Q24" s="262">
        <v>0</v>
      </c>
      <c r="R24" s="409">
        <v>0</v>
      </c>
      <c r="S24" s="131">
        <f t="shared" si="3"/>
        <v>0</v>
      </c>
      <c r="T24" s="95"/>
      <c r="U24" s="129" t="s">
        <v>143</v>
      </c>
      <c r="V24" s="165"/>
      <c r="W24" s="165"/>
      <c r="X24" s="166"/>
      <c r="Z24" s="331">
        <f t="shared" si="4"/>
        <v>0</v>
      </c>
      <c r="AA24" s="130">
        <f t="shared" si="5"/>
        <v>0</v>
      </c>
      <c r="AB24" s="308" t="str">
        <f t="shared" si="6"/>
        <v>○</v>
      </c>
    </row>
    <row r="25" spans="1:28" ht="25" customHeight="1">
      <c r="A25" s="129" t="s">
        <v>144</v>
      </c>
      <c r="B25" s="165"/>
      <c r="C25" s="165">
        <v>0</v>
      </c>
      <c r="D25" s="262">
        <f t="shared" si="7"/>
        <v>0</v>
      </c>
      <c r="E25" s="262">
        <v>0</v>
      </c>
      <c r="F25" s="262">
        <v>0</v>
      </c>
      <c r="G25" s="130">
        <f t="shared" si="1"/>
        <v>0</v>
      </c>
      <c r="H25" s="165"/>
      <c r="I25" s="165">
        <v>0</v>
      </c>
      <c r="J25" s="262">
        <f t="shared" si="9"/>
        <v>0</v>
      </c>
      <c r="K25" s="262">
        <v>0</v>
      </c>
      <c r="L25" s="262">
        <v>0</v>
      </c>
      <c r="M25" s="130">
        <f t="shared" si="2"/>
        <v>0</v>
      </c>
      <c r="N25" s="165"/>
      <c r="O25" s="165">
        <v>0</v>
      </c>
      <c r="P25" s="262">
        <f t="shared" si="8"/>
        <v>0</v>
      </c>
      <c r="Q25" s="262">
        <v>0</v>
      </c>
      <c r="R25" s="409">
        <v>0</v>
      </c>
      <c r="S25" s="131">
        <f t="shared" si="3"/>
        <v>0</v>
      </c>
      <c r="T25" s="95"/>
      <c r="U25" s="129" t="s">
        <v>144</v>
      </c>
      <c r="V25" s="165"/>
      <c r="W25" s="165"/>
      <c r="X25" s="166"/>
      <c r="Z25" s="331">
        <f t="shared" si="4"/>
        <v>0</v>
      </c>
      <c r="AA25" s="130">
        <f t="shared" si="5"/>
        <v>0</v>
      </c>
      <c r="AB25" s="308" t="str">
        <f t="shared" si="6"/>
        <v>○</v>
      </c>
    </row>
    <row r="26" spans="1:28" ht="25" customHeight="1">
      <c r="A26" s="129" t="s">
        <v>145</v>
      </c>
      <c r="B26" s="165"/>
      <c r="C26" s="165">
        <v>0</v>
      </c>
      <c r="D26" s="262">
        <f t="shared" si="7"/>
        <v>0</v>
      </c>
      <c r="E26" s="262">
        <v>0</v>
      </c>
      <c r="F26" s="262">
        <v>0</v>
      </c>
      <c r="G26" s="130">
        <f t="shared" si="1"/>
        <v>0</v>
      </c>
      <c r="H26" s="165"/>
      <c r="I26" s="165">
        <v>0</v>
      </c>
      <c r="J26" s="262">
        <f t="shared" si="9"/>
        <v>0</v>
      </c>
      <c r="K26" s="262">
        <v>0</v>
      </c>
      <c r="L26" s="262">
        <v>0</v>
      </c>
      <c r="M26" s="130">
        <f t="shared" si="2"/>
        <v>0</v>
      </c>
      <c r="N26" s="165"/>
      <c r="O26" s="165">
        <v>0</v>
      </c>
      <c r="P26" s="262">
        <f t="shared" si="8"/>
        <v>0</v>
      </c>
      <c r="Q26" s="262">
        <v>0</v>
      </c>
      <c r="R26" s="409">
        <v>0</v>
      </c>
      <c r="S26" s="131">
        <f t="shared" si="3"/>
        <v>0</v>
      </c>
      <c r="T26" s="95"/>
      <c r="U26" s="129" t="s">
        <v>145</v>
      </c>
      <c r="V26" s="165"/>
      <c r="W26" s="165"/>
      <c r="X26" s="166"/>
      <c r="Z26" s="331">
        <f t="shared" si="4"/>
        <v>0</v>
      </c>
      <c r="AA26" s="130">
        <f t="shared" si="5"/>
        <v>0</v>
      </c>
      <c r="AB26" s="308" t="str">
        <f t="shared" si="6"/>
        <v>○</v>
      </c>
    </row>
    <row r="27" spans="1:28" ht="25" customHeight="1">
      <c r="A27" s="129" t="s">
        <v>146</v>
      </c>
      <c r="B27" s="165"/>
      <c r="C27" s="165">
        <v>0</v>
      </c>
      <c r="D27" s="262">
        <f t="shared" si="7"/>
        <v>0</v>
      </c>
      <c r="E27" s="262">
        <v>0</v>
      </c>
      <c r="F27" s="262">
        <v>0</v>
      </c>
      <c r="G27" s="130">
        <f t="shared" si="1"/>
        <v>0</v>
      </c>
      <c r="H27" s="165"/>
      <c r="I27" s="165">
        <v>0</v>
      </c>
      <c r="J27" s="262">
        <f t="shared" si="9"/>
        <v>0</v>
      </c>
      <c r="K27" s="262">
        <v>0</v>
      </c>
      <c r="L27" s="262">
        <v>0</v>
      </c>
      <c r="M27" s="130">
        <f t="shared" si="2"/>
        <v>0</v>
      </c>
      <c r="N27" s="165"/>
      <c r="O27" s="165">
        <v>0</v>
      </c>
      <c r="P27" s="262">
        <f t="shared" si="8"/>
        <v>0</v>
      </c>
      <c r="Q27" s="262">
        <v>0</v>
      </c>
      <c r="R27" s="409">
        <v>0</v>
      </c>
      <c r="S27" s="131">
        <f t="shared" si="3"/>
        <v>0</v>
      </c>
      <c r="T27" s="95"/>
      <c r="U27" s="129" t="s">
        <v>146</v>
      </c>
      <c r="V27" s="165"/>
      <c r="W27" s="165"/>
      <c r="X27" s="166"/>
      <c r="Z27" s="331">
        <f t="shared" si="4"/>
        <v>0</v>
      </c>
      <c r="AA27" s="130">
        <f t="shared" si="5"/>
        <v>0</v>
      </c>
      <c r="AB27" s="308" t="str">
        <f t="shared" si="6"/>
        <v>○</v>
      </c>
    </row>
    <row r="28" spans="1:28" ht="25" customHeight="1">
      <c r="A28" s="129" t="s">
        <v>147</v>
      </c>
      <c r="B28" s="165"/>
      <c r="C28" s="165">
        <v>0</v>
      </c>
      <c r="D28" s="262">
        <f t="shared" si="7"/>
        <v>0</v>
      </c>
      <c r="E28" s="262">
        <v>0</v>
      </c>
      <c r="F28" s="262">
        <v>0</v>
      </c>
      <c r="G28" s="130">
        <f t="shared" si="1"/>
        <v>0</v>
      </c>
      <c r="H28" s="165"/>
      <c r="I28" s="165">
        <v>0</v>
      </c>
      <c r="J28" s="262">
        <f t="shared" si="9"/>
        <v>0</v>
      </c>
      <c r="K28" s="262">
        <v>0</v>
      </c>
      <c r="L28" s="262">
        <v>0</v>
      </c>
      <c r="M28" s="130">
        <f t="shared" si="2"/>
        <v>0</v>
      </c>
      <c r="N28" s="165"/>
      <c r="O28" s="165">
        <v>0</v>
      </c>
      <c r="P28" s="262">
        <f t="shared" si="8"/>
        <v>0</v>
      </c>
      <c r="Q28" s="262">
        <v>0</v>
      </c>
      <c r="R28" s="409">
        <v>0</v>
      </c>
      <c r="S28" s="131">
        <f t="shared" si="3"/>
        <v>0</v>
      </c>
      <c r="T28" s="95"/>
      <c r="U28" s="129" t="s">
        <v>147</v>
      </c>
      <c r="V28" s="165"/>
      <c r="W28" s="165"/>
      <c r="X28" s="166"/>
      <c r="Z28" s="331">
        <f t="shared" si="4"/>
        <v>0</v>
      </c>
      <c r="AA28" s="130">
        <f t="shared" si="5"/>
        <v>0</v>
      </c>
      <c r="AB28" s="308" t="str">
        <f t="shared" si="6"/>
        <v>○</v>
      </c>
    </row>
    <row r="29" spans="1:28" ht="25" customHeight="1">
      <c r="A29" s="129" t="s">
        <v>148</v>
      </c>
      <c r="B29" s="165"/>
      <c r="C29" s="165">
        <v>0</v>
      </c>
      <c r="D29" s="262">
        <f t="shared" si="7"/>
        <v>0</v>
      </c>
      <c r="E29" s="262">
        <v>0</v>
      </c>
      <c r="F29" s="262">
        <v>0</v>
      </c>
      <c r="G29" s="130">
        <f t="shared" si="1"/>
        <v>0</v>
      </c>
      <c r="H29" s="165"/>
      <c r="I29" s="165">
        <v>0</v>
      </c>
      <c r="J29" s="262">
        <f t="shared" si="9"/>
        <v>0</v>
      </c>
      <c r="K29" s="262">
        <v>0</v>
      </c>
      <c r="L29" s="262">
        <v>0</v>
      </c>
      <c r="M29" s="130">
        <f t="shared" si="2"/>
        <v>0</v>
      </c>
      <c r="N29" s="165"/>
      <c r="O29" s="165">
        <v>0</v>
      </c>
      <c r="P29" s="262">
        <f t="shared" si="8"/>
        <v>0</v>
      </c>
      <c r="Q29" s="262">
        <v>0</v>
      </c>
      <c r="R29" s="409">
        <v>0</v>
      </c>
      <c r="S29" s="131">
        <f t="shared" si="3"/>
        <v>0</v>
      </c>
      <c r="T29" s="95"/>
      <c r="U29" s="129" t="s">
        <v>148</v>
      </c>
      <c r="V29" s="165"/>
      <c r="W29" s="165"/>
      <c r="X29" s="166"/>
      <c r="Z29" s="331">
        <f t="shared" si="4"/>
        <v>0</v>
      </c>
      <c r="AA29" s="130">
        <f t="shared" si="5"/>
        <v>0</v>
      </c>
      <c r="AB29" s="308" t="str">
        <f t="shared" si="6"/>
        <v>○</v>
      </c>
    </row>
    <row r="30" spans="1:28" ht="25" customHeight="1">
      <c r="A30" s="129" t="s">
        <v>149</v>
      </c>
      <c r="B30" s="165"/>
      <c r="C30" s="165">
        <v>0</v>
      </c>
      <c r="D30" s="262">
        <f t="shared" si="7"/>
        <v>0</v>
      </c>
      <c r="E30" s="262">
        <v>0</v>
      </c>
      <c r="F30" s="262">
        <v>0</v>
      </c>
      <c r="G30" s="130">
        <f t="shared" si="1"/>
        <v>0</v>
      </c>
      <c r="H30" s="165"/>
      <c r="I30" s="165">
        <v>0</v>
      </c>
      <c r="J30" s="262">
        <f t="shared" si="9"/>
        <v>0</v>
      </c>
      <c r="K30" s="262">
        <v>0</v>
      </c>
      <c r="L30" s="262">
        <v>0</v>
      </c>
      <c r="M30" s="130">
        <f t="shared" si="2"/>
        <v>0</v>
      </c>
      <c r="N30" s="165"/>
      <c r="O30" s="165">
        <v>0</v>
      </c>
      <c r="P30" s="262">
        <f t="shared" si="8"/>
        <v>0</v>
      </c>
      <c r="Q30" s="262">
        <v>0</v>
      </c>
      <c r="R30" s="409">
        <v>0</v>
      </c>
      <c r="S30" s="131">
        <f t="shared" si="3"/>
        <v>0</v>
      </c>
      <c r="T30" s="95"/>
      <c r="U30" s="129" t="s">
        <v>149</v>
      </c>
      <c r="V30" s="165"/>
      <c r="W30" s="165"/>
      <c r="X30" s="166"/>
      <c r="Z30" s="331">
        <f t="shared" si="4"/>
        <v>0</v>
      </c>
      <c r="AA30" s="130">
        <f t="shared" si="5"/>
        <v>0</v>
      </c>
      <c r="AB30" s="308" t="str">
        <f t="shared" si="6"/>
        <v>○</v>
      </c>
    </row>
    <row r="31" spans="1:28" ht="25" customHeight="1">
      <c r="A31" s="129" t="s">
        <v>150</v>
      </c>
      <c r="B31" s="165"/>
      <c r="C31" s="165">
        <v>0</v>
      </c>
      <c r="D31" s="262">
        <f t="shared" si="7"/>
        <v>0</v>
      </c>
      <c r="E31" s="262">
        <v>0</v>
      </c>
      <c r="F31" s="262">
        <v>0</v>
      </c>
      <c r="G31" s="130">
        <f t="shared" si="1"/>
        <v>0</v>
      </c>
      <c r="H31" s="165"/>
      <c r="I31" s="165">
        <v>0</v>
      </c>
      <c r="J31" s="262">
        <f t="shared" si="9"/>
        <v>0</v>
      </c>
      <c r="K31" s="262">
        <v>0</v>
      </c>
      <c r="L31" s="262">
        <v>0</v>
      </c>
      <c r="M31" s="130">
        <f t="shared" si="2"/>
        <v>0</v>
      </c>
      <c r="N31" s="165"/>
      <c r="O31" s="165">
        <v>0</v>
      </c>
      <c r="P31" s="262">
        <f t="shared" si="8"/>
        <v>0</v>
      </c>
      <c r="Q31" s="262">
        <v>0</v>
      </c>
      <c r="R31" s="409">
        <v>0</v>
      </c>
      <c r="S31" s="131">
        <f t="shared" si="3"/>
        <v>0</v>
      </c>
      <c r="T31" s="95"/>
      <c r="U31" s="129" t="s">
        <v>150</v>
      </c>
      <c r="V31" s="165"/>
      <c r="W31" s="165"/>
      <c r="X31" s="166"/>
      <c r="Z31" s="331">
        <f t="shared" si="4"/>
        <v>0</v>
      </c>
      <c r="AA31" s="130">
        <f t="shared" si="5"/>
        <v>0</v>
      </c>
      <c r="AB31" s="308" t="str">
        <f t="shared" si="6"/>
        <v>○</v>
      </c>
    </row>
    <row r="32" spans="1:28" ht="25" customHeight="1">
      <c r="A32" s="129" t="s">
        <v>151</v>
      </c>
      <c r="B32" s="165"/>
      <c r="C32" s="165">
        <v>0</v>
      </c>
      <c r="D32" s="262">
        <f t="shared" si="7"/>
        <v>0</v>
      </c>
      <c r="E32" s="262">
        <v>0</v>
      </c>
      <c r="F32" s="262">
        <v>0</v>
      </c>
      <c r="G32" s="130">
        <f t="shared" si="1"/>
        <v>0</v>
      </c>
      <c r="H32" s="165"/>
      <c r="I32" s="165">
        <v>0</v>
      </c>
      <c r="J32" s="262">
        <f t="shared" si="9"/>
        <v>0</v>
      </c>
      <c r="K32" s="262">
        <v>0</v>
      </c>
      <c r="L32" s="262">
        <v>0</v>
      </c>
      <c r="M32" s="130">
        <f t="shared" si="2"/>
        <v>0</v>
      </c>
      <c r="N32" s="165"/>
      <c r="O32" s="165">
        <v>0</v>
      </c>
      <c r="P32" s="262">
        <f t="shared" si="8"/>
        <v>0</v>
      </c>
      <c r="Q32" s="262">
        <v>0</v>
      </c>
      <c r="R32" s="409">
        <v>0</v>
      </c>
      <c r="S32" s="131">
        <f t="shared" si="3"/>
        <v>0</v>
      </c>
      <c r="T32" s="95"/>
      <c r="U32" s="129" t="s">
        <v>151</v>
      </c>
      <c r="V32" s="165"/>
      <c r="W32" s="165"/>
      <c r="X32" s="166"/>
      <c r="Z32" s="331">
        <f t="shared" si="4"/>
        <v>0</v>
      </c>
      <c r="AA32" s="130">
        <f t="shared" si="5"/>
        <v>0</v>
      </c>
      <c r="AB32" s="308" t="str">
        <f t="shared" si="6"/>
        <v>○</v>
      </c>
    </row>
    <row r="33" spans="1:37" ht="25" customHeight="1">
      <c r="A33" s="129" t="s">
        <v>152</v>
      </c>
      <c r="B33" s="165"/>
      <c r="C33" s="165">
        <v>0</v>
      </c>
      <c r="D33" s="262">
        <f t="shared" si="7"/>
        <v>0</v>
      </c>
      <c r="E33" s="262">
        <v>0</v>
      </c>
      <c r="F33" s="262">
        <v>0</v>
      </c>
      <c r="G33" s="130">
        <f t="shared" si="1"/>
        <v>0</v>
      </c>
      <c r="H33" s="165"/>
      <c r="I33" s="165">
        <v>0</v>
      </c>
      <c r="J33" s="262">
        <f t="shared" si="9"/>
        <v>0</v>
      </c>
      <c r="K33" s="262">
        <v>0</v>
      </c>
      <c r="L33" s="262">
        <v>0</v>
      </c>
      <c r="M33" s="130">
        <f t="shared" si="2"/>
        <v>0</v>
      </c>
      <c r="N33" s="165"/>
      <c r="O33" s="165">
        <v>0</v>
      </c>
      <c r="P33" s="262">
        <f t="shared" si="8"/>
        <v>0</v>
      </c>
      <c r="Q33" s="262">
        <v>0</v>
      </c>
      <c r="R33" s="409">
        <v>0</v>
      </c>
      <c r="S33" s="131">
        <f t="shared" si="3"/>
        <v>0</v>
      </c>
      <c r="T33" s="95"/>
      <c r="U33" s="129" t="s">
        <v>152</v>
      </c>
      <c r="V33" s="165"/>
      <c r="W33" s="165"/>
      <c r="X33" s="166"/>
      <c r="Z33" s="331">
        <f t="shared" si="4"/>
        <v>0</v>
      </c>
      <c r="AA33" s="130">
        <f t="shared" si="5"/>
        <v>0</v>
      </c>
      <c r="AB33" s="308" t="str">
        <f t="shared" si="6"/>
        <v>○</v>
      </c>
    </row>
    <row r="34" spans="1:37" ht="25" customHeight="1">
      <c r="A34" s="129" t="s">
        <v>153</v>
      </c>
      <c r="B34" s="165"/>
      <c r="C34" s="165">
        <v>0</v>
      </c>
      <c r="D34" s="262">
        <f t="shared" si="7"/>
        <v>0</v>
      </c>
      <c r="E34" s="262">
        <v>0</v>
      </c>
      <c r="F34" s="262">
        <v>0</v>
      </c>
      <c r="G34" s="130">
        <f t="shared" si="1"/>
        <v>0</v>
      </c>
      <c r="H34" s="165"/>
      <c r="I34" s="165">
        <v>0</v>
      </c>
      <c r="J34" s="262">
        <f t="shared" si="9"/>
        <v>0</v>
      </c>
      <c r="K34" s="262">
        <v>0</v>
      </c>
      <c r="L34" s="262">
        <v>0</v>
      </c>
      <c r="M34" s="130">
        <f t="shared" si="2"/>
        <v>0</v>
      </c>
      <c r="N34" s="165"/>
      <c r="O34" s="165">
        <v>0</v>
      </c>
      <c r="P34" s="262">
        <f t="shared" si="8"/>
        <v>0</v>
      </c>
      <c r="Q34" s="262">
        <v>0</v>
      </c>
      <c r="R34" s="409">
        <v>0</v>
      </c>
      <c r="S34" s="131">
        <f t="shared" si="3"/>
        <v>0</v>
      </c>
      <c r="T34" s="95"/>
      <c r="U34" s="129" t="s">
        <v>153</v>
      </c>
      <c r="V34" s="165"/>
      <c r="W34" s="165"/>
      <c r="X34" s="166"/>
      <c r="Z34" s="331">
        <f t="shared" si="4"/>
        <v>0</v>
      </c>
      <c r="AA34" s="130">
        <f t="shared" si="5"/>
        <v>0</v>
      </c>
      <c r="AB34" s="308" t="str">
        <f t="shared" si="6"/>
        <v>○</v>
      </c>
    </row>
    <row r="35" spans="1:37" ht="25" customHeight="1">
      <c r="A35" s="129" t="s">
        <v>154</v>
      </c>
      <c r="B35" s="165"/>
      <c r="C35" s="165">
        <v>0</v>
      </c>
      <c r="D35" s="262">
        <f t="shared" si="7"/>
        <v>0</v>
      </c>
      <c r="E35" s="262">
        <v>0</v>
      </c>
      <c r="F35" s="262">
        <v>0</v>
      </c>
      <c r="G35" s="130">
        <f t="shared" si="1"/>
        <v>0</v>
      </c>
      <c r="H35" s="165"/>
      <c r="I35" s="165">
        <v>0</v>
      </c>
      <c r="J35" s="262">
        <f t="shared" si="9"/>
        <v>0</v>
      </c>
      <c r="K35" s="262">
        <v>0</v>
      </c>
      <c r="L35" s="262">
        <v>0</v>
      </c>
      <c r="M35" s="130">
        <f t="shared" si="2"/>
        <v>0</v>
      </c>
      <c r="N35" s="165"/>
      <c r="O35" s="165">
        <v>0</v>
      </c>
      <c r="P35" s="262">
        <f t="shared" si="8"/>
        <v>0</v>
      </c>
      <c r="Q35" s="262">
        <v>0</v>
      </c>
      <c r="R35" s="409">
        <v>0</v>
      </c>
      <c r="S35" s="131">
        <f t="shared" si="3"/>
        <v>0</v>
      </c>
      <c r="T35" s="95"/>
      <c r="U35" s="129" t="s">
        <v>154</v>
      </c>
      <c r="V35" s="165"/>
      <c r="W35" s="165"/>
      <c r="X35" s="166"/>
      <c r="Z35" s="331">
        <f t="shared" si="4"/>
        <v>0</v>
      </c>
      <c r="AA35" s="130">
        <f t="shared" si="5"/>
        <v>0</v>
      </c>
      <c r="AB35" s="308" t="str">
        <f t="shared" si="6"/>
        <v>○</v>
      </c>
    </row>
    <row r="36" spans="1:37" ht="25" customHeight="1">
      <c r="A36" s="129" t="s">
        <v>155</v>
      </c>
      <c r="B36" s="165"/>
      <c r="C36" s="165">
        <v>0</v>
      </c>
      <c r="D36" s="262">
        <f t="shared" si="7"/>
        <v>0</v>
      </c>
      <c r="E36" s="262">
        <v>0</v>
      </c>
      <c r="F36" s="262">
        <v>0</v>
      </c>
      <c r="G36" s="130">
        <f t="shared" si="1"/>
        <v>0</v>
      </c>
      <c r="H36" s="165"/>
      <c r="I36" s="165">
        <v>0</v>
      </c>
      <c r="J36" s="262">
        <f t="shared" si="9"/>
        <v>0</v>
      </c>
      <c r="K36" s="262">
        <v>0</v>
      </c>
      <c r="L36" s="262">
        <v>0</v>
      </c>
      <c r="M36" s="130">
        <f t="shared" si="2"/>
        <v>0</v>
      </c>
      <c r="N36" s="165"/>
      <c r="O36" s="165">
        <v>0</v>
      </c>
      <c r="P36" s="262">
        <f t="shared" si="8"/>
        <v>0</v>
      </c>
      <c r="Q36" s="262">
        <v>0</v>
      </c>
      <c r="R36" s="409">
        <v>0</v>
      </c>
      <c r="S36" s="131">
        <f t="shared" si="3"/>
        <v>0</v>
      </c>
      <c r="T36" s="95"/>
      <c r="U36" s="129" t="s">
        <v>155</v>
      </c>
      <c r="V36" s="165"/>
      <c r="W36" s="165"/>
      <c r="X36" s="166"/>
      <c r="Z36" s="331">
        <f t="shared" si="4"/>
        <v>0</v>
      </c>
      <c r="AA36" s="130">
        <f t="shared" si="5"/>
        <v>0</v>
      </c>
      <c r="AB36" s="308" t="str">
        <f t="shared" si="6"/>
        <v>○</v>
      </c>
    </row>
    <row r="37" spans="1:37" ht="25" customHeight="1">
      <c r="A37" s="129" t="s">
        <v>156</v>
      </c>
      <c r="B37" s="165"/>
      <c r="C37" s="165">
        <v>0</v>
      </c>
      <c r="D37" s="262">
        <f t="shared" si="7"/>
        <v>0</v>
      </c>
      <c r="E37" s="262">
        <v>0</v>
      </c>
      <c r="F37" s="262">
        <v>0</v>
      </c>
      <c r="G37" s="130">
        <f t="shared" si="1"/>
        <v>0</v>
      </c>
      <c r="H37" s="165"/>
      <c r="I37" s="165">
        <v>0</v>
      </c>
      <c r="J37" s="262">
        <f t="shared" si="9"/>
        <v>0</v>
      </c>
      <c r="K37" s="262">
        <v>0</v>
      </c>
      <c r="L37" s="262">
        <v>0</v>
      </c>
      <c r="M37" s="130">
        <f t="shared" si="2"/>
        <v>0</v>
      </c>
      <c r="N37" s="165"/>
      <c r="O37" s="165">
        <v>0</v>
      </c>
      <c r="P37" s="262">
        <f t="shared" si="8"/>
        <v>0</v>
      </c>
      <c r="Q37" s="262">
        <v>0</v>
      </c>
      <c r="R37" s="409">
        <v>0</v>
      </c>
      <c r="S37" s="131">
        <f t="shared" si="3"/>
        <v>0</v>
      </c>
      <c r="T37" s="95"/>
      <c r="U37" s="129" t="s">
        <v>156</v>
      </c>
      <c r="V37" s="165"/>
      <c r="W37" s="165"/>
      <c r="X37" s="166"/>
      <c r="Z37" s="331">
        <f t="shared" si="4"/>
        <v>0</v>
      </c>
      <c r="AA37" s="130">
        <f t="shared" si="5"/>
        <v>0</v>
      </c>
      <c r="AB37" s="308" t="str">
        <f t="shared" si="6"/>
        <v>○</v>
      </c>
    </row>
    <row r="38" spans="1:37" ht="25" customHeight="1">
      <c r="A38" s="129" t="s">
        <v>157</v>
      </c>
      <c r="B38" s="165"/>
      <c r="C38" s="165">
        <v>0</v>
      </c>
      <c r="D38" s="262">
        <f t="shared" si="7"/>
        <v>0</v>
      </c>
      <c r="E38" s="262">
        <v>0</v>
      </c>
      <c r="F38" s="262">
        <v>0</v>
      </c>
      <c r="G38" s="130">
        <f t="shared" si="1"/>
        <v>0</v>
      </c>
      <c r="H38" s="165"/>
      <c r="I38" s="165">
        <v>0</v>
      </c>
      <c r="J38" s="262">
        <f t="shared" si="9"/>
        <v>0</v>
      </c>
      <c r="K38" s="262">
        <v>0</v>
      </c>
      <c r="L38" s="262">
        <v>0</v>
      </c>
      <c r="M38" s="130">
        <f t="shared" si="2"/>
        <v>0</v>
      </c>
      <c r="N38" s="165"/>
      <c r="O38" s="165">
        <v>0</v>
      </c>
      <c r="P38" s="262">
        <f t="shared" si="8"/>
        <v>0</v>
      </c>
      <c r="Q38" s="262">
        <v>0</v>
      </c>
      <c r="R38" s="409">
        <v>0</v>
      </c>
      <c r="S38" s="131">
        <f t="shared" si="3"/>
        <v>0</v>
      </c>
      <c r="T38" s="95"/>
      <c r="U38" s="129" t="s">
        <v>157</v>
      </c>
      <c r="V38" s="165"/>
      <c r="W38" s="165"/>
      <c r="X38" s="166"/>
      <c r="Z38" s="331">
        <f t="shared" si="4"/>
        <v>0</v>
      </c>
      <c r="AA38" s="130">
        <f t="shared" si="5"/>
        <v>0</v>
      </c>
      <c r="AB38" s="308" t="str">
        <f t="shared" si="6"/>
        <v>○</v>
      </c>
    </row>
    <row r="39" spans="1:37" ht="25" customHeight="1">
      <c r="A39" s="129" t="s">
        <v>158</v>
      </c>
      <c r="B39" s="165"/>
      <c r="C39" s="165">
        <v>0</v>
      </c>
      <c r="D39" s="262">
        <f t="shared" si="7"/>
        <v>0</v>
      </c>
      <c r="E39" s="262">
        <v>0</v>
      </c>
      <c r="F39" s="262">
        <v>0</v>
      </c>
      <c r="G39" s="130">
        <f t="shared" si="1"/>
        <v>0</v>
      </c>
      <c r="H39" s="165"/>
      <c r="I39" s="165">
        <v>0</v>
      </c>
      <c r="J39" s="262">
        <f t="shared" si="9"/>
        <v>0</v>
      </c>
      <c r="K39" s="262">
        <v>0</v>
      </c>
      <c r="L39" s="262">
        <v>0</v>
      </c>
      <c r="M39" s="130">
        <f t="shared" si="2"/>
        <v>0</v>
      </c>
      <c r="N39" s="165"/>
      <c r="O39" s="165">
        <v>0</v>
      </c>
      <c r="P39" s="262">
        <f t="shared" si="8"/>
        <v>0</v>
      </c>
      <c r="Q39" s="262">
        <v>0</v>
      </c>
      <c r="R39" s="409">
        <v>0</v>
      </c>
      <c r="S39" s="131">
        <f t="shared" si="3"/>
        <v>0</v>
      </c>
      <c r="T39" s="95"/>
      <c r="U39" s="129" t="s">
        <v>158</v>
      </c>
      <c r="V39" s="165"/>
      <c r="W39" s="165"/>
      <c r="X39" s="166"/>
      <c r="Z39" s="331">
        <f t="shared" si="4"/>
        <v>0</v>
      </c>
      <c r="AA39" s="130">
        <f t="shared" si="5"/>
        <v>0</v>
      </c>
      <c r="AB39" s="308" t="str">
        <f t="shared" si="6"/>
        <v>○</v>
      </c>
    </row>
    <row r="40" spans="1:37" ht="25" customHeight="1">
      <c r="A40" s="123" t="s">
        <v>159</v>
      </c>
      <c r="B40" s="238"/>
      <c r="C40" s="238">
        <v>0</v>
      </c>
      <c r="D40" s="263">
        <f t="shared" si="7"/>
        <v>0</v>
      </c>
      <c r="E40" s="263">
        <v>0</v>
      </c>
      <c r="F40" s="263">
        <v>0</v>
      </c>
      <c r="G40" s="132">
        <f t="shared" si="1"/>
        <v>0</v>
      </c>
      <c r="H40" s="238"/>
      <c r="I40" s="238">
        <v>0</v>
      </c>
      <c r="J40" s="263">
        <f t="shared" si="9"/>
        <v>0</v>
      </c>
      <c r="K40" s="263">
        <v>0</v>
      </c>
      <c r="L40" s="263">
        <v>0</v>
      </c>
      <c r="M40" s="132">
        <f t="shared" si="2"/>
        <v>0</v>
      </c>
      <c r="N40" s="238"/>
      <c r="O40" s="238">
        <v>0</v>
      </c>
      <c r="P40" s="263">
        <f t="shared" si="8"/>
        <v>0</v>
      </c>
      <c r="Q40" s="263">
        <v>0</v>
      </c>
      <c r="R40" s="263">
        <v>0</v>
      </c>
      <c r="S40" s="240">
        <f t="shared" si="3"/>
        <v>0</v>
      </c>
      <c r="T40" s="95"/>
      <c r="U40" s="123" t="s">
        <v>159</v>
      </c>
      <c r="V40" s="238"/>
      <c r="W40" s="238"/>
      <c r="X40" s="239"/>
      <c r="Z40" s="332">
        <f t="shared" si="4"/>
        <v>0</v>
      </c>
      <c r="AA40" s="132">
        <f t="shared" si="5"/>
        <v>0</v>
      </c>
      <c r="AB40" s="162" t="str">
        <f t="shared" si="6"/>
        <v>○</v>
      </c>
    </row>
    <row r="41" spans="1:37" ht="16.5">
      <c r="A41" s="217"/>
      <c r="B41" s="218"/>
      <c r="C41" s="218"/>
      <c r="D41" s="218"/>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row>
    <row r="42" spans="1:37" ht="36" customHeight="1">
      <c r="A42" s="595" t="s">
        <v>506</v>
      </c>
      <c r="B42" s="595"/>
      <c r="C42" s="595"/>
      <c r="D42" s="595"/>
      <c r="E42" s="59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218"/>
      <c r="AE42" s="218"/>
      <c r="AF42" s="218"/>
      <c r="AG42" s="218"/>
      <c r="AH42" s="218"/>
      <c r="AI42" s="218"/>
      <c r="AJ42" s="218"/>
      <c r="AK42" s="218"/>
    </row>
    <row r="43" spans="1:37" ht="52.5" customHeight="1">
      <c r="A43" s="595" t="s">
        <v>507</v>
      </c>
      <c r="B43" s="595"/>
      <c r="C43" s="595"/>
      <c r="D43" s="595"/>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218"/>
      <c r="AE43" s="218"/>
      <c r="AF43" s="218"/>
      <c r="AG43" s="218"/>
      <c r="AH43" s="218"/>
      <c r="AI43" s="218"/>
      <c r="AJ43" s="218"/>
      <c r="AK43" s="218"/>
    </row>
    <row r="44" spans="1:37" ht="37.5" customHeight="1">
      <c r="A44" s="595" t="s">
        <v>508</v>
      </c>
      <c r="B44" s="595"/>
      <c r="C44" s="595"/>
      <c r="D44" s="595"/>
      <c r="E44" s="595"/>
      <c r="F44" s="595"/>
      <c r="G44" s="595"/>
      <c r="H44" s="595"/>
      <c r="I44" s="595"/>
      <c r="J44" s="595"/>
      <c r="K44" s="595"/>
      <c r="L44" s="595"/>
      <c r="M44" s="595"/>
      <c r="N44" s="595"/>
      <c r="O44" s="595"/>
      <c r="P44" s="595"/>
      <c r="Q44" s="595"/>
      <c r="R44" s="595"/>
      <c r="S44" s="595"/>
      <c r="T44" s="595"/>
      <c r="U44" s="595"/>
      <c r="V44" s="595"/>
      <c r="W44" s="595"/>
      <c r="X44" s="595"/>
      <c r="Y44" s="595"/>
      <c r="Z44" s="595"/>
      <c r="AA44" s="595"/>
      <c r="AB44" s="595"/>
      <c r="AC44" s="595"/>
      <c r="AD44" s="218"/>
      <c r="AE44" s="218"/>
      <c r="AF44" s="218"/>
      <c r="AG44" s="218"/>
      <c r="AH44" s="218"/>
      <c r="AI44" s="218"/>
      <c r="AJ44" s="218"/>
      <c r="AK44" s="218"/>
    </row>
    <row r="45" spans="1:37" ht="17.149999999999999" customHeight="1">
      <c r="A45" s="351" t="s">
        <v>509</v>
      </c>
      <c r="B45" s="352"/>
      <c r="C45" s="352"/>
      <c r="D45" s="352"/>
      <c r="E45" s="352"/>
      <c r="F45" s="352"/>
      <c r="G45" s="352"/>
      <c r="H45" s="352"/>
      <c r="I45" s="352"/>
      <c r="J45" s="352"/>
      <c r="K45" s="353"/>
      <c r="L45" s="353"/>
      <c r="M45" s="353"/>
      <c r="N45" s="352"/>
      <c r="O45" s="353"/>
      <c r="P45" s="353"/>
      <c r="Q45" s="353"/>
      <c r="R45" s="353"/>
      <c r="S45" s="353"/>
      <c r="T45" s="353"/>
      <c r="U45" s="353"/>
      <c r="V45" s="353"/>
      <c r="W45" s="353"/>
      <c r="X45" s="353"/>
      <c r="Y45" s="353"/>
      <c r="Z45" s="353"/>
      <c r="AA45" s="353"/>
      <c r="AB45" s="353"/>
      <c r="AC45" s="353"/>
    </row>
    <row r="46" spans="1:37" ht="17.25" customHeight="1">
      <c r="A46" s="354" t="s">
        <v>510</v>
      </c>
      <c r="B46" s="352"/>
      <c r="C46" s="352"/>
      <c r="D46" s="352"/>
      <c r="E46" s="352"/>
      <c r="F46" s="352"/>
      <c r="G46" s="352"/>
      <c r="H46" s="352"/>
      <c r="I46" s="352"/>
      <c r="J46" s="352"/>
      <c r="K46" s="353"/>
      <c r="L46" s="353"/>
      <c r="M46" s="353"/>
      <c r="N46" s="352"/>
      <c r="O46" s="353"/>
      <c r="P46" s="353"/>
      <c r="Q46" s="353"/>
      <c r="R46" s="353"/>
      <c r="S46" s="353"/>
      <c r="T46" s="353"/>
      <c r="U46" s="353"/>
      <c r="V46" s="353"/>
      <c r="W46" s="353"/>
      <c r="X46" s="353"/>
      <c r="Y46" s="353"/>
      <c r="Z46" s="353"/>
      <c r="AA46" s="353"/>
      <c r="AB46" s="353"/>
      <c r="AC46" s="353"/>
    </row>
  </sheetData>
  <sheetProtection algorithmName="SHA-512" hashValue="DrtL7JW2mXWGT88HQxGVQc6unCaOwYvcrByQzF6uPe/Y1p9Pjd2Qy9QktuiZzm7WNzxtHz/uG+auWnD9+NkKKg==" saltValue="UkBH8mbwqLyMqpCCylmw9g==" spinCount="100000" sheet="1" objects="1" scenarios="1"/>
  <customSheetViews>
    <customSheetView guid="{00E5FA86-1172-4EED-8DB5-202766590116}" scale="55" showPageBreaks="1" fitToPage="1" printArea="1" view="pageBreakPreview">
      <selection activeCell="A2" sqref="A2"/>
      <pageMargins left="0.7" right="0.7" top="0.75" bottom="0.75" header="0.3" footer="0.3"/>
      <pageSetup paperSize="9" scale="45" orientation="landscape" r:id="rId1"/>
    </customSheetView>
  </customSheetViews>
  <mergeCells count="14">
    <mergeCell ref="Z1:AB1"/>
    <mergeCell ref="A43:AC43"/>
    <mergeCell ref="A44:AC44"/>
    <mergeCell ref="Z6:Z9"/>
    <mergeCell ref="AA6:AA9"/>
    <mergeCell ref="AB6:AB9"/>
    <mergeCell ref="A4:S4"/>
    <mergeCell ref="U4:X5"/>
    <mergeCell ref="Z4:AB5"/>
    <mergeCell ref="A5:S5"/>
    <mergeCell ref="B6:G6"/>
    <mergeCell ref="H6:M6"/>
    <mergeCell ref="N6:S6"/>
    <mergeCell ref="A42:AC42"/>
  </mergeCells>
  <phoneticPr fontId="2"/>
  <conditionalFormatting sqref="C10:F40 I11:L40 O11:R40 V10:X40">
    <cfRule type="expression" dxfId="15" priority="8">
      <formula>$Z$2="段階０"</formula>
    </cfRule>
  </conditionalFormatting>
  <conditionalFormatting sqref="B10:B40">
    <cfRule type="expression" dxfId="14" priority="7">
      <formula>$Z$2="段階０"</formula>
    </cfRule>
  </conditionalFormatting>
  <conditionalFormatting sqref="H11:H40">
    <cfRule type="expression" dxfId="13" priority="6">
      <formula>$Z$2="段階０"</formula>
    </cfRule>
  </conditionalFormatting>
  <conditionalFormatting sqref="N11:N40">
    <cfRule type="expression" dxfId="12" priority="5">
      <formula>$Z$2="段階０"</formula>
    </cfRule>
  </conditionalFormatting>
  <conditionalFormatting sqref="I10:L10">
    <cfRule type="expression" dxfId="11" priority="4">
      <formula>$Z$2="段階０"</formula>
    </cfRule>
  </conditionalFormatting>
  <conditionalFormatting sqref="H10">
    <cfRule type="expression" dxfId="10" priority="3">
      <formula>$Z$2="段階０"</formula>
    </cfRule>
  </conditionalFormatting>
  <conditionalFormatting sqref="O10:R10">
    <cfRule type="expression" dxfId="9" priority="2">
      <formula>$Z$2="段階０"</formula>
    </cfRule>
  </conditionalFormatting>
  <conditionalFormatting sqref="N10">
    <cfRule type="expression" dxfId="8" priority="1">
      <formula>$Z$2="段階０"</formula>
    </cfRule>
  </conditionalFormatting>
  <dataValidations count="10">
    <dataValidation type="whole" operator="greaterThanOrEqual" allowBlank="1" showInputMessage="1" showErrorMessage="1" error="空床数がマイナスになっています" sqref="N10:N18 H10:H18 O10:O40 I10:I40 C10:C40 B10:B18">
      <formula1>D10</formula1>
    </dataValidation>
    <dataValidation type="whole" operator="lessThanOrEqual" allowBlank="1" showInputMessage="1" showErrorMessage="1" error="確保病床数を超えております" sqref="P10:P40 J10:J40 D10:D40">
      <formula1>C10</formula1>
    </dataValidation>
    <dataValidation type="whole" operator="lessThanOrEqual" showInputMessage="1" showErrorMessage="1" error="空床数がマイナスになっています" sqref="Q10:Q40 K10:K40 E10:E40">
      <formula1>D10</formula1>
    </dataValidation>
    <dataValidation type="whole" operator="lessThanOrEqual" allowBlank="1" showInputMessage="1" showErrorMessage="1" error="(C)と(D)の合計が(B)を超えています_x000a_" prompt="(C)と(D)の合計が(B)を超えない上限で値を入力してください" sqref="L10:L40 F10:F40">
      <formula1>D10-E10</formula1>
    </dataValidation>
    <dataValidation type="whole" operator="lessThanOrEqual" allowBlank="1" showInputMessage="1" showErrorMessage="1" error="(C)と(D)の合計が(B)を超えています" prompt="(C)と(D)の合計が(B)を超えない上限で値を入力してください" sqref="R10:R40">
      <formula1>P10-Q10</formula1>
    </dataValidation>
    <dataValidation type="custom" allowBlank="1" showInputMessage="1" showErrorMessage="1" error="休止病床数の上限を上回っています" sqref="V10:V40">
      <formula1>SUM(V10:X10)&lt;=Z10</formula1>
    </dataValidation>
    <dataValidation type="custom" allowBlank="1" showInputMessage="1" showErrorMessage="1" error="休止病床数の上限を上回っています" sqref="W10:W40">
      <formula1>SUM(V10:X10)&lt;=Z10</formula1>
    </dataValidation>
    <dataValidation type="custom" allowBlank="1" showInputMessage="1" showErrorMessage="1" error="休止病床数の上限を上回っています" sqref="X10:X40">
      <formula1>SUM(V10:X10)&lt;=Z10</formula1>
    </dataValidation>
    <dataValidation type="list" allowBlank="1" showInputMessage="1" showErrorMessage="1" sqref="Z2:AB2">
      <formula1>"段階０,段階Ⅰ,段階Ⅱ,段階Ⅲ"</formula1>
    </dataValidation>
    <dataValidation type="whole" operator="greaterThanOrEqual" allowBlank="1" showInputMessage="1" showErrorMessage="1" error="空床数がマイナスになっています" prompt="①コロナ病床数（中Ⅱ以上）の合計値　②コロナ病床のうち「重症用病床」＋「中等症Ⅱ用病床」数の合計値　が等しくなるよう入力してください。" sqref="B19:B40 H19:H40 N19:N40">
      <formula1>D19</formula1>
    </dataValidation>
  </dataValidations>
  <pageMargins left="0.7" right="0.7" top="0.75" bottom="0.75" header="0.3" footer="0.3"/>
  <pageSetup paperSize="9" scale="43" orientation="landscape" r:id="rId2"/>
  <ignoredErrors>
    <ignoredError sqref="D19:D40 J19 P19:P22 J21:J40 P24:P40" unlockedFormula="1"/>
  </ignoredError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48"/>
  <sheetViews>
    <sheetView view="pageBreakPreview" zoomScale="70" zoomScaleNormal="85" zoomScaleSheetLayoutView="70" workbookViewId="0"/>
  </sheetViews>
  <sheetFormatPr defaultColWidth="9" defaultRowHeight="13"/>
  <cols>
    <col min="1" max="19" width="5.58203125" style="96" customWidth="1"/>
    <col min="20" max="20" width="4.58203125" style="96" customWidth="1"/>
    <col min="21" max="21" width="6.58203125" style="96" customWidth="1"/>
    <col min="22" max="24" width="6.83203125" style="96" customWidth="1"/>
    <col min="25" max="25" width="3.58203125" style="96" customWidth="1"/>
    <col min="26" max="16384" width="9" style="96"/>
  </cols>
  <sheetData>
    <row r="1" spans="1:29" ht="18.75" customHeight="1">
      <c r="A1" s="425" t="s">
        <v>471</v>
      </c>
      <c r="B1" s="220"/>
      <c r="C1" s="220"/>
      <c r="D1" s="220"/>
      <c r="E1" s="220"/>
      <c r="F1" s="220"/>
      <c r="G1" s="220"/>
      <c r="H1" s="220"/>
      <c r="I1" s="222"/>
      <c r="J1" s="222"/>
      <c r="K1" s="222"/>
      <c r="L1" s="222"/>
      <c r="M1" s="220"/>
      <c r="N1" s="220"/>
      <c r="O1" s="95"/>
      <c r="P1" s="95"/>
      <c r="Q1" s="95"/>
      <c r="R1" s="95"/>
      <c r="Z1" s="594"/>
      <c r="AA1" s="594"/>
      <c r="AB1" s="594"/>
    </row>
    <row r="2" spans="1:29" ht="30" customHeight="1">
      <c r="A2" s="221" t="s">
        <v>431</v>
      </c>
      <c r="B2" s="220"/>
      <c r="C2" s="220"/>
      <c r="D2" s="220"/>
      <c r="E2" s="220"/>
      <c r="F2" s="220"/>
      <c r="G2" s="220"/>
      <c r="H2" s="220"/>
      <c r="I2" s="222"/>
      <c r="J2" s="426" t="s">
        <v>512</v>
      </c>
      <c r="K2" s="222"/>
      <c r="L2" s="222"/>
      <c r="M2" s="220"/>
      <c r="N2" s="220"/>
      <c r="O2" s="118"/>
      <c r="P2" s="118"/>
      <c r="Q2" s="95"/>
      <c r="R2" s="95"/>
      <c r="Z2" s="373"/>
      <c r="AA2" s="373"/>
      <c r="AB2" s="373"/>
    </row>
    <row r="3" spans="1:29">
      <c r="A3" s="94"/>
      <c r="B3" s="95"/>
      <c r="C3" s="95"/>
      <c r="D3" s="95"/>
      <c r="E3" s="95"/>
      <c r="F3" s="95"/>
      <c r="G3" s="97"/>
      <c r="H3" s="95"/>
      <c r="I3" s="95"/>
      <c r="J3" s="95"/>
      <c r="K3" s="95"/>
      <c r="L3" s="95"/>
      <c r="M3" s="95"/>
      <c r="N3" s="95"/>
    </row>
    <row r="4" spans="1:29" ht="18.75" customHeight="1">
      <c r="A4" s="602" t="s">
        <v>82</v>
      </c>
      <c r="B4" s="603"/>
      <c r="C4" s="603"/>
      <c r="D4" s="603"/>
      <c r="E4" s="603"/>
      <c r="F4" s="603"/>
      <c r="G4" s="603"/>
      <c r="H4" s="603"/>
      <c r="I4" s="603"/>
      <c r="J4" s="603"/>
      <c r="K4" s="603"/>
      <c r="L4" s="603"/>
      <c r="M4" s="603"/>
      <c r="N4" s="603"/>
      <c r="O4" s="603"/>
      <c r="P4" s="603"/>
      <c r="Q4" s="603"/>
      <c r="R4" s="603"/>
      <c r="S4" s="604"/>
      <c r="T4" s="95"/>
      <c r="U4" s="605" t="s">
        <v>83</v>
      </c>
      <c r="V4" s="606"/>
      <c r="W4" s="606"/>
      <c r="X4" s="607"/>
      <c r="Y4" s="119"/>
      <c r="Z4" s="611" t="s">
        <v>125</v>
      </c>
      <c r="AA4" s="612"/>
      <c r="AB4" s="613"/>
      <c r="AC4" s="120"/>
    </row>
    <row r="5" spans="1:29" ht="13.4" customHeight="1">
      <c r="A5" s="617" t="s">
        <v>72</v>
      </c>
      <c r="B5" s="618"/>
      <c r="C5" s="618"/>
      <c r="D5" s="618"/>
      <c r="E5" s="618"/>
      <c r="F5" s="618"/>
      <c r="G5" s="618"/>
      <c r="H5" s="618"/>
      <c r="I5" s="618"/>
      <c r="J5" s="618"/>
      <c r="K5" s="618"/>
      <c r="L5" s="618"/>
      <c r="M5" s="618"/>
      <c r="N5" s="618"/>
      <c r="O5" s="618"/>
      <c r="P5" s="618"/>
      <c r="Q5" s="618"/>
      <c r="R5" s="618"/>
      <c r="S5" s="619"/>
      <c r="T5" s="95"/>
      <c r="U5" s="608"/>
      <c r="V5" s="609"/>
      <c r="W5" s="609"/>
      <c r="X5" s="610"/>
      <c r="Y5" s="121"/>
      <c r="Z5" s="614"/>
      <c r="AA5" s="615"/>
      <c r="AB5" s="616"/>
      <c r="AC5" s="120"/>
    </row>
    <row r="6" spans="1:29" ht="30" customHeight="1">
      <c r="A6" s="122"/>
      <c r="B6" s="620" t="s">
        <v>73</v>
      </c>
      <c r="C6" s="621"/>
      <c r="D6" s="621"/>
      <c r="E6" s="621"/>
      <c r="F6" s="621"/>
      <c r="G6" s="622"/>
      <c r="H6" s="620" t="s">
        <v>371</v>
      </c>
      <c r="I6" s="621"/>
      <c r="J6" s="621"/>
      <c r="K6" s="621"/>
      <c r="L6" s="621"/>
      <c r="M6" s="622"/>
      <c r="N6" s="620" t="s">
        <v>75</v>
      </c>
      <c r="O6" s="621"/>
      <c r="P6" s="621"/>
      <c r="Q6" s="621"/>
      <c r="R6" s="621"/>
      <c r="S6" s="623"/>
      <c r="T6" s="95"/>
      <c r="U6" s="122"/>
      <c r="V6" s="309" t="s">
        <v>73</v>
      </c>
      <c r="W6" s="309" t="s">
        <v>371</v>
      </c>
      <c r="X6" s="310" t="s">
        <v>389</v>
      </c>
      <c r="Z6" s="596" t="s">
        <v>84</v>
      </c>
      <c r="AA6" s="598" t="s">
        <v>126</v>
      </c>
      <c r="AB6" s="600" t="s">
        <v>127</v>
      </c>
    </row>
    <row r="7" spans="1:29" ht="25" customHeight="1">
      <c r="A7" s="123" t="s">
        <v>74</v>
      </c>
      <c r="B7" s="124">
        <f t="shared" ref="B7:S7" si="0">SUM(B10:B38)</f>
        <v>0</v>
      </c>
      <c r="C7" s="124">
        <f t="shared" si="0"/>
        <v>0</v>
      </c>
      <c r="D7" s="124">
        <f t="shared" si="0"/>
        <v>0</v>
      </c>
      <c r="E7" s="124">
        <f t="shared" si="0"/>
        <v>0</v>
      </c>
      <c r="F7" s="124">
        <f t="shared" si="0"/>
        <v>0</v>
      </c>
      <c r="G7" s="124">
        <f t="shared" si="0"/>
        <v>0</v>
      </c>
      <c r="H7" s="124">
        <f t="shared" si="0"/>
        <v>0</v>
      </c>
      <c r="I7" s="124">
        <f t="shared" si="0"/>
        <v>0</v>
      </c>
      <c r="J7" s="124">
        <f t="shared" si="0"/>
        <v>0</v>
      </c>
      <c r="K7" s="124">
        <f t="shared" si="0"/>
        <v>0</v>
      </c>
      <c r="L7" s="124">
        <f t="shared" si="0"/>
        <v>0</v>
      </c>
      <c r="M7" s="124">
        <f t="shared" si="0"/>
        <v>0</v>
      </c>
      <c r="N7" s="124">
        <f t="shared" si="0"/>
        <v>0</v>
      </c>
      <c r="O7" s="124">
        <f t="shared" si="0"/>
        <v>0</v>
      </c>
      <c r="P7" s="124">
        <f t="shared" si="0"/>
        <v>0</v>
      </c>
      <c r="Q7" s="124">
        <f t="shared" si="0"/>
        <v>0</v>
      </c>
      <c r="R7" s="124">
        <f t="shared" si="0"/>
        <v>0</v>
      </c>
      <c r="S7" s="125">
        <f t="shared" si="0"/>
        <v>0</v>
      </c>
      <c r="T7" s="97"/>
      <c r="U7" s="123" t="s">
        <v>74</v>
      </c>
      <c r="V7" s="124">
        <f>SUM(V10:V38)</f>
        <v>0</v>
      </c>
      <c r="W7" s="124">
        <f>SUM(W10:W38)</f>
        <v>0</v>
      </c>
      <c r="X7" s="125">
        <f>SUM(X10:X38)</f>
        <v>0</v>
      </c>
      <c r="Z7" s="597"/>
      <c r="AA7" s="599"/>
      <c r="AB7" s="601"/>
    </row>
    <row r="8" spans="1:29" ht="25" customHeight="1">
      <c r="A8" s="115"/>
      <c r="B8" s="126"/>
      <c r="C8" s="126"/>
      <c r="D8" s="126"/>
      <c r="E8" s="126"/>
      <c r="F8" s="126"/>
      <c r="G8" s="126"/>
      <c r="H8" s="126"/>
      <c r="I8" s="126"/>
      <c r="J8" s="126"/>
      <c r="K8" s="126"/>
      <c r="L8" s="126"/>
      <c r="M8" s="126"/>
      <c r="N8" s="126"/>
      <c r="O8" s="126"/>
      <c r="P8" s="126"/>
      <c r="Q8" s="126"/>
      <c r="R8" s="126"/>
      <c r="S8" s="126"/>
      <c r="T8" s="95"/>
      <c r="U8" s="115"/>
      <c r="V8" s="126"/>
      <c r="W8" s="126"/>
      <c r="X8" s="126"/>
      <c r="Z8" s="597"/>
      <c r="AA8" s="599"/>
      <c r="AB8" s="601"/>
    </row>
    <row r="9" spans="1:29" ht="57.75" customHeight="1">
      <c r="A9" s="159" t="s">
        <v>128</v>
      </c>
      <c r="B9" s="427" t="s">
        <v>505</v>
      </c>
      <c r="C9" s="215" t="s">
        <v>373</v>
      </c>
      <c r="D9" s="215" t="s">
        <v>433</v>
      </c>
      <c r="E9" s="215" t="s">
        <v>290</v>
      </c>
      <c r="F9" s="215" t="s">
        <v>291</v>
      </c>
      <c r="G9" s="215" t="s">
        <v>247</v>
      </c>
      <c r="H9" s="427" t="s">
        <v>505</v>
      </c>
      <c r="I9" s="215" t="s">
        <v>373</v>
      </c>
      <c r="J9" s="215" t="s">
        <v>433</v>
      </c>
      <c r="K9" s="215" t="s">
        <v>290</v>
      </c>
      <c r="L9" s="215" t="s">
        <v>291</v>
      </c>
      <c r="M9" s="215" t="s">
        <v>247</v>
      </c>
      <c r="N9" s="427" t="s">
        <v>505</v>
      </c>
      <c r="O9" s="215" t="s">
        <v>373</v>
      </c>
      <c r="P9" s="215" t="s">
        <v>433</v>
      </c>
      <c r="Q9" s="215" t="s">
        <v>290</v>
      </c>
      <c r="R9" s="215" t="s">
        <v>291</v>
      </c>
      <c r="S9" s="234" t="s">
        <v>247</v>
      </c>
      <c r="T9" s="95"/>
      <c r="U9" s="159" t="s">
        <v>128</v>
      </c>
      <c r="V9" s="127" t="s">
        <v>81</v>
      </c>
      <c r="W9" s="127" t="s">
        <v>81</v>
      </c>
      <c r="X9" s="128" t="s">
        <v>81</v>
      </c>
      <c r="Z9" s="597"/>
      <c r="AA9" s="599"/>
      <c r="AB9" s="601"/>
    </row>
    <row r="10" spans="1:29" ht="25" customHeight="1">
      <c r="A10" s="129" t="s">
        <v>129</v>
      </c>
      <c r="B10" s="165"/>
      <c r="C10" s="165">
        <v>0</v>
      </c>
      <c r="D10" s="262">
        <f>C10</f>
        <v>0</v>
      </c>
      <c r="E10" s="262">
        <v>0</v>
      </c>
      <c r="F10" s="262">
        <v>0</v>
      </c>
      <c r="G10" s="130">
        <f>D10-E10-F10</f>
        <v>0</v>
      </c>
      <c r="H10" s="165"/>
      <c r="I10" s="165">
        <v>0</v>
      </c>
      <c r="J10" s="262">
        <f>I10</f>
        <v>0</v>
      </c>
      <c r="K10" s="262">
        <v>0</v>
      </c>
      <c r="L10" s="262">
        <v>0</v>
      </c>
      <c r="M10" s="130">
        <f t="shared" ref="M10:M38" si="1">J10-K10-L10</f>
        <v>0</v>
      </c>
      <c r="N10" s="165"/>
      <c r="O10" s="165">
        <v>0</v>
      </c>
      <c r="P10" s="262">
        <f>O10</f>
        <v>0</v>
      </c>
      <c r="Q10" s="262">
        <v>0</v>
      </c>
      <c r="R10" s="262">
        <v>0</v>
      </c>
      <c r="S10" s="131">
        <f t="shared" ref="S10:S38" si="2">P10-Q10-R10</f>
        <v>0</v>
      </c>
      <c r="T10" s="95"/>
      <c r="U10" s="129" t="s">
        <v>129</v>
      </c>
      <c r="V10" s="165"/>
      <c r="W10" s="165"/>
      <c r="X10" s="166"/>
      <c r="Z10" s="331">
        <f>(D10+J10)*2+(P10)*1</f>
        <v>0</v>
      </c>
      <c r="AA10" s="130">
        <f t="shared" ref="AA10:AA38" si="3">SUM(V10:X10)</f>
        <v>0</v>
      </c>
      <c r="AB10" s="308" t="str">
        <f t="shared" ref="AB10:AB38" si="4">IF(Z10&lt;AA10,"×","○")</f>
        <v>○</v>
      </c>
    </row>
    <row r="11" spans="1:29" ht="25" customHeight="1">
      <c r="A11" s="129" t="s">
        <v>130</v>
      </c>
      <c r="B11" s="165"/>
      <c r="C11" s="165">
        <v>0</v>
      </c>
      <c r="D11" s="262">
        <f t="shared" ref="D11:D38" si="5">C11</f>
        <v>0</v>
      </c>
      <c r="E11" s="262">
        <v>0</v>
      </c>
      <c r="F11" s="262">
        <v>0</v>
      </c>
      <c r="G11" s="130">
        <f t="shared" ref="G11:G38" si="6">D11-E11-F11</f>
        <v>0</v>
      </c>
      <c r="H11" s="165"/>
      <c r="I11" s="165">
        <v>0</v>
      </c>
      <c r="J11" s="262">
        <f t="shared" ref="J11:J38" si="7">I11</f>
        <v>0</v>
      </c>
      <c r="K11" s="262">
        <v>0</v>
      </c>
      <c r="L11" s="262">
        <v>0</v>
      </c>
      <c r="M11" s="130">
        <f t="shared" si="1"/>
        <v>0</v>
      </c>
      <c r="N11" s="165"/>
      <c r="O11" s="165">
        <v>0</v>
      </c>
      <c r="P11" s="262">
        <f t="shared" ref="P11:P38" si="8">O11</f>
        <v>0</v>
      </c>
      <c r="Q11" s="262">
        <v>0</v>
      </c>
      <c r="R11" s="262">
        <v>0</v>
      </c>
      <c r="S11" s="131">
        <f t="shared" si="2"/>
        <v>0</v>
      </c>
      <c r="T11" s="95"/>
      <c r="U11" s="129" t="s">
        <v>130</v>
      </c>
      <c r="V11" s="165"/>
      <c r="W11" s="165"/>
      <c r="X11" s="166"/>
      <c r="Z11" s="331">
        <f>(D11+J11)*2+(P11)*1</f>
        <v>0</v>
      </c>
      <c r="AA11" s="130">
        <f t="shared" si="3"/>
        <v>0</v>
      </c>
      <c r="AB11" s="308" t="str">
        <f t="shared" si="4"/>
        <v>○</v>
      </c>
    </row>
    <row r="12" spans="1:29" ht="25" customHeight="1">
      <c r="A12" s="129" t="s">
        <v>131</v>
      </c>
      <c r="B12" s="165"/>
      <c r="C12" s="165">
        <v>0</v>
      </c>
      <c r="D12" s="262">
        <f t="shared" si="5"/>
        <v>0</v>
      </c>
      <c r="E12" s="262">
        <v>0</v>
      </c>
      <c r="F12" s="262">
        <v>0</v>
      </c>
      <c r="G12" s="130">
        <f t="shared" si="6"/>
        <v>0</v>
      </c>
      <c r="H12" s="165"/>
      <c r="I12" s="165">
        <v>0</v>
      </c>
      <c r="J12" s="262">
        <f t="shared" si="7"/>
        <v>0</v>
      </c>
      <c r="K12" s="262">
        <v>0</v>
      </c>
      <c r="L12" s="262">
        <v>0</v>
      </c>
      <c r="M12" s="130">
        <f t="shared" si="1"/>
        <v>0</v>
      </c>
      <c r="N12" s="165"/>
      <c r="O12" s="165">
        <v>0</v>
      </c>
      <c r="P12" s="262">
        <f t="shared" si="8"/>
        <v>0</v>
      </c>
      <c r="Q12" s="262">
        <v>0</v>
      </c>
      <c r="R12" s="262">
        <v>0</v>
      </c>
      <c r="S12" s="131">
        <f t="shared" si="2"/>
        <v>0</v>
      </c>
      <c r="T12" s="95"/>
      <c r="U12" s="129" t="s">
        <v>131</v>
      </c>
      <c r="V12" s="165"/>
      <c r="W12" s="165"/>
      <c r="X12" s="166"/>
      <c r="Z12" s="331">
        <f t="shared" ref="Z12:Z38" si="9">(D12+J12)*2+(P12)*1</f>
        <v>0</v>
      </c>
      <c r="AA12" s="130">
        <f t="shared" si="3"/>
        <v>0</v>
      </c>
      <c r="AB12" s="308" t="str">
        <f t="shared" si="4"/>
        <v>○</v>
      </c>
    </row>
    <row r="13" spans="1:29" ht="25" customHeight="1">
      <c r="A13" s="129" t="s">
        <v>132</v>
      </c>
      <c r="B13" s="165"/>
      <c r="C13" s="165">
        <v>0</v>
      </c>
      <c r="D13" s="262">
        <f t="shared" si="5"/>
        <v>0</v>
      </c>
      <c r="E13" s="262">
        <v>0</v>
      </c>
      <c r="F13" s="262">
        <v>0</v>
      </c>
      <c r="G13" s="130">
        <f t="shared" si="6"/>
        <v>0</v>
      </c>
      <c r="H13" s="165"/>
      <c r="I13" s="165">
        <v>0</v>
      </c>
      <c r="J13" s="262">
        <f t="shared" si="7"/>
        <v>0</v>
      </c>
      <c r="K13" s="262">
        <v>0</v>
      </c>
      <c r="L13" s="262">
        <v>0</v>
      </c>
      <c r="M13" s="130">
        <f t="shared" si="1"/>
        <v>0</v>
      </c>
      <c r="N13" s="165"/>
      <c r="O13" s="165">
        <v>0</v>
      </c>
      <c r="P13" s="262">
        <f t="shared" si="8"/>
        <v>0</v>
      </c>
      <c r="Q13" s="262">
        <v>0</v>
      </c>
      <c r="R13" s="262">
        <v>0</v>
      </c>
      <c r="S13" s="131">
        <f t="shared" si="2"/>
        <v>0</v>
      </c>
      <c r="T13" s="95"/>
      <c r="U13" s="129" t="s">
        <v>132</v>
      </c>
      <c r="V13" s="165"/>
      <c r="W13" s="165"/>
      <c r="X13" s="166"/>
      <c r="Z13" s="331">
        <f t="shared" si="9"/>
        <v>0</v>
      </c>
      <c r="AA13" s="130">
        <f t="shared" si="3"/>
        <v>0</v>
      </c>
      <c r="AB13" s="308" t="str">
        <f t="shared" si="4"/>
        <v>○</v>
      </c>
    </row>
    <row r="14" spans="1:29" ht="25" customHeight="1">
      <c r="A14" s="129" t="s">
        <v>133</v>
      </c>
      <c r="B14" s="165"/>
      <c r="C14" s="165">
        <v>0</v>
      </c>
      <c r="D14" s="262">
        <f t="shared" si="5"/>
        <v>0</v>
      </c>
      <c r="E14" s="262">
        <v>0</v>
      </c>
      <c r="F14" s="262">
        <v>0</v>
      </c>
      <c r="G14" s="130">
        <f t="shared" si="6"/>
        <v>0</v>
      </c>
      <c r="H14" s="165"/>
      <c r="I14" s="165">
        <v>0</v>
      </c>
      <c r="J14" s="262">
        <f t="shared" si="7"/>
        <v>0</v>
      </c>
      <c r="K14" s="262">
        <v>0</v>
      </c>
      <c r="L14" s="262">
        <v>0</v>
      </c>
      <c r="M14" s="130">
        <f t="shared" si="1"/>
        <v>0</v>
      </c>
      <c r="N14" s="165"/>
      <c r="O14" s="165">
        <v>0</v>
      </c>
      <c r="P14" s="262">
        <f t="shared" si="8"/>
        <v>0</v>
      </c>
      <c r="Q14" s="262">
        <v>0</v>
      </c>
      <c r="R14" s="262">
        <v>0</v>
      </c>
      <c r="S14" s="131">
        <f t="shared" si="2"/>
        <v>0</v>
      </c>
      <c r="T14" s="95"/>
      <c r="U14" s="129" t="s">
        <v>133</v>
      </c>
      <c r="V14" s="165"/>
      <c r="W14" s="165"/>
      <c r="X14" s="166"/>
      <c r="Z14" s="331">
        <f t="shared" si="9"/>
        <v>0</v>
      </c>
      <c r="AA14" s="130">
        <f t="shared" si="3"/>
        <v>0</v>
      </c>
      <c r="AB14" s="308" t="str">
        <f t="shared" si="4"/>
        <v>○</v>
      </c>
    </row>
    <row r="15" spans="1:29" ht="25" customHeight="1">
      <c r="A15" s="129" t="s">
        <v>134</v>
      </c>
      <c r="B15" s="165"/>
      <c r="C15" s="165">
        <v>0</v>
      </c>
      <c r="D15" s="262">
        <f t="shared" si="5"/>
        <v>0</v>
      </c>
      <c r="E15" s="262">
        <v>0</v>
      </c>
      <c r="F15" s="262">
        <v>0</v>
      </c>
      <c r="G15" s="130">
        <f t="shared" si="6"/>
        <v>0</v>
      </c>
      <c r="H15" s="165"/>
      <c r="I15" s="165">
        <v>0</v>
      </c>
      <c r="J15" s="262">
        <f t="shared" si="7"/>
        <v>0</v>
      </c>
      <c r="K15" s="262">
        <v>0</v>
      </c>
      <c r="L15" s="262">
        <v>0</v>
      </c>
      <c r="M15" s="130">
        <f t="shared" si="1"/>
        <v>0</v>
      </c>
      <c r="N15" s="165"/>
      <c r="O15" s="165">
        <v>0</v>
      </c>
      <c r="P15" s="262">
        <f t="shared" si="8"/>
        <v>0</v>
      </c>
      <c r="Q15" s="262">
        <v>0</v>
      </c>
      <c r="R15" s="409">
        <v>0</v>
      </c>
      <c r="S15" s="131">
        <f t="shared" si="2"/>
        <v>0</v>
      </c>
      <c r="T15" s="95"/>
      <c r="U15" s="129" t="s">
        <v>134</v>
      </c>
      <c r="V15" s="165"/>
      <c r="W15" s="165"/>
      <c r="X15" s="166"/>
      <c r="Z15" s="331">
        <f t="shared" si="9"/>
        <v>0</v>
      </c>
      <c r="AA15" s="130">
        <f t="shared" si="3"/>
        <v>0</v>
      </c>
      <c r="AB15" s="308" t="str">
        <f t="shared" si="4"/>
        <v>○</v>
      </c>
    </row>
    <row r="16" spans="1:29" ht="25" customHeight="1">
      <c r="A16" s="129" t="s">
        <v>135</v>
      </c>
      <c r="B16" s="165"/>
      <c r="C16" s="165">
        <v>0</v>
      </c>
      <c r="D16" s="262">
        <f t="shared" si="5"/>
        <v>0</v>
      </c>
      <c r="E16" s="262">
        <v>0</v>
      </c>
      <c r="F16" s="262">
        <v>0</v>
      </c>
      <c r="G16" s="130">
        <f t="shared" si="6"/>
        <v>0</v>
      </c>
      <c r="H16" s="165"/>
      <c r="I16" s="165">
        <v>0</v>
      </c>
      <c r="J16" s="262">
        <f t="shared" si="7"/>
        <v>0</v>
      </c>
      <c r="K16" s="262">
        <v>0</v>
      </c>
      <c r="L16" s="262">
        <v>0</v>
      </c>
      <c r="M16" s="130">
        <f t="shared" si="1"/>
        <v>0</v>
      </c>
      <c r="N16" s="165"/>
      <c r="O16" s="165">
        <v>0</v>
      </c>
      <c r="P16" s="262">
        <f t="shared" si="8"/>
        <v>0</v>
      </c>
      <c r="Q16" s="262">
        <v>0</v>
      </c>
      <c r="R16" s="409">
        <v>0</v>
      </c>
      <c r="S16" s="131">
        <f t="shared" si="2"/>
        <v>0</v>
      </c>
      <c r="T16" s="95"/>
      <c r="U16" s="129" t="s">
        <v>135</v>
      </c>
      <c r="V16" s="165"/>
      <c r="W16" s="165"/>
      <c r="X16" s="166"/>
      <c r="Z16" s="331">
        <f t="shared" si="9"/>
        <v>0</v>
      </c>
      <c r="AA16" s="130">
        <f t="shared" si="3"/>
        <v>0</v>
      </c>
      <c r="AB16" s="308" t="str">
        <f t="shared" si="4"/>
        <v>○</v>
      </c>
    </row>
    <row r="17" spans="1:28" ht="25" customHeight="1">
      <c r="A17" s="129" t="s">
        <v>136</v>
      </c>
      <c r="B17" s="165"/>
      <c r="C17" s="165">
        <v>0</v>
      </c>
      <c r="D17" s="262">
        <f t="shared" si="5"/>
        <v>0</v>
      </c>
      <c r="E17" s="262">
        <v>0</v>
      </c>
      <c r="F17" s="262">
        <v>0</v>
      </c>
      <c r="G17" s="130">
        <f t="shared" si="6"/>
        <v>0</v>
      </c>
      <c r="H17" s="165"/>
      <c r="I17" s="165">
        <v>0</v>
      </c>
      <c r="J17" s="262">
        <f t="shared" si="7"/>
        <v>0</v>
      </c>
      <c r="K17" s="262">
        <v>0</v>
      </c>
      <c r="L17" s="262">
        <v>0</v>
      </c>
      <c r="M17" s="130">
        <f t="shared" si="1"/>
        <v>0</v>
      </c>
      <c r="N17" s="165"/>
      <c r="O17" s="165">
        <v>0</v>
      </c>
      <c r="P17" s="262">
        <f t="shared" si="8"/>
        <v>0</v>
      </c>
      <c r="Q17" s="262">
        <v>0</v>
      </c>
      <c r="R17" s="409">
        <v>0</v>
      </c>
      <c r="S17" s="131">
        <f t="shared" si="2"/>
        <v>0</v>
      </c>
      <c r="T17" s="95"/>
      <c r="U17" s="129" t="s">
        <v>136</v>
      </c>
      <c r="V17" s="165"/>
      <c r="W17" s="165"/>
      <c r="X17" s="166"/>
      <c r="Z17" s="331">
        <f t="shared" si="9"/>
        <v>0</v>
      </c>
      <c r="AA17" s="130">
        <f t="shared" si="3"/>
        <v>0</v>
      </c>
      <c r="AB17" s="308" t="str">
        <f t="shared" si="4"/>
        <v>○</v>
      </c>
    </row>
    <row r="18" spans="1:28" ht="25" customHeight="1">
      <c r="A18" s="129" t="s">
        <v>137</v>
      </c>
      <c r="B18" s="165"/>
      <c r="C18" s="165">
        <v>0</v>
      </c>
      <c r="D18" s="262">
        <f t="shared" si="5"/>
        <v>0</v>
      </c>
      <c r="E18" s="262">
        <v>0</v>
      </c>
      <c r="F18" s="262">
        <v>0</v>
      </c>
      <c r="G18" s="130">
        <f t="shared" si="6"/>
        <v>0</v>
      </c>
      <c r="H18" s="165"/>
      <c r="I18" s="165">
        <v>0</v>
      </c>
      <c r="J18" s="262">
        <f t="shared" si="7"/>
        <v>0</v>
      </c>
      <c r="K18" s="262">
        <v>0</v>
      </c>
      <c r="L18" s="262">
        <v>0</v>
      </c>
      <c r="M18" s="130">
        <f t="shared" si="1"/>
        <v>0</v>
      </c>
      <c r="N18" s="165"/>
      <c r="O18" s="165">
        <v>0</v>
      </c>
      <c r="P18" s="262">
        <f t="shared" si="8"/>
        <v>0</v>
      </c>
      <c r="Q18" s="262">
        <v>0</v>
      </c>
      <c r="R18" s="409">
        <v>0</v>
      </c>
      <c r="S18" s="131">
        <f t="shared" si="2"/>
        <v>0</v>
      </c>
      <c r="T18" s="95"/>
      <c r="U18" s="129" t="s">
        <v>137</v>
      </c>
      <c r="V18" s="165"/>
      <c r="W18" s="165"/>
      <c r="X18" s="166"/>
      <c r="Z18" s="331">
        <f t="shared" si="9"/>
        <v>0</v>
      </c>
      <c r="AA18" s="130">
        <f t="shared" si="3"/>
        <v>0</v>
      </c>
      <c r="AB18" s="308" t="str">
        <f t="shared" si="4"/>
        <v>○</v>
      </c>
    </row>
    <row r="19" spans="1:28" ht="25" customHeight="1">
      <c r="A19" s="129" t="s">
        <v>138</v>
      </c>
      <c r="B19" s="165"/>
      <c r="C19" s="165">
        <v>0</v>
      </c>
      <c r="D19" s="262">
        <f t="shared" si="5"/>
        <v>0</v>
      </c>
      <c r="E19" s="262">
        <v>0</v>
      </c>
      <c r="F19" s="262">
        <v>0</v>
      </c>
      <c r="G19" s="130">
        <f t="shared" si="6"/>
        <v>0</v>
      </c>
      <c r="H19" s="165"/>
      <c r="I19" s="165">
        <v>0</v>
      </c>
      <c r="J19" s="262">
        <f t="shared" si="7"/>
        <v>0</v>
      </c>
      <c r="K19" s="262">
        <v>0</v>
      </c>
      <c r="L19" s="262">
        <v>0</v>
      </c>
      <c r="M19" s="130">
        <f t="shared" si="1"/>
        <v>0</v>
      </c>
      <c r="N19" s="165"/>
      <c r="O19" s="165">
        <v>0</v>
      </c>
      <c r="P19" s="262">
        <f t="shared" si="8"/>
        <v>0</v>
      </c>
      <c r="Q19" s="262">
        <v>0</v>
      </c>
      <c r="R19" s="409">
        <v>0</v>
      </c>
      <c r="S19" s="131">
        <f t="shared" si="2"/>
        <v>0</v>
      </c>
      <c r="T19" s="95"/>
      <c r="U19" s="129" t="s">
        <v>138</v>
      </c>
      <c r="V19" s="165"/>
      <c r="W19" s="165"/>
      <c r="X19" s="166"/>
      <c r="Z19" s="331">
        <f t="shared" si="9"/>
        <v>0</v>
      </c>
      <c r="AA19" s="130">
        <f t="shared" si="3"/>
        <v>0</v>
      </c>
      <c r="AB19" s="308" t="str">
        <f t="shared" si="4"/>
        <v>○</v>
      </c>
    </row>
    <row r="20" spans="1:28" ht="25" customHeight="1">
      <c r="A20" s="129" t="s">
        <v>139</v>
      </c>
      <c r="B20" s="165"/>
      <c r="C20" s="165">
        <v>0</v>
      </c>
      <c r="D20" s="262">
        <f t="shared" si="5"/>
        <v>0</v>
      </c>
      <c r="E20" s="262">
        <v>0</v>
      </c>
      <c r="F20" s="262">
        <v>0</v>
      </c>
      <c r="G20" s="130">
        <f t="shared" si="6"/>
        <v>0</v>
      </c>
      <c r="H20" s="165"/>
      <c r="I20" s="165">
        <v>0</v>
      </c>
      <c r="J20" s="262">
        <f t="shared" si="7"/>
        <v>0</v>
      </c>
      <c r="K20" s="262">
        <v>0</v>
      </c>
      <c r="L20" s="262">
        <v>0</v>
      </c>
      <c r="M20" s="130">
        <f t="shared" si="1"/>
        <v>0</v>
      </c>
      <c r="N20" s="165"/>
      <c r="O20" s="165">
        <v>0</v>
      </c>
      <c r="P20" s="262">
        <f t="shared" si="8"/>
        <v>0</v>
      </c>
      <c r="Q20" s="262">
        <v>0</v>
      </c>
      <c r="R20" s="409">
        <v>0</v>
      </c>
      <c r="S20" s="131">
        <f t="shared" si="2"/>
        <v>0</v>
      </c>
      <c r="T20" s="95"/>
      <c r="U20" s="129" t="s">
        <v>139</v>
      </c>
      <c r="V20" s="165"/>
      <c r="W20" s="165"/>
      <c r="X20" s="166"/>
      <c r="Z20" s="331">
        <f t="shared" si="9"/>
        <v>0</v>
      </c>
      <c r="AA20" s="130">
        <f t="shared" si="3"/>
        <v>0</v>
      </c>
      <c r="AB20" s="308" t="str">
        <f t="shared" si="4"/>
        <v>○</v>
      </c>
    </row>
    <row r="21" spans="1:28" ht="25" customHeight="1">
      <c r="A21" s="129" t="s">
        <v>140</v>
      </c>
      <c r="B21" s="165"/>
      <c r="C21" s="165">
        <v>0</v>
      </c>
      <c r="D21" s="262">
        <f t="shared" si="5"/>
        <v>0</v>
      </c>
      <c r="E21" s="262">
        <v>0</v>
      </c>
      <c r="F21" s="262">
        <v>0</v>
      </c>
      <c r="G21" s="130">
        <f t="shared" si="6"/>
        <v>0</v>
      </c>
      <c r="H21" s="165"/>
      <c r="I21" s="165">
        <v>0</v>
      </c>
      <c r="J21" s="262">
        <f t="shared" si="7"/>
        <v>0</v>
      </c>
      <c r="K21" s="262">
        <v>0</v>
      </c>
      <c r="L21" s="262">
        <v>0</v>
      </c>
      <c r="M21" s="130">
        <f t="shared" si="1"/>
        <v>0</v>
      </c>
      <c r="N21" s="165"/>
      <c r="O21" s="165">
        <v>0</v>
      </c>
      <c r="P21" s="262">
        <f t="shared" si="8"/>
        <v>0</v>
      </c>
      <c r="Q21" s="262">
        <v>0</v>
      </c>
      <c r="R21" s="409">
        <v>0</v>
      </c>
      <c r="S21" s="131">
        <f t="shared" si="2"/>
        <v>0</v>
      </c>
      <c r="T21" s="95"/>
      <c r="U21" s="129" t="s">
        <v>140</v>
      </c>
      <c r="V21" s="165"/>
      <c r="W21" s="165"/>
      <c r="X21" s="166"/>
      <c r="Z21" s="331">
        <f t="shared" si="9"/>
        <v>0</v>
      </c>
      <c r="AA21" s="130">
        <f t="shared" si="3"/>
        <v>0</v>
      </c>
      <c r="AB21" s="308" t="str">
        <f t="shared" si="4"/>
        <v>○</v>
      </c>
    </row>
    <row r="22" spans="1:28" ht="25" customHeight="1">
      <c r="A22" s="129" t="s">
        <v>141</v>
      </c>
      <c r="B22" s="165"/>
      <c r="C22" s="165">
        <v>0</v>
      </c>
      <c r="D22" s="262">
        <f t="shared" si="5"/>
        <v>0</v>
      </c>
      <c r="E22" s="262">
        <v>0</v>
      </c>
      <c r="F22" s="262">
        <v>0</v>
      </c>
      <c r="G22" s="130">
        <f t="shared" si="6"/>
        <v>0</v>
      </c>
      <c r="H22" s="165"/>
      <c r="I22" s="165">
        <v>0</v>
      </c>
      <c r="J22" s="262">
        <f t="shared" si="7"/>
        <v>0</v>
      </c>
      <c r="K22" s="262">
        <v>0</v>
      </c>
      <c r="L22" s="262">
        <v>0</v>
      </c>
      <c r="M22" s="130">
        <f t="shared" si="1"/>
        <v>0</v>
      </c>
      <c r="N22" s="165"/>
      <c r="O22" s="165">
        <v>0</v>
      </c>
      <c r="P22" s="262">
        <f t="shared" si="8"/>
        <v>0</v>
      </c>
      <c r="Q22" s="262">
        <v>0</v>
      </c>
      <c r="R22" s="409">
        <v>0</v>
      </c>
      <c r="S22" s="131">
        <f t="shared" si="2"/>
        <v>0</v>
      </c>
      <c r="T22" s="95"/>
      <c r="U22" s="129" t="s">
        <v>141</v>
      </c>
      <c r="V22" s="165"/>
      <c r="W22" s="165"/>
      <c r="X22" s="166"/>
      <c r="Z22" s="331">
        <f t="shared" si="9"/>
        <v>0</v>
      </c>
      <c r="AA22" s="130">
        <f t="shared" si="3"/>
        <v>0</v>
      </c>
      <c r="AB22" s="308" t="str">
        <f t="shared" si="4"/>
        <v>○</v>
      </c>
    </row>
    <row r="23" spans="1:28" ht="25" customHeight="1">
      <c r="A23" s="129" t="s">
        <v>142</v>
      </c>
      <c r="B23" s="165"/>
      <c r="C23" s="165">
        <v>0</v>
      </c>
      <c r="D23" s="262">
        <f t="shared" si="5"/>
        <v>0</v>
      </c>
      <c r="E23" s="262">
        <v>0</v>
      </c>
      <c r="F23" s="262">
        <v>0</v>
      </c>
      <c r="G23" s="130">
        <f t="shared" si="6"/>
        <v>0</v>
      </c>
      <c r="H23" s="165"/>
      <c r="I23" s="165">
        <v>0</v>
      </c>
      <c r="J23" s="262">
        <f t="shared" si="7"/>
        <v>0</v>
      </c>
      <c r="K23" s="262">
        <v>0</v>
      </c>
      <c r="L23" s="262">
        <v>0</v>
      </c>
      <c r="M23" s="130">
        <f t="shared" si="1"/>
        <v>0</v>
      </c>
      <c r="N23" s="165"/>
      <c r="O23" s="165">
        <v>0</v>
      </c>
      <c r="P23" s="262">
        <f t="shared" si="8"/>
        <v>0</v>
      </c>
      <c r="Q23" s="262">
        <v>0</v>
      </c>
      <c r="R23" s="409">
        <v>0</v>
      </c>
      <c r="S23" s="131">
        <f t="shared" si="2"/>
        <v>0</v>
      </c>
      <c r="T23" s="95"/>
      <c r="U23" s="129" t="s">
        <v>142</v>
      </c>
      <c r="V23" s="165"/>
      <c r="W23" s="165"/>
      <c r="X23" s="166"/>
      <c r="Z23" s="331">
        <f t="shared" si="9"/>
        <v>0</v>
      </c>
      <c r="AA23" s="130">
        <f t="shared" si="3"/>
        <v>0</v>
      </c>
      <c r="AB23" s="308" t="str">
        <f t="shared" si="4"/>
        <v>○</v>
      </c>
    </row>
    <row r="24" spans="1:28" ht="25" customHeight="1">
      <c r="A24" s="129" t="s">
        <v>143</v>
      </c>
      <c r="B24" s="165"/>
      <c r="C24" s="165">
        <v>0</v>
      </c>
      <c r="D24" s="262">
        <f t="shared" si="5"/>
        <v>0</v>
      </c>
      <c r="E24" s="262">
        <v>0</v>
      </c>
      <c r="F24" s="262">
        <v>0</v>
      </c>
      <c r="G24" s="130">
        <f t="shared" si="6"/>
        <v>0</v>
      </c>
      <c r="H24" s="165"/>
      <c r="I24" s="165">
        <v>0</v>
      </c>
      <c r="J24" s="262">
        <f t="shared" si="7"/>
        <v>0</v>
      </c>
      <c r="K24" s="262">
        <v>0</v>
      </c>
      <c r="L24" s="262">
        <v>0</v>
      </c>
      <c r="M24" s="130">
        <f t="shared" si="1"/>
        <v>0</v>
      </c>
      <c r="N24" s="165"/>
      <c r="O24" s="165">
        <v>0</v>
      </c>
      <c r="P24" s="262">
        <f t="shared" si="8"/>
        <v>0</v>
      </c>
      <c r="Q24" s="262">
        <v>0</v>
      </c>
      <c r="R24" s="409">
        <v>0</v>
      </c>
      <c r="S24" s="131">
        <f t="shared" si="2"/>
        <v>0</v>
      </c>
      <c r="T24" s="95"/>
      <c r="U24" s="129" t="s">
        <v>143</v>
      </c>
      <c r="V24" s="165"/>
      <c r="W24" s="165"/>
      <c r="X24" s="166"/>
      <c r="Z24" s="331">
        <f t="shared" si="9"/>
        <v>0</v>
      </c>
      <c r="AA24" s="130">
        <f t="shared" si="3"/>
        <v>0</v>
      </c>
      <c r="AB24" s="308" t="str">
        <f t="shared" si="4"/>
        <v>○</v>
      </c>
    </row>
    <row r="25" spans="1:28" ht="25" customHeight="1">
      <c r="A25" s="129" t="s">
        <v>144</v>
      </c>
      <c r="B25" s="165"/>
      <c r="C25" s="165">
        <v>0</v>
      </c>
      <c r="D25" s="262">
        <f t="shared" si="5"/>
        <v>0</v>
      </c>
      <c r="E25" s="262">
        <v>0</v>
      </c>
      <c r="F25" s="262">
        <v>0</v>
      </c>
      <c r="G25" s="130">
        <f t="shared" si="6"/>
        <v>0</v>
      </c>
      <c r="H25" s="165"/>
      <c r="I25" s="165">
        <v>0</v>
      </c>
      <c r="J25" s="262">
        <f t="shared" si="7"/>
        <v>0</v>
      </c>
      <c r="K25" s="262">
        <v>0</v>
      </c>
      <c r="L25" s="262">
        <v>0</v>
      </c>
      <c r="M25" s="130">
        <f t="shared" si="1"/>
        <v>0</v>
      </c>
      <c r="N25" s="165"/>
      <c r="O25" s="165">
        <v>0</v>
      </c>
      <c r="P25" s="262">
        <f t="shared" si="8"/>
        <v>0</v>
      </c>
      <c r="Q25" s="262">
        <v>0</v>
      </c>
      <c r="R25" s="409">
        <v>0</v>
      </c>
      <c r="S25" s="131">
        <f t="shared" si="2"/>
        <v>0</v>
      </c>
      <c r="T25" s="95"/>
      <c r="U25" s="129" t="s">
        <v>144</v>
      </c>
      <c r="V25" s="165"/>
      <c r="W25" s="165"/>
      <c r="X25" s="166"/>
      <c r="Z25" s="331">
        <f t="shared" si="9"/>
        <v>0</v>
      </c>
      <c r="AA25" s="130">
        <f t="shared" si="3"/>
        <v>0</v>
      </c>
      <c r="AB25" s="308" t="str">
        <f t="shared" si="4"/>
        <v>○</v>
      </c>
    </row>
    <row r="26" spans="1:28" ht="25" customHeight="1">
      <c r="A26" s="129" t="s">
        <v>145</v>
      </c>
      <c r="B26" s="165"/>
      <c r="C26" s="165">
        <v>0</v>
      </c>
      <c r="D26" s="262">
        <f t="shared" si="5"/>
        <v>0</v>
      </c>
      <c r="E26" s="262">
        <v>0</v>
      </c>
      <c r="F26" s="262">
        <v>0</v>
      </c>
      <c r="G26" s="130">
        <f t="shared" si="6"/>
        <v>0</v>
      </c>
      <c r="H26" s="165"/>
      <c r="I26" s="165">
        <v>0</v>
      </c>
      <c r="J26" s="262">
        <f t="shared" si="7"/>
        <v>0</v>
      </c>
      <c r="K26" s="262">
        <v>0</v>
      </c>
      <c r="L26" s="262">
        <v>0</v>
      </c>
      <c r="M26" s="130">
        <f t="shared" si="1"/>
        <v>0</v>
      </c>
      <c r="N26" s="165"/>
      <c r="O26" s="165">
        <v>0</v>
      </c>
      <c r="P26" s="262">
        <f t="shared" si="8"/>
        <v>0</v>
      </c>
      <c r="Q26" s="262">
        <v>0</v>
      </c>
      <c r="R26" s="409">
        <v>0</v>
      </c>
      <c r="S26" s="131">
        <f t="shared" si="2"/>
        <v>0</v>
      </c>
      <c r="T26" s="95"/>
      <c r="U26" s="129" t="s">
        <v>145</v>
      </c>
      <c r="V26" s="165"/>
      <c r="W26" s="165"/>
      <c r="X26" s="166"/>
      <c r="Z26" s="331">
        <f t="shared" si="9"/>
        <v>0</v>
      </c>
      <c r="AA26" s="130">
        <f t="shared" si="3"/>
        <v>0</v>
      </c>
      <c r="AB26" s="308" t="str">
        <f t="shared" si="4"/>
        <v>○</v>
      </c>
    </row>
    <row r="27" spans="1:28" ht="25" customHeight="1">
      <c r="A27" s="129" t="s">
        <v>146</v>
      </c>
      <c r="B27" s="165"/>
      <c r="C27" s="165">
        <v>0</v>
      </c>
      <c r="D27" s="262">
        <f t="shared" si="5"/>
        <v>0</v>
      </c>
      <c r="E27" s="262">
        <v>0</v>
      </c>
      <c r="F27" s="262">
        <v>0</v>
      </c>
      <c r="G27" s="130">
        <f t="shared" si="6"/>
        <v>0</v>
      </c>
      <c r="H27" s="165"/>
      <c r="I27" s="165">
        <v>0</v>
      </c>
      <c r="J27" s="262">
        <f t="shared" si="7"/>
        <v>0</v>
      </c>
      <c r="K27" s="262">
        <v>0</v>
      </c>
      <c r="L27" s="262">
        <v>0</v>
      </c>
      <c r="M27" s="130">
        <f t="shared" si="1"/>
        <v>0</v>
      </c>
      <c r="N27" s="165"/>
      <c r="O27" s="165">
        <v>0</v>
      </c>
      <c r="P27" s="262">
        <f t="shared" si="8"/>
        <v>0</v>
      </c>
      <c r="Q27" s="262">
        <v>0</v>
      </c>
      <c r="R27" s="409">
        <v>0</v>
      </c>
      <c r="S27" s="131">
        <f t="shared" si="2"/>
        <v>0</v>
      </c>
      <c r="T27" s="95"/>
      <c r="U27" s="129" t="s">
        <v>146</v>
      </c>
      <c r="V27" s="165"/>
      <c r="W27" s="165"/>
      <c r="X27" s="166"/>
      <c r="Z27" s="331">
        <f t="shared" si="9"/>
        <v>0</v>
      </c>
      <c r="AA27" s="130">
        <f t="shared" si="3"/>
        <v>0</v>
      </c>
      <c r="AB27" s="308" t="str">
        <f t="shared" si="4"/>
        <v>○</v>
      </c>
    </row>
    <row r="28" spans="1:28" ht="25" customHeight="1">
      <c r="A28" s="129" t="s">
        <v>147</v>
      </c>
      <c r="B28" s="165"/>
      <c r="C28" s="165">
        <v>0</v>
      </c>
      <c r="D28" s="262">
        <f t="shared" si="5"/>
        <v>0</v>
      </c>
      <c r="E28" s="262">
        <v>0</v>
      </c>
      <c r="F28" s="262">
        <v>0</v>
      </c>
      <c r="G28" s="130">
        <f t="shared" si="6"/>
        <v>0</v>
      </c>
      <c r="H28" s="165"/>
      <c r="I28" s="165">
        <v>0</v>
      </c>
      <c r="J28" s="262">
        <f t="shared" si="7"/>
        <v>0</v>
      </c>
      <c r="K28" s="262">
        <v>0</v>
      </c>
      <c r="L28" s="262">
        <v>0</v>
      </c>
      <c r="M28" s="130">
        <f t="shared" si="1"/>
        <v>0</v>
      </c>
      <c r="N28" s="165"/>
      <c r="O28" s="165">
        <v>0</v>
      </c>
      <c r="P28" s="262">
        <f t="shared" si="8"/>
        <v>0</v>
      </c>
      <c r="Q28" s="262">
        <v>0</v>
      </c>
      <c r="R28" s="409">
        <v>0</v>
      </c>
      <c r="S28" s="131">
        <f t="shared" si="2"/>
        <v>0</v>
      </c>
      <c r="T28" s="95"/>
      <c r="U28" s="129" t="s">
        <v>147</v>
      </c>
      <c r="V28" s="165"/>
      <c r="W28" s="165"/>
      <c r="X28" s="166"/>
      <c r="Z28" s="331">
        <f t="shared" si="9"/>
        <v>0</v>
      </c>
      <c r="AA28" s="130">
        <f t="shared" si="3"/>
        <v>0</v>
      </c>
      <c r="AB28" s="308" t="str">
        <f t="shared" si="4"/>
        <v>○</v>
      </c>
    </row>
    <row r="29" spans="1:28" ht="25" customHeight="1">
      <c r="A29" s="129" t="s">
        <v>148</v>
      </c>
      <c r="B29" s="165"/>
      <c r="C29" s="165">
        <v>0</v>
      </c>
      <c r="D29" s="262">
        <f t="shared" si="5"/>
        <v>0</v>
      </c>
      <c r="E29" s="262">
        <v>0</v>
      </c>
      <c r="F29" s="262">
        <v>0</v>
      </c>
      <c r="G29" s="130">
        <f t="shared" si="6"/>
        <v>0</v>
      </c>
      <c r="H29" s="165"/>
      <c r="I29" s="165">
        <v>0</v>
      </c>
      <c r="J29" s="262">
        <f t="shared" si="7"/>
        <v>0</v>
      </c>
      <c r="K29" s="262">
        <v>0</v>
      </c>
      <c r="L29" s="262">
        <v>0</v>
      </c>
      <c r="M29" s="130">
        <f t="shared" si="1"/>
        <v>0</v>
      </c>
      <c r="N29" s="165"/>
      <c r="O29" s="165">
        <v>0</v>
      </c>
      <c r="P29" s="262">
        <f t="shared" si="8"/>
        <v>0</v>
      </c>
      <c r="Q29" s="262">
        <v>0</v>
      </c>
      <c r="R29" s="409">
        <v>0</v>
      </c>
      <c r="S29" s="131">
        <f t="shared" si="2"/>
        <v>0</v>
      </c>
      <c r="T29" s="95"/>
      <c r="U29" s="129" t="s">
        <v>148</v>
      </c>
      <c r="V29" s="165"/>
      <c r="W29" s="165"/>
      <c r="X29" s="166"/>
      <c r="Z29" s="331">
        <f t="shared" si="9"/>
        <v>0</v>
      </c>
      <c r="AA29" s="130">
        <f t="shared" si="3"/>
        <v>0</v>
      </c>
      <c r="AB29" s="308" t="str">
        <f t="shared" si="4"/>
        <v>○</v>
      </c>
    </row>
    <row r="30" spans="1:28" ht="25" customHeight="1">
      <c r="A30" s="129" t="s">
        <v>149</v>
      </c>
      <c r="B30" s="165"/>
      <c r="C30" s="165">
        <v>0</v>
      </c>
      <c r="D30" s="262">
        <f t="shared" si="5"/>
        <v>0</v>
      </c>
      <c r="E30" s="262">
        <v>0</v>
      </c>
      <c r="F30" s="262">
        <v>0</v>
      </c>
      <c r="G30" s="130">
        <f t="shared" si="6"/>
        <v>0</v>
      </c>
      <c r="H30" s="165"/>
      <c r="I30" s="165">
        <v>0</v>
      </c>
      <c r="J30" s="262">
        <f t="shared" si="7"/>
        <v>0</v>
      </c>
      <c r="K30" s="262">
        <v>0</v>
      </c>
      <c r="L30" s="262">
        <v>0</v>
      </c>
      <c r="M30" s="130">
        <f t="shared" si="1"/>
        <v>0</v>
      </c>
      <c r="N30" s="165"/>
      <c r="O30" s="165">
        <v>0</v>
      </c>
      <c r="P30" s="262">
        <f t="shared" si="8"/>
        <v>0</v>
      </c>
      <c r="Q30" s="262">
        <v>0</v>
      </c>
      <c r="R30" s="409">
        <v>0</v>
      </c>
      <c r="S30" s="131">
        <f t="shared" si="2"/>
        <v>0</v>
      </c>
      <c r="T30" s="95"/>
      <c r="U30" s="129" t="s">
        <v>149</v>
      </c>
      <c r="V30" s="165"/>
      <c r="W30" s="165"/>
      <c r="X30" s="166"/>
      <c r="Z30" s="331">
        <f t="shared" si="9"/>
        <v>0</v>
      </c>
      <c r="AA30" s="130">
        <f t="shared" si="3"/>
        <v>0</v>
      </c>
      <c r="AB30" s="308" t="str">
        <f t="shared" si="4"/>
        <v>○</v>
      </c>
    </row>
    <row r="31" spans="1:28" ht="25" customHeight="1">
      <c r="A31" s="129" t="s">
        <v>150</v>
      </c>
      <c r="B31" s="165"/>
      <c r="C31" s="165">
        <v>0</v>
      </c>
      <c r="D31" s="262">
        <f t="shared" si="5"/>
        <v>0</v>
      </c>
      <c r="E31" s="262">
        <v>0</v>
      </c>
      <c r="F31" s="262">
        <v>0</v>
      </c>
      <c r="G31" s="130">
        <f t="shared" si="6"/>
        <v>0</v>
      </c>
      <c r="H31" s="165"/>
      <c r="I31" s="165">
        <v>0</v>
      </c>
      <c r="J31" s="262">
        <f t="shared" si="7"/>
        <v>0</v>
      </c>
      <c r="K31" s="262">
        <v>0</v>
      </c>
      <c r="L31" s="262">
        <v>0</v>
      </c>
      <c r="M31" s="130">
        <f t="shared" si="1"/>
        <v>0</v>
      </c>
      <c r="N31" s="165"/>
      <c r="O31" s="165">
        <v>0</v>
      </c>
      <c r="P31" s="262">
        <f t="shared" si="8"/>
        <v>0</v>
      </c>
      <c r="Q31" s="262">
        <v>0</v>
      </c>
      <c r="R31" s="409">
        <v>0</v>
      </c>
      <c r="S31" s="131">
        <f t="shared" si="2"/>
        <v>0</v>
      </c>
      <c r="T31" s="95"/>
      <c r="U31" s="129" t="s">
        <v>150</v>
      </c>
      <c r="V31" s="165"/>
      <c r="W31" s="165"/>
      <c r="X31" s="166"/>
      <c r="Z31" s="331">
        <f t="shared" si="9"/>
        <v>0</v>
      </c>
      <c r="AA31" s="130">
        <f t="shared" si="3"/>
        <v>0</v>
      </c>
      <c r="AB31" s="308" t="str">
        <f t="shared" si="4"/>
        <v>○</v>
      </c>
    </row>
    <row r="32" spans="1:28" ht="25" customHeight="1">
      <c r="A32" s="129" t="s">
        <v>151</v>
      </c>
      <c r="B32" s="165"/>
      <c r="C32" s="165">
        <v>0</v>
      </c>
      <c r="D32" s="262">
        <f t="shared" si="5"/>
        <v>0</v>
      </c>
      <c r="E32" s="262">
        <v>0</v>
      </c>
      <c r="F32" s="262">
        <v>0</v>
      </c>
      <c r="G32" s="130">
        <f t="shared" si="6"/>
        <v>0</v>
      </c>
      <c r="H32" s="165"/>
      <c r="I32" s="165">
        <v>0</v>
      </c>
      <c r="J32" s="262">
        <f t="shared" si="7"/>
        <v>0</v>
      </c>
      <c r="K32" s="262">
        <v>0</v>
      </c>
      <c r="L32" s="262">
        <v>0</v>
      </c>
      <c r="M32" s="130">
        <f t="shared" si="1"/>
        <v>0</v>
      </c>
      <c r="N32" s="165"/>
      <c r="O32" s="165">
        <v>0</v>
      </c>
      <c r="P32" s="262">
        <f t="shared" si="8"/>
        <v>0</v>
      </c>
      <c r="Q32" s="262">
        <v>0</v>
      </c>
      <c r="R32" s="409">
        <v>0</v>
      </c>
      <c r="S32" s="131">
        <f t="shared" si="2"/>
        <v>0</v>
      </c>
      <c r="T32" s="95"/>
      <c r="U32" s="129" t="s">
        <v>151</v>
      </c>
      <c r="V32" s="165"/>
      <c r="W32" s="165"/>
      <c r="X32" s="166"/>
      <c r="Z32" s="331">
        <f t="shared" si="9"/>
        <v>0</v>
      </c>
      <c r="AA32" s="130">
        <f t="shared" si="3"/>
        <v>0</v>
      </c>
      <c r="AB32" s="308" t="str">
        <f t="shared" si="4"/>
        <v>○</v>
      </c>
    </row>
    <row r="33" spans="1:37" ht="25" customHeight="1">
      <c r="A33" s="129" t="s">
        <v>152</v>
      </c>
      <c r="B33" s="165"/>
      <c r="C33" s="165">
        <v>0</v>
      </c>
      <c r="D33" s="262">
        <f t="shared" si="5"/>
        <v>0</v>
      </c>
      <c r="E33" s="262">
        <v>0</v>
      </c>
      <c r="F33" s="262">
        <v>0</v>
      </c>
      <c r="G33" s="130">
        <f t="shared" si="6"/>
        <v>0</v>
      </c>
      <c r="H33" s="165"/>
      <c r="I33" s="165">
        <v>0</v>
      </c>
      <c r="J33" s="262">
        <f t="shared" si="7"/>
        <v>0</v>
      </c>
      <c r="K33" s="262">
        <v>0</v>
      </c>
      <c r="L33" s="262">
        <v>0</v>
      </c>
      <c r="M33" s="130">
        <f t="shared" si="1"/>
        <v>0</v>
      </c>
      <c r="N33" s="165"/>
      <c r="O33" s="165">
        <v>0</v>
      </c>
      <c r="P33" s="262">
        <f t="shared" si="8"/>
        <v>0</v>
      </c>
      <c r="Q33" s="262">
        <v>0</v>
      </c>
      <c r="R33" s="409">
        <v>0</v>
      </c>
      <c r="S33" s="131">
        <f t="shared" si="2"/>
        <v>0</v>
      </c>
      <c r="T33" s="95"/>
      <c r="U33" s="129" t="s">
        <v>152</v>
      </c>
      <c r="V33" s="165"/>
      <c r="W33" s="165"/>
      <c r="X33" s="166"/>
      <c r="Z33" s="331">
        <f t="shared" si="9"/>
        <v>0</v>
      </c>
      <c r="AA33" s="130">
        <f t="shared" si="3"/>
        <v>0</v>
      </c>
      <c r="AB33" s="308" t="str">
        <f t="shared" si="4"/>
        <v>○</v>
      </c>
    </row>
    <row r="34" spans="1:37" ht="25" customHeight="1">
      <c r="A34" s="129" t="s">
        <v>153</v>
      </c>
      <c r="B34" s="165"/>
      <c r="C34" s="165">
        <v>0</v>
      </c>
      <c r="D34" s="262">
        <f t="shared" si="5"/>
        <v>0</v>
      </c>
      <c r="E34" s="262">
        <v>0</v>
      </c>
      <c r="F34" s="262">
        <v>0</v>
      </c>
      <c r="G34" s="130">
        <f t="shared" si="6"/>
        <v>0</v>
      </c>
      <c r="H34" s="165"/>
      <c r="I34" s="165">
        <v>0</v>
      </c>
      <c r="J34" s="262">
        <f t="shared" si="7"/>
        <v>0</v>
      </c>
      <c r="K34" s="262">
        <v>0</v>
      </c>
      <c r="L34" s="262">
        <v>0</v>
      </c>
      <c r="M34" s="130">
        <f t="shared" si="1"/>
        <v>0</v>
      </c>
      <c r="N34" s="165"/>
      <c r="O34" s="165">
        <v>0</v>
      </c>
      <c r="P34" s="262">
        <f t="shared" si="8"/>
        <v>0</v>
      </c>
      <c r="Q34" s="262">
        <v>0</v>
      </c>
      <c r="R34" s="409">
        <v>0</v>
      </c>
      <c r="S34" s="131">
        <f t="shared" si="2"/>
        <v>0</v>
      </c>
      <c r="T34" s="95"/>
      <c r="U34" s="129" t="s">
        <v>153</v>
      </c>
      <c r="V34" s="165"/>
      <c r="W34" s="165"/>
      <c r="X34" s="166"/>
      <c r="Z34" s="331">
        <f t="shared" si="9"/>
        <v>0</v>
      </c>
      <c r="AA34" s="130">
        <f t="shared" si="3"/>
        <v>0</v>
      </c>
      <c r="AB34" s="308" t="str">
        <f t="shared" si="4"/>
        <v>○</v>
      </c>
    </row>
    <row r="35" spans="1:37" ht="25" customHeight="1">
      <c r="A35" s="129" t="s">
        <v>154</v>
      </c>
      <c r="B35" s="165"/>
      <c r="C35" s="165">
        <v>0</v>
      </c>
      <c r="D35" s="262">
        <f t="shared" si="5"/>
        <v>0</v>
      </c>
      <c r="E35" s="262">
        <v>0</v>
      </c>
      <c r="F35" s="262">
        <v>0</v>
      </c>
      <c r="G35" s="130">
        <f t="shared" si="6"/>
        <v>0</v>
      </c>
      <c r="H35" s="165"/>
      <c r="I35" s="165">
        <v>0</v>
      </c>
      <c r="J35" s="262">
        <f t="shared" si="7"/>
        <v>0</v>
      </c>
      <c r="K35" s="262">
        <v>0</v>
      </c>
      <c r="L35" s="262">
        <v>0</v>
      </c>
      <c r="M35" s="130">
        <f t="shared" si="1"/>
        <v>0</v>
      </c>
      <c r="N35" s="165"/>
      <c r="O35" s="165">
        <v>0</v>
      </c>
      <c r="P35" s="262">
        <f t="shared" si="8"/>
        <v>0</v>
      </c>
      <c r="Q35" s="262">
        <v>0</v>
      </c>
      <c r="R35" s="409">
        <v>0</v>
      </c>
      <c r="S35" s="131">
        <f t="shared" si="2"/>
        <v>0</v>
      </c>
      <c r="T35" s="95"/>
      <c r="U35" s="129" t="s">
        <v>154</v>
      </c>
      <c r="V35" s="165"/>
      <c r="W35" s="165"/>
      <c r="X35" s="166"/>
      <c r="Z35" s="331">
        <f t="shared" si="9"/>
        <v>0</v>
      </c>
      <c r="AA35" s="130">
        <f t="shared" si="3"/>
        <v>0</v>
      </c>
      <c r="AB35" s="308" t="str">
        <f t="shared" si="4"/>
        <v>○</v>
      </c>
    </row>
    <row r="36" spans="1:37" ht="25" customHeight="1">
      <c r="A36" s="129" t="s">
        <v>155</v>
      </c>
      <c r="B36" s="165"/>
      <c r="C36" s="165">
        <v>0</v>
      </c>
      <c r="D36" s="262">
        <f t="shared" si="5"/>
        <v>0</v>
      </c>
      <c r="E36" s="262">
        <v>0</v>
      </c>
      <c r="F36" s="262">
        <v>0</v>
      </c>
      <c r="G36" s="130">
        <f t="shared" si="6"/>
        <v>0</v>
      </c>
      <c r="H36" s="165"/>
      <c r="I36" s="165">
        <v>0</v>
      </c>
      <c r="J36" s="262">
        <f t="shared" si="7"/>
        <v>0</v>
      </c>
      <c r="K36" s="262">
        <v>0</v>
      </c>
      <c r="L36" s="262">
        <v>0</v>
      </c>
      <c r="M36" s="130">
        <f t="shared" si="1"/>
        <v>0</v>
      </c>
      <c r="N36" s="165"/>
      <c r="O36" s="165">
        <v>0</v>
      </c>
      <c r="P36" s="262">
        <f t="shared" si="8"/>
        <v>0</v>
      </c>
      <c r="Q36" s="262">
        <v>0</v>
      </c>
      <c r="R36" s="409">
        <v>0</v>
      </c>
      <c r="S36" s="131">
        <f t="shared" si="2"/>
        <v>0</v>
      </c>
      <c r="T36" s="95"/>
      <c r="U36" s="129" t="s">
        <v>155</v>
      </c>
      <c r="V36" s="165"/>
      <c r="W36" s="165"/>
      <c r="X36" s="166"/>
      <c r="Z36" s="331">
        <f t="shared" si="9"/>
        <v>0</v>
      </c>
      <c r="AA36" s="130">
        <f t="shared" si="3"/>
        <v>0</v>
      </c>
      <c r="AB36" s="308" t="str">
        <f t="shared" si="4"/>
        <v>○</v>
      </c>
    </row>
    <row r="37" spans="1:37" ht="25" customHeight="1">
      <c r="A37" s="399" t="s">
        <v>479</v>
      </c>
      <c r="B37" s="400"/>
      <c r="C37" s="165">
        <v>0</v>
      </c>
      <c r="D37" s="410">
        <f t="shared" si="5"/>
        <v>0</v>
      </c>
      <c r="E37" s="410">
        <v>0</v>
      </c>
      <c r="F37" s="410">
        <v>0</v>
      </c>
      <c r="G37" s="130">
        <f t="shared" si="6"/>
        <v>0</v>
      </c>
      <c r="H37" s="400"/>
      <c r="I37" s="165">
        <v>0</v>
      </c>
      <c r="J37" s="410">
        <f t="shared" si="7"/>
        <v>0</v>
      </c>
      <c r="K37" s="410">
        <v>0</v>
      </c>
      <c r="L37" s="410">
        <v>0</v>
      </c>
      <c r="M37" s="130">
        <f t="shared" si="1"/>
        <v>0</v>
      </c>
      <c r="N37" s="400"/>
      <c r="O37" s="165">
        <v>0</v>
      </c>
      <c r="P37" s="410">
        <f t="shared" si="8"/>
        <v>0</v>
      </c>
      <c r="Q37" s="410">
        <v>0</v>
      </c>
      <c r="R37" s="411">
        <v>0</v>
      </c>
      <c r="S37" s="131">
        <f t="shared" si="2"/>
        <v>0</v>
      </c>
      <c r="T37" s="95"/>
      <c r="U37" s="399" t="s">
        <v>479</v>
      </c>
      <c r="V37" s="400"/>
      <c r="W37" s="400"/>
      <c r="X37" s="401"/>
      <c r="Z37" s="331">
        <f t="shared" ref="Z37" si="10">(D37+J37)*2+(P37)*1</f>
        <v>0</v>
      </c>
      <c r="AA37" s="130">
        <f t="shared" ref="AA37" si="11">SUM(V37:X37)</f>
        <v>0</v>
      </c>
      <c r="AB37" s="394" t="str">
        <f t="shared" ref="AB37" si="12">IF(Z37&lt;AA37,"×","○")</f>
        <v>○</v>
      </c>
    </row>
    <row r="38" spans="1:37" ht="25" customHeight="1">
      <c r="A38" s="123" t="s">
        <v>157</v>
      </c>
      <c r="B38" s="238"/>
      <c r="C38" s="238">
        <v>0</v>
      </c>
      <c r="D38" s="263">
        <f t="shared" si="5"/>
        <v>0</v>
      </c>
      <c r="E38" s="263">
        <v>0</v>
      </c>
      <c r="F38" s="263">
        <v>0</v>
      </c>
      <c r="G38" s="132">
        <f t="shared" si="6"/>
        <v>0</v>
      </c>
      <c r="H38" s="238"/>
      <c r="I38" s="238">
        <v>0</v>
      </c>
      <c r="J38" s="263">
        <f t="shared" si="7"/>
        <v>0</v>
      </c>
      <c r="K38" s="263">
        <v>0</v>
      </c>
      <c r="L38" s="263">
        <v>0</v>
      </c>
      <c r="M38" s="132">
        <f t="shared" si="1"/>
        <v>0</v>
      </c>
      <c r="N38" s="238"/>
      <c r="O38" s="238">
        <v>0</v>
      </c>
      <c r="P38" s="263">
        <f t="shared" si="8"/>
        <v>0</v>
      </c>
      <c r="Q38" s="263">
        <v>0</v>
      </c>
      <c r="R38" s="412">
        <v>0</v>
      </c>
      <c r="S38" s="240">
        <f t="shared" si="2"/>
        <v>0</v>
      </c>
      <c r="T38" s="95"/>
      <c r="U38" s="123" t="s">
        <v>157</v>
      </c>
      <c r="V38" s="238"/>
      <c r="W38" s="238"/>
      <c r="X38" s="239"/>
      <c r="Z38" s="332">
        <f t="shared" si="9"/>
        <v>0</v>
      </c>
      <c r="AA38" s="132">
        <f t="shared" si="3"/>
        <v>0</v>
      </c>
      <c r="AB38" s="162" t="str">
        <f t="shared" si="4"/>
        <v>○</v>
      </c>
    </row>
    <row r="39" spans="1:37" ht="16.5">
      <c r="A39" s="219"/>
      <c r="B39" s="352"/>
      <c r="C39" s="218"/>
      <c r="D39" s="218"/>
      <c r="E39" s="218"/>
      <c r="F39" s="218"/>
      <c r="G39" s="218"/>
      <c r="H39" s="352"/>
      <c r="I39" s="218"/>
      <c r="J39" s="218"/>
      <c r="K39" s="218"/>
      <c r="L39" s="218"/>
      <c r="M39" s="218"/>
      <c r="N39" s="352"/>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row>
    <row r="40" spans="1:37" ht="36" customHeight="1">
      <c r="A40" s="595" t="s">
        <v>506</v>
      </c>
      <c r="B40" s="595"/>
      <c r="C40" s="595"/>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218"/>
      <c r="AE40" s="218"/>
      <c r="AF40" s="218"/>
      <c r="AG40" s="218"/>
      <c r="AH40" s="218"/>
      <c r="AI40" s="218"/>
      <c r="AJ40" s="218"/>
      <c r="AK40" s="218"/>
    </row>
    <row r="41" spans="1:37" ht="52.5" customHeight="1">
      <c r="A41" s="595" t="s">
        <v>507</v>
      </c>
      <c r="B41" s="595"/>
      <c r="C41" s="595"/>
      <c r="D41" s="595"/>
      <c r="E41" s="595"/>
      <c r="F41" s="595"/>
      <c r="G41" s="595"/>
      <c r="H41" s="595"/>
      <c r="I41" s="595"/>
      <c r="J41" s="595"/>
      <c r="K41" s="595"/>
      <c r="L41" s="595"/>
      <c r="M41" s="595"/>
      <c r="N41" s="595"/>
      <c r="O41" s="595"/>
      <c r="P41" s="595"/>
      <c r="Q41" s="595"/>
      <c r="R41" s="595"/>
      <c r="S41" s="595"/>
      <c r="T41" s="595"/>
      <c r="U41" s="595"/>
      <c r="V41" s="595"/>
      <c r="W41" s="595"/>
      <c r="X41" s="595"/>
      <c r="Y41" s="595"/>
      <c r="Z41" s="595"/>
      <c r="AA41" s="595"/>
      <c r="AB41" s="595"/>
      <c r="AC41" s="595"/>
      <c r="AD41" s="218"/>
      <c r="AE41" s="218"/>
      <c r="AF41" s="218"/>
      <c r="AG41" s="218"/>
      <c r="AH41" s="218"/>
      <c r="AI41" s="218"/>
      <c r="AJ41" s="218"/>
      <c r="AK41" s="218"/>
    </row>
    <row r="42" spans="1:37" ht="37.5" customHeight="1">
      <c r="A42" s="595" t="s">
        <v>508</v>
      </c>
      <c r="B42" s="595"/>
      <c r="C42" s="595"/>
      <c r="D42" s="595"/>
      <c r="E42" s="59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218"/>
      <c r="AE42" s="218"/>
      <c r="AF42" s="218"/>
      <c r="AG42" s="218"/>
      <c r="AH42" s="218"/>
      <c r="AI42" s="218"/>
      <c r="AJ42" s="218"/>
      <c r="AK42" s="218"/>
    </row>
    <row r="43" spans="1:37" ht="17.149999999999999" customHeight="1">
      <c r="A43" s="351" t="s">
        <v>509</v>
      </c>
      <c r="B43" s="352"/>
      <c r="C43" s="352"/>
      <c r="D43" s="352"/>
      <c r="E43" s="352"/>
      <c r="F43" s="352"/>
      <c r="G43" s="352"/>
      <c r="H43" s="352"/>
      <c r="I43" s="352"/>
      <c r="J43" s="352"/>
      <c r="K43" s="353"/>
      <c r="L43" s="353"/>
      <c r="M43" s="353"/>
      <c r="N43" s="352"/>
      <c r="O43" s="353"/>
      <c r="P43" s="353"/>
      <c r="Q43" s="353"/>
      <c r="R43" s="353"/>
      <c r="S43" s="353"/>
      <c r="T43" s="353"/>
      <c r="U43" s="353"/>
      <c r="V43" s="353"/>
      <c r="W43" s="353"/>
      <c r="X43" s="353"/>
      <c r="Y43" s="353"/>
      <c r="Z43" s="353"/>
      <c r="AA43" s="353"/>
      <c r="AB43" s="353"/>
      <c r="AC43" s="353"/>
    </row>
    <row r="44" spans="1:37" ht="17.25" customHeight="1">
      <c r="A44" s="354" t="s">
        <v>510</v>
      </c>
      <c r="B44" s="352"/>
      <c r="C44" s="352"/>
      <c r="D44" s="352"/>
      <c r="E44" s="352"/>
      <c r="F44" s="352"/>
      <c r="G44" s="352"/>
      <c r="H44" s="352"/>
      <c r="I44" s="352"/>
      <c r="J44" s="352"/>
      <c r="K44" s="353"/>
      <c r="L44" s="353"/>
      <c r="M44" s="353"/>
      <c r="N44" s="352"/>
      <c r="O44" s="353"/>
      <c r="P44" s="353"/>
      <c r="Q44" s="353"/>
      <c r="R44" s="353"/>
      <c r="S44" s="353"/>
      <c r="T44" s="353"/>
      <c r="U44" s="353"/>
      <c r="V44" s="353"/>
      <c r="W44" s="353"/>
      <c r="X44" s="353"/>
      <c r="Y44" s="353"/>
      <c r="Z44" s="353"/>
      <c r="AA44" s="353"/>
      <c r="AB44" s="353"/>
      <c r="AC44" s="353"/>
    </row>
    <row r="45" spans="1:37" ht="16.5">
      <c r="A45" s="219"/>
      <c r="B45" s="352"/>
      <c r="C45" s="218"/>
      <c r="D45" s="218"/>
      <c r="E45" s="218"/>
      <c r="F45" s="218"/>
      <c r="G45" s="218"/>
      <c r="H45" s="352"/>
      <c r="I45" s="218"/>
      <c r="J45" s="218"/>
      <c r="K45" s="218"/>
      <c r="L45" s="218"/>
      <c r="M45" s="218"/>
      <c r="N45" s="352"/>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row>
    <row r="46" spans="1:37" ht="17.25" customHeight="1">
      <c r="A46" s="219"/>
      <c r="C46" s="218"/>
      <c r="D46" s="218"/>
      <c r="E46" s="218"/>
      <c r="F46" s="218"/>
      <c r="G46" s="218"/>
      <c r="I46" s="218"/>
      <c r="J46" s="218"/>
    </row>
    <row r="47" spans="1:37" ht="17.25" customHeight="1">
      <c r="A47" s="237"/>
      <c r="C47" s="218"/>
      <c r="D47" s="218"/>
      <c r="E47" s="218"/>
      <c r="F47" s="218"/>
      <c r="G47" s="218"/>
      <c r="I47" s="218"/>
      <c r="J47" s="218"/>
    </row>
    <row r="48" spans="1:37" ht="16.5">
      <c r="A48" s="218"/>
    </row>
  </sheetData>
  <sheetProtection algorithmName="SHA-512" hashValue="t05SgE8IqLNXTqnWjRxGmWGb99ao36Osp6GD5dwLM17N0on6mp9excXPIyE/+HVXQsoTEo/mCuafaMHAcc/FjA==" saltValue="456w+zOwONHEyCxKiQ8Hzw==" spinCount="100000" sheet="1" objects="1" scenarios="1"/>
  <customSheetViews>
    <customSheetView guid="{00E5FA86-1172-4EED-8DB5-202766590116}" scale="55" showPageBreaks="1" fitToPage="1" printArea="1" view="pageBreakPreview">
      <pageMargins left="0.7" right="0.7" top="0.75" bottom="0.75" header="0.3" footer="0.3"/>
      <pageSetup paperSize="9" scale="46" orientation="landscape" r:id="rId1"/>
    </customSheetView>
  </customSheetViews>
  <mergeCells count="14">
    <mergeCell ref="A42:AC42"/>
    <mergeCell ref="A40:AC40"/>
    <mergeCell ref="A41:AC41"/>
    <mergeCell ref="Z1:AB1"/>
    <mergeCell ref="Z6:Z9"/>
    <mergeCell ref="AA6:AA9"/>
    <mergeCell ref="AB6:AB9"/>
    <mergeCell ref="A4:S4"/>
    <mergeCell ref="U4:X5"/>
    <mergeCell ref="Z4:AB5"/>
    <mergeCell ref="A5:S5"/>
    <mergeCell ref="B6:G6"/>
    <mergeCell ref="H6:M6"/>
    <mergeCell ref="N6:S6"/>
  </mergeCells>
  <phoneticPr fontId="2"/>
  <conditionalFormatting sqref="D10:F14">
    <cfRule type="expression" dxfId="7" priority="3">
      <formula>$Z$2="段階０"</formula>
    </cfRule>
  </conditionalFormatting>
  <conditionalFormatting sqref="J10:L14">
    <cfRule type="expression" dxfId="6" priority="2">
      <formula>$Z$2="段階０"</formula>
    </cfRule>
  </conditionalFormatting>
  <conditionalFormatting sqref="P10:R14">
    <cfRule type="expression" dxfId="5" priority="1">
      <formula>$Z$2="段階０"</formula>
    </cfRule>
  </conditionalFormatting>
  <dataValidations count="10">
    <dataValidation type="list" allowBlank="1" showInputMessage="1" showErrorMessage="1" sqref="Z2:AB2">
      <formula1>"段階０,段階Ⅰ,段階Ⅱ,段階Ⅲ"</formula1>
    </dataValidation>
    <dataValidation type="whole" operator="lessThanOrEqual" allowBlank="1" showInputMessage="1" showErrorMessage="1" error="確保病床数を超えております" sqref="J10:J38 D10:D38 P10:P38">
      <formula1>C10</formula1>
    </dataValidation>
    <dataValidation type="whole" operator="lessThanOrEqual" showInputMessage="1" showErrorMessage="1" error="空床数がマイナスになっています" sqref="K10:K38 E10:E38 Q10:Q38">
      <formula1>D10</formula1>
    </dataValidation>
    <dataValidation type="whole" operator="lessThanOrEqual" allowBlank="1" showInputMessage="1" showErrorMessage="1" error="(C)と(D)の合計が(B)を超えています_x000a_" prompt="(C)と(D)の合計が(B)を超えない上限で値を入力してください" sqref="R10:R38 F10:F38 L10:L38">
      <formula1>D10-E10</formula1>
    </dataValidation>
    <dataValidation type="custom" allowBlank="1" showInputMessage="1" showErrorMessage="1" error="休止病床数の上限を上回っています" sqref="V10:V38">
      <formula1>SUM(V10:X10)&lt;=Z10</formula1>
    </dataValidation>
    <dataValidation type="custom" allowBlank="1" showInputMessage="1" showErrorMessage="1" error="休止病床数の上限を上回っています" sqref="W10:W38">
      <formula1>SUM(V10:X10)&lt;=Z10</formula1>
    </dataValidation>
    <dataValidation type="custom" allowBlank="1" showInputMessage="1" showErrorMessage="1" error="休止病床数の上限を上回っています" sqref="X10:X38">
      <formula1>SUM(V10:X10)&lt;=Z10</formula1>
    </dataValidation>
    <dataValidation type="whole" operator="greaterThanOrEqual" allowBlank="1" showInputMessage="1" showErrorMessage="1" error="対象病床数(A)の合計は「4」以下で入力してください。" sqref="T15">
      <formula1>5</formula1>
    </dataValidation>
    <dataValidation type="custom" allowBlank="1" showInputMessage="1" showErrorMessage="1" error="「対象病床数(A)」の合計値は「4」以下で入力してください。" sqref="C10:C38 I10:I38 O10:O38">
      <formula1>SUM($C10+$I10+$O10)&lt;=4</formula1>
    </dataValidation>
    <dataValidation allowBlank="1" showInputMessage="1" showErrorMessage="1" prompt="①コロナ病床数（中Ⅱ以上）の合計値　②コロナ病床のうち「重症用病床」＋「中等症Ⅱ用病床」数の合計値　が等しくなるよう入力してください。" sqref="B10:B38 H10:H38 N10:N38"/>
  </dataValidations>
  <pageMargins left="0.7" right="0.7" top="0.75" bottom="0.75" header="0.3" footer="0.3"/>
  <pageSetup paperSize="9" scale="45" orientation="landscape" r:id="rId2"/>
  <ignoredErrors>
    <ignoredError sqref="D11:F14 D10 F10 J10:L14 P10:R14 D15:D38 J15:J38 P15:R38" unlocked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6" id="{2782FB2C-DE08-4C42-9220-59EF563A1EB4}">
            <xm:f>'１月'!$Z$2="段階０"</xm:f>
            <x14:dxf>
              <fill>
                <patternFill>
                  <bgColor theme="0" tint="-0.34998626667073579"/>
                </patternFill>
              </fill>
            </x14:dxf>
          </x14:cfRule>
          <xm:sqref>B10:B38</xm:sqref>
        </x14:conditionalFormatting>
        <x14:conditionalFormatting xmlns:xm="http://schemas.microsoft.com/office/excel/2006/main">
          <x14:cfRule type="expression" priority="5" id="{CF8953A8-9997-4955-8657-2C1E6DC30279}">
            <xm:f>'１月'!$Z$2="段階０"</xm:f>
            <x14:dxf>
              <fill>
                <patternFill>
                  <bgColor theme="0" tint="-0.34998626667073579"/>
                </patternFill>
              </fill>
            </x14:dxf>
          </x14:cfRule>
          <xm:sqref>H10:H38</xm:sqref>
        </x14:conditionalFormatting>
        <x14:conditionalFormatting xmlns:xm="http://schemas.microsoft.com/office/excel/2006/main">
          <x14:cfRule type="expression" priority="4" id="{E7A1CAF4-B6E6-4717-8BCE-7A8B31820F8B}">
            <xm:f>'１月'!$Z$2="段階０"</xm:f>
            <x14:dxf>
              <fill>
                <patternFill>
                  <bgColor theme="0" tint="-0.34998626667073579"/>
                </patternFill>
              </fill>
            </x14:dxf>
          </x14:cfRule>
          <xm:sqref>N10:N38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2:L37"/>
  <sheetViews>
    <sheetView view="pageBreakPreview" zoomScale="85" zoomScaleNormal="100" zoomScaleSheetLayoutView="85" workbookViewId="0">
      <selection activeCell="B2" sqref="B2:E2"/>
    </sheetView>
  </sheetViews>
  <sheetFormatPr defaultColWidth="9" defaultRowHeight="38.5" customHeight="1"/>
  <cols>
    <col min="1" max="1" width="3.08203125" style="141" customWidth="1"/>
    <col min="2" max="2" width="15" style="145" customWidth="1"/>
    <col min="3" max="3" width="21.08203125" style="145" customWidth="1"/>
    <col min="4" max="4" width="83.08203125" style="146" customWidth="1"/>
    <col min="5" max="5" width="10.08203125" style="145" customWidth="1"/>
    <col min="6" max="16384" width="9" style="142"/>
  </cols>
  <sheetData>
    <row r="2" spans="1:6" ht="23.5" customHeight="1">
      <c r="A2" s="147"/>
      <c r="B2" s="457" t="s">
        <v>489</v>
      </c>
      <c r="C2" s="457"/>
      <c r="D2" s="457"/>
      <c r="E2" s="457"/>
      <c r="F2" s="93"/>
    </row>
    <row r="3" spans="1:6" ht="23.5" customHeight="1">
      <c r="A3" s="147"/>
      <c r="B3" s="457" t="s">
        <v>226</v>
      </c>
      <c r="C3" s="458"/>
      <c r="D3" s="458"/>
      <c r="E3" s="458"/>
    </row>
    <row r="4" spans="1:6" ht="29.15" customHeight="1">
      <c r="A4" s="147"/>
      <c r="B4" s="459" t="s">
        <v>97</v>
      </c>
      <c r="C4" s="459"/>
      <c r="D4" s="460">
        <f>'基礎情報入力シート（要入力）'!D8</f>
        <v>0</v>
      </c>
      <c r="E4" s="460"/>
    </row>
    <row r="5" spans="1:6" ht="29.15" customHeight="1">
      <c r="A5" s="147"/>
      <c r="B5" s="459" t="s">
        <v>98</v>
      </c>
      <c r="C5" s="459"/>
      <c r="D5" s="460">
        <f>'基礎情報入力シート（要入力）'!D9</f>
        <v>0</v>
      </c>
      <c r="E5" s="460"/>
    </row>
    <row r="6" spans="1:6" ht="29.15" customHeight="1">
      <c r="A6" s="147"/>
      <c r="B6" s="459" t="s">
        <v>86</v>
      </c>
      <c r="C6" s="168" t="s">
        <v>87</v>
      </c>
      <c r="D6" s="460">
        <f>'基礎情報入力シート（要入力）'!D12</f>
        <v>0</v>
      </c>
      <c r="E6" s="460"/>
    </row>
    <row r="7" spans="1:6" ht="29.15" customHeight="1">
      <c r="A7" s="147"/>
      <c r="B7" s="459"/>
      <c r="C7" s="168" t="s">
        <v>88</v>
      </c>
      <c r="D7" s="460">
        <f>'基礎情報入力シート（要入力）'!D13</f>
        <v>0</v>
      </c>
      <c r="E7" s="460"/>
    </row>
    <row r="8" spans="1:6" ht="29.15" customHeight="1">
      <c r="A8" s="147"/>
      <c r="B8" s="459"/>
      <c r="C8" s="168" t="s">
        <v>430</v>
      </c>
      <c r="D8" s="460" t="str">
        <f>"電話　"&amp;'基礎情報入力シート（要入力）'!D14&amp;" / FAX　"&amp;'基礎情報入力シート（要入力）'!D15</f>
        <v>電話　 / FAX　</v>
      </c>
      <c r="E8" s="460"/>
    </row>
    <row r="9" spans="1:6" ht="29.15" customHeight="1">
      <c r="A9" s="147"/>
      <c r="B9" s="459"/>
      <c r="C9" s="168" t="s">
        <v>99</v>
      </c>
      <c r="D9" s="461">
        <f>'基礎情報入力シート（要入力）'!D16</f>
        <v>0</v>
      </c>
      <c r="E9" s="462"/>
    </row>
    <row r="10" spans="1:6" ht="37" customHeight="1">
      <c r="A10" s="147"/>
      <c r="B10" s="463" t="s">
        <v>100</v>
      </c>
      <c r="C10" s="464"/>
      <c r="D10" s="464"/>
      <c r="E10" s="465"/>
    </row>
    <row r="11" spans="1:6" ht="18.649999999999999" customHeight="1">
      <c r="A11" s="147"/>
      <c r="B11" s="466" t="s">
        <v>91</v>
      </c>
      <c r="C11" s="467"/>
      <c r="D11" s="169" t="s">
        <v>92</v>
      </c>
      <c r="E11" s="170" t="s">
        <v>101</v>
      </c>
    </row>
    <row r="12" spans="1:6" ht="24" customHeight="1">
      <c r="A12" s="147"/>
      <c r="B12" s="292" t="s">
        <v>405</v>
      </c>
      <c r="C12" s="293" t="s">
        <v>404</v>
      </c>
      <c r="D12" s="171"/>
      <c r="E12" s="167"/>
    </row>
    <row r="13" spans="1:6" ht="21" customHeight="1">
      <c r="A13" s="147"/>
      <c r="B13" s="292" t="s">
        <v>407</v>
      </c>
      <c r="C13" s="293" t="s">
        <v>406</v>
      </c>
      <c r="D13" s="171"/>
      <c r="E13" s="167"/>
    </row>
    <row r="14" spans="1:6" ht="21.75" customHeight="1">
      <c r="A14" s="147"/>
      <c r="B14" s="292" t="s">
        <v>408</v>
      </c>
      <c r="C14" s="293" t="s">
        <v>404</v>
      </c>
      <c r="D14" s="171"/>
      <c r="E14" s="167"/>
    </row>
    <row r="15" spans="1:6" ht="30" customHeight="1">
      <c r="A15" s="147"/>
      <c r="B15" s="292" t="s">
        <v>410</v>
      </c>
      <c r="C15" s="293" t="s">
        <v>409</v>
      </c>
      <c r="D15" s="171"/>
      <c r="E15" s="167"/>
    </row>
    <row r="16" spans="1:6" ht="24" customHeight="1">
      <c r="A16" s="147"/>
      <c r="B16" s="292" t="s">
        <v>455</v>
      </c>
      <c r="C16" s="293" t="s">
        <v>411</v>
      </c>
      <c r="D16" s="291" t="s">
        <v>457</v>
      </c>
      <c r="E16" s="167"/>
    </row>
    <row r="17" spans="1:12" ht="30" customHeight="1">
      <c r="A17" s="147"/>
      <c r="B17" s="292" t="s">
        <v>456</v>
      </c>
      <c r="C17" s="293" t="s">
        <v>412</v>
      </c>
      <c r="D17" s="171" t="s">
        <v>457</v>
      </c>
      <c r="E17" s="167"/>
    </row>
    <row r="18" spans="1:12" ht="45" customHeight="1">
      <c r="A18" s="147"/>
      <c r="B18" s="368" t="s">
        <v>495</v>
      </c>
      <c r="C18" s="293" t="s">
        <v>468</v>
      </c>
      <c r="D18" s="291" t="s">
        <v>432</v>
      </c>
      <c r="E18" s="167"/>
    </row>
    <row r="19" spans="1:12" ht="45" customHeight="1">
      <c r="A19" s="147"/>
      <c r="B19" s="368" t="s">
        <v>495</v>
      </c>
      <c r="C19" s="293" t="s">
        <v>469</v>
      </c>
      <c r="D19" s="180"/>
      <c r="E19" s="167"/>
    </row>
    <row r="20" spans="1:12" ht="24" customHeight="1">
      <c r="A20" s="147"/>
      <c r="B20" s="450" t="s">
        <v>417</v>
      </c>
      <c r="C20" s="451"/>
      <c r="D20" s="223"/>
      <c r="E20" s="167"/>
      <c r="F20" s="177"/>
      <c r="G20" s="179"/>
      <c r="H20" s="179"/>
      <c r="I20" s="179"/>
      <c r="J20" s="179"/>
      <c r="K20" s="179"/>
      <c r="L20" s="179"/>
    </row>
    <row r="21" spans="1:12" ht="24" hidden="1" customHeight="1">
      <c r="A21" s="147"/>
      <c r="B21" s="368" t="s">
        <v>413</v>
      </c>
      <c r="C21" s="293" t="s">
        <v>414</v>
      </c>
      <c r="D21" s="246"/>
      <c r="E21" s="167"/>
    </row>
    <row r="22" spans="1:12" ht="20.5" hidden="1" customHeight="1">
      <c r="A22" s="147"/>
      <c r="B22" s="368" t="s">
        <v>416</v>
      </c>
      <c r="C22" s="293" t="s">
        <v>415</v>
      </c>
      <c r="D22" s="246" t="s">
        <v>292</v>
      </c>
      <c r="E22" s="167"/>
    </row>
    <row r="23" spans="1:12" ht="30" hidden="1" customHeight="1">
      <c r="A23" s="147"/>
      <c r="B23" s="368" t="s">
        <v>458</v>
      </c>
      <c r="C23" s="293" t="s">
        <v>412</v>
      </c>
      <c r="D23" s="246" t="s">
        <v>457</v>
      </c>
      <c r="E23" s="167"/>
    </row>
    <row r="24" spans="1:12" ht="86" customHeight="1">
      <c r="B24" s="368" t="s">
        <v>419</v>
      </c>
      <c r="C24" s="293" t="s">
        <v>418</v>
      </c>
      <c r="D24" s="291" t="s">
        <v>496</v>
      </c>
      <c r="E24" s="167"/>
    </row>
    <row r="25" spans="1:12" ht="24.65" hidden="1" customHeight="1">
      <c r="B25" s="468" t="s">
        <v>280</v>
      </c>
      <c r="C25" s="468"/>
      <c r="D25" s="291" t="s">
        <v>281</v>
      </c>
      <c r="E25" s="167"/>
    </row>
    <row r="26" spans="1:12" ht="51.65" customHeight="1">
      <c r="B26" s="468" t="s">
        <v>102</v>
      </c>
      <c r="C26" s="468"/>
      <c r="D26" s="291" t="s">
        <v>428</v>
      </c>
      <c r="E26" s="167"/>
    </row>
    <row r="27" spans="1:12" ht="155" hidden="1" customHeight="1">
      <c r="B27" s="453" t="s">
        <v>424</v>
      </c>
      <c r="C27" s="454"/>
      <c r="D27" s="291" t="s">
        <v>463</v>
      </c>
      <c r="E27" s="167"/>
    </row>
    <row r="28" spans="1:12" ht="52.5" hidden="1" customHeight="1">
      <c r="B28" s="455" t="s">
        <v>385</v>
      </c>
      <c r="C28" s="456"/>
      <c r="D28" s="291" t="s">
        <v>435</v>
      </c>
      <c r="E28" s="167"/>
    </row>
    <row r="29" spans="1:12" ht="55.5" hidden="1" customHeight="1">
      <c r="B29" s="453"/>
      <c r="C29" s="454"/>
      <c r="D29" s="291" t="s">
        <v>427</v>
      </c>
      <c r="E29" s="167"/>
    </row>
    <row r="30" spans="1:12" ht="55.5" hidden="1" customHeight="1">
      <c r="B30" s="450" t="s">
        <v>336</v>
      </c>
      <c r="C30" s="451"/>
      <c r="D30" s="291" t="s">
        <v>497</v>
      </c>
      <c r="E30" s="167"/>
    </row>
    <row r="31" spans="1:12" ht="49.5" customHeight="1">
      <c r="B31" s="395" t="s">
        <v>103</v>
      </c>
      <c r="C31" s="249" t="s">
        <v>425</v>
      </c>
      <c r="D31" s="248" t="s">
        <v>517</v>
      </c>
      <c r="E31" s="167"/>
    </row>
    <row r="32" spans="1:12" ht="111" hidden="1" customHeight="1">
      <c r="B32" s="396"/>
      <c r="C32" s="291" t="s">
        <v>426</v>
      </c>
      <c r="D32" s="291" t="s">
        <v>464</v>
      </c>
      <c r="E32" s="167"/>
    </row>
    <row r="33" spans="2:5" ht="60" customHeight="1">
      <c r="B33" s="396"/>
      <c r="C33" s="291" t="s">
        <v>498</v>
      </c>
      <c r="D33" s="291" t="s">
        <v>499</v>
      </c>
      <c r="E33" s="167"/>
    </row>
    <row r="34" spans="2:5" ht="76" customHeight="1">
      <c r="B34" s="396"/>
      <c r="C34" s="291" t="s">
        <v>467</v>
      </c>
      <c r="D34" s="291" t="s">
        <v>485</v>
      </c>
      <c r="E34" s="167"/>
    </row>
    <row r="35" spans="2:5" ht="76" customHeight="1">
      <c r="B35" s="397"/>
      <c r="C35" s="291" t="s">
        <v>500</v>
      </c>
      <c r="D35" s="291" t="s">
        <v>486</v>
      </c>
      <c r="E35" s="167"/>
    </row>
    <row r="36" spans="2:5" ht="59.5" customHeight="1">
      <c r="B36" s="450" t="s">
        <v>104</v>
      </c>
      <c r="C36" s="451"/>
      <c r="D36" s="248" t="s">
        <v>436</v>
      </c>
      <c r="E36" s="167"/>
    </row>
    <row r="37" spans="2:5" ht="54" customHeight="1">
      <c r="B37" s="452"/>
      <c r="C37" s="452"/>
      <c r="D37" s="452"/>
      <c r="E37" s="452"/>
    </row>
  </sheetData>
  <sheetProtection algorithmName="SHA-512" hashValue="x6+PZ/ooSIhy5PbNoijLmCdN0k9Mb0kqAlQmmr8HtegNn+qrk9Lfb1Z4BWbkw+Uae8dP1K1F5LIXtj93VDXWrA==" saltValue="RN6Nr3GesZ6FskPh8KWRcQ==" spinCount="100000" sheet="1" objects="1" scenarios="1"/>
  <protectedRanges>
    <protectedRange sqref="E12:E36" name="範囲1"/>
  </protectedRanges>
  <customSheetViews>
    <customSheetView guid="{00E5FA86-1172-4EED-8DB5-202766590116}" scale="85" showPageBreaks="1" fitToPage="1" printArea="1" hiddenRows="1" view="pageBreakPreview">
      <selection activeCell="D4" sqref="D4:E4"/>
      <pageMargins left="0.78740157480314965" right="0.39370078740157483" top="0.39370078740157483" bottom="0.19685039370078741" header="0.31496062992125984" footer="0.31496062992125984"/>
      <printOptions horizontalCentered="1"/>
      <pageSetup paperSize="9" scale="65" orientation="portrait" r:id="rId1"/>
      <headerFooter scaleWithDoc="0" alignWithMargins="0">
        <firstHeader>&amp;L&amp;10&amp;F</firstHeader>
      </headerFooter>
    </customSheetView>
  </customSheetViews>
  <mergeCells count="21">
    <mergeCell ref="B10:E10"/>
    <mergeCell ref="B11:C11"/>
    <mergeCell ref="B26:C26"/>
    <mergeCell ref="B20:C20"/>
    <mergeCell ref="B25:C25"/>
    <mergeCell ref="B6:B9"/>
    <mergeCell ref="D6:E6"/>
    <mergeCell ref="D7:E7"/>
    <mergeCell ref="D8:E8"/>
    <mergeCell ref="D9:E9"/>
    <mergeCell ref="B2:E2"/>
    <mergeCell ref="B3:E3"/>
    <mergeCell ref="B4:C4"/>
    <mergeCell ref="D4:E4"/>
    <mergeCell ref="B5:C5"/>
    <mergeCell ref="D5:E5"/>
    <mergeCell ref="B36:C36"/>
    <mergeCell ref="B37:E37"/>
    <mergeCell ref="B27:C27"/>
    <mergeCell ref="B28:C29"/>
    <mergeCell ref="B30:C30"/>
  </mergeCells>
  <phoneticPr fontId="2"/>
  <dataValidations count="2">
    <dataValidation allowBlank="1" showInputMessage="1" sqref="B6 C38:E1048576 F1 B2:B3 B37:B1048576 B31:B33 B28 F21:I23 D11:D13 B26 B12:B24 F24:M1048576 A1:A1048576 D4:D9 J1:M9 G1:I19 F3:F20 N1:XFD1048576 D15:D36"/>
    <dataValidation type="list" allowBlank="1" showInputMessage="1" sqref="E12:E36">
      <formula1>"✓"</formula1>
    </dataValidation>
  </dataValidations>
  <printOptions horizontalCentered="1"/>
  <pageMargins left="0.78740157480314965" right="0.39370078740157483" top="0.39370078740157483" bottom="0.19685039370078741" header="0.31496062992125984" footer="0.31496062992125984"/>
  <pageSetup paperSize="9" scale="64" orientation="portrait" r:id="rId2"/>
  <headerFooter scaleWithDoc="0" alignWithMargins="0">
    <firstHeader>&amp;L&amp;10&amp;F</firstHeader>
  </headerFooter>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51"/>
  <sheetViews>
    <sheetView view="pageBreakPreview" zoomScale="70" zoomScaleNormal="85" zoomScaleSheetLayoutView="70" workbookViewId="0"/>
  </sheetViews>
  <sheetFormatPr defaultColWidth="9" defaultRowHeight="13"/>
  <cols>
    <col min="1" max="19" width="5.58203125" style="96" customWidth="1"/>
    <col min="20" max="20" width="4.58203125" style="96" customWidth="1"/>
    <col min="21" max="21" width="6.58203125" style="96" customWidth="1"/>
    <col min="22" max="24" width="6.83203125" style="96" customWidth="1"/>
    <col min="25" max="25" width="3.58203125" style="96" customWidth="1"/>
    <col min="26" max="16384" width="9" style="96"/>
  </cols>
  <sheetData>
    <row r="1" spans="1:29" ht="18.75" customHeight="1">
      <c r="A1" s="425" t="s">
        <v>471</v>
      </c>
      <c r="B1" s="220"/>
      <c r="C1" s="220"/>
      <c r="D1" s="220"/>
      <c r="E1" s="220"/>
      <c r="F1" s="220"/>
      <c r="G1" s="220"/>
      <c r="H1" s="220"/>
      <c r="I1" s="222"/>
      <c r="J1" s="222"/>
      <c r="K1" s="222"/>
      <c r="L1" s="222"/>
      <c r="M1" s="220"/>
      <c r="N1" s="220"/>
      <c r="O1" s="95"/>
      <c r="P1" s="95"/>
      <c r="Q1" s="95"/>
      <c r="R1" s="95"/>
      <c r="Z1" s="594"/>
      <c r="AA1" s="594"/>
      <c r="AB1" s="594"/>
    </row>
    <row r="2" spans="1:29" ht="30" customHeight="1">
      <c r="A2" s="221" t="s">
        <v>431</v>
      </c>
      <c r="B2" s="220"/>
      <c r="C2" s="220"/>
      <c r="D2" s="220"/>
      <c r="E2" s="220"/>
      <c r="F2" s="220"/>
      <c r="G2" s="220"/>
      <c r="H2" s="220"/>
      <c r="I2" s="222"/>
      <c r="J2" s="426" t="s">
        <v>511</v>
      </c>
      <c r="K2" s="222"/>
      <c r="L2" s="222"/>
      <c r="M2" s="220"/>
      <c r="N2" s="220"/>
      <c r="O2" s="118"/>
      <c r="P2" s="118"/>
      <c r="Q2" s="95"/>
      <c r="R2" s="95"/>
      <c r="Z2" s="373"/>
      <c r="AA2" s="373"/>
      <c r="AB2" s="373"/>
    </row>
    <row r="3" spans="1:29">
      <c r="A3" s="94"/>
      <c r="B3" s="95"/>
      <c r="C3" s="95"/>
      <c r="D3" s="95"/>
      <c r="E3" s="95"/>
      <c r="F3" s="95"/>
      <c r="G3" s="97"/>
      <c r="H3" s="95"/>
      <c r="I3" s="95"/>
      <c r="J3" s="95"/>
      <c r="K3" s="95"/>
      <c r="L3" s="95"/>
      <c r="M3" s="95"/>
      <c r="N3" s="95"/>
    </row>
    <row r="4" spans="1:29" ht="18.75" customHeight="1">
      <c r="A4" s="602" t="s">
        <v>82</v>
      </c>
      <c r="B4" s="603"/>
      <c r="C4" s="603"/>
      <c r="D4" s="603"/>
      <c r="E4" s="603"/>
      <c r="F4" s="603"/>
      <c r="G4" s="603"/>
      <c r="H4" s="603"/>
      <c r="I4" s="603"/>
      <c r="J4" s="603"/>
      <c r="K4" s="603"/>
      <c r="L4" s="603"/>
      <c r="M4" s="603"/>
      <c r="N4" s="603"/>
      <c r="O4" s="603"/>
      <c r="P4" s="603"/>
      <c r="Q4" s="603"/>
      <c r="R4" s="603"/>
      <c r="S4" s="604"/>
      <c r="T4" s="95"/>
      <c r="U4" s="605" t="s">
        <v>83</v>
      </c>
      <c r="V4" s="606"/>
      <c r="W4" s="606"/>
      <c r="X4" s="607"/>
      <c r="Y4" s="119"/>
      <c r="Z4" s="611" t="s">
        <v>125</v>
      </c>
      <c r="AA4" s="612"/>
      <c r="AB4" s="613"/>
      <c r="AC4" s="120"/>
    </row>
    <row r="5" spans="1:29" ht="13.4" customHeight="1">
      <c r="A5" s="617" t="s">
        <v>72</v>
      </c>
      <c r="B5" s="618"/>
      <c r="C5" s="618"/>
      <c r="D5" s="618"/>
      <c r="E5" s="618"/>
      <c r="F5" s="618"/>
      <c r="G5" s="618"/>
      <c r="H5" s="618"/>
      <c r="I5" s="618"/>
      <c r="J5" s="618"/>
      <c r="K5" s="618"/>
      <c r="L5" s="618"/>
      <c r="M5" s="618"/>
      <c r="N5" s="618"/>
      <c r="O5" s="618"/>
      <c r="P5" s="618"/>
      <c r="Q5" s="618"/>
      <c r="R5" s="618"/>
      <c r="S5" s="619"/>
      <c r="T5" s="95"/>
      <c r="U5" s="608"/>
      <c r="V5" s="609"/>
      <c r="W5" s="609"/>
      <c r="X5" s="610"/>
      <c r="Y5" s="121"/>
      <c r="Z5" s="614"/>
      <c r="AA5" s="615"/>
      <c r="AB5" s="616"/>
      <c r="AC5" s="120"/>
    </row>
    <row r="6" spans="1:29" ht="30" customHeight="1">
      <c r="A6" s="122"/>
      <c r="B6" s="620" t="s">
        <v>14</v>
      </c>
      <c r="C6" s="621"/>
      <c r="D6" s="621"/>
      <c r="E6" s="621"/>
      <c r="F6" s="621"/>
      <c r="G6" s="622"/>
      <c r="H6" s="620" t="s">
        <v>15</v>
      </c>
      <c r="I6" s="621"/>
      <c r="J6" s="621"/>
      <c r="K6" s="621"/>
      <c r="L6" s="621"/>
      <c r="M6" s="622"/>
      <c r="N6" s="620" t="s">
        <v>75</v>
      </c>
      <c r="O6" s="621"/>
      <c r="P6" s="621"/>
      <c r="Q6" s="621"/>
      <c r="R6" s="621"/>
      <c r="S6" s="623"/>
      <c r="T6" s="95"/>
      <c r="U6" s="122"/>
      <c r="V6" s="309" t="s">
        <v>73</v>
      </c>
      <c r="W6" s="309" t="s">
        <v>371</v>
      </c>
      <c r="X6" s="310" t="s">
        <v>389</v>
      </c>
      <c r="Z6" s="596" t="s">
        <v>84</v>
      </c>
      <c r="AA6" s="598" t="s">
        <v>126</v>
      </c>
      <c r="AB6" s="600" t="s">
        <v>127</v>
      </c>
    </row>
    <row r="7" spans="1:29" ht="25" customHeight="1">
      <c r="A7" s="123" t="s">
        <v>74</v>
      </c>
      <c r="B7" s="124">
        <f t="shared" ref="B7:H7" si="0">SUM(B10:B40)</f>
        <v>0</v>
      </c>
      <c r="C7" s="124">
        <f t="shared" si="0"/>
        <v>0</v>
      </c>
      <c r="D7" s="124">
        <f t="shared" si="0"/>
        <v>0</v>
      </c>
      <c r="E7" s="124">
        <f t="shared" si="0"/>
        <v>0</v>
      </c>
      <c r="F7" s="124">
        <f t="shared" si="0"/>
        <v>0</v>
      </c>
      <c r="G7" s="124">
        <f t="shared" si="0"/>
        <v>0</v>
      </c>
      <c r="H7" s="124">
        <f t="shared" si="0"/>
        <v>0</v>
      </c>
      <c r="I7" s="124">
        <f t="shared" ref="I7:L7" si="1">SUM(I10:I40)</f>
        <v>0</v>
      </c>
      <c r="J7" s="124">
        <f>SUM(J10:J40)</f>
        <v>0</v>
      </c>
      <c r="K7" s="124">
        <f t="shared" si="1"/>
        <v>0</v>
      </c>
      <c r="L7" s="124">
        <f t="shared" si="1"/>
        <v>0</v>
      </c>
      <c r="M7" s="124">
        <f t="shared" ref="M7:S7" si="2">SUM(M10:M40)</f>
        <v>0</v>
      </c>
      <c r="N7" s="124">
        <f t="shared" si="2"/>
        <v>0</v>
      </c>
      <c r="O7" s="124">
        <f t="shared" si="2"/>
        <v>0</v>
      </c>
      <c r="P7" s="124">
        <f t="shared" si="2"/>
        <v>0</v>
      </c>
      <c r="Q7" s="124">
        <f t="shared" si="2"/>
        <v>0</v>
      </c>
      <c r="R7" s="124">
        <f t="shared" si="2"/>
        <v>0</v>
      </c>
      <c r="S7" s="125">
        <f t="shared" si="2"/>
        <v>0</v>
      </c>
      <c r="T7" s="97"/>
      <c r="U7" s="123" t="s">
        <v>74</v>
      </c>
      <c r="V7" s="124">
        <f>SUM(V10:V40)</f>
        <v>0</v>
      </c>
      <c r="W7" s="124">
        <f>SUM(W10:W40)</f>
        <v>0</v>
      </c>
      <c r="X7" s="125">
        <f>SUM(X10:X40)</f>
        <v>0</v>
      </c>
      <c r="Z7" s="597"/>
      <c r="AA7" s="599"/>
      <c r="AB7" s="601"/>
    </row>
    <row r="8" spans="1:29" ht="25" customHeight="1">
      <c r="A8" s="115"/>
      <c r="B8" s="126"/>
      <c r="C8" s="126"/>
      <c r="D8" s="126"/>
      <c r="E8" s="126"/>
      <c r="F8" s="126"/>
      <c r="G8" s="126"/>
      <c r="H8" s="126"/>
      <c r="I8" s="126"/>
      <c r="J8" s="126"/>
      <c r="K8" s="126"/>
      <c r="L8" s="126"/>
      <c r="M8" s="126"/>
      <c r="N8" s="126"/>
      <c r="O8" s="126"/>
      <c r="P8" s="126"/>
      <c r="Q8" s="126"/>
      <c r="R8" s="126"/>
      <c r="S8" s="126"/>
      <c r="T8" s="95"/>
      <c r="U8" s="115"/>
      <c r="V8" s="126"/>
      <c r="W8" s="126"/>
      <c r="X8" s="126"/>
      <c r="Z8" s="597"/>
      <c r="AA8" s="599"/>
      <c r="AB8" s="601"/>
    </row>
    <row r="9" spans="1:29" ht="57.75" customHeight="1">
      <c r="A9" s="159" t="s">
        <v>128</v>
      </c>
      <c r="B9" s="427" t="s">
        <v>505</v>
      </c>
      <c r="C9" s="215" t="s">
        <v>373</v>
      </c>
      <c r="D9" s="215" t="s">
        <v>433</v>
      </c>
      <c r="E9" s="215" t="s">
        <v>290</v>
      </c>
      <c r="F9" s="215" t="s">
        <v>291</v>
      </c>
      <c r="G9" s="215" t="s">
        <v>247</v>
      </c>
      <c r="H9" s="427" t="s">
        <v>505</v>
      </c>
      <c r="I9" s="215" t="s">
        <v>373</v>
      </c>
      <c r="J9" s="215" t="s">
        <v>433</v>
      </c>
      <c r="K9" s="215" t="s">
        <v>290</v>
      </c>
      <c r="L9" s="215" t="s">
        <v>291</v>
      </c>
      <c r="M9" s="215" t="s">
        <v>247</v>
      </c>
      <c r="N9" s="427" t="s">
        <v>505</v>
      </c>
      <c r="O9" s="215" t="s">
        <v>373</v>
      </c>
      <c r="P9" s="215" t="s">
        <v>433</v>
      </c>
      <c r="Q9" s="215" t="s">
        <v>290</v>
      </c>
      <c r="R9" s="215" t="s">
        <v>291</v>
      </c>
      <c r="S9" s="234" t="s">
        <v>247</v>
      </c>
      <c r="T9" s="95"/>
      <c r="U9" s="159" t="s">
        <v>128</v>
      </c>
      <c r="V9" s="127" t="s">
        <v>81</v>
      </c>
      <c r="W9" s="127" t="s">
        <v>81</v>
      </c>
      <c r="X9" s="128" t="s">
        <v>81</v>
      </c>
      <c r="Z9" s="597"/>
      <c r="AA9" s="599"/>
      <c r="AB9" s="601"/>
    </row>
    <row r="10" spans="1:29" ht="25" customHeight="1">
      <c r="A10" s="129" t="s">
        <v>129</v>
      </c>
      <c r="B10" s="165"/>
      <c r="C10" s="165">
        <v>0</v>
      </c>
      <c r="D10" s="262">
        <f t="shared" ref="D10:D40" si="3">C10</f>
        <v>0</v>
      </c>
      <c r="E10" s="262">
        <v>0</v>
      </c>
      <c r="F10" s="262">
        <v>0</v>
      </c>
      <c r="G10" s="130">
        <f>D10-E10-F10</f>
        <v>0</v>
      </c>
      <c r="H10" s="165"/>
      <c r="I10" s="165">
        <v>0</v>
      </c>
      <c r="J10" s="262">
        <f t="shared" ref="J10:J40" si="4">I10</f>
        <v>0</v>
      </c>
      <c r="K10" s="262">
        <v>0</v>
      </c>
      <c r="L10" s="262">
        <v>0</v>
      </c>
      <c r="M10" s="130">
        <f>J10-K10-L10</f>
        <v>0</v>
      </c>
      <c r="N10" s="165"/>
      <c r="O10" s="165">
        <v>0</v>
      </c>
      <c r="P10" s="262">
        <f t="shared" ref="P10:P40" si="5">O10</f>
        <v>0</v>
      </c>
      <c r="Q10" s="262">
        <v>0</v>
      </c>
      <c r="R10" s="409">
        <v>0</v>
      </c>
      <c r="S10" s="131">
        <f>P10-Q10-R10</f>
        <v>0</v>
      </c>
      <c r="T10" s="95"/>
      <c r="U10" s="129" t="s">
        <v>129</v>
      </c>
      <c r="V10" s="165"/>
      <c r="W10" s="165"/>
      <c r="X10" s="166"/>
      <c r="Z10" s="331">
        <f>(D10+J10)*2+(P10)*1</f>
        <v>0</v>
      </c>
      <c r="AA10" s="130">
        <f>SUM(V10:X10)</f>
        <v>0</v>
      </c>
      <c r="AB10" s="308" t="str">
        <f>IF(Z10&lt;AA10,"×","○")</f>
        <v>○</v>
      </c>
    </row>
    <row r="11" spans="1:29" ht="25" customHeight="1">
      <c r="A11" s="129" t="s">
        <v>130</v>
      </c>
      <c r="B11" s="165"/>
      <c r="C11" s="165">
        <v>0</v>
      </c>
      <c r="D11" s="262">
        <f t="shared" si="3"/>
        <v>0</v>
      </c>
      <c r="E11" s="262">
        <v>0</v>
      </c>
      <c r="F11" s="262">
        <v>0</v>
      </c>
      <c r="G11" s="130">
        <f t="shared" ref="G11:G39" si="6">D11-E11-F11</f>
        <v>0</v>
      </c>
      <c r="H11" s="165"/>
      <c r="I11" s="165">
        <v>0</v>
      </c>
      <c r="J11" s="262">
        <f t="shared" si="4"/>
        <v>0</v>
      </c>
      <c r="K11" s="262">
        <v>0</v>
      </c>
      <c r="L11" s="262">
        <v>0</v>
      </c>
      <c r="M11" s="130">
        <f t="shared" ref="M11:M39" si="7">J11-K11-L11</f>
        <v>0</v>
      </c>
      <c r="N11" s="165"/>
      <c r="O11" s="165">
        <v>0</v>
      </c>
      <c r="P11" s="262">
        <f t="shared" si="5"/>
        <v>0</v>
      </c>
      <c r="Q11" s="262">
        <v>0</v>
      </c>
      <c r="R11" s="409">
        <v>0</v>
      </c>
      <c r="S11" s="131">
        <f t="shared" ref="S11:S39" si="8">P11-Q11-R11</f>
        <v>0</v>
      </c>
      <c r="T11" s="95"/>
      <c r="U11" s="129" t="s">
        <v>130</v>
      </c>
      <c r="V11" s="165"/>
      <c r="W11" s="165"/>
      <c r="X11" s="166"/>
      <c r="Z11" s="331">
        <f t="shared" ref="Z11:Z39" si="9">(D11+J11)*2+(P11)*1</f>
        <v>0</v>
      </c>
      <c r="AA11" s="130">
        <f t="shared" ref="AA11:AA39" si="10">SUM(V11:X11)</f>
        <v>0</v>
      </c>
      <c r="AB11" s="308" t="str">
        <f t="shared" ref="AB11:AB39" si="11">IF(Z11&lt;AA11,"×","○")</f>
        <v>○</v>
      </c>
    </row>
    <row r="12" spans="1:29" ht="25" customHeight="1">
      <c r="A12" s="129" t="s">
        <v>131</v>
      </c>
      <c r="B12" s="165"/>
      <c r="C12" s="165">
        <v>0</v>
      </c>
      <c r="D12" s="262">
        <f t="shared" si="3"/>
        <v>0</v>
      </c>
      <c r="E12" s="262">
        <v>0</v>
      </c>
      <c r="F12" s="262">
        <v>0</v>
      </c>
      <c r="G12" s="130">
        <f t="shared" si="6"/>
        <v>0</v>
      </c>
      <c r="H12" s="165"/>
      <c r="I12" s="165">
        <v>0</v>
      </c>
      <c r="J12" s="262">
        <f t="shared" si="4"/>
        <v>0</v>
      </c>
      <c r="K12" s="262">
        <v>0</v>
      </c>
      <c r="L12" s="262">
        <v>0</v>
      </c>
      <c r="M12" s="130">
        <f t="shared" si="7"/>
        <v>0</v>
      </c>
      <c r="N12" s="165"/>
      <c r="O12" s="165">
        <v>0</v>
      </c>
      <c r="P12" s="262">
        <f t="shared" si="5"/>
        <v>0</v>
      </c>
      <c r="Q12" s="262">
        <v>0</v>
      </c>
      <c r="R12" s="409">
        <v>0</v>
      </c>
      <c r="S12" s="131">
        <f t="shared" si="8"/>
        <v>0</v>
      </c>
      <c r="T12" s="95"/>
      <c r="U12" s="129" t="s">
        <v>131</v>
      </c>
      <c r="V12" s="165"/>
      <c r="W12" s="165"/>
      <c r="X12" s="166"/>
      <c r="Z12" s="331">
        <f t="shared" si="9"/>
        <v>0</v>
      </c>
      <c r="AA12" s="130">
        <f t="shared" si="10"/>
        <v>0</v>
      </c>
      <c r="AB12" s="308" t="str">
        <f t="shared" si="11"/>
        <v>○</v>
      </c>
    </row>
    <row r="13" spans="1:29" ht="25" customHeight="1">
      <c r="A13" s="129" t="s">
        <v>132</v>
      </c>
      <c r="B13" s="165"/>
      <c r="C13" s="165">
        <v>0</v>
      </c>
      <c r="D13" s="262">
        <f t="shared" si="3"/>
        <v>0</v>
      </c>
      <c r="E13" s="262">
        <v>0</v>
      </c>
      <c r="F13" s="262">
        <v>0</v>
      </c>
      <c r="G13" s="130">
        <f t="shared" si="6"/>
        <v>0</v>
      </c>
      <c r="H13" s="165"/>
      <c r="I13" s="165">
        <v>0</v>
      </c>
      <c r="J13" s="262">
        <f t="shared" si="4"/>
        <v>0</v>
      </c>
      <c r="K13" s="262">
        <v>0</v>
      </c>
      <c r="L13" s="262">
        <v>0</v>
      </c>
      <c r="M13" s="130">
        <f t="shared" si="7"/>
        <v>0</v>
      </c>
      <c r="N13" s="165"/>
      <c r="O13" s="165">
        <v>0</v>
      </c>
      <c r="P13" s="262">
        <f t="shared" si="5"/>
        <v>0</v>
      </c>
      <c r="Q13" s="262">
        <v>0</v>
      </c>
      <c r="R13" s="409">
        <v>0</v>
      </c>
      <c r="S13" s="131">
        <f t="shared" si="8"/>
        <v>0</v>
      </c>
      <c r="T13" s="95"/>
      <c r="U13" s="129" t="s">
        <v>132</v>
      </c>
      <c r="V13" s="165"/>
      <c r="W13" s="165"/>
      <c r="X13" s="166"/>
      <c r="Z13" s="331">
        <f t="shared" si="9"/>
        <v>0</v>
      </c>
      <c r="AA13" s="130">
        <f t="shared" si="10"/>
        <v>0</v>
      </c>
      <c r="AB13" s="308" t="str">
        <f t="shared" si="11"/>
        <v>○</v>
      </c>
    </row>
    <row r="14" spans="1:29" ht="25" customHeight="1">
      <c r="A14" s="129" t="s">
        <v>133</v>
      </c>
      <c r="B14" s="165"/>
      <c r="C14" s="165">
        <v>0</v>
      </c>
      <c r="D14" s="262">
        <f t="shared" si="3"/>
        <v>0</v>
      </c>
      <c r="E14" s="262">
        <v>0</v>
      </c>
      <c r="F14" s="262">
        <v>0</v>
      </c>
      <c r="G14" s="130">
        <f t="shared" si="6"/>
        <v>0</v>
      </c>
      <c r="H14" s="165"/>
      <c r="I14" s="165">
        <v>0</v>
      </c>
      <c r="J14" s="262">
        <f t="shared" si="4"/>
        <v>0</v>
      </c>
      <c r="K14" s="262">
        <v>0</v>
      </c>
      <c r="L14" s="262">
        <v>0</v>
      </c>
      <c r="M14" s="130">
        <f t="shared" si="7"/>
        <v>0</v>
      </c>
      <c r="N14" s="165"/>
      <c r="O14" s="165">
        <v>0</v>
      </c>
      <c r="P14" s="262">
        <f t="shared" si="5"/>
        <v>0</v>
      </c>
      <c r="Q14" s="262">
        <v>0</v>
      </c>
      <c r="R14" s="409">
        <v>0</v>
      </c>
      <c r="S14" s="131">
        <f t="shared" si="8"/>
        <v>0</v>
      </c>
      <c r="T14" s="95"/>
      <c r="U14" s="129" t="s">
        <v>133</v>
      </c>
      <c r="V14" s="165"/>
      <c r="W14" s="165"/>
      <c r="X14" s="166"/>
      <c r="Z14" s="331">
        <f t="shared" si="9"/>
        <v>0</v>
      </c>
      <c r="AA14" s="130">
        <f t="shared" si="10"/>
        <v>0</v>
      </c>
      <c r="AB14" s="308" t="str">
        <f t="shared" si="11"/>
        <v>○</v>
      </c>
    </row>
    <row r="15" spans="1:29" ht="25" customHeight="1">
      <c r="A15" s="129" t="s">
        <v>134</v>
      </c>
      <c r="B15" s="165"/>
      <c r="C15" s="165">
        <v>0</v>
      </c>
      <c r="D15" s="262">
        <f t="shared" si="3"/>
        <v>0</v>
      </c>
      <c r="E15" s="262">
        <v>0</v>
      </c>
      <c r="F15" s="262">
        <v>0</v>
      </c>
      <c r="G15" s="130">
        <f t="shared" si="6"/>
        <v>0</v>
      </c>
      <c r="H15" s="165"/>
      <c r="I15" s="165">
        <v>0</v>
      </c>
      <c r="J15" s="262">
        <f t="shared" si="4"/>
        <v>0</v>
      </c>
      <c r="K15" s="262">
        <v>0</v>
      </c>
      <c r="L15" s="262">
        <v>0</v>
      </c>
      <c r="M15" s="130">
        <f t="shared" si="7"/>
        <v>0</v>
      </c>
      <c r="N15" s="165"/>
      <c r="O15" s="165">
        <v>0</v>
      </c>
      <c r="P15" s="262">
        <f t="shared" si="5"/>
        <v>0</v>
      </c>
      <c r="Q15" s="262">
        <v>0</v>
      </c>
      <c r="R15" s="409">
        <v>0</v>
      </c>
      <c r="S15" s="131">
        <f t="shared" si="8"/>
        <v>0</v>
      </c>
      <c r="T15" s="95"/>
      <c r="U15" s="129" t="s">
        <v>134</v>
      </c>
      <c r="V15" s="165"/>
      <c r="W15" s="165"/>
      <c r="X15" s="166"/>
      <c r="Z15" s="331">
        <f t="shared" si="9"/>
        <v>0</v>
      </c>
      <c r="AA15" s="130">
        <f t="shared" si="10"/>
        <v>0</v>
      </c>
      <c r="AB15" s="308" t="str">
        <f t="shared" si="11"/>
        <v>○</v>
      </c>
    </row>
    <row r="16" spans="1:29" ht="25" customHeight="1">
      <c r="A16" s="129" t="s">
        <v>135</v>
      </c>
      <c r="B16" s="165"/>
      <c r="C16" s="165">
        <v>0</v>
      </c>
      <c r="D16" s="262">
        <f t="shared" si="3"/>
        <v>0</v>
      </c>
      <c r="E16" s="262">
        <v>0</v>
      </c>
      <c r="F16" s="262">
        <v>0</v>
      </c>
      <c r="G16" s="130">
        <f t="shared" si="6"/>
        <v>0</v>
      </c>
      <c r="H16" s="165"/>
      <c r="I16" s="165">
        <v>0</v>
      </c>
      <c r="J16" s="262">
        <f t="shared" si="4"/>
        <v>0</v>
      </c>
      <c r="K16" s="262">
        <v>0</v>
      </c>
      <c r="L16" s="262">
        <v>0</v>
      </c>
      <c r="M16" s="130">
        <f t="shared" si="7"/>
        <v>0</v>
      </c>
      <c r="N16" s="165"/>
      <c r="O16" s="165">
        <v>0</v>
      </c>
      <c r="P16" s="262">
        <f t="shared" si="5"/>
        <v>0</v>
      </c>
      <c r="Q16" s="262">
        <v>0</v>
      </c>
      <c r="R16" s="409">
        <v>0</v>
      </c>
      <c r="S16" s="131">
        <f t="shared" si="8"/>
        <v>0</v>
      </c>
      <c r="T16" s="95"/>
      <c r="U16" s="129" t="s">
        <v>135</v>
      </c>
      <c r="V16" s="165"/>
      <c r="W16" s="165"/>
      <c r="X16" s="166"/>
      <c r="Z16" s="331">
        <f t="shared" si="9"/>
        <v>0</v>
      </c>
      <c r="AA16" s="130">
        <f t="shared" si="10"/>
        <v>0</v>
      </c>
      <c r="AB16" s="308" t="str">
        <f t="shared" si="11"/>
        <v>○</v>
      </c>
    </row>
    <row r="17" spans="1:28" ht="25" customHeight="1">
      <c r="A17" s="129" t="s">
        <v>136</v>
      </c>
      <c r="B17" s="165"/>
      <c r="C17" s="165">
        <v>0</v>
      </c>
      <c r="D17" s="262">
        <f t="shared" si="3"/>
        <v>0</v>
      </c>
      <c r="E17" s="262">
        <v>0</v>
      </c>
      <c r="F17" s="262">
        <v>0</v>
      </c>
      <c r="G17" s="130">
        <f t="shared" si="6"/>
        <v>0</v>
      </c>
      <c r="H17" s="165"/>
      <c r="I17" s="165">
        <v>0</v>
      </c>
      <c r="J17" s="262">
        <f t="shared" si="4"/>
        <v>0</v>
      </c>
      <c r="K17" s="262">
        <v>0</v>
      </c>
      <c r="L17" s="262">
        <v>0</v>
      </c>
      <c r="M17" s="130">
        <f t="shared" si="7"/>
        <v>0</v>
      </c>
      <c r="N17" s="165"/>
      <c r="O17" s="165">
        <v>0</v>
      </c>
      <c r="P17" s="262">
        <f t="shared" si="5"/>
        <v>0</v>
      </c>
      <c r="Q17" s="262">
        <v>0</v>
      </c>
      <c r="R17" s="409">
        <v>0</v>
      </c>
      <c r="S17" s="131">
        <f t="shared" si="8"/>
        <v>0</v>
      </c>
      <c r="T17" s="95"/>
      <c r="U17" s="129" t="s">
        <v>136</v>
      </c>
      <c r="V17" s="165"/>
      <c r="W17" s="165"/>
      <c r="X17" s="166"/>
      <c r="Z17" s="331">
        <f t="shared" si="9"/>
        <v>0</v>
      </c>
      <c r="AA17" s="130">
        <f t="shared" si="10"/>
        <v>0</v>
      </c>
      <c r="AB17" s="308" t="str">
        <f t="shared" si="11"/>
        <v>○</v>
      </c>
    </row>
    <row r="18" spans="1:28" ht="25" customHeight="1">
      <c r="A18" s="129" t="s">
        <v>137</v>
      </c>
      <c r="B18" s="165"/>
      <c r="C18" s="165">
        <v>0</v>
      </c>
      <c r="D18" s="262">
        <f t="shared" si="3"/>
        <v>0</v>
      </c>
      <c r="E18" s="262">
        <v>0</v>
      </c>
      <c r="F18" s="262">
        <v>0</v>
      </c>
      <c r="G18" s="130">
        <f t="shared" si="6"/>
        <v>0</v>
      </c>
      <c r="H18" s="165"/>
      <c r="I18" s="165">
        <v>0</v>
      </c>
      <c r="J18" s="262">
        <f t="shared" si="4"/>
        <v>0</v>
      </c>
      <c r="K18" s="262">
        <v>0</v>
      </c>
      <c r="L18" s="262">
        <v>0</v>
      </c>
      <c r="M18" s="130">
        <f t="shared" si="7"/>
        <v>0</v>
      </c>
      <c r="N18" s="165"/>
      <c r="O18" s="165">
        <v>0</v>
      </c>
      <c r="P18" s="262">
        <f t="shared" si="5"/>
        <v>0</v>
      </c>
      <c r="Q18" s="262">
        <v>0</v>
      </c>
      <c r="R18" s="409">
        <v>0</v>
      </c>
      <c r="S18" s="131">
        <f t="shared" si="8"/>
        <v>0</v>
      </c>
      <c r="T18" s="95"/>
      <c r="U18" s="129" t="s">
        <v>137</v>
      </c>
      <c r="V18" s="165"/>
      <c r="W18" s="165"/>
      <c r="X18" s="166"/>
      <c r="Z18" s="331">
        <f t="shared" si="9"/>
        <v>0</v>
      </c>
      <c r="AA18" s="130">
        <f t="shared" si="10"/>
        <v>0</v>
      </c>
      <c r="AB18" s="308" t="str">
        <f t="shared" si="11"/>
        <v>○</v>
      </c>
    </row>
    <row r="19" spans="1:28" ht="25" customHeight="1">
      <c r="A19" s="129" t="s">
        <v>138</v>
      </c>
      <c r="B19" s="165"/>
      <c r="C19" s="165">
        <v>0</v>
      </c>
      <c r="D19" s="262">
        <f t="shared" si="3"/>
        <v>0</v>
      </c>
      <c r="E19" s="262">
        <v>0</v>
      </c>
      <c r="F19" s="262">
        <v>0</v>
      </c>
      <c r="G19" s="130">
        <f t="shared" si="6"/>
        <v>0</v>
      </c>
      <c r="H19" s="165"/>
      <c r="I19" s="165">
        <v>0</v>
      </c>
      <c r="J19" s="262">
        <f t="shared" si="4"/>
        <v>0</v>
      </c>
      <c r="K19" s="262">
        <v>0</v>
      </c>
      <c r="L19" s="262">
        <v>0</v>
      </c>
      <c r="M19" s="130">
        <f t="shared" si="7"/>
        <v>0</v>
      </c>
      <c r="N19" s="165"/>
      <c r="O19" s="165">
        <v>0</v>
      </c>
      <c r="P19" s="262">
        <f t="shared" si="5"/>
        <v>0</v>
      </c>
      <c r="Q19" s="262">
        <v>0</v>
      </c>
      <c r="R19" s="409">
        <v>0</v>
      </c>
      <c r="S19" s="131">
        <f t="shared" si="8"/>
        <v>0</v>
      </c>
      <c r="T19" s="95"/>
      <c r="U19" s="129" t="s">
        <v>138</v>
      </c>
      <c r="V19" s="165"/>
      <c r="W19" s="165"/>
      <c r="X19" s="166"/>
      <c r="Z19" s="331">
        <f t="shared" si="9"/>
        <v>0</v>
      </c>
      <c r="AA19" s="130">
        <f t="shared" si="10"/>
        <v>0</v>
      </c>
      <c r="AB19" s="308" t="str">
        <f t="shared" si="11"/>
        <v>○</v>
      </c>
    </row>
    <row r="20" spans="1:28" ht="25" customHeight="1">
      <c r="A20" s="129" t="s">
        <v>139</v>
      </c>
      <c r="B20" s="165"/>
      <c r="C20" s="165">
        <v>0</v>
      </c>
      <c r="D20" s="262">
        <f t="shared" si="3"/>
        <v>0</v>
      </c>
      <c r="E20" s="262">
        <v>0</v>
      </c>
      <c r="F20" s="262">
        <v>0</v>
      </c>
      <c r="G20" s="130">
        <f t="shared" si="6"/>
        <v>0</v>
      </c>
      <c r="H20" s="165"/>
      <c r="I20" s="165">
        <v>0</v>
      </c>
      <c r="J20" s="262">
        <f t="shared" si="4"/>
        <v>0</v>
      </c>
      <c r="K20" s="262">
        <v>0</v>
      </c>
      <c r="L20" s="262">
        <v>0</v>
      </c>
      <c r="M20" s="130">
        <f t="shared" si="7"/>
        <v>0</v>
      </c>
      <c r="N20" s="165"/>
      <c r="O20" s="165">
        <v>0</v>
      </c>
      <c r="P20" s="262">
        <f t="shared" si="5"/>
        <v>0</v>
      </c>
      <c r="Q20" s="262">
        <v>0</v>
      </c>
      <c r="R20" s="409">
        <v>0</v>
      </c>
      <c r="S20" s="131">
        <f t="shared" si="8"/>
        <v>0</v>
      </c>
      <c r="T20" s="95"/>
      <c r="U20" s="129" t="s">
        <v>139</v>
      </c>
      <c r="V20" s="165"/>
      <c r="W20" s="165"/>
      <c r="X20" s="166"/>
      <c r="Z20" s="331">
        <f t="shared" si="9"/>
        <v>0</v>
      </c>
      <c r="AA20" s="130">
        <f t="shared" si="10"/>
        <v>0</v>
      </c>
      <c r="AB20" s="308" t="str">
        <f t="shared" si="11"/>
        <v>○</v>
      </c>
    </row>
    <row r="21" spans="1:28" ht="25" customHeight="1">
      <c r="A21" s="129" t="s">
        <v>140</v>
      </c>
      <c r="B21" s="165"/>
      <c r="C21" s="165">
        <v>0</v>
      </c>
      <c r="D21" s="262">
        <f t="shared" si="3"/>
        <v>0</v>
      </c>
      <c r="E21" s="262">
        <v>0</v>
      </c>
      <c r="F21" s="262">
        <v>0</v>
      </c>
      <c r="G21" s="130">
        <f t="shared" si="6"/>
        <v>0</v>
      </c>
      <c r="H21" s="165"/>
      <c r="I21" s="165">
        <v>0</v>
      </c>
      <c r="J21" s="262">
        <f t="shared" si="4"/>
        <v>0</v>
      </c>
      <c r="K21" s="262">
        <v>0</v>
      </c>
      <c r="L21" s="262">
        <v>0</v>
      </c>
      <c r="M21" s="130">
        <f t="shared" si="7"/>
        <v>0</v>
      </c>
      <c r="N21" s="165"/>
      <c r="O21" s="165">
        <v>0</v>
      </c>
      <c r="P21" s="262">
        <f t="shared" si="5"/>
        <v>0</v>
      </c>
      <c r="Q21" s="262">
        <v>0</v>
      </c>
      <c r="R21" s="409">
        <v>0</v>
      </c>
      <c r="S21" s="131">
        <f t="shared" si="8"/>
        <v>0</v>
      </c>
      <c r="T21" s="95"/>
      <c r="U21" s="129" t="s">
        <v>140</v>
      </c>
      <c r="V21" s="165"/>
      <c r="W21" s="165"/>
      <c r="X21" s="166"/>
      <c r="Z21" s="331">
        <f t="shared" si="9"/>
        <v>0</v>
      </c>
      <c r="AA21" s="130">
        <f t="shared" si="10"/>
        <v>0</v>
      </c>
      <c r="AB21" s="308" t="str">
        <f t="shared" si="11"/>
        <v>○</v>
      </c>
    </row>
    <row r="22" spans="1:28" ht="25" customHeight="1">
      <c r="A22" s="129" t="s">
        <v>141</v>
      </c>
      <c r="B22" s="165"/>
      <c r="C22" s="165">
        <v>0</v>
      </c>
      <c r="D22" s="262">
        <f t="shared" si="3"/>
        <v>0</v>
      </c>
      <c r="E22" s="262">
        <v>0</v>
      </c>
      <c r="F22" s="262">
        <v>0</v>
      </c>
      <c r="G22" s="130">
        <f t="shared" si="6"/>
        <v>0</v>
      </c>
      <c r="H22" s="165"/>
      <c r="I22" s="165">
        <v>0</v>
      </c>
      <c r="J22" s="262">
        <f t="shared" si="4"/>
        <v>0</v>
      </c>
      <c r="K22" s="262">
        <v>0</v>
      </c>
      <c r="L22" s="262">
        <v>0</v>
      </c>
      <c r="M22" s="130">
        <f t="shared" si="7"/>
        <v>0</v>
      </c>
      <c r="N22" s="165"/>
      <c r="O22" s="165">
        <v>0</v>
      </c>
      <c r="P22" s="262">
        <f t="shared" si="5"/>
        <v>0</v>
      </c>
      <c r="Q22" s="262">
        <v>0</v>
      </c>
      <c r="R22" s="409">
        <v>0</v>
      </c>
      <c r="S22" s="131">
        <f t="shared" si="8"/>
        <v>0</v>
      </c>
      <c r="T22" s="95"/>
      <c r="U22" s="129" t="s">
        <v>141</v>
      </c>
      <c r="V22" s="165"/>
      <c r="W22" s="165"/>
      <c r="X22" s="166"/>
      <c r="Z22" s="331">
        <f t="shared" si="9"/>
        <v>0</v>
      </c>
      <c r="AA22" s="130">
        <f t="shared" si="10"/>
        <v>0</v>
      </c>
      <c r="AB22" s="308" t="str">
        <f t="shared" si="11"/>
        <v>○</v>
      </c>
    </row>
    <row r="23" spans="1:28" ht="25" customHeight="1">
      <c r="A23" s="129" t="s">
        <v>142</v>
      </c>
      <c r="B23" s="165"/>
      <c r="C23" s="165">
        <v>0</v>
      </c>
      <c r="D23" s="262">
        <f t="shared" si="3"/>
        <v>0</v>
      </c>
      <c r="E23" s="262">
        <v>0</v>
      </c>
      <c r="F23" s="262">
        <v>0</v>
      </c>
      <c r="G23" s="130">
        <f t="shared" si="6"/>
        <v>0</v>
      </c>
      <c r="H23" s="165"/>
      <c r="I23" s="165">
        <v>0</v>
      </c>
      <c r="J23" s="262">
        <f t="shared" si="4"/>
        <v>0</v>
      </c>
      <c r="K23" s="262">
        <v>0</v>
      </c>
      <c r="L23" s="262">
        <v>0</v>
      </c>
      <c r="M23" s="130">
        <f t="shared" si="7"/>
        <v>0</v>
      </c>
      <c r="N23" s="165"/>
      <c r="O23" s="165">
        <v>0</v>
      </c>
      <c r="P23" s="262">
        <f t="shared" si="5"/>
        <v>0</v>
      </c>
      <c r="Q23" s="262">
        <v>0</v>
      </c>
      <c r="R23" s="409">
        <v>0</v>
      </c>
      <c r="S23" s="131">
        <f t="shared" si="8"/>
        <v>0</v>
      </c>
      <c r="T23" s="95"/>
      <c r="U23" s="129" t="s">
        <v>142</v>
      </c>
      <c r="V23" s="165"/>
      <c r="W23" s="165"/>
      <c r="X23" s="166"/>
      <c r="Z23" s="331">
        <f t="shared" si="9"/>
        <v>0</v>
      </c>
      <c r="AA23" s="130">
        <f t="shared" si="10"/>
        <v>0</v>
      </c>
      <c r="AB23" s="308" t="str">
        <f t="shared" si="11"/>
        <v>○</v>
      </c>
    </row>
    <row r="24" spans="1:28" ht="25" customHeight="1">
      <c r="A24" s="129" t="s">
        <v>143</v>
      </c>
      <c r="B24" s="165"/>
      <c r="C24" s="165">
        <v>0</v>
      </c>
      <c r="D24" s="262">
        <f t="shared" si="3"/>
        <v>0</v>
      </c>
      <c r="E24" s="262">
        <v>0</v>
      </c>
      <c r="F24" s="262">
        <v>0</v>
      </c>
      <c r="G24" s="130">
        <f t="shared" si="6"/>
        <v>0</v>
      </c>
      <c r="H24" s="165"/>
      <c r="I24" s="165">
        <v>0</v>
      </c>
      <c r="J24" s="262">
        <f t="shared" si="4"/>
        <v>0</v>
      </c>
      <c r="K24" s="262">
        <v>0</v>
      </c>
      <c r="L24" s="262">
        <v>0</v>
      </c>
      <c r="M24" s="130">
        <f t="shared" si="7"/>
        <v>0</v>
      </c>
      <c r="N24" s="165"/>
      <c r="O24" s="165">
        <v>0</v>
      </c>
      <c r="P24" s="262">
        <f t="shared" si="5"/>
        <v>0</v>
      </c>
      <c r="Q24" s="262">
        <v>0</v>
      </c>
      <c r="R24" s="409">
        <v>0</v>
      </c>
      <c r="S24" s="131">
        <f t="shared" si="8"/>
        <v>0</v>
      </c>
      <c r="T24" s="95"/>
      <c r="U24" s="129" t="s">
        <v>143</v>
      </c>
      <c r="V24" s="165"/>
      <c r="W24" s="165"/>
      <c r="X24" s="166"/>
      <c r="Z24" s="331">
        <f t="shared" si="9"/>
        <v>0</v>
      </c>
      <c r="AA24" s="130">
        <f t="shared" si="10"/>
        <v>0</v>
      </c>
      <c r="AB24" s="308" t="str">
        <f t="shared" si="11"/>
        <v>○</v>
      </c>
    </row>
    <row r="25" spans="1:28" ht="25" customHeight="1">
      <c r="A25" s="129" t="s">
        <v>144</v>
      </c>
      <c r="B25" s="165"/>
      <c r="C25" s="165">
        <v>0</v>
      </c>
      <c r="D25" s="262">
        <f t="shared" si="3"/>
        <v>0</v>
      </c>
      <c r="E25" s="262">
        <v>0</v>
      </c>
      <c r="F25" s="262">
        <v>0</v>
      </c>
      <c r="G25" s="130">
        <f t="shared" si="6"/>
        <v>0</v>
      </c>
      <c r="H25" s="165"/>
      <c r="I25" s="165">
        <v>0</v>
      </c>
      <c r="J25" s="262">
        <f t="shared" si="4"/>
        <v>0</v>
      </c>
      <c r="K25" s="262">
        <v>0</v>
      </c>
      <c r="L25" s="262">
        <v>0</v>
      </c>
      <c r="M25" s="130">
        <f t="shared" si="7"/>
        <v>0</v>
      </c>
      <c r="N25" s="165"/>
      <c r="O25" s="165">
        <v>0</v>
      </c>
      <c r="P25" s="262">
        <f t="shared" si="5"/>
        <v>0</v>
      </c>
      <c r="Q25" s="262">
        <v>0</v>
      </c>
      <c r="R25" s="409">
        <v>0</v>
      </c>
      <c r="S25" s="131">
        <f t="shared" si="8"/>
        <v>0</v>
      </c>
      <c r="T25" s="95"/>
      <c r="U25" s="129" t="s">
        <v>144</v>
      </c>
      <c r="V25" s="165"/>
      <c r="W25" s="165"/>
      <c r="X25" s="166"/>
      <c r="Z25" s="331">
        <f t="shared" si="9"/>
        <v>0</v>
      </c>
      <c r="AA25" s="130">
        <f t="shared" si="10"/>
        <v>0</v>
      </c>
      <c r="AB25" s="308" t="str">
        <f t="shared" si="11"/>
        <v>○</v>
      </c>
    </row>
    <row r="26" spans="1:28" ht="25" customHeight="1">
      <c r="A26" s="129" t="s">
        <v>145</v>
      </c>
      <c r="B26" s="165"/>
      <c r="C26" s="165">
        <v>0</v>
      </c>
      <c r="D26" s="262">
        <f t="shared" si="3"/>
        <v>0</v>
      </c>
      <c r="E26" s="262">
        <v>0</v>
      </c>
      <c r="F26" s="262">
        <v>0</v>
      </c>
      <c r="G26" s="130">
        <f t="shared" si="6"/>
        <v>0</v>
      </c>
      <c r="H26" s="165"/>
      <c r="I26" s="165">
        <v>0</v>
      </c>
      <c r="J26" s="262">
        <f t="shared" si="4"/>
        <v>0</v>
      </c>
      <c r="K26" s="262">
        <v>0</v>
      </c>
      <c r="L26" s="262">
        <v>0</v>
      </c>
      <c r="M26" s="130">
        <f t="shared" si="7"/>
        <v>0</v>
      </c>
      <c r="N26" s="165"/>
      <c r="O26" s="165">
        <v>0</v>
      </c>
      <c r="P26" s="262">
        <f t="shared" si="5"/>
        <v>0</v>
      </c>
      <c r="Q26" s="262">
        <v>0</v>
      </c>
      <c r="R26" s="409">
        <v>0</v>
      </c>
      <c r="S26" s="131">
        <f t="shared" si="8"/>
        <v>0</v>
      </c>
      <c r="T26" s="95"/>
      <c r="U26" s="129" t="s">
        <v>145</v>
      </c>
      <c r="V26" s="165"/>
      <c r="W26" s="165"/>
      <c r="X26" s="166"/>
      <c r="Z26" s="331">
        <f t="shared" si="9"/>
        <v>0</v>
      </c>
      <c r="AA26" s="130">
        <f t="shared" si="10"/>
        <v>0</v>
      </c>
      <c r="AB26" s="308" t="str">
        <f t="shared" si="11"/>
        <v>○</v>
      </c>
    </row>
    <row r="27" spans="1:28" ht="25" customHeight="1">
      <c r="A27" s="129" t="s">
        <v>146</v>
      </c>
      <c r="B27" s="165"/>
      <c r="C27" s="165">
        <v>0</v>
      </c>
      <c r="D27" s="262">
        <f t="shared" si="3"/>
        <v>0</v>
      </c>
      <c r="E27" s="262">
        <v>0</v>
      </c>
      <c r="F27" s="262">
        <v>0</v>
      </c>
      <c r="G27" s="130">
        <f t="shared" si="6"/>
        <v>0</v>
      </c>
      <c r="H27" s="165"/>
      <c r="I27" s="165">
        <v>0</v>
      </c>
      <c r="J27" s="262">
        <f t="shared" si="4"/>
        <v>0</v>
      </c>
      <c r="K27" s="262">
        <v>0</v>
      </c>
      <c r="L27" s="262">
        <v>0</v>
      </c>
      <c r="M27" s="130">
        <f t="shared" si="7"/>
        <v>0</v>
      </c>
      <c r="N27" s="165"/>
      <c r="O27" s="165">
        <v>0</v>
      </c>
      <c r="P27" s="262">
        <f t="shared" si="5"/>
        <v>0</v>
      </c>
      <c r="Q27" s="262">
        <v>0</v>
      </c>
      <c r="R27" s="409">
        <v>0</v>
      </c>
      <c r="S27" s="131">
        <f t="shared" si="8"/>
        <v>0</v>
      </c>
      <c r="T27" s="95"/>
      <c r="U27" s="129" t="s">
        <v>146</v>
      </c>
      <c r="V27" s="165"/>
      <c r="W27" s="165"/>
      <c r="X27" s="166"/>
      <c r="Z27" s="331">
        <f t="shared" si="9"/>
        <v>0</v>
      </c>
      <c r="AA27" s="130">
        <f t="shared" si="10"/>
        <v>0</v>
      </c>
      <c r="AB27" s="308" t="str">
        <f t="shared" si="11"/>
        <v>○</v>
      </c>
    </row>
    <row r="28" spans="1:28" ht="25" customHeight="1">
      <c r="A28" s="129" t="s">
        <v>147</v>
      </c>
      <c r="B28" s="165"/>
      <c r="C28" s="165">
        <v>0</v>
      </c>
      <c r="D28" s="262">
        <f t="shared" si="3"/>
        <v>0</v>
      </c>
      <c r="E28" s="262">
        <v>0</v>
      </c>
      <c r="F28" s="262">
        <v>0</v>
      </c>
      <c r="G28" s="130">
        <f t="shared" si="6"/>
        <v>0</v>
      </c>
      <c r="H28" s="165"/>
      <c r="I28" s="165">
        <v>0</v>
      </c>
      <c r="J28" s="262">
        <f t="shared" si="4"/>
        <v>0</v>
      </c>
      <c r="K28" s="262">
        <v>0</v>
      </c>
      <c r="L28" s="262">
        <v>0</v>
      </c>
      <c r="M28" s="130">
        <f t="shared" si="7"/>
        <v>0</v>
      </c>
      <c r="N28" s="165"/>
      <c r="O28" s="165">
        <v>0</v>
      </c>
      <c r="P28" s="262">
        <f t="shared" si="5"/>
        <v>0</v>
      </c>
      <c r="Q28" s="262">
        <v>0</v>
      </c>
      <c r="R28" s="409">
        <v>0</v>
      </c>
      <c r="S28" s="131">
        <f t="shared" si="8"/>
        <v>0</v>
      </c>
      <c r="T28" s="95"/>
      <c r="U28" s="129" t="s">
        <v>147</v>
      </c>
      <c r="V28" s="165"/>
      <c r="W28" s="165"/>
      <c r="X28" s="166"/>
      <c r="Z28" s="331">
        <f t="shared" si="9"/>
        <v>0</v>
      </c>
      <c r="AA28" s="130">
        <f t="shared" si="10"/>
        <v>0</v>
      </c>
      <c r="AB28" s="308" t="str">
        <f t="shared" si="11"/>
        <v>○</v>
      </c>
    </row>
    <row r="29" spans="1:28" ht="25" customHeight="1">
      <c r="A29" s="129" t="s">
        <v>148</v>
      </c>
      <c r="B29" s="165"/>
      <c r="C29" s="165">
        <v>0</v>
      </c>
      <c r="D29" s="262">
        <f t="shared" si="3"/>
        <v>0</v>
      </c>
      <c r="E29" s="262">
        <v>0</v>
      </c>
      <c r="F29" s="262">
        <v>0</v>
      </c>
      <c r="G29" s="130">
        <f t="shared" si="6"/>
        <v>0</v>
      </c>
      <c r="H29" s="165"/>
      <c r="I29" s="165">
        <v>0</v>
      </c>
      <c r="J29" s="262">
        <f t="shared" si="4"/>
        <v>0</v>
      </c>
      <c r="K29" s="262">
        <v>0</v>
      </c>
      <c r="L29" s="262">
        <v>0</v>
      </c>
      <c r="M29" s="130">
        <f t="shared" si="7"/>
        <v>0</v>
      </c>
      <c r="N29" s="165"/>
      <c r="O29" s="165">
        <v>0</v>
      </c>
      <c r="P29" s="262">
        <f t="shared" si="5"/>
        <v>0</v>
      </c>
      <c r="Q29" s="262">
        <v>0</v>
      </c>
      <c r="R29" s="409">
        <v>0</v>
      </c>
      <c r="S29" s="131">
        <f t="shared" si="8"/>
        <v>0</v>
      </c>
      <c r="T29" s="95"/>
      <c r="U29" s="129" t="s">
        <v>148</v>
      </c>
      <c r="V29" s="165"/>
      <c r="W29" s="165"/>
      <c r="X29" s="166"/>
      <c r="Z29" s="331">
        <f t="shared" si="9"/>
        <v>0</v>
      </c>
      <c r="AA29" s="130">
        <f t="shared" si="10"/>
        <v>0</v>
      </c>
      <c r="AB29" s="308" t="str">
        <f t="shared" si="11"/>
        <v>○</v>
      </c>
    </row>
    <row r="30" spans="1:28" ht="25" customHeight="1">
      <c r="A30" s="129" t="s">
        <v>149</v>
      </c>
      <c r="B30" s="165"/>
      <c r="C30" s="165">
        <v>0</v>
      </c>
      <c r="D30" s="262">
        <f t="shared" si="3"/>
        <v>0</v>
      </c>
      <c r="E30" s="262">
        <v>0</v>
      </c>
      <c r="F30" s="262">
        <v>0</v>
      </c>
      <c r="G30" s="130">
        <f t="shared" si="6"/>
        <v>0</v>
      </c>
      <c r="H30" s="165"/>
      <c r="I30" s="165">
        <v>0</v>
      </c>
      <c r="J30" s="262">
        <f t="shared" si="4"/>
        <v>0</v>
      </c>
      <c r="K30" s="262">
        <v>0</v>
      </c>
      <c r="L30" s="262">
        <v>0</v>
      </c>
      <c r="M30" s="130">
        <f t="shared" si="7"/>
        <v>0</v>
      </c>
      <c r="N30" s="165"/>
      <c r="O30" s="165">
        <v>0</v>
      </c>
      <c r="P30" s="262">
        <f t="shared" si="5"/>
        <v>0</v>
      </c>
      <c r="Q30" s="262">
        <v>0</v>
      </c>
      <c r="R30" s="409">
        <v>0</v>
      </c>
      <c r="S30" s="131">
        <f t="shared" si="8"/>
        <v>0</v>
      </c>
      <c r="T30" s="95"/>
      <c r="U30" s="129" t="s">
        <v>149</v>
      </c>
      <c r="V30" s="165"/>
      <c r="W30" s="165"/>
      <c r="X30" s="166"/>
      <c r="Z30" s="331">
        <f t="shared" si="9"/>
        <v>0</v>
      </c>
      <c r="AA30" s="130">
        <f t="shared" si="10"/>
        <v>0</v>
      </c>
      <c r="AB30" s="308" t="str">
        <f t="shared" si="11"/>
        <v>○</v>
      </c>
    </row>
    <row r="31" spans="1:28" ht="25" customHeight="1">
      <c r="A31" s="129" t="s">
        <v>150</v>
      </c>
      <c r="B31" s="165"/>
      <c r="C31" s="165">
        <v>0</v>
      </c>
      <c r="D31" s="262">
        <f t="shared" si="3"/>
        <v>0</v>
      </c>
      <c r="E31" s="262">
        <v>0</v>
      </c>
      <c r="F31" s="262">
        <v>0</v>
      </c>
      <c r="G31" s="130">
        <f t="shared" si="6"/>
        <v>0</v>
      </c>
      <c r="H31" s="165"/>
      <c r="I31" s="165">
        <v>0</v>
      </c>
      <c r="J31" s="262">
        <f t="shared" si="4"/>
        <v>0</v>
      </c>
      <c r="K31" s="262">
        <v>0</v>
      </c>
      <c r="L31" s="262">
        <v>0</v>
      </c>
      <c r="M31" s="130">
        <f t="shared" si="7"/>
        <v>0</v>
      </c>
      <c r="N31" s="165"/>
      <c r="O31" s="165">
        <v>0</v>
      </c>
      <c r="P31" s="262">
        <f t="shared" si="5"/>
        <v>0</v>
      </c>
      <c r="Q31" s="262">
        <v>0</v>
      </c>
      <c r="R31" s="409">
        <v>0</v>
      </c>
      <c r="S31" s="131">
        <f t="shared" si="8"/>
        <v>0</v>
      </c>
      <c r="T31" s="95"/>
      <c r="U31" s="129" t="s">
        <v>150</v>
      </c>
      <c r="V31" s="165"/>
      <c r="W31" s="165"/>
      <c r="X31" s="166"/>
      <c r="Z31" s="331">
        <f t="shared" si="9"/>
        <v>0</v>
      </c>
      <c r="AA31" s="130">
        <f t="shared" si="10"/>
        <v>0</v>
      </c>
      <c r="AB31" s="308" t="str">
        <f t="shared" si="11"/>
        <v>○</v>
      </c>
    </row>
    <row r="32" spans="1:28" ht="25" customHeight="1">
      <c r="A32" s="129" t="s">
        <v>151</v>
      </c>
      <c r="B32" s="165"/>
      <c r="C32" s="165">
        <v>0</v>
      </c>
      <c r="D32" s="262">
        <f t="shared" si="3"/>
        <v>0</v>
      </c>
      <c r="E32" s="262">
        <v>0</v>
      </c>
      <c r="F32" s="262">
        <v>0</v>
      </c>
      <c r="G32" s="130">
        <f t="shared" si="6"/>
        <v>0</v>
      </c>
      <c r="H32" s="165"/>
      <c r="I32" s="165">
        <v>0</v>
      </c>
      <c r="J32" s="262">
        <f t="shared" si="4"/>
        <v>0</v>
      </c>
      <c r="K32" s="262">
        <v>0</v>
      </c>
      <c r="L32" s="262">
        <v>0</v>
      </c>
      <c r="M32" s="130">
        <f t="shared" si="7"/>
        <v>0</v>
      </c>
      <c r="N32" s="165"/>
      <c r="O32" s="165">
        <v>0</v>
      </c>
      <c r="P32" s="262">
        <f t="shared" si="5"/>
        <v>0</v>
      </c>
      <c r="Q32" s="262">
        <v>0</v>
      </c>
      <c r="R32" s="409">
        <v>0</v>
      </c>
      <c r="S32" s="131">
        <f t="shared" si="8"/>
        <v>0</v>
      </c>
      <c r="T32" s="95"/>
      <c r="U32" s="129" t="s">
        <v>151</v>
      </c>
      <c r="V32" s="165"/>
      <c r="W32" s="165"/>
      <c r="X32" s="166"/>
      <c r="Z32" s="331">
        <f t="shared" si="9"/>
        <v>0</v>
      </c>
      <c r="AA32" s="130">
        <f t="shared" si="10"/>
        <v>0</v>
      </c>
      <c r="AB32" s="308" t="str">
        <f t="shared" si="11"/>
        <v>○</v>
      </c>
    </row>
    <row r="33" spans="1:37" ht="25" customHeight="1">
      <c r="A33" s="129" t="s">
        <v>152</v>
      </c>
      <c r="B33" s="165"/>
      <c r="C33" s="165">
        <v>0</v>
      </c>
      <c r="D33" s="262">
        <f t="shared" si="3"/>
        <v>0</v>
      </c>
      <c r="E33" s="262">
        <v>0</v>
      </c>
      <c r="F33" s="262">
        <v>0</v>
      </c>
      <c r="G33" s="130">
        <f t="shared" si="6"/>
        <v>0</v>
      </c>
      <c r="H33" s="165"/>
      <c r="I33" s="165">
        <v>0</v>
      </c>
      <c r="J33" s="262">
        <f t="shared" si="4"/>
        <v>0</v>
      </c>
      <c r="K33" s="262">
        <v>0</v>
      </c>
      <c r="L33" s="262">
        <v>0</v>
      </c>
      <c r="M33" s="130">
        <f t="shared" si="7"/>
        <v>0</v>
      </c>
      <c r="N33" s="165"/>
      <c r="O33" s="165">
        <v>0</v>
      </c>
      <c r="P33" s="262">
        <f t="shared" si="5"/>
        <v>0</v>
      </c>
      <c r="Q33" s="262">
        <v>0</v>
      </c>
      <c r="R33" s="409">
        <v>0</v>
      </c>
      <c r="S33" s="131">
        <f t="shared" si="8"/>
        <v>0</v>
      </c>
      <c r="T33" s="95"/>
      <c r="U33" s="129" t="s">
        <v>152</v>
      </c>
      <c r="V33" s="165"/>
      <c r="W33" s="165"/>
      <c r="X33" s="166"/>
      <c r="Z33" s="331">
        <f t="shared" si="9"/>
        <v>0</v>
      </c>
      <c r="AA33" s="130">
        <f t="shared" si="10"/>
        <v>0</v>
      </c>
      <c r="AB33" s="308" t="str">
        <f t="shared" si="11"/>
        <v>○</v>
      </c>
    </row>
    <row r="34" spans="1:37" ht="25" customHeight="1">
      <c r="A34" s="129" t="s">
        <v>153</v>
      </c>
      <c r="B34" s="165"/>
      <c r="C34" s="165">
        <v>0</v>
      </c>
      <c r="D34" s="262">
        <f t="shared" si="3"/>
        <v>0</v>
      </c>
      <c r="E34" s="262">
        <v>0</v>
      </c>
      <c r="F34" s="262">
        <v>0</v>
      </c>
      <c r="G34" s="130">
        <f t="shared" si="6"/>
        <v>0</v>
      </c>
      <c r="H34" s="165"/>
      <c r="I34" s="165">
        <v>0</v>
      </c>
      <c r="J34" s="262">
        <f t="shared" si="4"/>
        <v>0</v>
      </c>
      <c r="K34" s="262">
        <v>0</v>
      </c>
      <c r="L34" s="262">
        <v>0</v>
      </c>
      <c r="M34" s="130">
        <f t="shared" si="7"/>
        <v>0</v>
      </c>
      <c r="N34" s="165"/>
      <c r="O34" s="165">
        <v>0</v>
      </c>
      <c r="P34" s="262">
        <f t="shared" si="5"/>
        <v>0</v>
      </c>
      <c r="Q34" s="262">
        <v>0</v>
      </c>
      <c r="R34" s="409">
        <v>0</v>
      </c>
      <c r="S34" s="131">
        <f t="shared" si="8"/>
        <v>0</v>
      </c>
      <c r="T34" s="95"/>
      <c r="U34" s="129" t="s">
        <v>153</v>
      </c>
      <c r="V34" s="165"/>
      <c r="W34" s="165"/>
      <c r="X34" s="166"/>
      <c r="Z34" s="331">
        <f t="shared" si="9"/>
        <v>0</v>
      </c>
      <c r="AA34" s="130">
        <f t="shared" si="10"/>
        <v>0</v>
      </c>
      <c r="AB34" s="308" t="str">
        <f t="shared" si="11"/>
        <v>○</v>
      </c>
    </row>
    <row r="35" spans="1:37" ht="25" customHeight="1">
      <c r="A35" s="129" t="s">
        <v>154</v>
      </c>
      <c r="B35" s="165"/>
      <c r="C35" s="165">
        <v>0</v>
      </c>
      <c r="D35" s="262">
        <f t="shared" si="3"/>
        <v>0</v>
      </c>
      <c r="E35" s="262">
        <v>0</v>
      </c>
      <c r="F35" s="262">
        <v>0</v>
      </c>
      <c r="G35" s="130">
        <f t="shared" si="6"/>
        <v>0</v>
      </c>
      <c r="H35" s="165"/>
      <c r="I35" s="165">
        <v>0</v>
      </c>
      <c r="J35" s="262">
        <f t="shared" si="4"/>
        <v>0</v>
      </c>
      <c r="K35" s="262">
        <v>0</v>
      </c>
      <c r="L35" s="262">
        <v>0</v>
      </c>
      <c r="M35" s="130">
        <f t="shared" si="7"/>
        <v>0</v>
      </c>
      <c r="N35" s="165"/>
      <c r="O35" s="165">
        <v>0</v>
      </c>
      <c r="P35" s="262">
        <f t="shared" si="5"/>
        <v>0</v>
      </c>
      <c r="Q35" s="262">
        <v>0</v>
      </c>
      <c r="R35" s="409">
        <v>0</v>
      </c>
      <c r="S35" s="131">
        <f t="shared" si="8"/>
        <v>0</v>
      </c>
      <c r="T35" s="95"/>
      <c r="U35" s="129" t="s">
        <v>154</v>
      </c>
      <c r="V35" s="165"/>
      <c r="W35" s="165"/>
      <c r="X35" s="166"/>
      <c r="Z35" s="331">
        <f t="shared" si="9"/>
        <v>0</v>
      </c>
      <c r="AA35" s="130">
        <f t="shared" si="10"/>
        <v>0</v>
      </c>
      <c r="AB35" s="308" t="str">
        <f t="shared" si="11"/>
        <v>○</v>
      </c>
    </row>
    <row r="36" spans="1:37" ht="25" customHeight="1">
      <c r="A36" s="129" t="s">
        <v>155</v>
      </c>
      <c r="B36" s="165"/>
      <c r="C36" s="165">
        <v>0</v>
      </c>
      <c r="D36" s="262">
        <f t="shared" si="3"/>
        <v>0</v>
      </c>
      <c r="E36" s="262">
        <v>0</v>
      </c>
      <c r="F36" s="262">
        <v>0</v>
      </c>
      <c r="G36" s="130">
        <f t="shared" si="6"/>
        <v>0</v>
      </c>
      <c r="H36" s="165"/>
      <c r="I36" s="165">
        <v>0</v>
      </c>
      <c r="J36" s="262">
        <f t="shared" si="4"/>
        <v>0</v>
      </c>
      <c r="K36" s="262">
        <v>0</v>
      </c>
      <c r="L36" s="262">
        <v>0</v>
      </c>
      <c r="M36" s="130">
        <f t="shared" si="7"/>
        <v>0</v>
      </c>
      <c r="N36" s="165"/>
      <c r="O36" s="165">
        <v>0</v>
      </c>
      <c r="P36" s="262">
        <f t="shared" si="5"/>
        <v>0</v>
      </c>
      <c r="Q36" s="262">
        <v>0</v>
      </c>
      <c r="R36" s="409">
        <v>0</v>
      </c>
      <c r="S36" s="131">
        <f t="shared" si="8"/>
        <v>0</v>
      </c>
      <c r="T36" s="95"/>
      <c r="U36" s="129" t="s">
        <v>155</v>
      </c>
      <c r="V36" s="165"/>
      <c r="W36" s="165"/>
      <c r="X36" s="166"/>
      <c r="Z36" s="331">
        <f t="shared" si="9"/>
        <v>0</v>
      </c>
      <c r="AA36" s="130">
        <f t="shared" si="10"/>
        <v>0</v>
      </c>
      <c r="AB36" s="308" t="str">
        <f t="shared" si="11"/>
        <v>○</v>
      </c>
    </row>
    <row r="37" spans="1:37" ht="25" customHeight="1">
      <c r="A37" s="129" t="s">
        <v>156</v>
      </c>
      <c r="B37" s="400"/>
      <c r="C37" s="165">
        <v>0</v>
      </c>
      <c r="D37" s="262">
        <f t="shared" si="3"/>
        <v>0</v>
      </c>
      <c r="E37" s="262">
        <v>0</v>
      </c>
      <c r="F37" s="262">
        <v>0</v>
      </c>
      <c r="G37" s="130">
        <f t="shared" si="6"/>
        <v>0</v>
      </c>
      <c r="H37" s="400"/>
      <c r="I37" s="165">
        <v>0</v>
      </c>
      <c r="J37" s="262">
        <f t="shared" si="4"/>
        <v>0</v>
      </c>
      <c r="K37" s="262">
        <v>0</v>
      </c>
      <c r="L37" s="262">
        <v>0</v>
      </c>
      <c r="M37" s="130">
        <f t="shared" si="7"/>
        <v>0</v>
      </c>
      <c r="N37" s="400"/>
      <c r="O37" s="165">
        <v>0</v>
      </c>
      <c r="P37" s="262">
        <f t="shared" si="5"/>
        <v>0</v>
      </c>
      <c r="Q37" s="262">
        <v>0</v>
      </c>
      <c r="R37" s="409">
        <v>0</v>
      </c>
      <c r="S37" s="131">
        <f t="shared" si="8"/>
        <v>0</v>
      </c>
      <c r="T37" s="95"/>
      <c r="U37" s="129" t="s">
        <v>156</v>
      </c>
      <c r="V37" s="165"/>
      <c r="W37" s="165"/>
      <c r="X37" s="166"/>
      <c r="Z37" s="331">
        <f t="shared" si="9"/>
        <v>0</v>
      </c>
      <c r="AA37" s="130">
        <f t="shared" si="10"/>
        <v>0</v>
      </c>
      <c r="AB37" s="308" t="str">
        <f t="shared" si="11"/>
        <v>○</v>
      </c>
    </row>
    <row r="38" spans="1:37" ht="25" customHeight="1">
      <c r="A38" s="129" t="s">
        <v>157</v>
      </c>
      <c r="B38" s="400"/>
      <c r="C38" s="165">
        <v>0</v>
      </c>
      <c r="D38" s="262">
        <f t="shared" si="3"/>
        <v>0</v>
      </c>
      <c r="E38" s="262">
        <v>0</v>
      </c>
      <c r="F38" s="262">
        <v>0</v>
      </c>
      <c r="G38" s="130">
        <f t="shared" si="6"/>
        <v>0</v>
      </c>
      <c r="H38" s="400"/>
      <c r="I38" s="165">
        <v>0</v>
      </c>
      <c r="J38" s="262">
        <f t="shared" si="4"/>
        <v>0</v>
      </c>
      <c r="K38" s="262">
        <v>0</v>
      </c>
      <c r="L38" s="262">
        <v>0</v>
      </c>
      <c r="M38" s="130">
        <f t="shared" si="7"/>
        <v>0</v>
      </c>
      <c r="N38" s="400"/>
      <c r="O38" s="165">
        <v>0</v>
      </c>
      <c r="P38" s="262">
        <f t="shared" si="5"/>
        <v>0</v>
      </c>
      <c r="Q38" s="262">
        <v>0</v>
      </c>
      <c r="R38" s="409">
        <v>0</v>
      </c>
      <c r="S38" s="131">
        <f t="shared" si="8"/>
        <v>0</v>
      </c>
      <c r="T38" s="95"/>
      <c r="U38" s="129" t="s">
        <v>157</v>
      </c>
      <c r="V38" s="165"/>
      <c r="W38" s="165"/>
      <c r="X38" s="166"/>
      <c r="Z38" s="331">
        <f t="shared" si="9"/>
        <v>0</v>
      </c>
      <c r="AA38" s="130">
        <f t="shared" si="10"/>
        <v>0</v>
      </c>
      <c r="AB38" s="308" t="str">
        <f t="shared" si="11"/>
        <v>○</v>
      </c>
    </row>
    <row r="39" spans="1:37" ht="25" customHeight="1">
      <c r="A39" s="129" t="s">
        <v>158</v>
      </c>
      <c r="B39" s="400"/>
      <c r="C39" s="165">
        <v>0</v>
      </c>
      <c r="D39" s="262">
        <f t="shared" si="3"/>
        <v>0</v>
      </c>
      <c r="E39" s="262">
        <v>0</v>
      </c>
      <c r="F39" s="262">
        <v>0</v>
      </c>
      <c r="G39" s="130">
        <f t="shared" si="6"/>
        <v>0</v>
      </c>
      <c r="H39" s="400"/>
      <c r="I39" s="165">
        <v>0</v>
      </c>
      <c r="J39" s="262">
        <f t="shared" si="4"/>
        <v>0</v>
      </c>
      <c r="K39" s="262">
        <v>0</v>
      </c>
      <c r="L39" s="262">
        <v>0</v>
      </c>
      <c r="M39" s="130">
        <f t="shared" si="7"/>
        <v>0</v>
      </c>
      <c r="N39" s="400"/>
      <c r="O39" s="165">
        <v>0</v>
      </c>
      <c r="P39" s="262">
        <f t="shared" si="5"/>
        <v>0</v>
      </c>
      <c r="Q39" s="262">
        <v>0</v>
      </c>
      <c r="R39" s="409">
        <v>0</v>
      </c>
      <c r="S39" s="131">
        <f t="shared" si="8"/>
        <v>0</v>
      </c>
      <c r="T39" s="95"/>
      <c r="U39" s="129" t="s">
        <v>158</v>
      </c>
      <c r="V39" s="165"/>
      <c r="W39" s="165"/>
      <c r="X39" s="166"/>
      <c r="Z39" s="331">
        <f t="shared" si="9"/>
        <v>0</v>
      </c>
      <c r="AA39" s="130">
        <f t="shared" si="10"/>
        <v>0</v>
      </c>
      <c r="AB39" s="308" t="str">
        <f t="shared" si="11"/>
        <v>○</v>
      </c>
    </row>
    <row r="40" spans="1:37" ht="25" customHeight="1">
      <c r="A40" s="123" t="s">
        <v>159</v>
      </c>
      <c r="B40" s="238"/>
      <c r="C40" s="238">
        <v>0</v>
      </c>
      <c r="D40" s="263">
        <f t="shared" si="3"/>
        <v>0</v>
      </c>
      <c r="E40" s="263">
        <v>0</v>
      </c>
      <c r="F40" s="263">
        <v>0</v>
      </c>
      <c r="G40" s="132">
        <f>D40-E40-F40</f>
        <v>0</v>
      </c>
      <c r="H40" s="238"/>
      <c r="I40" s="238">
        <v>0</v>
      </c>
      <c r="J40" s="263">
        <f t="shared" si="4"/>
        <v>0</v>
      </c>
      <c r="K40" s="263">
        <v>0</v>
      </c>
      <c r="L40" s="263">
        <v>0</v>
      </c>
      <c r="M40" s="132">
        <f>J40-K40-L40</f>
        <v>0</v>
      </c>
      <c r="N40" s="238"/>
      <c r="O40" s="238">
        <v>0</v>
      </c>
      <c r="P40" s="263">
        <f t="shared" si="5"/>
        <v>0</v>
      </c>
      <c r="Q40" s="263">
        <v>0</v>
      </c>
      <c r="R40" s="263">
        <v>0</v>
      </c>
      <c r="S40" s="240">
        <f>P40-Q40-R40</f>
        <v>0</v>
      </c>
      <c r="T40" s="95"/>
      <c r="U40" s="123" t="s">
        <v>159</v>
      </c>
      <c r="V40" s="238"/>
      <c r="W40" s="238"/>
      <c r="X40" s="239"/>
      <c r="Z40" s="332">
        <f>(D40+J40)*2+(P40)*1</f>
        <v>0</v>
      </c>
      <c r="AA40" s="132">
        <f>SUM(V40:X40)</f>
        <v>0</v>
      </c>
      <c r="AB40" s="162" t="str">
        <f>IF(Z40&lt;AA40,"×","○")</f>
        <v>○</v>
      </c>
    </row>
    <row r="41" spans="1:37" ht="16.5">
      <c r="A41" s="219"/>
      <c r="B41" s="352"/>
      <c r="C41" s="218"/>
      <c r="D41" s="218"/>
      <c r="E41" s="218"/>
      <c r="F41" s="218"/>
      <c r="G41" s="218"/>
      <c r="H41" s="352"/>
      <c r="I41" s="218"/>
      <c r="J41" s="218"/>
      <c r="K41" s="218"/>
      <c r="L41" s="218"/>
      <c r="M41" s="218"/>
      <c r="N41" s="352"/>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row>
    <row r="42" spans="1:37" ht="36" customHeight="1">
      <c r="A42" s="595" t="s">
        <v>506</v>
      </c>
      <c r="B42" s="595"/>
      <c r="C42" s="595"/>
      <c r="D42" s="595"/>
      <c r="E42" s="595"/>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218"/>
      <c r="AE42" s="218"/>
      <c r="AF42" s="218"/>
      <c r="AG42" s="218"/>
      <c r="AH42" s="218"/>
      <c r="AI42" s="218"/>
      <c r="AJ42" s="218"/>
      <c r="AK42" s="218"/>
    </row>
    <row r="43" spans="1:37" ht="52.5" customHeight="1">
      <c r="A43" s="595" t="s">
        <v>507</v>
      </c>
      <c r="B43" s="595"/>
      <c r="C43" s="595"/>
      <c r="D43" s="595"/>
      <c r="E43" s="595"/>
      <c r="F43" s="595"/>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218"/>
      <c r="AE43" s="218"/>
      <c r="AF43" s="218"/>
      <c r="AG43" s="218"/>
      <c r="AH43" s="218"/>
      <c r="AI43" s="218"/>
      <c r="AJ43" s="218"/>
      <c r="AK43" s="218"/>
    </row>
    <row r="44" spans="1:37" ht="37.5" customHeight="1">
      <c r="A44" s="595" t="s">
        <v>508</v>
      </c>
      <c r="B44" s="595"/>
      <c r="C44" s="595"/>
      <c r="D44" s="595"/>
      <c r="E44" s="595"/>
      <c r="F44" s="595"/>
      <c r="G44" s="595"/>
      <c r="H44" s="595"/>
      <c r="I44" s="595"/>
      <c r="J44" s="595"/>
      <c r="K44" s="595"/>
      <c r="L44" s="595"/>
      <c r="M44" s="595"/>
      <c r="N44" s="595"/>
      <c r="O44" s="595"/>
      <c r="P44" s="595"/>
      <c r="Q44" s="595"/>
      <c r="R44" s="595"/>
      <c r="S44" s="595"/>
      <c r="T44" s="595"/>
      <c r="U44" s="595"/>
      <c r="V44" s="595"/>
      <c r="W44" s="595"/>
      <c r="X44" s="595"/>
      <c r="Y44" s="595"/>
      <c r="Z44" s="595"/>
      <c r="AA44" s="595"/>
      <c r="AB44" s="595"/>
      <c r="AC44" s="595"/>
      <c r="AD44" s="218"/>
      <c r="AE44" s="218"/>
      <c r="AF44" s="218"/>
      <c r="AG44" s="218"/>
      <c r="AH44" s="218"/>
      <c r="AI44" s="218"/>
      <c r="AJ44" s="218"/>
      <c r="AK44" s="218"/>
    </row>
    <row r="45" spans="1:37" ht="17.149999999999999" customHeight="1">
      <c r="A45" s="351" t="s">
        <v>509</v>
      </c>
      <c r="B45" s="352"/>
      <c r="C45" s="352"/>
      <c r="D45" s="352"/>
      <c r="E45" s="352"/>
      <c r="F45" s="352"/>
      <c r="G45" s="352"/>
      <c r="H45" s="352"/>
      <c r="I45" s="352"/>
      <c r="J45" s="352"/>
      <c r="K45" s="353"/>
      <c r="L45" s="353"/>
      <c r="M45" s="353"/>
      <c r="N45" s="352"/>
      <c r="O45" s="353"/>
      <c r="P45" s="353"/>
      <c r="Q45" s="353"/>
      <c r="R45" s="353"/>
      <c r="S45" s="353"/>
      <c r="T45" s="353"/>
      <c r="U45" s="353"/>
      <c r="V45" s="353"/>
      <c r="W45" s="353"/>
      <c r="X45" s="353"/>
      <c r="Y45" s="353"/>
      <c r="Z45" s="353"/>
      <c r="AA45" s="353"/>
      <c r="AB45" s="353"/>
      <c r="AC45" s="353"/>
    </row>
    <row r="46" spans="1:37" ht="17.25" customHeight="1">
      <c r="A46" s="354" t="s">
        <v>510</v>
      </c>
      <c r="B46" s="352"/>
      <c r="C46" s="352"/>
      <c r="D46" s="352"/>
      <c r="E46" s="352"/>
      <c r="F46" s="352"/>
      <c r="G46" s="352"/>
      <c r="H46" s="352"/>
      <c r="I46" s="352"/>
      <c r="J46" s="352"/>
      <c r="K46" s="353"/>
      <c r="L46" s="353"/>
      <c r="M46" s="353"/>
      <c r="N46" s="352"/>
      <c r="O46" s="353"/>
      <c r="P46" s="353"/>
      <c r="Q46" s="353"/>
      <c r="R46" s="353"/>
      <c r="S46" s="353"/>
      <c r="T46" s="353"/>
      <c r="U46" s="353"/>
      <c r="V46" s="353"/>
      <c r="W46" s="353"/>
      <c r="X46" s="353"/>
      <c r="Y46" s="353"/>
      <c r="Z46" s="353"/>
      <c r="AA46" s="353"/>
      <c r="AB46" s="353"/>
      <c r="AC46" s="353"/>
    </row>
    <row r="47" spans="1:37" ht="16.5">
      <c r="A47" s="217"/>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row>
    <row r="48" spans="1:37" ht="16.5">
      <c r="A48" s="219"/>
      <c r="C48" s="218"/>
      <c r="D48" s="218"/>
      <c r="E48" s="218"/>
      <c r="F48" s="218"/>
      <c r="G48" s="218"/>
      <c r="I48" s="218"/>
      <c r="J48" s="218"/>
      <c r="K48" s="218"/>
      <c r="L48" s="218"/>
      <c r="M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row>
    <row r="49" spans="1:10" ht="17.25" customHeight="1">
      <c r="A49" s="219"/>
      <c r="C49" s="218"/>
      <c r="D49" s="218"/>
      <c r="E49" s="218"/>
      <c r="F49" s="218"/>
      <c r="G49" s="218"/>
      <c r="I49" s="218"/>
      <c r="J49" s="218"/>
    </row>
    <row r="50" spans="1:10" ht="17.25" customHeight="1">
      <c r="A50" s="237"/>
      <c r="C50" s="218"/>
      <c r="D50" s="218"/>
      <c r="E50" s="218"/>
      <c r="F50" s="218"/>
      <c r="G50" s="218"/>
      <c r="I50" s="218"/>
      <c r="J50" s="218"/>
    </row>
    <row r="51" spans="1:10" ht="16.5">
      <c r="A51" s="218"/>
    </row>
  </sheetData>
  <sheetProtection algorithmName="SHA-512" hashValue="EE6TKLfaMmWSuZ4igZ9zxkfk1L4Sx4fLuzvUDPypO5sk9Lx4D6cssXXark+np7cyQXAM8fSA27qkBz23K8+Zzw==" saltValue="6QDYancKcIJ7YzGVF3Pn+g==" spinCount="100000" sheet="1" objects="1" scenarios="1"/>
  <customSheetViews>
    <customSheetView guid="{00E5FA86-1172-4EED-8DB5-202766590116}" scale="55" showPageBreaks="1" fitToPage="1" view="pageBreakPreview">
      <selection activeCell="H6" sqref="H6:M6"/>
      <pageMargins left="0.7" right="0.7" top="0.75" bottom="0.75" header="0.3" footer="0.3"/>
      <pageSetup paperSize="9" scale="45" orientation="landscape" r:id="rId1"/>
    </customSheetView>
  </customSheetViews>
  <mergeCells count="14">
    <mergeCell ref="A44:AC44"/>
    <mergeCell ref="A42:AC42"/>
    <mergeCell ref="A43:AC43"/>
    <mergeCell ref="Z1:AB1"/>
    <mergeCell ref="Z6:Z9"/>
    <mergeCell ref="AA6:AA9"/>
    <mergeCell ref="AB6:AB9"/>
    <mergeCell ref="A4:S4"/>
    <mergeCell ref="U4:X5"/>
    <mergeCell ref="Z4:AB5"/>
    <mergeCell ref="A5:S5"/>
    <mergeCell ref="N6:S6"/>
    <mergeCell ref="H6:M6"/>
    <mergeCell ref="B6:G6"/>
  </mergeCells>
  <phoneticPr fontId="2"/>
  <dataValidations count="13">
    <dataValidation type="whole" operator="lessThanOrEqual" allowBlank="1" showInputMessage="1" showErrorMessage="1" error="(C)と(D)の合計が(B)を超えています" prompt="(C)と(D)の合計が(B)を超えない上限で値を入力してください" sqref="R10:R40">
      <formula1>P10-Q10</formula1>
    </dataValidation>
    <dataValidation type="whole" operator="lessThanOrEqual" allowBlank="1" showInputMessage="1" showErrorMessage="1" error="(C)と(D)の合計が(B)を超えています_x000a_" prompt="(C)と(D)の合計が(B)を超えない上限で値を入力してください" sqref="F10:F40 L10:L40">
      <formula1>D10-E10</formula1>
    </dataValidation>
    <dataValidation type="whole" operator="lessThanOrEqual" showInputMessage="1" showErrorMessage="1" error="空床数がマイナスになっています" sqref="Q10:Q40 E10:E40 K10:K40">
      <formula1>D10</formula1>
    </dataValidation>
    <dataValidation type="whole" operator="lessThanOrEqual" allowBlank="1" showInputMessage="1" showErrorMessage="1" error="確保病床数を超えております" sqref="P10:P40 D10:D40 J10:J40">
      <formula1>C10</formula1>
    </dataValidation>
    <dataValidation type="custom" allowBlank="1" showInputMessage="1" showErrorMessage="1" error="休止病床数の上限を上回っています" sqref="W10 W40">
      <formula1>SUM(V10:X10)&lt;=Z10</formula1>
    </dataValidation>
    <dataValidation type="custom" allowBlank="1" showInputMessage="1" showErrorMessage="1" error="休止病床数の上限を上回っています" sqref="X10:X39">
      <formula1>SUM(V10:X10)&lt;=Z10</formula1>
    </dataValidation>
    <dataValidation type="custom" allowBlank="1" showInputMessage="1" showErrorMessage="1" error="休止病床数の上限を上回っています" sqref="W11:W39">
      <formula1>SUM(V11:X11)&lt;=Z11</formula1>
    </dataValidation>
    <dataValidation type="custom" allowBlank="1" showInputMessage="1" showErrorMessage="1" error="休止病床数の上限を上回っています" sqref="V10:V39">
      <formula1>SUM(V10:X10)&lt;=Z10</formula1>
    </dataValidation>
    <dataValidation type="custom" allowBlank="1" showInputMessage="1" showErrorMessage="1" error="休止病床数の上限を上回っています" sqref="X40">
      <formula1>SUM(V40:X40)&lt;=Z40</formula1>
    </dataValidation>
    <dataValidation type="custom" allowBlank="1" showInputMessage="1" showErrorMessage="1" error="休止病床数の上限を上回っています" sqref="V40">
      <formula1>SUM(V40:X40)&lt;=Z40</formula1>
    </dataValidation>
    <dataValidation type="list" allowBlank="1" showInputMessage="1" showErrorMessage="1" sqref="Z2:AB2">
      <formula1>"段階０,段階Ⅰ,段階Ⅱ,段階Ⅲ"</formula1>
    </dataValidation>
    <dataValidation allowBlank="1" showInputMessage="1" showErrorMessage="1" prompt="①コロナ病床数（中Ⅱ以上）の合計値　②コロナ病床のうち「重症用病床」＋「中等症Ⅱ用病床」数の合計値　が等しくなるよう入力してください。" sqref="H10:H40 B10:B40 N10:N40"/>
    <dataValidation type="custom" allowBlank="1" showInputMessage="1" showErrorMessage="1" error="「対象病床数(A)」の合計値は「4」以下で入力してください。" sqref="I10:I40 C10:C40 O10:O40">
      <formula1>SUM($C10+$I10+$O10)&lt;=4</formula1>
    </dataValidation>
  </dataValidations>
  <pageMargins left="0.7" right="0.7" top="0.75" bottom="0.75" header="0.3" footer="0.3"/>
  <pageSetup paperSize="9" scale="43" orientation="landscape" r:id="rId2"/>
  <ignoredErrors>
    <ignoredError sqref="D10:D40 J10:J13 P10:P12 P13:P40 J14:J40" unlockedFormula="1"/>
    <ignoredError sqref="I7"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2" id="{A8C2675D-61DB-4376-A6DD-0C67DE74606B}">
            <xm:f>'１月'!$Z$2="段階０"</xm:f>
            <x14:dxf>
              <fill>
                <patternFill>
                  <bgColor theme="0" tint="-0.34998626667073579"/>
                </patternFill>
              </fill>
            </x14:dxf>
          </x14:cfRule>
          <xm:sqref>B10:B40</xm:sqref>
        </x14:conditionalFormatting>
        <x14:conditionalFormatting xmlns:xm="http://schemas.microsoft.com/office/excel/2006/main">
          <x14:cfRule type="expression" priority="1" id="{347308B2-650A-4680-BB2E-2CBD304C611A}">
            <xm:f>'１月'!$Z$2="段階０"</xm:f>
            <x14:dxf>
              <fill>
                <patternFill>
                  <bgColor theme="0" tint="-0.34998626667073579"/>
                </patternFill>
              </fill>
            </x14:dxf>
          </x14:cfRule>
          <xm:sqref>H10:H40 N10:N40</xm:sqref>
        </x14:conditionalFormatting>
      </x14:conditionalFormatting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42"/>
  <sheetViews>
    <sheetView view="pageBreakPreview" zoomScale="85" zoomScaleNormal="100" zoomScaleSheetLayoutView="85" workbookViewId="0">
      <selection activeCell="M5" sqref="M5"/>
    </sheetView>
  </sheetViews>
  <sheetFormatPr defaultColWidth="9" defaultRowHeight="33.65" customHeight="1"/>
  <cols>
    <col min="1" max="1" width="15.08203125" style="95" customWidth="1"/>
    <col min="2" max="4" width="12.58203125" style="95" customWidth="1"/>
    <col min="5" max="6" width="4.5" style="96" customWidth="1"/>
    <col min="7" max="7" width="5.08203125" style="97" bestFit="1" customWidth="1"/>
    <col min="8" max="8" width="8.5" style="98" customWidth="1"/>
    <col min="9" max="9" width="13.08203125" style="98" bestFit="1" customWidth="1"/>
    <col min="10" max="10" width="6.33203125" style="97" customWidth="1"/>
    <col min="11" max="12" width="6.33203125" style="95" customWidth="1"/>
    <col min="13" max="16384" width="9" style="95"/>
  </cols>
  <sheetData>
    <row r="1" spans="1:12" ht="33.65" customHeight="1">
      <c r="A1" s="376" t="s">
        <v>471</v>
      </c>
    </row>
    <row r="2" spans="1:12" ht="33.65" customHeight="1">
      <c r="A2" s="94" t="s">
        <v>442</v>
      </c>
    </row>
    <row r="3" spans="1:12" ht="33.65" customHeight="1" thickBot="1">
      <c r="G3" s="422" t="s">
        <v>472</v>
      </c>
    </row>
    <row r="4" spans="1:12" ht="42.65" customHeight="1" thickTop="1">
      <c r="A4" s="422" t="s">
        <v>472</v>
      </c>
      <c r="B4" s="99"/>
      <c r="C4" s="99"/>
      <c r="D4" s="100" t="s">
        <v>70</v>
      </c>
      <c r="E4" s="101"/>
      <c r="F4" s="101"/>
      <c r="G4" s="586" t="s">
        <v>124</v>
      </c>
      <c r="H4" s="402"/>
      <c r="I4" s="402"/>
      <c r="J4" s="428" t="s">
        <v>476</v>
      </c>
      <c r="K4" s="428" t="s">
        <v>477</v>
      </c>
      <c r="L4" s="428" t="s">
        <v>478</v>
      </c>
    </row>
    <row r="5" spans="1:12" ht="42.65" customHeight="1">
      <c r="A5" s="605" t="s">
        <v>71</v>
      </c>
      <c r="B5" s="580" t="s">
        <v>72</v>
      </c>
      <c r="C5" s="108" t="s">
        <v>73</v>
      </c>
      <c r="D5" s="327">
        <f>SUM(J7:L7)</f>
        <v>0</v>
      </c>
      <c r="E5" s="101"/>
      <c r="F5" s="101"/>
      <c r="G5" s="587"/>
      <c r="H5" s="590" t="s">
        <v>73</v>
      </c>
      <c r="I5" s="236" t="s">
        <v>285</v>
      </c>
      <c r="J5" s="153">
        <f>'１月_院内感染'!$B$7</f>
        <v>0</v>
      </c>
      <c r="K5" s="153">
        <f>'２月_院内感染'!$B$7</f>
        <v>0</v>
      </c>
      <c r="L5" s="153">
        <f>'３月_院内感染'!$B$7</f>
        <v>0</v>
      </c>
    </row>
    <row r="6" spans="1:12" ht="42.65" customHeight="1">
      <c r="A6" s="636"/>
      <c r="B6" s="581"/>
      <c r="C6" s="108" t="s">
        <v>371</v>
      </c>
      <c r="D6" s="327">
        <f>SUM(J10:L10)</f>
        <v>0</v>
      </c>
      <c r="E6" s="101"/>
      <c r="F6" s="101"/>
      <c r="G6" s="587"/>
      <c r="H6" s="591"/>
      <c r="I6" s="252" t="s">
        <v>229</v>
      </c>
      <c r="J6" s="154">
        <f>'１月_院内感染'!$C$7</f>
        <v>0</v>
      </c>
      <c r="K6" s="154">
        <f>'２月_院内感染'!$C$7</f>
        <v>0</v>
      </c>
      <c r="L6" s="154">
        <f>'３月_院内感染'!$C$7</f>
        <v>0</v>
      </c>
    </row>
    <row r="7" spans="1:12" ht="42.65" customHeight="1">
      <c r="A7" s="636"/>
      <c r="B7" s="581"/>
      <c r="C7" s="385" t="s">
        <v>451</v>
      </c>
      <c r="D7" s="327">
        <f>SUM(J13:L13)</f>
        <v>0</v>
      </c>
      <c r="E7" s="101"/>
      <c r="F7" s="101"/>
      <c r="G7" s="587"/>
      <c r="H7" s="592"/>
      <c r="I7" s="105" t="s">
        <v>282</v>
      </c>
      <c r="J7" s="155">
        <f>'１月_院内感染'!$L$7</f>
        <v>0</v>
      </c>
      <c r="K7" s="155">
        <f>'２月_院内感染'!$L$7</f>
        <v>0</v>
      </c>
      <c r="L7" s="155">
        <f>'３月_院内感染'!$L$7</f>
        <v>0</v>
      </c>
    </row>
    <row r="8" spans="1:12" ht="42.65" customHeight="1" thickBot="1">
      <c r="A8" s="637"/>
      <c r="B8" s="582"/>
      <c r="C8" s="386" t="s">
        <v>449</v>
      </c>
      <c r="D8" s="329">
        <f>SUM(J16:L16)</f>
        <v>0</v>
      </c>
      <c r="E8" s="101"/>
      <c r="F8" s="101"/>
      <c r="G8" s="587"/>
      <c r="H8" s="590" t="s">
        <v>371</v>
      </c>
      <c r="I8" s="236" t="s">
        <v>285</v>
      </c>
      <c r="J8" s="153">
        <f>'１月_院内感染'!$D$7</f>
        <v>0</v>
      </c>
      <c r="K8" s="153">
        <f>'２月_院内感染'!$D$7</f>
        <v>0</v>
      </c>
      <c r="L8" s="153">
        <f>'３月_院内感染'!$D$7</f>
        <v>0</v>
      </c>
    </row>
    <row r="9" spans="1:12" ht="42.65" customHeight="1">
      <c r="A9" s="634" t="s">
        <v>450</v>
      </c>
      <c r="B9" s="635"/>
      <c r="C9" s="635"/>
      <c r="D9" s="635"/>
      <c r="E9" s="101"/>
      <c r="F9" s="101"/>
      <c r="G9" s="587"/>
      <c r="H9" s="591"/>
      <c r="I9" s="252" t="s">
        <v>229</v>
      </c>
      <c r="J9" s="154">
        <f>'１月_院内感染'!$E$7</f>
        <v>0</v>
      </c>
      <c r="K9" s="154">
        <f>'２月_院内感染'!$E$7</f>
        <v>0</v>
      </c>
      <c r="L9" s="154">
        <f>'３月_院内感染'!$E$7</f>
        <v>0</v>
      </c>
    </row>
    <row r="10" spans="1:12" ht="42.65" customHeight="1">
      <c r="A10" s="330"/>
      <c r="B10" s="94"/>
      <c r="C10" s="94"/>
      <c r="D10" s="94"/>
      <c r="E10" s="101"/>
      <c r="F10" s="101"/>
      <c r="G10" s="587"/>
      <c r="H10" s="592"/>
      <c r="I10" s="105" t="s">
        <v>282</v>
      </c>
      <c r="J10" s="156">
        <f>'１月_院内感染'!$M$7</f>
        <v>0</v>
      </c>
      <c r="K10" s="156">
        <f>'２月_院内感染'!$M$7</f>
        <v>0</v>
      </c>
      <c r="L10" s="156">
        <f>'３月_院内感染'!$M$7</f>
        <v>0</v>
      </c>
    </row>
    <row r="11" spans="1:12" ht="42.65" customHeight="1">
      <c r="E11" s="101"/>
      <c r="F11" s="101"/>
      <c r="G11" s="587"/>
      <c r="H11" s="638" t="s">
        <v>451</v>
      </c>
      <c r="I11" s="236" t="s">
        <v>285</v>
      </c>
      <c r="J11" s="153">
        <f>'１月_院内感染'!$F$7</f>
        <v>0</v>
      </c>
      <c r="K11" s="153">
        <f>'２月_院内感染'!$F$7</f>
        <v>0</v>
      </c>
      <c r="L11" s="153">
        <f>'３月_院内感染'!$F$7</f>
        <v>0</v>
      </c>
    </row>
    <row r="12" spans="1:12" ht="42.65" customHeight="1">
      <c r="E12" s="101"/>
      <c r="F12" s="101"/>
      <c r="G12" s="587"/>
      <c r="H12" s="639"/>
      <c r="I12" s="252" t="s">
        <v>229</v>
      </c>
      <c r="J12" s="154">
        <f>'１月_院内感染'!$G$7</f>
        <v>0</v>
      </c>
      <c r="K12" s="154">
        <f>'２月_院内感染'!$G$7</f>
        <v>0</v>
      </c>
      <c r="L12" s="154">
        <f>'３月_院内感染'!$G$7</f>
        <v>0</v>
      </c>
    </row>
    <row r="13" spans="1:12" ht="42.65" customHeight="1">
      <c r="E13" s="101"/>
      <c r="F13" s="101"/>
      <c r="G13" s="587"/>
      <c r="H13" s="640"/>
      <c r="I13" s="105" t="s">
        <v>282</v>
      </c>
      <c r="J13" s="155">
        <f>'１月_院内感染'!$N$7</f>
        <v>0</v>
      </c>
      <c r="K13" s="155">
        <f>'２月_院内感染'!$N$7</f>
        <v>0</v>
      </c>
      <c r="L13" s="155">
        <f>'３月_院内感染'!$N$7</f>
        <v>0</v>
      </c>
    </row>
    <row r="14" spans="1:12" ht="42.65" customHeight="1">
      <c r="E14" s="101"/>
      <c r="F14" s="101"/>
      <c r="G14" s="587"/>
      <c r="H14" s="638" t="s">
        <v>449</v>
      </c>
      <c r="I14" s="236" t="s">
        <v>285</v>
      </c>
      <c r="J14" s="153">
        <f>'１月_院内感染'!$H$7</f>
        <v>0</v>
      </c>
      <c r="K14" s="153">
        <f>'２月_院内感染'!$H$7</f>
        <v>0</v>
      </c>
      <c r="L14" s="153">
        <f>'３月_院内感染'!$H$7</f>
        <v>0</v>
      </c>
    </row>
    <row r="15" spans="1:12" ht="42.65" customHeight="1">
      <c r="E15" s="101"/>
      <c r="F15" s="101"/>
      <c r="G15" s="587"/>
      <c r="H15" s="639"/>
      <c r="I15" s="252" t="s">
        <v>229</v>
      </c>
      <c r="J15" s="154">
        <f>'１月_院内感染'!$I$7</f>
        <v>0</v>
      </c>
      <c r="K15" s="154">
        <f>'２月_院内感染'!$I$7</f>
        <v>0</v>
      </c>
      <c r="L15" s="154">
        <f>'３月_院内感染'!$I$7</f>
        <v>0</v>
      </c>
    </row>
    <row r="16" spans="1:12" ht="42.65" customHeight="1">
      <c r="E16" s="101"/>
      <c r="F16" s="101"/>
      <c r="G16" s="588"/>
      <c r="H16" s="640"/>
      <c r="I16" s="231" t="s">
        <v>282</v>
      </c>
      <c r="J16" s="156">
        <f>'１月_院内感染'!$O$7</f>
        <v>0</v>
      </c>
      <c r="K16" s="156">
        <f>'２月_院内感染'!$O$7</f>
        <v>0</v>
      </c>
      <c r="L16" s="156">
        <f>'３月_院内感染'!$O$7</f>
        <v>0</v>
      </c>
    </row>
    <row r="17" spans="1:16" ht="42.65" customHeight="1">
      <c r="E17" s="101"/>
      <c r="F17" s="101"/>
      <c r="G17" s="422" t="s">
        <v>472</v>
      </c>
    </row>
    <row r="18" spans="1:16" ht="42.65" customHeight="1" thickBot="1">
      <c r="E18" s="101"/>
      <c r="F18" s="101"/>
      <c r="G18" s="586" t="s">
        <v>80</v>
      </c>
      <c r="H18" s="624"/>
      <c r="I18" s="625"/>
      <c r="J18" s="428" t="s">
        <v>476</v>
      </c>
      <c r="K18" s="428" t="s">
        <v>477</v>
      </c>
      <c r="L18" s="428" t="s">
        <v>478</v>
      </c>
    </row>
    <row r="19" spans="1:16" ht="42.65" customHeight="1" thickTop="1">
      <c r="A19" s="422" t="s">
        <v>472</v>
      </c>
      <c r="B19" s="99"/>
      <c r="C19" s="107"/>
      <c r="D19" s="100" t="s">
        <v>76</v>
      </c>
      <c r="E19" s="101"/>
      <c r="F19" s="101"/>
      <c r="G19" s="587"/>
      <c r="H19" s="628" t="s">
        <v>79</v>
      </c>
      <c r="I19" s="629"/>
      <c r="J19" s="158">
        <f>'１月_院内感染'!$R$7</f>
        <v>0</v>
      </c>
      <c r="K19" s="158">
        <f>'２月_院内感染'!$R$7</f>
        <v>0</v>
      </c>
      <c r="L19" s="158">
        <f>'３月_院内感染'!$R$7</f>
        <v>0</v>
      </c>
    </row>
    <row r="20" spans="1:16" ht="42.65" customHeight="1">
      <c r="A20" s="580" t="s">
        <v>77</v>
      </c>
      <c r="B20" s="583" t="s">
        <v>78</v>
      </c>
      <c r="C20" s="328" t="s">
        <v>79</v>
      </c>
      <c r="D20" s="327">
        <f>SUM(J19:L19)</f>
        <v>0</v>
      </c>
      <c r="E20" s="95"/>
      <c r="G20" s="587"/>
      <c r="H20" s="628" t="s">
        <v>371</v>
      </c>
      <c r="I20" s="629"/>
      <c r="J20" s="158">
        <f>'１月_院内感染'!$S$7</f>
        <v>0</v>
      </c>
      <c r="K20" s="158">
        <f>'２月_院内感染'!$S$7</f>
        <v>0</v>
      </c>
      <c r="L20" s="158">
        <f>'３月_院内感染'!$S$7</f>
        <v>0</v>
      </c>
    </row>
    <row r="21" spans="1:16" ht="42.65" customHeight="1">
      <c r="A21" s="581"/>
      <c r="B21" s="583"/>
      <c r="C21" s="108" t="s">
        <v>371</v>
      </c>
      <c r="D21" s="327">
        <f>SUM(J20:L20)</f>
        <v>0</v>
      </c>
      <c r="E21" s="109"/>
      <c r="F21" s="109"/>
      <c r="G21" s="587"/>
      <c r="H21" s="630" t="s">
        <v>451</v>
      </c>
      <c r="I21" s="631"/>
      <c r="J21" s="158">
        <f>'１月_院内感染'!$T$7</f>
        <v>0</v>
      </c>
      <c r="K21" s="158">
        <f>'２月_院内感染'!$T$7</f>
        <v>0</v>
      </c>
      <c r="L21" s="158">
        <f>'３月_院内感染'!$T$7</f>
        <v>0</v>
      </c>
    </row>
    <row r="22" spans="1:16" ht="42.65" customHeight="1">
      <c r="A22" s="581"/>
      <c r="B22" s="583"/>
      <c r="C22" s="385" t="s">
        <v>451</v>
      </c>
      <c r="D22" s="387">
        <f>SUM(J21:L21)</f>
        <v>0</v>
      </c>
      <c r="E22" s="109"/>
      <c r="F22" s="109"/>
      <c r="G22" s="588"/>
      <c r="H22" s="632" t="s">
        <v>449</v>
      </c>
      <c r="I22" s="633"/>
      <c r="J22" s="158">
        <f>'１月_院内感染'!$U$7</f>
        <v>0</v>
      </c>
      <c r="K22" s="158">
        <f>'２月_院内感染'!$U$7</f>
        <v>0</v>
      </c>
      <c r="L22" s="158">
        <f>'３月_院内感染'!$U$7</f>
        <v>0</v>
      </c>
    </row>
    <row r="23" spans="1:16" ht="42.65" customHeight="1" thickBot="1">
      <c r="A23" s="582"/>
      <c r="B23" s="583"/>
      <c r="C23" s="386" t="s">
        <v>449</v>
      </c>
      <c r="D23" s="329">
        <f>SUM(J22:L22)</f>
        <v>0</v>
      </c>
      <c r="E23" s="109"/>
    </row>
    <row r="24" spans="1:16" ht="40" customHeight="1">
      <c r="G24" s="626"/>
      <c r="H24" s="626"/>
      <c r="I24" s="626"/>
      <c r="J24" s="626"/>
      <c r="K24" s="626"/>
      <c r="L24" s="627"/>
    </row>
    <row r="25" spans="1:16" ht="33.65" customHeight="1">
      <c r="E25" s="109"/>
    </row>
    <row r="26" spans="1:16" ht="33.65" customHeight="1">
      <c r="E26" s="109"/>
      <c r="F26" s="109"/>
      <c r="H26" s="117"/>
    </row>
    <row r="27" spans="1:16" ht="33.65" customHeight="1">
      <c r="E27" s="109"/>
      <c r="F27" s="109"/>
      <c r="P27" s="109"/>
    </row>
    <row r="28" spans="1:16" ht="33.65" customHeight="1">
      <c r="E28" s="114"/>
      <c r="F28" s="114"/>
      <c r="H28" s="307"/>
      <c r="I28" s="307"/>
      <c r="J28" s="307"/>
    </row>
    <row r="29" spans="1:16" ht="33.65" customHeight="1">
      <c r="E29" s="114"/>
      <c r="F29" s="114"/>
    </row>
    <row r="30" spans="1:16" ht="33.65" customHeight="1">
      <c r="E30" s="114"/>
      <c r="F30" s="114"/>
    </row>
    <row r="31" spans="1:16" ht="33.65" customHeight="1">
      <c r="E31" s="114"/>
      <c r="F31" s="114"/>
    </row>
    <row r="32" spans="1:16" ht="33.65" customHeight="1">
      <c r="E32" s="114"/>
      <c r="F32" s="114"/>
    </row>
    <row r="33" spans="5:6" ht="33.65" customHeight="1">
      <c r="E33" s="114"/>
      <c r="F33" s="114"/>
    </row>
    <row r="34" spans="5:6" ht="33.65" customHeight="1">
      <c r="E34" s="114"/>
      <c r="F34" s="114"/>
    </row>
    <row r="35" spans="5:6" ht="33.65" customHeight="1">
      <c r="E35" s="114"/>
      <c r="F35" s="114"/>
    </row>
    <row r="36" spans="5:6" ht="33.65" customHeight="1">
      <c r="E36" s="114"/>
      <c r="F36" s="114"/>
    </row>
    <row r="37" spans="5:6" ht="33.65" customHeight="1">
      <c r="E37" s="114"/>
      <c r="F37" s="114"/>
    </row>
    <row r="38" spans="5:6" ht="33.65" customHeight="1">
      <c r="E38" s="114"/>
      <c r="F38" s="114"/>
    </row>
    <row r="39" spans="5:6" ht="33.65" customHeight="1">
      <c r="E39" s="114"/>
      <c r="F39" s="114"/>
    </row>
    <row r="40" spans="5:6" ht="33.65" customHeight="1">
      <c r="E40" s="114"/>
      <c r="F40" s="114"/>
    </row>
    <row r="41" spans="5:6" ht="33.65" customHeight="1">
      <c r="E41" s="114"/>
      <c r="F41" s="114"/>
    </row>
    <row r="42" spans="5:6" ht="33.65" customHeight="1">
      <c r="E42" s="114"/>
      <c r="F42" s="114"/>
    </row>
  </sheetData>
  <sheetProtection algorithmName="SHA-512" hashValue="hfxV65K3p0+0tqdk0UQp8GmoIewAS+45bd47nhTDyggp4ZXS0poKTy2wbOVx5bF8bp76OAbD8IYOd4XPIi6lfg==" saltValue="L9G10JRg51+UXH3Dwb1lRA==" spinCount="100000" sheet="1" objects="1" scenarios="1"/>
  <customSheetViews>
    <customSheetView guid="{00E5FA86-1172-4EED-8DB5-202766590116}" showPageBreaks="1" fitToPage="1" printArea="1" view="pageBreakPreview" topLeftCell="A15">
      <selection activeCell="D19" sqref="D19"/>
      <pageMargins left="0.59055118110236227" right="0.19685039370078741" top="0.78740157480314965" bottom="0.39370078740157483" header="0.31496062992125984" footer="0.31496062992125984"/>
      <printOptions horizontalCentered="1"/>
      <pageSetup paperSize="9" scale="80" orientation="portrait" r:id="rId1"/>
    </customSheetView>
  </customSheetViews>
  <mergeCells count="17">
    <mergeCell ref="A9:D9"/>
    <mergeCell ref="G4:G16"/>
    <mergeCell ref="A5:A8"/>
    <mergeCell ref="B5:B8"/>
    <mergeCell ref="H5:H7"/>
    <mergeCell ref="H8:H10"/>
    <mergeCell ref="H11:H13"/>
    <mergeCell ref="H14:H16"/>
    <mergeCell ref="H18:I18"/>
    <mergeCell ref="G18:G22"/>
    <mergeCell ref="A20:A23"/>
    <mergeCell ref="B20:B23"/>
    <mergeCell ref="G24:L24"/>
    <mergeCell ref="H19:I19"/>
    <mergeCell ref="H20:I20"/>
    <mergeCell ref="H21:I21"/>
    <mergeCell ref="H22:I22"/>
  </mergeCells>
  <phoneticPr fontId="2"/>
  <printOptions horizontalCentered="1"/>
  <pageMargins left="0.59055118110236227" right="0.19685039370078741" top="0.78740157480314965" bottom="0.39370078740157483" header="0.31496062992125984" footer="0.31496062992125984"/>
  <pageSetup paperSize="9" scale="80" orientation="portrait" r:id="rId2"/>
  <drawing r:id="rId3"/>
  <legacy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48"/>
  <sheetViews>
    <sheetView view="pageBreakPreview" zoomScale="70" zoomScaleNormal="85" zoomScaleSheetLayoutView="70" workbookViewId="0"/>
  </sheetViews>
  <sheetFormatPr defaultColWidth="9" defaultRowHeight="13"/>
  <cols>
    <col min="1" max="9" width="5.58203125" style="96" customWidth="1"/>
    <col min="10" max="10" width="2.83203125" style="96" customWidth="1"/>
    <col min="11" max="11" width="7.58203125" style="96" customWidth="1"/>
    <col min="12" max="12" width="7.08203125" style="96" customWidth="1"/>
    <col min="13" max="13" width="7.5" style="96" customWidth="1"/>
    <col min="14" max="15" width="7.08203125" style="96" customWidth="1"/>
    <col min="16" max="16" width="3.58203125" style="96" customWidth="1"/>
    <col min="17" max="17" width="6.58203125" style="96" customWidth="1"/>
    <col min="18" max="19" width="7.08203125" style="96" customWidth="1"/>
    <col min="20" max="21" width="6.83203125" style="96" customWidth="1"/>
    <col min="22" max="22" width="2.58203125" style="96" customWidth="1"/>
    <col min="23" max="16384" width="9" style="96"/>
  </cols>
  <sheetData>
    <row r="1" spans="1:26" ht="18.75" customHeight="1">
      <c r="A1" s="425" t="s">
        <v>471</v>
      </c>
      <c r="B1" s="95"/>
      <c r="C1" s="95"/>
      <c r="D1" s="95"/>
      <c r="E1" s="95"/>
      <c r="F1" s="95"/>
      <c r="G1" s="95"/>
    </row>
    <row r="2" spans="1:26" ht="18.75" customHeight="1">
      <c r="A2" s="376" t="s">
        <v>513</v>
      </c>
      <c r="B2" s="95"/>
      <c r="C2" s="95"/>
      <c r="D2" s="95"/>
      <c r="E2" s="118"/>
      <c r="F2" s="95"/>
      <c r="G2" s="95"/>
    </row>
    <row r="3" spans="1:26">
      <c r="A3" s="94"/>
      <c r="B3" s="95"/>
      <c r="C3" s="95"/>
      <c r="D3" s="95"/>
      <c r="E3" s="118"/>
      <c r="F3" s="95"/>
      <c r="G3" s="95"/>
    </row>
    <row r="4" spans="1:26" ht="18.75" customHeight="1">
      <c r="A4" s="602" t="s">
        <v>82</v>
      </c>
      <c r="B4" s="603"/>
      <c r="C4" s="603"/>
      <c r="D4" s="603"/>
      <c r="E4" s="603"/>
      <c r="F4" s="603"/>
      <c r="G4" s="603"/>
      <c r="H4" s="603"/>
      <c r="I4" s="604"/>
      <c r="J4" s="95"/>
      <c r="K4" s="605" t="s">
        <v>283</v>
      </c>
      <c r="L4" s="606"/>
      <c r="M4" s="606"/>
      <c r="N4" s="606"/>
      <c r="O4" s="607"/>
      <c r="P4" s="95"/>
      <c r="Q4" s="605" t="s">
        <v>83</v>
      </c>
      <c r="R4" s="606"/>
      <c r="S4" s="606"/>
      <c r="T4" s="606"/>
      <c r="U4" s="607"/>
      <c r="V4" s="119"/>
      <c r="W4" s="611" t="s">
        <v>125</v>
      </c>
      <c r="X4" s="612"/>
      <c r="Y4" s="613"/>
      <c r="Z4" s="120"/>
    </row>
    <row r="5" spans="1:26" ht="13.4" customHeight="1">
      <c r="A5" s="643" t="s">
        <v>72</v>
      </c>
      <c r="B5" s="644"/>
      <c r="C5" s="644"/>
      <c r="D5" s="644"/>
      <c r="E5" s="644"/>
      <c r="F5" s="644"/>
      <c r="G5" s="644"/>
      <c r="H5" s="644"/>
      <c r="I5" s="645"/>
      <c r="J5" s="95"/>
      <c r="K5" s="608"/>
      <c r="L5" s="609"/>
      <c r="M5" s="609"/>
      <c r="N5" s="609"/>
      <c r="O5" s="610"/>
      <c r="P5" s="95"/>
      <c r="Q5" s="608"/>
      <c r="R5" s="609"/>
      <c r="S5" s="609"/>
      <c r="T5" s="609"/>
      <c r="U5" s="610"/>
      <c r="V5" s="121"/>
      <c r="W5" s="614"/>
      <c r="X5" s="615"/>
      <c r="Y5" s="616"/>
      <c r="Z5" s="120"/>
    </row>
    <row r="6" spans="1:26" ht="30" customHeight="1">
      <c r="A6" s="122"/>
      <c r="B6" s="646" t="s">
        <v>73</v>
      </c>
      <c r="C6" s="646"/>
      <c r="D6" s="646" t="s">
        <v>371</v>
      </c>
      <c r="E6" s="646"/>
      <c r="F6" s="647" t="s">
        <v>452</v>
      </c>
      <c r="G6" s="647"/>
      <c r="H6" s="648" t="s">
        <v>465</v>
      </c>
      <c r="I6" s="649"/>
      <c r="J6" s="95"/>
      <c r="K6" s="122"/>
      <c r="L6" s="309" t="s">
        <v>79</v>
      </c>
      <c r="M6" s="309" t="s">
        <v>371</v>
      </c>
      <c r="N6" s="398" t="s">
        <v>452</v>
      </c>
      <c r="O6" s="393" t="s">
        <v>466</v>
      </c>
      <c r="P6" s="95"/>
      <c r="Q6" s="122"/>
      <c r="R6" s="309" t="s">
        <v>79</v>
      </c>
      <c r="S6" s="309" t="s">
        <v>371</v>
      </c>
      <c r="T6" s="398" t="s">
        <v>452</v>
      </c>
      <c r="U6" s="393" t="s">
        <v>466</v>
      </c>
      <c r="W6" s="596" t="s">
        <v>84</v>
      </c>
      <c r="X6" s="598" t="s">
        <v>126</v>
      </c>
      <c r="Y6" s="600" t="s">
        <v>231</v>
      </c>
    </row>
    <row r="7" spans="1:26" ht="25.4" customHeight="1">
      <c r="A7" s="123" t="s">
        <v>74</v>
      </c>
      <c r="B7" s="124">
        <f>SUM(B10:B40)</f>
        <v>0</v>
      </c>
      <c r="C7" s="124">
        <f t="shared" ref="C7:I7" si="0">SUM(C10:C40)</f>
        <v>0</v>
      </c>
      <c r="D7" s="124">
        <f t="shared" si="0"/>
        <v>0</v>
      </c>
      <c r="E7" s="124">
        <f t="shared" si="0"/>
        <v>0</v>
      </c>
      <c r="F7" s="124">
        <f t="shared" si="0"/>
        <v>0</v>
      </c>
      <c r="G7" s="124">
        <f t="shared" si="0"/>
        <v>0</v>
      </c>
      <c r="H7" s="124">
        <f t="shared" si="0"/>
        <v>0</v>
      </c>
      <c r="I7" s="125">
        <f t="shared" si="0"/>
        <v>0</v>
      </c>
      <c r="J7" s="97"/>
      <c r="K7" s="123" t="s">
        <v>74</v>
      </c>
      <c r="L7" s="124">
        <f>SUM(L10:L40)</f>
        <v>0</v>
      </c>
      <c r="M7" s="124">
        <f>SUM(M10:M40)</f>
        <v>0</v>
      </c>
      <c r="N7" s="124">
        <f>SUM(N10:N40)</f>
        <v>0</v>
      </c>
      <c r="O7" s="125">
        <f>SUM(O10:O40)</f>
        <v>0</v>
      </c>
      <c r="P7" s="97"/>
      <c r="Q7" s="123" t="s">
        <v>74</v>
      </c>
      <c r="R7" s="124">
        <f>SUM(R10:R40)</f>
        <v>0</v>
      </c>
      <c r="S7" s="124">
        <f>SUM(S10:S40)</f>
        <v>0</v>
      </c>
      <c r="T7" s="124">
        <f>SUM(T10:T40)</f>
        <v>0</v>
      </c>
      <c r="U7" s="125">
        <f>SUM(U10:U40)</f>
        <v>0</v>
      </c>
      <c r="W7" s="597"/>
      <c r="X7" s="641"/>
      <c r="Y7" s="642"/>
    </row>
    <row r="8" spans="1:26" ht="25.4" customHeight="1">
      <c r="A8" s="115"/>
      <c r="B8" s="126"/>
      <c r="C8" s="126"/>
      <c r="D8" s="126"/>
      <c r="E8" s="126"/>
      <c r="F8" s="126"/>
      <c r="G8" s="126"/>
      <c r="H8" s="126"/>
      <c r="I8" s="126"/>
      <c r="J8" s="95"/>
      <c r="K8" s="115"/>
      <c r="L8" s="126"/>
      <c r="M8" s="126"/>
      <c r="N8" s="126"/>
      <c r="O8" s="126"/>
      <c r="P8" s="95"/>
      <c r="Q8" s="115"/>
      <c r="R8" s="126"/>
      <c r="S8" s="126"/>
      <c r="T8" s="126"/>
      <c r="U8" s="126"/>
      <c r="W8" s="597"/>
      <c r="X8" s="641"/>
      <c r="Y8" s="642"/>
    </row>
    <row r="9" spans="1:26" ht="50.15" customHeight="1">
      <c r="A9" s="159" t="s">
        <v>128</v>
      </c>
      <c r="B9" s="160" t="s">
        <v>286</v>
      </c>
      <c r="C9" s="160" t="s">
        <v>230</v>
      </c>
      <c r="D9" s="160" t="s">
        <v>286</v>
      </c>
      <c r="E9" s="160" t="s">
        <v>230</v>
      </c>
      <c r="F9" s="160" t="s">
        <v>286</v>
      </c>
      <c r="G9" s="160" t="s">
        <v>230</v>
      </c>
      <c r="H9" s="160" t="s">
        <v>286</v>
      </c>
      <c r="I9" s="161" t="s">
        <v>230</v>
      </c>
      <c r="J9" s="95"/>
      <c r="K9" s="159" t="s">
        <v>128</v>
      </c>
      <c r="L9" s="260" t="s">
        <v>282</v>
      </c>
      <c r="M9" s="260" t="s">
        <v>282</v>
      </c>
      <c r="N9" s="260" t="s">
        <v>282</v>
      </c>
      <c r="O9" s="261" t="s">
        <v>282</v>
      </c>
      <c r="P9" s="95"/>
      <c r="Q9" s="159" t="s">
        <v>128</v>
      </c>
      <c r="R9" s="127" t="s">
        <v>81</v>
      </c>
      <c r="S9" s="127" t="s">
        <v>81</v>
      </c>
      <c r="T9" s="127" t="s">
        <v>81</v>
      </c>
      <c r="U9" s="128" t="s">
        <v>81</v>
      </c>
      <c r="W9" s="597"/>
      <c r="X9" s="641"/>
      <c r="Y9" s="642"/>
    </row>
    <row r="10" spans="1:26" ht="25.4" customHeight="1">
      <c r="A10" s="129" t="s">
        <v>129</v>
      </c>
      <c r="B10" s="262">
        <f>C10</f>
        <v>0</v>
      </c>
      <c r="C10" s="165"/>
      <c r="D10" s="262">
        <f>E10</f>
        <v>0</v>
      </c>
      <c r="E10" s="165"/>
      <c r="F10" s="262">
        <f>G10</f>
        <v>0</v>
      </c>
      <c r="G10" s="165"/>
      <c r="H10" s="262">
        <f>I10</f>
        <v>0</v>
      </c>
      <c r="I10" s="166"/>
      <c r="J10" s="95"/>
      <c r="K10" s="129" t="s">
        <v>129</v>
      </c>
      <c r="L10" s="165"/>
      <c r="M10" s="165"/>
      <c r="N10" s="165"/>
      <c r="O10" s="166"/>
      <c r="P10" s="95"/>
      <c r="Q10" s="129" t="s">
        <v>129</v>
      </c>
      <c r="R10" s="165"/>
      <c r="S10" s="165"/>
      <c r="T10" s="165"/>
      <c r="U10" s="166"/>
      <c r="W10" s="331">
        <f>(C10+E10+L10+M10)*2+(I10+G10+N10+O10)*1</f>
        <v>0</v>
      </c>
      <c r="X10" s="130">
        <f>SUM(R10:U10)</f>
        <v>0</v>
      </c>
      <c r="Y10" s="308" t="str">
        <f t="shared" ref="Y10:Y41" si="1">IF(W10&lt;X10,"×","○")</f>
        <v>○</v>
      </c>
    </row>
    <row r="11" spans="1:26" ht="25.4" customHeight="1">
      <c r="A11" s="129" t="s">
        <v>130</v>
      </c>
      <c r="B11" s="262">
        <f t="shared" ref="B11:B40" si="2">C11</f>
        <v>0</v>
      </c>
      <c r="C11" s="165"/>
      <c r="D11" s="262">
        <f t="shared" ref="D11:D40" si="3">E11</f>
        <v>0</v>
      </c>
      <c r="E11" s="165"/>
      <c r="F11" s="262">
        <f t="shared" ref="F11:F40" si="4">G11</f>
        <v>0</v>
      </c>
      <c r="G11" s="165"/>
      <c r="H11" s="262">
        <f t="shared" ref="H11:H40" si="5">I11</f>
        <v>0</v>
      </c>
      <c r="I11" s="166"/>
      <c r="J11" s="95"/>
      <c r="K11" s="129" t="s">
        <v>130</v>
      </c>
      <c r="L11" s="165"/>
      <c r="M11" s="165"/>
      <c r="N11" s="165"/>
      <c r="O11" s="166"/>
      <c r="P11" s="95"/>
      <c r="Q11" s="129" t="s">
        <v>130</v>
      </c>
      <c r="R11" s="165"/>
      <c r="S11" s="165"/>
      <c r="T11" s="165"/>
      <c r="U11" s="166"/>
      <c r="W11" s="331">
        <f>(C11+E11+L11+M11)*2+(I11+G11+N11+O11)*1</f>
        <v>0</v>
      </c>
      <c r="X11" s="130">
        <f t="shared" ref="X11:X41" si="6">SUM(R11:U11)</f>
        <v>0</v>
      </c>
      <c r="Y11" s="308" t="str">
        <f t="shared" si="1"/>
        <v>○</v>
      </c>
    </row>
    <row r="12" spans="1:26" ht="25.4" customHeight="1">
      <c r="A12" s="129" t="s">
        <v>131</v>
      </c>
      <c r="B12" s="262">
        <f t="shared" si="2"/>
        <v>0</v>
      </c>
      <c r="C12" s="165"/>
      <c r="D12" s="262">
        <f t="shared" si="3"/>
        <v>0</v>
      </c>
      <c r="E12" s="165"/>
      <c r="F12" s="262">
        <f t="shared" si="4"/>
        <v>0</v>
      </c>
      <c r="G12" s="165"/>
      <c r="H12" s="262">
        <f t="shared" si="5"/>
        <v>0</v>
      </c>
      <c r="I12" s="166"/>
      <c r="J12" s="95"/>
      <c r="K12" s="129" t="s">
        <v>131</v>
      </c>
      <c r="L12" s="165"/>
      <c r="M12" s="165"/>
      <c r="N12" s="165"/>
      <c r="O12" s="166"/>
      <c r="P12" s="95"/>
      <c r="Q12" s="129" t="s">
        <v>131</v>
      </c>
      <c r="R12" s="165"/>
      <c r="S12" s="165"/>
      <c r="T12" s="165"/>
      <c r="U12" s="166"/>
      <c r="W12" s="331">
        <f t="shared" ref="W12:W40" si="7">(C12+E12+L12+M12)*2+(I12+G12+N12+O12)*1</f>
        <v>0</v>
      </c>
      <c r="X12" s="130">
        <f t="shared" si="6"/>
        <v>0</v>
      </c>
      <c r="Y12" s="308" t="str">
        <f t="shared" si="1"/>
        <v>○</v>
      </c>
    </row>
    <row r="13" spans="1:26" ht="25.4" customHeight="1">
      <c r="A13" s="129" t="s">
        <v>132</v>
      </c>
      <c r="B13" s="262">
        <f t="shared" si="2"/>
        <v>0</v>
      </c>
      <c r="C13" s="165"/>
      <c r="D13" s="262">
        <f t="shared" si="3"/>
        <v>0</v>
      </c>
      <c r="E13" s="165"/>
      <c r="F13" s="262">
        <f t="shared" si="4"/>
        <v>0</v>
      </c>
      <c r="G13" s="165"/>
      <c r="H13" s="262">
        <f t="shared" si="5"/>
        <v>0</v>
      </c>
      <c r="I13" s="166"/>
      <c r="J13" s="95"/>
      <c r="K13" s="129" t="s">
        <v>132</v>
      </c>
      <c r="L13" s="165"/>
      <c r="M13" s="165"/>
      <c r="N13" s="165"/>
      <c r="O13" s="166"/>
      <c r="P13" s="95"/>
      <c r="Q13" s="129" t="s">
        <v>132</v>
      </c>
      <c r="R13" s="165"/>
      <c r="S13" s="165"/>
      <c r="T13" s="165"/>
      <c r="U13" s="166"/>
      <c r="W13" s="331">
        <f t="shared" si="7"/>
        <v>0</v>
      </c>
      <c r="X13" s="130">
        <f t="shared" si="6"/>
        <v>0</v>
      </c>
      <c r="Y13" s="308" t="str">
        <f t="shared" si="1"/>
        <v>○</v>
      </c>
    </row>
    <row r="14" spans="1:26" ht="25.4" customHeight="1">
      <c r="A14" s="129" t="s">
        <v>133</v>
      </c>
      <c r="B14" s="262">
        <f t="shared" si="2"/>
        <v>0</v>
      </c>
      <c r="C14" s="165"/>
      <c r="D14" s="262">
        <f t="shared" si="3"/>
        <v>0</v>
      </c>
      <c r="E14" s="165"/>
      <c r="F14" s="262">
        <f t="shared" si="4"/>
        <v>0</v>
      </c>
      <c r="G14" s="165"/>
      <c r="H14" s="262">
        <f t="shared" si="5"/>
        <v>0</v>
      </c>
      <c r="I14" s="166"/>
      <c r="J14" s="95"/>
      <c r="K14" s="129" t="s">
        <v>133</v>
      </c>
      <c r="L14" s="165"/>
      <c r="M14" s="165"/>
      <c r="N14" s="165"/>
      <c r="O14" s="166"/>
      <c r="P14" s="95"/>
      <c r="Q14" s="129" t="s">
        <v>133</v>
      </c>
      <c r="R14" s="165"/>
      <c r="S14" s="165"/>
      <c r="T14" s="165"/>
      <c r="U14" s="166"/>
      <c r="W14" s="331">
        <f t="shared" si="7"/>
        <v>0</v>
      </c>
      <c r="X14" s="130">
        <f t="shared" si="6"/>
        <v>0</v>
      </c>
      <c r="Y14" s="308" t="str">
        <f t="shared" si="1"/>
        <v>○</v>
      </c>
    </row>
    <row r="15" spans="1:26" ht="25.4" customHeight="1">
      <c r="A15" s="129" t="s">
        <v>134</v>
      </c>
      <c r="B15" s="262">
        <f t="shared" si="2"/>
        <v>0</v>
      </c>
      <c r="C15" s="165"/>
      <c r="D15" s="262">
        <f t="shared" si="3"/>
        <v>0</v>
      </c>
      <c r="E15" s="165"/>
      <c r="F15" s="262">
        <f t="shared" si="4"/>
        <v>0</v>
      </c>
      <c r="G15" s="165"/>
      <c r="H15" s="262">
        <f t="shared" si="5"/>
        <v>0</v>
      </c>
      <c r="I15" s="166"/>
      <c r="J15" s="95"/>
      <c r="K15" s="129" t="s">
        <v>134</v>
      </c>
      <c r="L15" s="165"/>
      <c r="M15" s="165"/>
      <c r="N15" s="165"/>
      <c r="O15" s="166"/>
      <c r="P15" s="95"/>
      <c r="Q15" s="129" t="s">
        <v>134</v>
      </c>
      <c r="R15" s="165"/>
      <c r="S15" s="165"/>
      <c r="T15" s="165"/>
      <c r="U15" s="166"/>
      <c r="W15" s="331">
        <f t="shared" si="7"/>
        <v>0</v>
      </c>
      <c r="X15" s="130">
        <f t="shared" si="6"/>
        <v>0</v>
      </c>
      <c r="Y15" s="308" t="str">
        <f t="shared" si="1"/>
        <v>○</v>
      </c>
    </row>
    <row r="16" spans="1:26" ht="25.4" customHeight="1">
      <c r="A16" s="129" t="s">
        <v>135</v>
      </c>
      <c r="B16" s="262">
        <f t="shared" si="2"/>
        <v>0</v>
      </c>
      <c r="C16" s="165"/>
      <c r="D16" s="262">
        <f t="shared" si="3"/>
        <v>0</v>
      </c>
      <c r="E16" s="165"/>
      <c r="F16" s="262">
        <f t="shared" si="4"/>
        <v>0</v>
      </c>
      <c r="G16" s="165"/>
      <c r="H16" s="262">
        <f t="shared" si="5"/>
        <v>0</v>
      </c>
      <c r="I16" s="166"/>
      <c r="J16" s="95"/>
      <c r="K16" s="129" t="s">
        <v>135</v>
      </c>
      <c r="L16" s="165"/>
      <c r="M16" s="165"/>
      <c r="N16" s="165"/>
      <c r="O16" s="166"/>
      <c r="P16" s="95"/>
      <c r="Q16" s="129" t="s">
        <v>135</v>
      </c>
      <c r="R16" s="165"/>
      <c r="S16" s="165"/>
      <c r="T16" s="165"/>
      <c r="U16" s="166"/>
      <c r="W16" s="331">
        <f t="shared" si="7"/>
        <v>0</v>
      </c>
      <c r="X16" s="130">
        <f t="shared" si="6"/>
        <v>0</v>
      </c>
      <c r="Y16" s="308" t="str">
        <f t="shared" si="1"/>
        <v>○</v>
      </c>
    </row>
    <row r="17" spans="1:25" ht="25.4" customHeight="1">
      <c r="A17" s="129" t="s">
        <v>136</v>
      </c>
      <c r="B17" s="262">
        <f t="shared" si="2"/>
        <v>0</v>
      </c>
      <c r="C17" s="165"/>
      <c r="D17" s="262">
        <f t="shared" si="3"/>
        <v>0</v>
      </c>
      <c r="E17" s="165"/>
      <c r="F17" s="262">
        <f t="shared" si="4"/>
        <v>0</v>
      </c>
      <c r="G17" s="165"/>
      <c r="H17" s="262">
        <f t="shared" si="5"/>
        <v>0</v>
      </c>
      <c r="I17" s="166"/>
      <c r="J17" s="95"/>
      <c r="K17" s="129" t="s">
        <v>136</v>
      </c>
      <c r="L17" s="165"/>
      <c r="M17" s="165"/>
      <c r="N17" s="165"/>
      <c r="O17" s="166"/>
      <c r="P17" s="95"/>
      <c r="Q17" s="129" t="s">
        <v>136</v>
      </c>
      <c r="R17" s="165"/>
      <c r="S17" s="165"/>
      <c r="T17" s="165"/>
      <c r="U17" s="166"/>
      <c r="W17" s="331">
        <f t="shared" si="7"/>
        <v>0</v>
      </c>
      <c r="X17" s="130">
        <f t="shared" si="6"/>
        <v>0</v>
      </c>
      <c r="Y17" s="308" t="str">
        <f t="shared" si="1"/>
        <v>○</v>
      </c>
    </row>
    <row r="18" spans="1:25" ht="25.4" customHeight="1">
      <c r="A18" s="129" t="s">
        <v>137</v>
      </c>
      <c r="B18" s="262">
        <f t="shared" si="2"/>
        <v>0</v>
      </c>
      <c r="C18" s="165"/>
      <c r="D18" s="262">
        <f t="shared" si="3"/>
        <v>0</v>
      </c>
      <c r="E18" s="165"/>
      <c r="F18" s="262">
        <f t="shared" si="4"/>
        <v>0</v>
      </c>
      <c r="G18" s="165"/>
      <c r="H18" s="262">
        <f t="shared" si="5"/>
        <v>0</v>
      </c>
      <c r="I18" s="166"/>
      <c r="J18" s="95"/>
      <c r="K18" s="129" t="s">
        <v>137</v>
      </c>
      <c r="L18" s="165"/>
      <c r="M18" s="165"/>
      <c r="N18" s="165"/>
      <c r="O18" s="166"/>
      <c r="P18" s="95"/>
      <c r="Q18" s="129" t="s">
        <v>137</v>
      </c>
      <c r="R18" s="165"/>
      <c r="S18" s="165"/>
      <c r="T18" s="165"/>
      <c r="U18" s="166"/>
      <c r="W18" s="331">
        <f t="shared" si="7"/>
        <v>0</v>
      </c>
      <c r="X18" s="130">
        <f t="shared" si="6"/>
        <v>0</v>
      </c>
      <c r="Y18" s="308" t="str">
        <f t="shared" si="1"/>
        <v>○</v>
      </c>
    </row>
    <row r="19" spans="1:25" ht="25.4" customHeight="1">
      <c r="A19" s="129" t="s">
        <v>138</v>
      </c>
      <c r="B19" s="262">
        <f t="shared" si="2"/>
        <v>0</v>
      </c>
      <c r="C19" s="165"/>
      <c r="D19" s="262">
        <f t="shared" si="3"/>
        <v>0</v>
      </c>
      <c r="E19" s="165"/>
      <c r="F19" s="262">
        <f t="shared" si="4"/>
        <v>0</v>
      </c>
      <c r="G19" s="165"/>
      <c r="H19" s="262">
        <f t="shared" si="5"/>
        <v>0</v>
      </c>
      <c r="I19" s="166"/>
      <c r="J19" s="95"/>
      <c r="K19" s="129" t="s">
        <v>138</v>
      </c>
      <c r="L19" s="165"/>
      <c r="M19" s="165"/>
      <c r="N19" s="165"/>
      <c r="O19" s="166"/>
      <c r="P19" s="95"/>
      <c r="Q19" s="129" t="s">
        <v>138</v>
      </c>
      <c r="R19" s="165"/>
      <c r="S19" s="165"/>
      <c r="T19" s="165"/>
      <c r="U19" s="166"/>
      <c r="W19" s="331">
        <f t="shared" si="7"/>
        <v>0</v>
      </c>
      <c r="X19" s="130">
        <f t="shared" si="6"/>
        <v>0</v>
      </c>
      <c r="Y19" s="308" t="str">
        <f t="shared" si="1"/>
        <v>○</v>
      </c>
    </row>
    <row r="20" spans="1:25" ht="25.4" customHeight="1">
      <c r="A20" s="129" t="s">
        <v>139</v>
      </c>
      <c r="B20" s="262">
        <f t="shared" si="2"/>
        <v>0</v>
      </c>
      <c r="C20" s="165"/>
      <c r="D20" s="262">
        <f t="shared" si="3"/>
        <v>0</v>
      </c>
      <c r="E20" s="165"/>
      <c r="F20" s="262">
        <f t="shared" si="4"/>
        <v>0</v>
      </c>
      <c r="G20" s="165"/>
      <c r="H20" s="262">
        <f t="shared" si="5"/>
        <v>0</v>
      </c>
      <c r="I20" s="166"/>
      <c r="J20" s="95"/>
      <c r="K20" s="129" t="s">
        <v>139</v>
      </c>
      <c r="L20" s="165"/>
      <c r="M20" s="165"/>
      <c r="N20" s="165"/>
      <c r="O20" s="166"/>
      <c r="P20" s="95"/>
      <c r="Q20" s="129" t="s">
        <v>139</v>
      </c>
      <c r="R20" s="165"/>
      <c r="S20" s="165"/>
      <c r="T20" s="165"/>
      <c r="U20" s="166"/>
      <c r="W20" s="331">
        <f t="shared" si="7"/>
        <v>0</v>
      </c>
      <c r="X20" s="130">
        <f t="shared" si="6"/>
        <v>0</v>
      </c>
      <c r="Y20" s="308" t="str">
        <f t="shared" si="1"/>
        <v>○</v>
      </c>
    </row>
    <row r="21" spans="1:25" ht="25.4" customHeight="1">
      <c r="A21" s="129" t="s">
        <v>140</v>
      </c>
      <c r="B21" s="262">
        <f t="shared" si="2"/>
        <v>0</v>
      </c>
      <c r="C21" s="165"/>
      <c r="D21" s="262">
        <f t="shared" si="3"/>
        <v>0</v>
      </c>
      <c r="E21" s="165"/>
      <c r="F21" s="262">
        <f t="shared" si="4"/>
        <v>0</v>
      </c>
      <c r="G21" s="165"/>
      <c r="H21" s="262">
        <f t="shared" si="5"/>
        <v>0</v>
      </c>
      <c r="I21" s="166"/>
      <c r="J21" s="95"/>
      <c r="K21" s="129" t="s">
        <v>140</v>
      </c>
      <c r="L21" s="165"/>
      <c r="M21" s="165"/>
      <c r="N21" s="165"/>
      <c r="O21" s="166"/>
      <c r="P21" s="95"/>
      <c r="Q21" s="129" t="s">
        <v>140</v>
      </c>
      <c r="R21" s="165"/>
      <c r="S21" s="165"/>
      <c r="T21" s="165"/>
      <c r="U21" s="166"/>
      <c r="W21" s="331">
        <f t="shared" si="7"/>
        <v>0</v>
      </c>
      <c r="X21" s="130">
        <f t="shared" si="6"/>
        <v>0</v>
      </c>
      <c r="Y21" s="308" t="str">
        <f t="shared" si="1"/>
        <v>○</v>
      </c>
    </row>
    <row r="22" spans="1:25" ht="25.4" customHeight="1">
      <c r="A22" s="129" t="s">
        <v>141</v>
      </c>
      <c r="B22" s="262">
        <f t="shared" si="2"/>
        <v>0</v>
      </c>
      <c r="C22" s="165"/>
      <c r="D22" s="262">
        <f t="shared" si="3"/>
        <v>0</v>
      </c>
      <c r="E22" s="165"/>
      <c r="F22" s="262">
        <f t="shared" si="4"/>
        <v>0</v>
      </c>
      <c r="G22" s="165"/>
      <c r="H22" s="262">
        <f t="shared" si="5"/>
        <v>0</v>
      </c>
      <c r="I22" s="166"/>
      <c r="J22" s="95"/>
      <c r="K22" s="129" t="s">
        <v>141</v>
      </c>
      <c r="L22" s="165"/>
      <c r="M22" s="165"/>
      <c r="N22" s="165"/>
      <c r="O22" s="166"/>
      <c r="P22" s="95"/>
      <c r="Q22" s="129" t="s">
        <v>141</v>
      </c>
      <c r="R22" s="165"/>
      <c r="S22" s="165"/>
      <c r="T22" s="165"/>
      <c r="U22" s="166"/>
      <c r="W22" s="331">
        <f t="shared" si="7"/>
        <v>0</v>
      </c>
      <c r="X22" s="130">
        <f t="shared" si="6"/>
        <v>0</v>
      </c>
      <c r="Y22" s="308" t="str">
        <f t="shared" si="1"/>
        <v>○</v>
      </c>
    </row>
    <row r="23" spans="1:25" ht="25.4" customHeight="1">
      <c r="A23" s="129" t="s">
        <v>142</v>
      </c>
      <c r="B23" s="262">
        <f t="shared" si="2"/>
        <v>0</v>
      </c>
      <c r="C23" s="165"/>
      <c r="D23" s="262">
        <f t="shared" si="3"/>
        <v>0</v>
      </c>
      <c r="E23" s="165"/>
      <c r="F23" s="262">
        <f t="shared" si="4"/>
        <v>0</v>
      </c>
      <c r="G23" s="165"/>
      <c r="H23" s="262">
        <f t="shared" si="5"/>
        <v>0</v>
      </c>
      <c r="I23" s="166"/>
      <c r="J23" s="95"/>
      <c r="K23" s="129" t="s">
        <v>142</v>
      </c>
      <c r="L23" s="165"/>
      <c r="M23" s="165"/>
      <c r="N23" s="165"/>
      <c r="O23" s="166"/>
      <c r="P23" s="95"/>
      <c r="Q23" s="129" t="s">
        <v>142</v>
      </c>
      <c r="R23" s="165"/>
      <c r="S23" s="165"/>
      <c r="T23" s="165"/>
      <c r="U23" s="166"/>
      <c r="W23" s="331">
        <f t="shared" si="7"/>
        <v>0</v>
      </c>
      <c r="X23" s="130">
        <f t="shared" si="6"/>
        <v>0</v>
      </c>
      <c r="Y23" s="308" t="str">
        <f t="shared" si="1"/>
        <v>○</v>
      </c>
    </row>
    <row r="24" spans="1:25" ht="25.4" customHeight="1">
      <c r="A24" s="129" t="s">
        <v>143</v>
      </c>
      <c r="B24" s="262">
        <f t="shared" si="2"/>
        <v>0</v>
      </c>
      <c r="C24" s="165"/>
      <c r="D24" s="262">
        <f t="shared" si="3"/>
        <v>0</v>
      </c>
      <c r="E24" s="165"/>
      <c r="F24" s="262">
        <f t="shared" si="4"/>
        <v>0</v>
      </c>
      <c r="G24" s="165"/>
      <c r="H24" s="262">
        <f t="shared" si="5"/>
        <v>0</v>
      </c>
      <c r="I24" s="166"/>
      <c r="J24" s="95"/>
      <c r="K24" s="129" t="s">
        <v>143</v>
      </c>
      <c r="L24" s="165"/>
      <c r="M24" s="165"/>
      <c r="N24" s="165"/>
      <c r="O24" s="166"/>
      <c r="P24" s="95"/>
      <c r="Q24" s="129" t="s">
        <v>143</v>
      </c>
      <c r="R24" s="165"/>
      <c r="S24" s="165"/>
      <c r="T24" s="165"/>
      <c r="U24" s="166"/>
      <c r="W24" s="331">
        <f t="shared" si="7"/>
        <v>0</v>
      </c>
      <c r="X24" s="130">
        <f t="shared" si="6"/>
        <v>0</v>
      </c>
      <c r="Y24" s="308" t="str">
        <f t="shared" si="1"/>
        <v>○</v>
      </c>
    </row>
    <row r="25" spans="1:25" ht="25.4" customHeight="1">
      <c r="A25" s="129" t="s">
        <v>144</v>
      </c>
      <c r="B25" s="262">
        <f t="shared" si="2"/>
        <v>0</v>
      </c>
      <c r="C25" s="165"/>
      <c r="D25" s="262">
        <f t="shared" si="3"/>
        <v>0</v>
      </c>
      <c r="E25" s="165"/>
      <c r="F25" s="262">
        <f t="shared" si="4"/>
        <v>0</v>
      </c>
      <c r="G25" s="165"/>
      <c r="H25" s="262">
        <f t="shared" si="5"/>
        <v>0</v>
      </c>
      <c r="I25" s="166"/>
      <c r="J25" s="95"/>
      <c r="K25" s="129" t="s">
        <v>144</v>
      </c>
      <c r="L25" s="165"/>
      <c r="M25" s="165"/>
      <c r="N25" s="165"/>
      <c r="O25" s="166"/>
      <c r="P25" s="95"/>
      <c r="Q25" s="129" t="s">
        <v>144</v>
      </c>
      <c r="R25" s="165"/>
      <c r="S25" s="165"/>
      <c r="T25" s="165"/>
      <c r="U25" s="166"/>
      <c r="W25" s="331">
        <f t="shared" si="7"/>
        <v>0</v>
      </c>
      <c r="X25" s="130">
        <f t="shared" si="6"/>
        <v>0</v>
      </c>
      <c r="Y25" s="308" t="str">
        <f t="shared" si="1"/>
        <v>○</v>
      </c>
    </row>
    <row r="26" spans="1:25" ht="25.4" customHeight="1">
      <c r="A26" s="129" t="s">
        <v>145</v>
      </c>
      <c r="B26" s="262">
        <f t="shared" si="2"/>
        <v>0</v>
      </c>
      <c r="C26" s="165"/>
      <c r="D26" s="262">
        <f t="shared" si="3"/>
        <v>0</v>
      </c>
      <c r="E26" s="165"/>
      <c r="F26" s="262">
        <f t="shared" si="4"/>
        <v>0</v>
      </c>
      <c r="G26" s="165"/>
      <c r="H26" s="262">
        <f t="shared" si="5"/>
        <v>0</v>
      </c>
      <c r="I26" s="166"/>
      <c r="J26" s="95"/>
      <c r="K26" s="129" t="s">
        <v>145</v>
      </c>
      <c r="L26" s="165"/>
      <c r="M26" s="165"/>
      <c r="N26" s="165"/>
      <c r="O26" s="166"/>
      <c r="P26" s="95"/>
      <c r="Q26" s="129" t="s">
        <v>145</v>
      </c>
      <c r="R26" s="165"/>
      <c r="S26" s="165"/>
      <c r="T26" s="165"/>
      <c r="U26" s="166"/>
      <c r="W26" s="331">
        <f t="shared" si="7"/>
        <v>0</v>
      </c>
      <c r="X26" s="130">
        <f t="shared" si="6"/>
        <v>0</v>
      </c>
      <c r="Y26" s="308" t="str">
        <f t="shared" si="1"/>
        <v>○</v>
      </c>
    </row>
    <row r="27" spans="1:25" ht="25.4" customHeight="1">
      <c r="A27" s="129" t="s">
        <v>146</v>
      </c>
      <c r="B27" s="262">
        <f t="shared" si="2"/>
        <v>0</v>
      </c>
      <c r="C27" s="165"/>
      <c r="D27" s="262">
        <f t="shared" si="3"/>
        <v>0</v>
      </c>
      <c r="E27" s="165"/>
      <c r="F27" s="262">
        <f t="shared" si="4"/>
        <v>0</v>
      </c>
      <c r="G27" s="165"/>
      <c r="H27" s="262">
        <f t="shared" si="5"/>
        <v>0</v>
      </c>
      <c r="I27" s="166"/>
      <c r="J27" s="95"/>
      <c r="K27" s="129" t="s">
        <v>146</v>
      </c>
      <c r="L27" s="165"/>
      <c r="M27" s="165"/>
      <c r="N27" s="165"/>
      <c r="O27" s="166"/>
      <c r="P27" s="95"/>
      <c r="Q27" s="129" t="s">
        <v>146</v>
      </c>
      <c r="R27" s="165"/>
      <c r="S27" s="165"/>
      <c r="T27" s="165"/>
      <c r="U27" s="166"/>
      <c r="W27" s="331">
        <f t="shared" si="7"/>
        <v>0</v>
      </c>
      <c r="X27" s="130">
        <f t="shared" si="6"/>
        <v>0</v>
      </c>
      <c r="Y27" s="308" t="str">
        <f t="shared" si="1"/>
        <v>○</v>
      </c>
    </row>
    <row r="28" spans="1:25" ht="25.4" customHeight="1">
      <c r="A28" s="129" t="s">
        <v>147</v>
      </c>
      <c r="B28" s="262">
        <f t="shared" si="2"/>
        <v>0</v>
      </c>
      <c r="C28" s="165"/>
      <c r="D28" s="262">
        <f t="shared" si="3"/>
        <v>0</v>
      </c>
      <c r="E28" s="165"/>
      <c r="F28" s="262">
        <f t="shared" si="4"/>
        <v>0</v>
      </c>
      <c r="G28" s="165"/>
      <c r="H28" s="262">
        <f t="shared" si="5"/>
        <v>0</v>
      </c>
      <c r="I28" s="166"/>
      <c r="J28" s="95"/>
      <c r="K28" s="129" t="s">
        <v>147</v>
      </c>
      <c r="L28" s="165"/>
      <c r="M28" s="165"/>
      <c r="N28" s="165"/>
      <c r="O28" s="166"/>
      <c r="P28" s="95"/>
      <c r="Q28" s="129" t="s">
        <v>147</v>
      </c>
      <c r="R28" s="165"/>
      <c r="S28" s="165"/>
      <c r="T28" s="165"/>
      <c r="U28" s="166"/>
      <c r="W28" s="331">
        <f t="shared" si="7"/>
        <v>0</v>
      </c>
      <c r="X28" s="130">
        <f t="shared" si="6"/>
        <v>0</v>
      </c>
      <c r="Y28" s="308" t="str">
        <f t="shared" si="1"/>
        <v>○</v>
      </c>
    </row>
    <row r="29" spans="1:25" ht="25.4" customHeight="1">
      <c r="A29" s="129" t="s">
        <v>148</v>
      </c>
      <c r="B29" s="262">
        <f t="shared" si="2"/>
        <v>0</v>
      </c>
      <c r="C29" s="165"/>
      <c r="D29" s="262">
        <f t="shared" si="3"/>
        <v>0</v>
      </c>
      <c r="E29" s="165"/>
      <c r="F29" s="262">
        <f t="shared" si="4"/>
        <v>0</v>
      </c>
      <c r="G29" s="165"/>
      <c r="H29" s="262">
        <f t="shared" si="5"/>
        <v>0</v>
      </c>
      <c r="I29" s="166"/>
      <c r="J29" s="95"/>
      <c r="K29" s="129" t="s">
        <v>148</v>
      </c>
      <c r="L29" s="165"/>
      <c r="M29" s="165"/>
      <c r="N29" s="165"/>
      <c r="O29" s="166"/>
      <c r="P29" s="95"/>
      <c r="Q29" s="129" t="s">
        <v>148</v>
      </c>
      <c r="R29" s="165"/>
      <c r="S29" s="165"/>
      <c r="T29" s="165"/>
      <c r="U29" s="166"/>
      <c r="W29" s="331">
        <f t="shared" si="7"/>
        <v>0</v>
      </c>
      <c r="X29" s="130">
        <f t="shared" si="6"/>
        <v>0</v>
      </c>
      <c r="Y29" s="308" t="str">
        <f t="shared" si="1"/>
        <v>○</v>
      </c>
    </row>
    <row r="30" spans="1:25" ht="25.4" customHeight="1">
      <c r="A30" s="129" t="s">
        <v>149</v>
      </c>
      <c r="B30" s="262">
        <f t="shared" si="2"/>
        <v>0</v>
      </c>
      <c r="C30" s="165"/>
      <c r="D30" s="262">
        <f t="shared" si="3"/>
        <v>0</v>
      </c>
      <c r="E30" s="165"/>
      <c r="F30" s="262">
        <f t="shared" si="4"/>
        <v>0</v>
      </c>
      <c r="G30" s="165"/>
      <c r="H30" s="262">
        <f t="shared" si="5"/>
        <v>0</v>
      </c>
      <c r="I30" s="166"/>
      <c r="J30" s="95"/>
      <c r="K30" s="129" t="s">
        <v>149</v>
      </c>
      <c r="L30" s="165"/>
      <c r="M30" s="165"/>
      <c r="N30" s="165"/>
      <c r="O30" s="166"/>
      <c r="P30" s="95"/>
      <c r="Q30" s="129" t="s">
        <v>149</v>
      </c>
      <c r="R30" s="165"/>
      <c r="S30" s="165"/>
      <c r="T30" s="165"/>
      <c r="U30" s="166"/>
      <c r="W30" s="331">
        <f t="shared" si="7"/>
        <v>0</v>
      </c>
      <c r="X30" s="130">
        <f t="shared" si="6"/>
        <v>0</v>
      </c>
      <c r="Y30" s="308" t="str">
        <f t="shared" si="1"/>
        <v>○</v>
      </c>
    </row>
    <row r="31" spans="1:25" ht="25.4" customHeight="1">
      <c r="A31" s="129" t="s">
        <v>150</v>
      </c>
      <c r="B31" s="262">
        <f t="shared" si="2"/>
        <v>0</v>
      </c>
      <c r="C31" s="165"/>
      <c r="D31" s="262">
        <f t="shared" si="3"/>
        <v>0</v>
      </c>
      <c r="E31" s="165"/>
      <c r="F31" s="262">
        <f t="shared" si="4"/>
        <v>0</v>
      </c>
      <c r="G31" s="165"/>
      <c r="H31" s="262">
        <f t="shared" si="5"/>
        <v>0</v>
      </c>
      <c r="I31" s="166"/>
      <c r="J31" s="95"/>
      <c r="K31" s="129" t="s">
        <v>150</v>
      </c>
      <c r="L31" s="165"/>
      <c r="M31" s="165"/>
      <c r="N31" s="165"/>
      <c r="O31" s="166"/>
      <c r="P31" s="95"/>
      <c r="Q31" s="129" t="s">
        <v>150</v>
      </c>
      <c r="R31" s="165"/>
      <c r="S31" s="165"/>
      <c r="T31" s="165"/>
      <c r="U31" s="166"/>
      <c r="W31" s="331">
        <f t="shared" si="7"/>
        <v>0</v>
      </c>
      <c r="X31" s="130">
        <f t="shared" si="6"/>
        <v>0</v>
      </c>
      <c r="Y31" s="308" t="str">
        <f t="shared" si="1"/>
        <v>○</v>
      </c>
    </row>
    <row r="32" spans="1:25" ht="25.4" customHeight="1">
      <c r="A32" s="129" t="s">
        <v>151</v>
      </c>
      <c r="B32" s="262">
        <f t="shared" si="2"/>
        <v>0</v>
      </c>
      <c r="C32" s="165"/>
      <c r="D32" s="262">
        <f t="shared" si="3"/>
        <v>0</v>
      </c>
      <c r="E32" s="165"/>
      <c r="F32" s="262">
        <f t="shared" si="4"/>
        <v>0</v>
      </c>
      <c r="G32" s="165"/>
      <c r="H32" s="262">
        <f t="shared" si="5"/>
        <v>0</v>
      </c>
      <c r="I32" s="166"/>
      <c r="J32" s="95"/>
      <c r="K32" s="129" t="s">
        <v>151</v>
      </c>
      <c r="L32" s="165"/>
      <c r="M32" s="165"/>
      <c r="N32" s="165"/>
      <c r="O32" s="166"/>
      <c r="P32" s="95"/>
      <c r="Q32" s="129" t="s">
        <v>151</v>
      </c>
      <c r="R32" s="165"/>
      <c r="S32" s="165"/>
      <c r="T32" s="165"/>
      <c r="U32" s="166"/>
      <c r="W32" s="331">
        <f t="shared" si="7"/>
        <v>0</v>
      </c>
      <c r="X32" s="130">
        <f t="shared" si="6"/>
        <v>0</v>
      </c>
      <c r="Y32" s="308" t="str">
        <f t="shared" si="1"/>
        <v>○</v>
      </c>
    </row>
    <row r="33" spans="1:25" ht="25.4" customHeight="1">
      <c r="A33" s="129" t="s">
        <v>152</v>
      </c>
      <c r="B33" s="262">
        <f t="shared" si="2"/>
        <v>0</v>
      </c>
      <c r="C33" s="165"/>
      <c r="D33" s="262">
        <f t="shared" si="3"/>
        <v>0</v>
      </c>
      <c r="E33" s="165"/>
      <c r="F33" s="262">
        <f t="shared" si="4"/>
        <v>0</v>
      </c>
      <c r="G33" s="165"/>
      <c r="H33" s="262">
        <f t="shared" si="5"/>
        <v>0</v>
      </c>
      <c r="I33" s="166"/>
      <c r="J33" s="95"/>
      <c r="K33" s="129" t="s">
        <v>152</v>
      </c>
      <c r="L33" s="165"/>
      <c r="M33" s="165"/>
      <c r="N33" s="165"/>
      <c r="O33" s="166"/>
      <c r="P33" s="95"/>
      <c r="Q33" s="129" t="s">
        <v>152</v>
      </c>
      <c r="R33" s="165"/>
      <c r="S33" s="165"/>
      <c r="T33" s="165"/>
      <c r="U33" s="166"/>
      <c r="W33" s="331">
        <f t="shared" si="7"/>
        <v>0</v>
      </c>
      <c r="X33" s="130">
        <f t="shared" si="6"/>
        <v>0</v>
      </c>
      <c r="Y33" s="308" t="str">
        <f t="shared" si="1"/>
        <v>○</v>
      </c>
    </row>
    <row r="34" spans="1:25" ht="25.4" customHeight="1">
      <c r="A34" s="129" t="s">
        <v>153</v>
      </c>
      <c r="B34" s="262">
        <f t="shared" si="2"/>
        <v>0</v>
      </c>
      <c r="C34" s="165"/>
      <c r="D34" s="262">
        <f t="shared" si="3"/>
        <v>0</v>
      </c>
      <c r="E34" s="165"/>
      <c r="F34" s="262">
        <f t="shared" si="4"/>
        <v>0</v>
      </c>
      <c r="G34" s="165"/>
      <c r="H34" s="262">
        <f t="shared" si="5"/>
        <v>0</v>
      </c>
      <c r="I34" s="166"/>
      <c r="J34" s="95"/>
      <c r="K34" s="129" t="s">
        <v>153</v>
      </c>
      <c r="L34" s="165"/>
      <c r="M34" s="165"/>
      <c r="N34" s="165"/>
      <c r="O34" s="166"/>
      <c r="P34" s="95"/>
      <c r="Q34" s="129" t="s">
        <v>153</v>
      </c>
      <c r="R34" s="165"/>
      <c r="S34" s="165"/>
      <c r="T34" s="165"/>
      <c r="U34" s="166"/>
      <c r="W34" s="331">
        <f t="shared" si="7"/>
        <v>0</v>
      </c>
      <c r="X34" s="130">
        <f t="shared" si="6"/>
        <v>0</v>
      </c>
      <c r="Y34" s="308" t="str">
        <f t="shared" si="1"/>
        <v>○</v>
      </c>
    </row>
    <row r="35" spans="1:25" ht="25.4" customHeight="1">
      <c r="A35" s="129" t="s">
        <v>154</v>
      </c>
      <c r="B35" s="262">
        <f t="shared" si="2"/>
        <v>0</v>
      </c>
      <c r="C35" s="165"/>
      <c r="D35" s="262">
        <f t="shared" si="3"/>
        <v>0</v>
      </c>
      <c r="E35" s="165"/>
      <c r="F35" s="262">
        <f t="shared" si="4"/>
        <v>0</v>
      </c>
      <c r="G35" s="165"/>
      <c r="H35" s="262">
        <f t="shared" si="5"/>
        <v>0</v>
      </c>
      <c r="I35" s="166"/>
      <c r="J35" s="95"/>
      <c r="K35" s="129" t="s">
        <v>154</v>
      </c>
      <c r="L35" s="165"/>
      <c r="M35" s="165"/>
      <c r="N35" s="165"/>
      <c r="O35" s="166"/>
      <c r="P35" s="95"/>
      <c r="Q35" s="129" t="s">
        <v>154</v>
      </c>
      <c r="R35" s="165"/>
      <c r="S35" s="165"/>
      <c r="T35" s="165"/>
      <c r="U35" s="166"/>
      <c r="W35" s="331">
        <f t="shared" si="7"/>
        <v>0</v>
      </c>
      <c r="X35" s="130">
        <f t="shared" si="6"/>
        <v>0</v>
      </c>
      <c r="Y35" s="308" t="str">
        <f t="shared" si="1"/>
        <v>○</v>
      </c>
    </row>
    <row r="36" spans="1:25" ht="25.4" customHeight="1">
      <c r="A36" s="129" t="s">
        <v>155</v>
      </c>
      <c r="B36" s="262">
        <f t="shared" si="2"/>
        <v>0</v>
      </c>
      <c r="C36" s="165"/>
      <c r="D36" s="262">
        <f t="shared" si="3"/>
        <v>0</v>
      </c>
      <c r="E36" s="165"/>
      <c r="F36" s="262">
        <f t="shared" si="4"/>
        <v>0</v>
      </c>
      <c r="G36" s="165"/>
      <c r="H36" s="262">
        <f t="shared" si="5"/>
        <v>0</v>
      </c>
      <c r="I36" s="166"/>
      <c r="J36" s="95"/>
      <c r="K36" s="129" t="s">
        <v>155</v>
      </c>
      <c r="L36" s="165"/>
      <c r="M36" s="165"/>
      <c r="N36" s="165"/>
      <c r="O36" s="166"/>
      <c r="P36" s="95"/>
      <c r="Q36" s="129" t="s">
        <v>155</v>
      </c>
      <c r="R36" s="165"/>
      <c r="S36" s="165"/>
      <c r="T36" s="165"/>
      <c r="U36" s="166"/>
      <c r="W36" s="331">
        <f t="shared" si="7"/>
        <v>0</v>
      </c>
      <c r="X36" s="130">
        <f t="shared" si="6"/>
        <v>0</v>
      </c>
      <c r="Y36" s="308" t="str">
        <f t="shared" si="1"/>
        <v>○</v>
      </c>
    </row>
    <row r="37" spans="1:25" ht="25.4" customHeight="1">
      <c r="A37" s="129" t="s">
        <v>156</v>
      </c>
      <c r="B37" s="262">
        <f t="shared" si="2"/>
        <v>0</v>
      </c>
      <c r="C37" s="165"/>
      <c r="D37" s="262">
        <f t="shared" si="3"/>
        <v>0</v>
      </c>
      <c r="E37" s="165"/>
      <c r="F37" s="262">
        <f t="shared" si="4"/>
        <v>0</v>
      </c>
      <c r="G37" s="165"/>
      <c r="H37" s="262">
        <f t="shared" si="5"/>
        <v>0</v>
      </c>
      <c r="I37" s="166"/>
      <c r="J37" s="95"/>
      <c r="K37" s="129" t="s">
        <v>156</v>
      </c>
      <c r="L37" s="165"/>
      <c r="M37" s="165"/>
      <c r="N37" s="165"/>
      <c r="O37" s="166"/>
      <c r="P37" s="95"/>
      <c r="Q37" s="129" t="s">
        <v>156</v>
      </c>
      <c r="R37" s="165"/>
      <c r="S37" s="165"/>
      <c r="T37" s="165"/>
      <c r="U37" s="166"/>
      <c r="W37" s="331">
        <f t="shared" si="7"/>
        <v>0</v>
      </c>
      <c r="X37" s="130">
        <f t="shared" si="6"/>
        <v>0</v>
      </c>
      <c r="Y37" s="308" t="str">
        <f t="shared" si="1"/>
        <v>○</v>
      </c>
    </row>
    <row r="38" spans="1:25" ht="25.4" customHeight="1">
      <c r="A38" s="129" t="s">
        <v>157</v>
      </c>
      <c r="B38" s="262">
        <f t="shared" si="2"/>
        <v>0</v>
      </c>
      <c r="C38" s="165"/>
      <c r="D38" s="262">
        <f t="shared" si="3"/>
        <v>0</v>
      </c>
      <c r="E38" s="165"/>
      <c r="F38" s="262">
        <f t="shared" si="4"/>
        <v>0</v>
      </c>
      <c r="G38" s="165"/>
      <c r="H38" s="262">
        <f t="shared" si="5"/>
        <v>0</v>
      </c>
      <c r="I38" s="166"/>
      <c r="J38" s="95"/>
      <c r="K38" s="129" t="s">
        <v>157</v>
      </c>
      <c r="L38" s="165"/>
      <c r="M38" s="165"/>
      <c r="N38" s="165"/>
      <c r="O38" s="166"/>
      <c r="P38" s="95"/>
      <c r="Q38" s="129" t="s">
        <v>157</v>
      </c>
      <c r="R38" s="165"/>
      <c r="S38" s="165"/>
      <c r="T38" s="165"/>
      <c r="U38" s="166"/>
      <c r="W38" s="331">
        <f t="shared" si="7"/>
        <v>0</v>
      </c>
      <c r="X38" s="130">
        <f t="shared" si="6"/>
        <v>0</v>
      </c>
      <c r="Y38" s="308" t="str">
        <f t="shared" si="1"/>
        <v>○</v>
      </c>
    </row>
    <row r="39" spans="1:25" ht="25.4" customHeight="1">
      <c r="A39" s="129" t="s">
        <v>158</v>
      </c>
      <c r="B39" s="262">
        <f t="shared" si="2"/>
        <v>0</v>
      </c>
      <c r="C39" s="165"/>
      <c r="D39" s="262">
        <f t="shared" si="3"/>
        <v>0</v>
      </c>
      <c r="E39" s="165"/>
      <c r="F39" s="262">
        <f t="shared" si="4"/>
        <v>0</v>
      </c>
      <c r="G39" s="165"/>
      <c r="H39" s="262">
        <f t="shared" si="5"/>
        <v>0</v>
      </c>
      <c r="I39" s="166"/>
      <c r="J39" s="95"/>
      <c r="K39" s="129" t="s">
        <v>158</v>
      </c>
      <c r="L39" s="165"/>
      <c r="M39" s="165"/>
      <c r="N39" s="165"/>
      <c r="O39" s="166"/>
      <c r="P39" s="95"/>
      <c r="Q39" s="129" t="s">
        <v>158</v>
      </c>
      <c r="R39" s="165"/>
      <c r="S39" s="165"/>
      <c r="T39" s="165"/>
      <c r="U39" s="166"/>
      <c r="W39" s="331">
        <f t="shared" si="7"/>
        <v>0</v>
      </c>
      <c r="X39" s="130">
        <f>SUM(R39:U39)</f>
        <v>0</v>
      </c>
      <c r="Y39" s="308" t="str">
        <f t="shared" si="1"/>
        <v>○</v>
      </c>
    </row>
    <row r="40" spans="1:25" ht="25.4" customHeight="1">
      <c r="A40" s="123" t="s">
        <v>159</v>
      </c>
      <c r="B40" s="263">
        <f t="shared" si="2"/>
        <v>0</v>
      </c>
      <c r="C40" s="238"/>
      <c r="D40" s="263">
        <f t="shared" si="3"/>
        <v>0</v>
      </c>
      <c r="E40" s="238"/>
      <c r="F40" s="263">
        <f t="shared" si="4"/>
        <v>0</v>
      </c>
      <c r="G40" s="238"/>
      <c r="H40" s="263">
        <f t="shared" si="5"/>
        <v>0</v>
      </c>
      <c r="I40" s="239"/>
      <c r="J40" s="95"/>
      <c r="K40" s="123" t="s">
        <v>159</v>
      </c>
      <c r="L40" s="238"/>
      <c r="M40" s="238"/>
      <c r="N40" s="238"/>
      <c r="O40" s="239"/>
      <c r="P40" s="95"/>
      <c r="Q40" s="123" t="s">
        <v>159</v>
      </c>
      <c r="R40" s="238"/>
      <c r="S40" s="238"/>
      <c r="T40" s="238"/>
      <c r="U40" s="239"/>
      <c r="W40" s="332">
        <f t="shared" si="7"/>
        <v>0</v>
      </c>
      <c r="X40" s="132">
        <f t="shared" si="6"/>
        <v>0</v>
      </c>
      <c r="Y40" s="162" t="str">
        <f t="shared" si="1"/>
        <v>○</v>
      </c>
    </row>
    <row r="41" spans="1:25" hidden="1">
      <c r="A41" s="133">
        <v>31</v>
      </c>
      <c r="B41" s="134"/>
      <c r="C41" s="134"/>
      <c r="D41" s="134"/>
      <c r="E41" s="134"/>
      <c r="F41" s="134"/>
      <c r="G41" s="134"/>
      <c r="H41" s="134"/>
      <c r="I41" s="134"/>
      <c r="K41" s="133">
        <v>31</v>
      </c>
      <c r="L41" s="134"/>
      <c r="M41" s="134"/>
      <c r="N41" s="134"/>
      <c r="O41" s="135"/>
      <c r="Q41" s="133">
        <v>31</v>
      </c>
      <c r="R41" s="134"/>
      <c r="S41" s="134"/>
      <c r="T41" s="134"/>
      <c r="U41" s="135"/>
      <c r="W41" s="136" t="e">
        <f>(B41+D41+#REF!+#REF!+#REF!+#REF!)*4+(H41+#REF!+#REF!)*2</f>
        <v>#REF!</v>
      </c>
      <c r="X41" s="137">
        <f t="shared" si="6"/>
        <v>0</v>
      </c>
      <c r="Y41" s="138" t="e">
        <f t="shared" si="1"/>
        <v>#REF!</v>
      </c>
    </row>
    <row r="42" spans="1:25">
      <c r="A42" s="95"/>
    </row>
    <row r="43" spans="1:25">
      <c r="A43" s="376" t="s">
        <v>372</v>
      </c>
      <c r="B43" s="353"/>
      <c r="C43" s="353"/>
      <c r="D43" s="353"/>
      <c r="E43" s="353"/>
      <c r="F43" s="353"/>
      <c r="G43" s="353"/>
      <c r="H43" s="353"/>
      <c r="I43" s="353"/>
      <c r="J43" s="353"/>
      <c r="K43" s="353"/>
      <c r="L43" s="353"/>
      <c r="M43" s="353"/>
      <c r="N43" s="353"/>
      <c r="O43" s="353"/>
      <c r="P43" s="353"/>
      <c r="Q43" s="353"/>
      <c r="R43" s="353"/>
      <c r="S43" s="353"/>
      <c r="T43" s="353"/>
      <c r="U43" s="353"/>
      <c r="V43" s="353"/>
      <c r="W43" s="353"/>
      <c r="X43" s="353"/>
      <c r="Y43" s="353"/>
    </row>
    <row r="44" spans="1:25">
      <c r="A44" s="376" t="s">
        <v>443</v>
      </c>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353"/>
    </row>
    <row r="45" spans="1:25" ht="13" customHeight="1">
      <c r="A45" s="634" t="s">
        <v>444</v>
      </c>
      <c r="B45" s="634"/>
      <c r="C45" s="634"/>
      <c r="D45" s="634"/>
      <c r="E45" s="634"/>
      <c r="F45" s="634"/>
      <c r="G45" s="634"/>
      <c r="H45" s="634"/>
      <c r="I45" s="634"/>
      <c r="J45" s="634"/>
      <c r="K45" s="634"/>
      <c r="L45" s="634"/>
      <c r="M45" s="634"/>
      <c r="N45" s="634"/>
      <c r="O45" s="634"/>
      <c r="P45" s="634"/>
      <c r="Q45" s="634"/>
      <c r="R45" s="634"/>
      <c r="S45" s="634"/>
      <c r="T45" s="634"/>
      <c r="U45" s="634"/>
      <c r="V45" s="634"/>
      <c r="W45" s="634"/>
      <c r="X45" s="634"/>
      <c r="Y45" s="634"/>
    </row>
    <row r="46" spans="1:25">
      <c r="A46" s="634"/>
      <c r="B46" s="634"/>
      <c r="C46" s="634"/>
      <c r="D46" s="634"/>
      <c r="E46" s="634"/>
      <c r="F46" s="634"/>
      <c r="G46" s="634"/>
      <c r="H46" s="634"/>
      <c r="I46" s="634"/>
      <c r="J46" s="634"/>
      <c r="K46" s="634"/>
      <c r="L46" s="634"/>
      <c r="M46" s="634"/>
      <c r="N46" s="634"/>
      <c r="O46" s="634"/>
      <c r="P46" s="634"/>
      <c r="Q46" s="634"/>
      <c r="R46" s="634"/>
      <c r="S46" s="634"/>
      <c r="T46" s="634"/>
      <c r="U46" s="634"/>
      <c r="V46" s="634"/>
      <c r="W46" s="634"/>
      <c r="X46" s="634"/>
      <c r="Y46" s="634"/>
    </row>
    <row r="47" spans="1:25" s="390" customFormat="1" ht="13" customHeight="1">
      <c r="A47" s="389" t="s">
        <v>453</v>
      </c>
      <c r="B47" s="376" t="s">
        <v>454</v>
      </c>
      <c r="C47" s="389"/>
      <c r="D47" s="389"/>
      <c r="E47" s="389"/>
      <c r="F47" s="389"/>
      <c r="G47" s="389"/>
      <c r="H47" s="389"/>
      <c r="I47" s="389"/>
      <c r="J47" s="389"/>
      <c r="K47" s="389"/>
      <c r="L47" s="389"/>
      <c r="M47" s="389"/>
      <c r="N47" s="389"/>
      <c r="O47" s="389"/>
      <c r="P47" s="389"/>
      <c r="Q47" s="389"/>
      <c r="R47" s="389"/>
      <c r="S47" s="389"/>
      <c r="T47" s="389"/>
      <c r="U47" s="389"/>
      <c r="V47" s="389"/>
      <c r="W47" s="389"/>
      <c r="X47" s="389"/>
      <c r="Y47" s="389"/>
    </row>
    <row r="48" spans="1:25" ht="14">
      <c r="A48" s="216"/>
    </row>
  </sheetData>
  <sheetProtection algorithmName="SHA-512" hashValue="Ti1/AZeHsTml4L+i5BfT6ltwym9db2p+KMs8uvDQAqmxJPHY+y6OGjF0aucFMyu85+ZwoJ0GRJnw2Pos4s6XaQ==" saltValue="0f9XfGlPLvIaGxxHu52OgQ==" spinCount="100000" sheet="1" objects="1" scenarios="1"/>
  <protectedRanges>
    <protectedRange sqref="C10:C40 E10:E40 G10:G40 I10:I40 L10:O40 R10:U40" name="範囲1"/>
  </protectedRanges>
  <customSheetViews>
    <customSheetView guid="{00E5FA86-1172-4EED-8DB5-202766590116}" scale="85" showPageBreaks="1" fitToPage="1" printArea="1" hiddenRows="1" view="pageBreakPreview">
      <pageMargins left="0.7" right="0.7" top="0.75" bottom="0.75" header="0.3" footer="0.3"/>
      <pageSetup paperSize="9" scale="52" orientation="portrait" r:id="rId1"/>
    </customSheetView>
  </customSheetViews>
  <mergeCells count="13">
    <mergeCell ref="X6:X9"/>
    <mergeCell ref="Y6:Y9"/>
    <mergeCell ref="A45:Y46"/>
    <mergeCell ref="A4:I4"/>
    <mergeCell ref="K4:O5"/>
    <mergeCell ref="Q4:U5"/>
    <mergeCell ref="W4:Y5"/>
    <mergeCell ref="A5:I5"/>
    <mergeCell ref="B6:C6"/>
    <mergeCell ref="D6:E6"/>
    <mergeCell ref="F6:G6"/>
    <mergeCell ref="H6:I6"/>
    <mergeCell ref="W6:W9"/>
  </mergeCells>
  <phoneticPr fontId="2"/>
  <dataValidations count="5">
    <dataValidation type="custom" allowBlank="1" showInputMessage="1" showErrorMessage="1" error="休止病床数の上限を上回っています" sqref="U10:U40">
      <formula1>SUM(R10:U10)&lt;=W10</formula1>
    </dataValidation>
    <dataValidation type="custom" allowBlank="1" showInputMessage="1" showErrorMessage="1" error="休止病床数の上限を上回っています" sqref="T10:T40">
      <formula1>SUM(R10:U10)&lt;=W10</formula1>
    </dataValidation>
    <dataValidation type="custom" allowBlank="1" showInputMessage="1" showErrorMessage="1" error="休止病床数の上限を上回っています" sqref="S10:S40">
      <formula1>SUM(R10:U10)&lt;=W10</formula1>
    </dataValidation>
    <dataValidation type="whole" operator="greaterThanOrEqual" allowBlank="1" showInputMessage="1" showErrorMessage="1" error="空床数がマイナスになっています" sqref="F10:F40 H10:H40 D10:D40 B10:B40">
      <formula1>C10</formula1>
    </dataValidation>
    <dataValidation type="custom" allowBlank="1" showInputMessage="1" showErrorMessage="1" error="休止病床数の上限を上回っています" sqref="R10:R40">
      <formula1>SUM(R10:U10)&lt;=W10</formula1>
    </dataValidation>
  </dataValidations>
  <pageMargins left="0.7" right="0.7" top="0.75" bottom="0.75" header="0.3" footer="0.3"/>
  <pageSetup paperSize="9" scale="52"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46"/>
  <sheetViews>
    <sheetView view="pageBreakPreview" zoomScale="70" zoomScaleNormal="85" zoomScaleSheetLayoutView="70" workbookViewId="0"/>
  </sheetViews>
  <sheetFormatPr defaultColWidth="9" defaultRowHeight="13"/>
  <cols>
    <col min="1" max="9" width="5.58203125" style="96" customWidth="1"/>
    <col min="10" max="10" width="2.83203125" style="96" customWidth="1"/>
    <col min="11" max="11" width="7.58203125" style="96" customWidth="1"/>
    <col min="12" max="12" width="7.08203125" style="96" customWidth="1"/>
    <col min="13" max="13" width="7.5" style="96" customWidth="1"/>
    <col min="14" max="15" width="7.08203125" style="96" customWidth="1"/>
    <col min="16" max="16" width="3.58203125" style="96" customWidth="1"/>
    <col min="17" max="17" width="6.58203125" style="96" customWidth="1"/>
    <col min="18" max="19" width="7.08203125" style="96" customWidth="1"/>
    <col min="20" max="21" width="6.83203125" style="96" customWidth="1"/>
    <col min="22" max="22" width="2.58203125" style="96" customWidth="1"/>
    <col min="23" max="16384" width="9" style="96"/>
  </cols>
  <sheetData>
    <row r="1" spans="1:26" ht="18.75" customHeight="1">
      <c r="A1" s="425" t="s">
        <v>471</v>
      </c>
      <c r="B1" s="95"/>
      <c r="C1" s="95"/>
      <c r="D1" s="95"/>
      <c r="E1" s="95"/>
      <c r="F1" s="95"/>
      <c r="G1" s="95"/>
    </row>
    <row r="2" spans="1:26" ht="18.75" customHeight="1">
      <c r="A2" s="376" t="s">
        <v>514</v>
      </c>
      <c r="B2" s="95"/>
      <c r="C2" s="95"/>
      <c r="D2" s="95"/>
      <c r="E2" s="118"/>
      <c r="F2" s="95"/>
      <c r="G2" s="95"/>
    </row>
    <row r="3" spans="1:26">
      <c r="A3" s="94"/>
      <c r="B3" s="95"/>
      <c r="C3" s="95"/>
      <c r="D3" s="95"/>
      <c r="E3" s="118"/>
      <c r="F3" s="95"/>
      <c r="G3" s="95"/>
    </row>
    <row r="4" spans="1:26" ht="18.75" customHeight="1">
      <c r="A4" s="602" t="s">
        <v>82</v>
      </c>
      <c r="B4" s="603"/>
      <c r="C4" s="603"/>
      <c r="D4" s="603"/>
      <c r="E4" s="603"/>
      <c r="F4" s="603"/>
      <c r="G4" s="603"/>
      <c r="H4" s="603"/>
      <c r="I4" s="604"/>
      <c r="J4" s="95"/>
      <c r="K4" s="605" t="s">
        <v>283</v>
      </c>
      <c r="L4" s="606"/>
      <c r="M4" s="606"/>
      <c r="N4" s="606"/>
      <c r="O4" s="607"/>
      <c r="P4" s="95"/>
      <c r="Q4" s="605" t="s">
        <v>83</v>
      </c>
      <c r="R4" s="606"/>
      <c r="S4" s="606"/>
      <c r="T4" s="606"/>
      <c r="U4" s="607"/>
      <c r="V4" s="119"/>
      <c r="W4" s="611" t="s">
        <v>125</v>
      </c>
      <c r="X4" s="612"/>
      <c r="Y4" s="613"/>
      <c r="Z4" s="120"/>
    </row>
    <row r="5" spans="1:26" ht="13.4" customHeight="1">
      <c r="A5" s="643" t="s">
        <v>72</v>
      </c>
      <c r="B5" s="644"/>
      <c r="C5" s="644"/>
      <c r="D5" s="644"/>
      <c r="E5" s="644"/>
      <c r="F5" s="644"/>
      <c r="G5" s="644"/>
      <c r="H5" s="644"/>
      <c r="I5" s="645"/>
      <c r="J5" s="95"/>
      <c r="K5" s="608"/>
      <c r="L5" s="609"/>
      <c r="M5" s="609"/>
      <c r="N5" s="609"/>
      <c r="O5" s="610"/>
      <c r="P5" s="95"/>
      <c r="Q5" s="608"/>
      <c r="R5" s="609"/>
      <c r="S5" s="609"/>
      <c r="T5" s="609"/>
      <c r="U5" s="610"/>
      <c r="V5" s="121"/>
      <c r="W5" s="614"/>
      <c r="X5" s="615"/>
      <c r="Y5" s="616"/>
      <c r="Z5" s="120"/>
    </row>
    <row r="6" spans="1:26" ht="30" customHeight="1">
      <c r="A6" s="122"/>
      <c r="B6" s="646" t="s">
        <v>73</v>
      </c>
      <c r="C6" s="646"/>
      <c r="D6" s="646" t="s">
        <v>371</v>
      </c>
      <c r="E6" s="646"/>
      <c r="F6" s="647" t="s">
        <v>452</v>
      </c>
      <c r="G6" s="647"/>
      <c r="H6" s="648" t="s">
        <v>465</v>
      </c>
      <c r="I6" s="649"/>
      <c r="J6" s="95"/>
      <c r="K6" s="122"/>
      <c r="L6" s="309" t="s">
        <v>79</v>
      </c>
      <c r="M6" s="309" t="s">
        <v>371</v>
      </c>
      <c r="N6" s="398" t="s">
        <v>452</v>
      </c>
      <c r="O6" s="393" t="s">
        <v>466</v>
      </c>
      <c r="P6" s="95"/>
      <c r="Q6" s="122"/>
      <c r="R6" s="309" t="s">
        <v>79</v>
      </c>
      <c r="S6" s="309" t="s">
        <v>371</v>
      </c>
      <c r="T6" s="398" t="s">
        <v>452</v>
      </c>
      <c r="U6" s="393" t="s">
        <v>466</v>
      </c>
      <c r="W6" s="596" t="s">
        <v>84</v>
      </c>
      <c r="X6" s="598" t="s">
        <v>126</v>
      </c>
      <c r="Y6" s="600" t="s">
        <v>231</v>
      </c>
    </row>
    <row r="7" spans="1:26" ht="25.4" customHeight="1">
      <c r="A7" s="123" t="s">
        <v>74</v>
      </c>
      <c r="B7" s="124">
        <f t="shared" ref="B7:I7" si="0">SUM(B10:B38)</f>
        <v>0</v>
      </c>
      <c r="C7" s="124">
        <f t="shared" si="0"/>
        <v>0</v>
      </c>
      <c r="D7" s="124">
        <f t="shared" si="0"/>
        <v>0</v>
      </c>
      <c r="E7" s="124">
        <f t="shared" si="0"/>
        <v>0</v>
      </c>
      <c r="F7" s="124">
        <f t="shared" si="0"/>
        <v>0</v>
      </c>
      <c r="G7" s="124">
        <f t="shared" si="0"/>
        <v>0</v>
      </c>
      <c r="H7" s="124">
        <f t="shared" si="0"/>
        <v>0</v>
      </c>
      <c r="I7" s="125">
        <f t="shared" si="0"/>
        <v>0</v>
      </c>
      <c r="J7" s="97"/>
      <c r="K7" s="123" t="s">
        <v>74</v>
      </c>
      <c r="L7" s="124">
        <f>SUM(L10:L38)</f>
        <v>0</v>
      </c>
      <c r="M7" s="124">
        <f>SUM(M10:M38)</f>
        <v>0</v>
      </c>
      <c r="N7" s="124">
        <f>SUM(N10:N38)</f>
        <v>0</v>
      </c>
      <c r="O7" s="125">
        <f>SUM(O10:O38)</f>
        <v>0</v>
      </c>
      <c r="P7" s="97"/>
      <c r="Q7" s="123" t="s">
        <v>74</v>
      </c>
      <c r="R7" s="124">
        <f>SUM(R10:R38)</f>
        <v>0</v>
      </c>
      <c r="S7" s="124">
        <f>SUM(S10:S38)</f>
        <v>0</v>
      </c>
      <c r="T7" s="124">
        <f>SUM(T10:T38)</f>
        <v>0</v>
      </c>
      <c r="U7" s="125">
        <f>SUM(U10:U38)</f>
        <v>0</v>
      </c>
      <c r="W7" s="597"/>
      <c r="X7" s="641"/>
      <c r="Y7" s="642"/>
    </row>
    <row r="8" spans="1:26" ht="25.4" customHeight="1">
      <c r="A8" s="115"/>
      <c r="B8" s="126"/>
      <c r="C8" s="126"/>
      <c r="D8" s="126"/>
      <c r="E8" s="126"/>
      <c r="F8" s="126"/>
      <c r="G8" s="126"/>
      <c r="H8" s="126"/>
      <c r="I8" s="126"/>
      <c r="J8" s="95"/>
      <c r="K8" s="115"/>
      <c r="L8" s="126"/>
      <c r="M8" s="126"/>
      <c r="N8" s="126"/>
      <c r="O8" s="126"/>
      <c r="P8" s="95"/>
      <c r="Q8" s="115"/>
      <c r="R8" s="126"/>
      <c r="S8" s="126"/>
      <c r="T8" s="126"/>
      <c r="U8" s="126"/>
      <c r="W8" s="597"/>
      <c r="X8" s="641"/>
      <c r="Y8" s="642"/>
    </row>
    <row r="9" spans="1:26" ht="50.15" customHeight="1">
      <c r="A9" s="159" t="s">
        <v>128</v>
      </c>
      <c r="B9" s="160" t="s">
        <v>286</v>
      </c>
      <c r="C9" s="160" t="s">
        <v>230</v>
      </c>
      <c r="D9" s="160" t="s">
        <v>286</v>
      </c>
      <c r="E9" s="160" t="s">
        <v>230</v>
      </c>
      <c r="F9" s="160" t="s">
        <v>286</v>
      </c>
      <c r="G9" s="160" t="s">
        <v>230</v>
      </c>
      <c r="H9" s="160" t="s">
        <v>286</v>
      </c>
      <c r="I9" s="161" t="s">
        <v>230</v>
      </c>
      <c r="J9" s="95"/>
      <c r="K9" s="159" t="s">
        <v>128</v>
      </c>
      <c r="L9" s="260" t="s">
        <v>282</v>
      </c>
      <c r="M9" s="260" t="s">
        <v>282</v>
      </c>
      <c r="N9" s="260" t="s">
        <v>282</v>
      </c>
      <c r="O9" s="261" t="s">
        <v>282</v>
      </c>
      <c r="P9" s="95"/>
      <c r="Q9" s="159" t="s">
        <v>128</v>
      </c>
      <c r="R9" s="127" t="s">
        <v>81</v>
      </c>
      <c r="S9" s="127" t="s">
        <v>81</v>
      </c>
      <c r="T9" s="127" t="s">
        <v>81</v>
      </c>
      <c r="U9" s="128" t="s">
        <v>81</v>
      </c>
      <c r="W9" s="597"/>
      <c r="X9" s="641"/>
      <c r="Y9" s="642"/>
    </row>
    <row r="10" spans="1:26" ht="25.4" customHeight="1">
      <c r="A10" s="129" t="s">
        <v>129</v>
      </c>
      <c r="B10" s="262">
        <f>C10</f>
        <v>0</v>
      </c>
      <c r="C10" s="165"/>
      <c r="D10" s="262">
        <f>E10</f>
        <v>0</v>
      </c>
      <c r="E10" s="165"/>
      <c r="F10" s="262">
        <f>G10</f>
        <v>0</v>
      </c>
      <c r="G10" s="165"/>
      <c r="H10" s="262">
        <f>I10</f>
        <v>0</v>
      </c>
      <c r="I10" s="166"/>
      <c r="J10" s="95"/>
      <c r="K10" s="129" t="s">
        <v>129</v>
      </c>
      <c r="L10" s="165"/>
      <c r="M10" s="165"/>
      <c r="N10" s="165"/>
      <c r="O10" s="166"/>
      <c r="P10" s="95"/>
      <c r="Q10" s="129" t="s">
        <v>129</v>
      </c>
      <c r="R10" s="165"/>
      <c r="S10" s="165"/>
      <c r="T10" s="165"/>
      <c r="U10" s="166"/>
      <c r="W10" s="331">
        <f>(C10+E10+L10+M10)*2+(I10+G10+N10+O10)*1</f>
        <v>0</v>
      </c>
      <c r="X10" s="130">
        <f>SUM(R10:U10)</f>
        <v>0</v>
      </c>
      <c r="Y10" s="308" t="str">
        <f t="shared" ref="Y10:Y39" si="1">IF(W10&lt;X10,"×","○")</f>
        <v>○</v>
      </c>
    </row>
    <row r="11" spans="1:26" ht="25.4" customHeight="1">
      <c r="A11" s="129" t="s">
        <v>130</v>
      </c>
      <c r="B11" s="262">
        <f t="shared" ref="B11:B38" si="2">C11</f>
        <v>0</v>
      </c>
      <c r="C11" s="165"/>
      <c r="D11" s="262">
        <f t="shared" ref="D11:D38" si="3">E11</f>
        <v>0</v>
      </c>
      <c r="E11" s="165"/>
      <c r="F11" s="262">
        <f t="shared" ref="F11:F38" si="4">G11</f>
        <v>0</v>
      </c>
      <c r="G11" s="165"/>
      <c r="H11" s="262">
        <f t="shared" ref="H11:H38" si="5">I11</f>
        <v>0</v>
      </c>
      <c r="I11" s="166"/>
      <c r="J11" s="95"/>
      <c r="K11" s="129" t="s">
        <v>130</v>
      </c>
      <c r="L11" s="165"/>
      <c r="M11" s="165"/>
      <c r="N11" s="165"/>
      <c r="O11" s="166"/>
      <c r="P11" s="95"/>
      <c r="Q11" s="129" t="s">
        <v>130</v>
      </c>
      <c r="R11" s="165"/>
      <c r="S11" s="165"/>
      <c r="T11" s="165"/>
      <c r="U11" s="166"/>
      <c r="W11" s="331">
        <f>(C11+E11+L11+M11)*2+(I11+G11+N11+O11)*1</f>
        <v>0</v>
      </c>
      <c r="X11" s="130">
        <f t="shared" ref="X11:X38" si="6">SUM(R11:U11)</f>
        <v>0</v>
      </c>
      <c r="Y11" s="308" t="str">
        <f t="shared" si="1"/>
        <v>○</v>
      </c>
    </row>
    <row r="12" spans="1:26" ht="25.4" customHeight="1">
      <c r="A12" s="129" t="s">
        <v>131</v>
      </c>
      <c r="B12" s="262">
        <f t="shared" si="2"/>
        <v>0</v>
      </c>
      <c r="C12" s="165"/>
      <c r="D12" s="262">
        <f t="shared" si="3"/>
        <v>0</v>
      </c>
      <c r="E12" s="165"/>
      <c r="F12" s="262">
        <f t="shared" si="4"/>
        <v>0</v>
      </c>
      <c r="G12" s="165"/>
      <c r="H12" s="262">
        <f t="shared" si="5"/>
        <v>0</v>
      </c>
      <c r="I12" s="166"/>
      <c r="J12" s="95"/>
      <c r="K12" s="129" t="s">
        <v>131</v>
      </c>
      <c r="L12" s="165"/>
      <c r="M12" s="165"/>
      <c r="N12" s="165"/>
      <c r="O12" s="166"/>
      <c r="P12" s="95"/>
      <c r="Q12" s="129" t="s">
        <v>131</v>
      </c>
      <c r="R12" s="165"/>
      <c r="S12" s="165"/>
      <c r="T12" s="165"/>
      <c r="U12" s="166"/>
      <c r="W12" s="331">
        <f t="shared" ref="W12:W38" si="7">(C12+E12+L12+M12)*2+(I12+G12+N12+O12)*1</f>
        <v>0</v>
      </c>
      <c r="X12" s="130">
        <f t="shared" si="6"/>
        <v>0</v>
      </c>
      <c r="Y12" s="308" t="str">
        <f t="shared" si="1"/>
        <v>○</v>
      </c>
    </row>
    <row r="13" spans="1:26" ht="25.4" customHeight="1">
      <c r="A13" s="129" t="s">
        <v>132</v>
      </c>
      <c r="B13" s="262">
        <f t="shared" si="2"/>
        <v>0</v>
      </c>
      <c r="C13" s="165"/>
      <c r="D13" s="262">
        <f t="shared" si="3"/>
        <v>0</v>
      </c>
      <c r="E13" s="165"/>
      <c r="F13" s="262">
        <f t="shared" si="4"/>
        <v>0</v>
      </c>
      <c r="G13" s="165"/>
      <c r="H13" s="262">
        <f t="shared" si="5"/>
        <v>0</v>
      </c>
      <c r="I13" s="166"/>
      <c r="J13" s="95"/>
      <c r="K13" s="129" t="s">
        <v>132</v>
      </c>
      <c r="L13" s="165"/>
      <c r="M13" s="165"/>
      <c r="N13" s="165"/>
      <c r="O13" s="166"/>
      <c r="P13" s="95"/>
      <c r="Q13" s="129" t="s">
        <v>132</v>
      </c>
      <c r="R13" s="165"/>
      <c r="S13" s="165"/>
      <c r="T13" s="165"/>
      <c r="U13" s="166"/>
      <c r="W13" s="331">
        <f t="shared" si="7"/>
        <v>0</v>
      </c>
      <c r="X13" s="130">
        <f t="shared" si="6"/>
        <v>0</v>
      </c>
      <c r="Y13" s="308" t="str">
        <f t="shared" si="1"/>
        <v>○</v>
      </c>
    </row>
    <row r="14" spans="1:26" ht="25.4" customHeight="1">
      <c r="A14" s="129" t="s">
        <v>133</v>
      </c>
      <c r="B14" s="262">
        <f t="shared" si="2"/>
        <v>0</v>
      </c>
      <c r="C14" s="165"/>
      <c r="D14" s="262">
        <f t="shared" si="3"/>
        <v>0</v>
      </c>
      <c r="E14" s="165"/>
      <c r="F14" s="262">
        <f t="shared" si="4"/>
        <v>0</v>
      </c>
      <c r="G14" s="165"/>
      <c r="H14" s="262">
        <f t="shared" si="5"/>
        <v>0</v>
      </c>
      <c r="I14" s="166"/>
      <c r="J14" s="95"/>
      <c r="K14" s="129" t="s">
        <v>133</v>
      </c>
      <c r="L14" s="165"/>
      <c r="M14" s="165"/>
      <c r="N14" s="165"/>
      <c r="O14" s="166"/>
      <c r="P14" s="95"/>
      <c r="Q14" s="129" t="s">
        <v>133</v>
      </c>
      <c r="R14" s="165"/>
      <c r="S14" s="165"/>
      <c r="T14" s="165"/>
      <c r="U14" s="166"/>
      <c r="W14" s="331">
        <f t="shared" si="7"/>
        <v>0</v>
      </c>
      <c r="X14" s="130">
        <f t="shared" si="6"/>
        <v>0</v>
      </c>
      <c r="Y14" s="308" t="str">
        <f t="shared" si="1"/>
        <v>○</v>
      </c>
    </row>
    <row r="15" spans="1:26" ht="25.4" customHeight="1">
      <c r="A15" s="129" t="s">
        <v>134</v>
      </c>
      <c r="B15" s="262">
        <f t="shared" si="2"/>
        <v>0</v>
      </c>
      <c r="C15" s="165"/>
      <c r="D15" s="262">
        <f t="shared" si="3"/>
        <v>0</v>
      </c>
      <c r="E15" s="165"/>
      <c r="F15" s="262">
        <f t="shared" si="4"/>
        <v>0</v>
      </c>
      <c r="G15" s="165"/>
      <c r="H15" s="262">
        <f t="shared" si="5"/>
        <v>0</v>
      </c>
      <c r="I15" s="166"/>
      <c r="J15" s="95"/>
      <c r="K15" s="129" t="s">
        <v>134</v>
      </c>
      <c r="L15" s="165"/>
      <c r="M15" s="165"/>
      <c r="N15" s="165"/>
      <c r="O15" s="166"/>
      <c r="P15" s="95"/>
      <c r="Q15" s="129" t="s">
        <v>134</v>
      </c>
      <c r="R15" s="165"/>
      <c r="S15" s="165"/>
      <c r="T15" s="165"/>
      <c r="U15" s="166"/>
      <c r="W15" s="331">
        <f t="shared" si="7"/>
        <v>0</v>
      </c>
      <c r="X15" s="130">
        <f t="shared" si="6"/>
        <v>0</v>
      </c>
      <c r="Y15" s="308" t="str">
        <f t="shared" si="1"/>
        <v>○</v>
      </c>
    </row>
    <row r="16" spans="1:26" ht="25.4" customHeight="1">
      <c r="A16" s="129" t="s">
        <v>135</v>
      </c>
      <c r="B16" s="262">
        <f t="shared" si="2"/>
        <v>0</v>
      </c>
      <c r="C16" s="165"/>
      <c r="D16" s="262">
        <f t="shared" si="3"/>
        <v>0</v>
      </c>
      <c r="E16" s="165"/>
      <c r="F16" s="262">
        <f t="shared" si="4"/>
        <v>0</v>
      </c>
      <c r="G16" s="165"/>
      <c r="H16" s="262">
        <f t="shared" si="5"/>
        <v>0</v>
      </c>
      <c r="I16" s="166"/>
      <c r="J16" s="95"/>
      <c r="K16" s="129" t="s">
        <v>135</v>
      </c>
      <c r="L16" s="165"/>
      <c r="M16" s="165"/>
      <c r="N16" s="165"/>
      <c r="O16" s="166"/>
      <c r="P16" s="95"/>
      <c r="Q16" s="129" t="s">
        <v>135</v>
      </c>
      <c r="R16" s="165"/>
      <c r="S16" s="165"/>
      <c r="T16" s="165"/>
      <c r="U16" s="166"/>
      <c r="W16" s="331">
        <f t="shared" si="7"/>
        <v>0</v>
      </c>
      <c r="X16" s="130">
        <f t="shared" si="6"/>
        <v>0</v>
      </c>
      <c r="Y16" s="308" t="str">
        <f t="shared" si="1"/>
        <v>○</v>
      </c>
    </row>
    <row r="17" spans="1:25" ht="25.4" customHeight="1">
      <c r="A17" s="129" t="s">
        <v>136</v>
      </c>
      <c r="B17" s="262">
        <f t="shared" si="2"/>
        <v>0</v>
      </c>
      <c r="C17" s="165"/>
      <c r="D17" s="262">
        <f t="shared" si="3"/>
        <v>0</v>
      </c>
      <c r="E17" s="165"/>
      <c r="F17" s="262">
        <f t="shared" si="4"/>
        <v>0</v>
      </c>
      <c r="G17" s="165"/>
      <c r="H17" s="262">
        <f t="shared" si="5"/>
        <v>0</v>
      </c>
      <c r="I17" s="166"/>
      <c r="J17" s="95"/>
      <c r="K17" s="129" t="s">
        <v>136</v>
      </c>
      <c r="L17" s="165"/>
      <c r="M17" s="165"/>
      <c r="N17" s="165"/>
      <c r="O17" s="166"/>
      <c r="P17" s="95"/>
      <c r="Q17" s="129" t="s">
        <v>136</v>
      </c>
      <c r="R17" s="165"/>
      <c r="S17" s="165"/>
      <c r="T17" s="165"/>
      <c r="U17" s="166"/>
      <c r="W17" s="331">
        <f t="shared" si="7"/>
        <v>0</v>
      </c>
      <c r="X17" s="130">
        <f t="shared" si="6"/>
        <v>0</v>
      </c>
      <c r="Y17" s="308" t="str">
        <f t="shared" si="1"/>
        <v>○</v>
      </c>
    </row>
    <row r="18" spans="1:25" ht="25.4" customHeight="1">
      <c r="A18" s="129" t="s">
        <v>137</v>
      </c>
      <c r="B18" s="262">
        <f t="shared" si="2"/>
        <v>0</v>
      </c>
      <c r="C18" s="165"/>
      <c r="D18" s="262">
        <f t="shared" si="3"/>
        <v>0</v>
      </c>
      <c r="E18" s="165"/>
      <c r="F18" s="262">
        <f t="shared" si="4"/>
        <v>0</v>
      </c>
      <c r="G18" s="165"/>
      <c r="H18" s="262">
        <f t="shared" si="5"/>
        <v>0</v>
      </c>
      <c r="I18" s="166"/>
      <c r="J18" s="95"/>
      <c r="K18" s="129" t="s">
        <v>137</v>
      </c>
      <c r="L18" s="165"/>
      <c r="M18" s="165"/>
      <c r="N18" s="165"/>
      <c r="O18" s="166"/>
      <c r="P18" s="95"/>
      <c r="Q18" s="129" t="s">
        <v>137</v>
      </c>
      <c r="R18" s="165"/>
      <c r="S18" s="165"/>
      <c r="T18" s="165"/>
      <c r="U18" s="166"/>
      <c r="W18" s="331">
        <f t="shared" si="7"/>
        <v>0</v>
      </c>
      <c r="X18" s="130">
        <f t="shared" si="6"/>
        <v>0</v>
      </c>
      <c r="Y18" s="308" t="str">
        <f t="shared" si="1"/>
        <v>○</v>
      </c>
    </row>
    <row r="19" spans="1:25" ht="25.4" customHeight="1">
      <c r="A19" s="129" t="s">
        <v>138</v>
      </c>
      <c r="B19" s="262">
        <f t="shared" si="2"/>
        <v>0</v>
      </c>
      <c r="C19" s="165"/>
      <c r="D19" s="262">
        <f t="shared" si="3"/>
        <v>0</v>
      </c>
      <c r="E19" s="165"/>
      <c r="F19" s="262">
        <f t="shared" si="4"/>
        <v>0</v>
      </c>
      <c r="G19" s="165"/>
      <c r="H19" s="262">
        <f t="shared" si="5"/>
        <v>0</v>
      </c>
      <c r="I19" s="166"/>
      <c r="J19" s="95"/>
      <c r="K19" s="129" t="s">
        <v>138</v>
      </c>
      <c r="L19" s="165"/>
      <c r="M19" s="165"/>
      <c r="N19" s="165"/>
      <c r="O19" s="166"/>
      <c r="P19" s="95"/>
      <c r="Q19" s="129" t="s">
        <v>138</v>
      </c>
      <c r="R19" s="165"/>
      <c r="S19" s="165"/>
      <c r="T19" s="165"/>
      <c r="U19" s="166"/>
      <c r="W19" s="331">
        <f t="shared" si="7"/>
        <v>0</v>
      </c>
      <c r="X19" s="130">
        <f t="shared" si="6"/>
        <v>0</v>
      </c>
      <c r="Y19" s="308" t="str">
        <f t="shared" si="1"/>
        <v>○</v>
      </c>
    </row>
    <row r="20" spans="1:25" ht="25.4" customHeight="1">
      <c r="A20" s="129" t="s">
        <v>139</v>
      </c>
      <c r="B20" s="262">
        <f t="shared" si="2"/>
        <v>0</v>
      </c>
      <c r="C20" s="165"/>
      <c r="D20" s="262">
        <f t="shared" si="3"/>
        <v>0</v>
      </c>
      <c r="E20" s="165"/>
      <c r="F20" s="262">
        <f t="shared" si="4"/>
        <v>0</v>
      </c>
      <c r="G20" s="165"/>
      <c r="H20" s="262">
        <f t="shared" si="5"/>
        <v>0</v>
      </c>
      <c r="I20" s="166"/>
      <c r="J20" s="95"/>
      <c r="K20" s="129" t="s">
        <v>139</v>
      </c>
      <c r="L20" s="165"/>
      <c r="M20" s="165"/>
      <c r="N20" s="165"/>
      <c r="O20" s="166"/>
      <c r="P20" s="95"/>
      <c r="Q20" s="129" t="s">
        <v>139</v>
      </c>
      <c r="R20" s="165"/>
      <c r="S20" s="165"/>
      <c r="T20" s="165"/>
      <c r="U20" s="166"/>
      <c r="W20" s="331">
        <f t="shared" si="7"/>
        <v>0</v>
      </c>
      <c r="X20" s="130">
        <f t="shared" si="6"/>
        <v>0</v>
      </c>
      <c r="Y20" s="308" t="str">
        <f t="shared" si="1"/>
        <v>○</v>
      </c>
    </row>
    <row r="21" spans="1:25" ht="25.4" customHeight="1">
      <c r="A21" s="129" t="s">
        <v>140</v>
      </c>
      <c r="B21" s="262">
        <f t="shared" si="2"/>
        <v>0</v>
      </c>
      <c r="C21" s="165"/>
      <c r="D21" s="262">
        <f t="shared" si="3"/>
        <v>0</v>
      </c>
      <c r="E21" s="165"/>
      <c r="F21" s="262">
        <f t="shared" si="4"/>
        <v>0</v>
      </c>
      <c r="G21" s="165"/>
      <c r="H21" s="262">
        <f t="shared" si="5"/>
        <v>0</v>
      </c>
      <c r="I21" s="166"/>
      <c r="J21" s="95"/>
      <c r="K21" s="129" t="s">
        <v>140</v>
      </c>
      <c r="L21" s="165"/>
      <c r="M21" s="165"/>
      <c r="N21" s="165"/>
      <c r="O21" s="166"/>
      <c r="P21" s="95"/>
      <c r="Q21" s="129" t="s">
        <v>140</v>
      </c>
      <c r="R21" s="165"/>
      <c r="S21" s="165"/>
      <c r="T21" s="165"/>
      <c r="U21" s="166"/>
      <c r="W21" s="331">
        <f t="shared" si="7"/>
        <v>0</v>
      </c>
      <c r="X21" s="130">
        <f t="shared" si="6"/>
        <v>0</v>
      </c>
      <c r="Y21" s="308" t="str">
        <f t="shared" si="1"/>
        <v>○</v>
      </c>
    </row>
    <row r="22" spans="1:25" ht="25.4" customHeight="1">
      <c r="A22" s="129" t="s">
        <v>141</v>
      </c>
      <c r="B22" s="262">
        <f t="shared" si="2"/>
        <v>0</v>
      </c>
      <c r="C22" s="165"/>
      <c r="D22" s="262">
        <f t="shared" si="3"/>
        <v>0</v>
      </c>
      <c r="E22" s="165"/>
      <c r="F22" s="262">
        <f t="shared" si="4"/>
        <v>0</v>
      </c>
      <c r="G22" s="165"/>
      <c r="H22" s="262">
        <f t="shared" si="5"/>
        <v>0</v>
      </c>
      <c r="I22" s="166"/>
      <c r="J22" s="95"/>
      <c r="K22" s="129" t="s">
        <v>141</v>
      </c>
      <c r="L22" s="165"/>
      <c r="M22" s="165"/>
      <c r="N22" s="165"/>
      <c r="O22" s="166"/>
      <c r="P22" s="95"/>
      <c r="Q22" s="129" t="s">
        <v>141</v>
      </c>
      <c r="R22" s="165"/>
      <c r="S22" s="165"/>
      <c r="T22" s="165"/>
      <c r="U22" s="166"/>
      <c r="W22" s="331">
        <f t="shared" si="7"/>
        <v>0</v>
      </c>
      <c r="X22" s="130">
        <f t="shared" si="6"/>
        <v>0</v>
      </c>
      <c r="Y22" s="308" t="str">
        <f t="shared" si="1"/>
        <v>○</v>
      </c>
    </row>
    <row r="23" spans="1:25" ht="25.4" customHeight="1">
      <c r="A23" s="129" t="s">
        <v>142</v>
      </c>
      <c r="B23" s="262">
        <f t="shared" si="2"/>
        <v>0</v>
      </c>
      <c r="C23" s="165"/>
      <c r="D23" s="262">
        <f t="shared" si="3"/>
        <v>0</v>
      </c>
      <c r="E23" s="165"/>
      <c r="F23" s="262">
        <f t="shared" si="4"/>
        <v>0</v>
      </c>
      <c r="G23" s="165"/>
      <c r="H23" s="262">
        <f t="shared" si="5"/>
        <v>0</v>
      </c>
      <c r="I23" s="166"/>
      <c r="J23" s="95"/>
      <c r="K23" s="129" t="s">
        <v>142</v>
      </c>
      <c r="L23" s="165"/>
      <c r="M23" s="165"/>
      <c r="N23" s="165"/>
      <c r="O23" s="166"/>
      <c r="P23" s="95"/>
      <c r="Q23" s="129" t="s">
        <v>142</v>
      </c>
      <c r="R23" s="165"/>
      <c r="S23" s="165"/>
      <c r="T23" s="165"/>
      <c r="U23" s="166"/>
      <c r="W23" s="331">
        <f t="shared" si="7"/>
        <v>0</v>
      </c>
      <c r="X23" s="130">
        <f t="shared" si="6"/>
        <v>0</v>
      </c>
      <c r="Y23" s="308" t="str">
        <f t="shared" si="1"/>
        <v>○</v>
      </c>
    </row>
    <row r="24" spans="1:25" ht="25.4" customHeight="1">
      <c r="A24" s="129" t="s">
        <v>143</v>
      </c>
      <c r="B24" s="262">
        <f t="shared" si="2"/>
        <v>0</v>
      </c>
      <c r="C24" s="165"/>
      <c r="D24" s="262">
        <f t="shared" si="3"/>
        <v>0</v>
      </c>
      <c r="E24" s="165"/>
      <c r="F24" s="262">
        <f t="shared" si="4"/>
        <v>0</v>
      </c>
      <c r="G24" s="165"/>
      <c r="H24" s="262">
        <f t="shared" si="5"/>
        <v>0</v>
      </c>
      <c r="I24" s="166"/>
      <c r="J24" s="95"/>
      <c r="K24" s="129" t="s">
        <v>143</v>
      </c>
      <c r="L24" s="165"/>
      <c r="M24" s="165"/>
      <c r="N24" s="165"/>
      <c r="O24" s="166"/>
      <c r="P24" s="95"/>
      <c r="Q24" s="129" t="s">
        <v>143</v>
      </c>
      <c r="R24" s="165"/>
      <c r="S24" s="165"/>
      <c r="T24" s="165"/>
      <c r="U24" s="166"/>
      <c r="W24" s="331">
        <f t="shared" si="7"/>
        <v>0</v>
      </c>
      <c r="X24" s="130">
        <f t="shared" si="6"/>
        <v>0</v>
      </c>
      <c r="Y24" s="308" t="str">
        <f t="shared" si="1"/>
        <v>○</v>
      </c>
    </row>
    <row r="25" spans="1:25" ht="25.4" customHeight="1">
      <c r="A25" s="129" t="s">
        <v>144</v>
      </c>
      <c r="B25" s="262">
        <f t="shared" si="2"/>
        <v>0</v>
      </c>
      <c r="C25" s="165"/>
      <c r="D25" s="262">
        <f t="shared" si="3"/>
        <v>0</v>
      </c>
      <c r="E25" s="165"/>
      <c r="F25" s="262">
        <f t="shared" si="4"/>
        <v>0</v>
      </c>
      <c r="G25" s="165"/>
      <c r="H25" s="262">
        <f t="shared" si="5"/>
        <v>0</v>
      </c>
      <c r="I25" s="166"/>
      <c r="J25" s="95"/>
      <c r="K25" s="129" t="s">
        <v>144</v>
      </c>
      <c r="L25" s="165"/>
      <c r="M25" s="165"/>
      <c r="N25" s="165"/>
      <c r="O25" s="166"/>
      <c r="P25" s="95"/>
      <c r="Q25" s="129" t="s">
        <v>144</v>
      </c>
      <c r="R25" s="165"/>
      <c r="S25" s="165"/>
      <c r="T25" s="165"/>
      <c r="U25" s="166"/>
      <c r="W25" s="331">
        <f t="shared" si="7"/>
        <v>0</v>
      </c>
      <c r="X25" s="130">
        <f t="shared" si="6"/>
        <v>0</v>
      </c>
      <c r="Y25" s="308" t="str">
        <f t="shared" si="1"/>
        <v>○</v>
      </c>
    </row>
    <row r="26" spans="1:25" ht="25.4" customHeight="1">
      <c r="A26" s="129" t="s">
        <v>145</v>
      </c>
      <c r="B26" s="262">
        <f t="shared" si="2"/>
        <v>0</v>
      </c>
      <c r="C26" s="165"/>
      <c r="D26" s="262">
        <f t="shared" si="3"/>
        <v>0</v>
      </c>
      <c r="E26" s="165"/>
      <c r="F26" s="262">
        <f t="shared" si="4"/>
        <v>0</v>
      </c>
      <c r="G26" s="165"/>
      <c r="H26" s="262">
        <f t="shared" si="5"/>
        <v>0</v>
      </c>
      <c r="I26" s="166"/>
      <c r="J26" s="95"/>
      <c r="K26" s="129" t="s">
        <v>145</v>
      </c>
      <c r="L26" s="165"/>
      <c r="M26" s="165"/>
      <c r="N26" s="165"/>
      <c r="O26" s="166"/>
      <c r="P26" s="95"/>
      <c r="Q26" s="129" t="s">
        <v>145</v>
      </c>
      <c r="R26" s="165"/>
      <c r="S26" s="165"/>
      <c r="T26" s="165"/>
      <c r="U26" s="166"/>
      <c r="W26" s="331">
        <f t="shared" si="7"/>
        <v>0</v>
      </c>
      <c r="X26" s="130">
        <f t="shared" si="6"/>
        <v>0</v>
      </c>
      <c r="Y26" s="308" t="str">
        <f t="shared" si="1"/>
        <v>○</v>
      </c>
    </row>
    <row r="27" spans="1:25" ht="25.4" customHeight="1">
      <c r="A27" s="129" t="s">
        <v>146</v>
      </c>
      <c r="B27" s="262">
        <f t="shared" si="2"/>
        <v>0</v>
      </c>
      <c r="C27" s="165"/>
      <c r="D27" s="262">
        <f t="shared" si="3"/>
        <v>0</v>
      </c>
      <c r="E27" s="165"/>
      <c r="F27" s="262">
        <f t="shared" si="4"/>
        <v>0</v>
      </c>
      <c r="G27" s="165"/>
      <c r="H27" s="262">
        <f t="shared" si="5"/>
        <v>0</v>
      </c>
      <c r="I27" s="166"/>
      <c r="J27" s="95"/>
      <c r="K27" s="129" t="s">
        <v>146</v>
      </c>
      <c r="L27" s="165"/>
      <c r="M27" s="165"/>
      <c r="N27" s="165"/>
      <c r="O27" s="166"/>
      <c r="P27" s="95"/>
      <c r="Q27" s="129" t="s">
        <v>146</v>
      </c>
      <c r="R27" s="165"/>
      <c r="S27" s="165"/>
      <c r="T27" s="165"/>
      <c r="U27" s="166"/>
      <c r="W27" s="331">
        <f t="shared" si="7"/>
        <v>0</v>
      </c>
      <c r="X27" s="130">
        <f t="shared" si="6"/>
        <v>0</v>
      </c>
      <c r="Y27" s="308" t="str">
        <f t="shared" si="1"/>
        <v>○</v>
      </c>
    </row>
    <row r="28" spans="1:25" ht="25.4" customHeight="1">
      <c r="A28" s="129" t="s">
        <v>147</v>
      </c>
      <c r="B28" s="262">
        <f t="shared" si="2"/>
        <v>0</v>
      </c>
      <c r="C28" s="165"/>
      <c r="D28" s="262">
        <f t="shared" si="3"/>
        <v>0</v>
      </c>
      <c r="E28" s="165"/>
      <c r="F28" s="262">
        <f t="shared" si="4"/>
        <v>0</v>
      </c>
      <c r="G28" s="165"/>
      <c r="H28" s="262">
        <f t="shared" si="5"/>
        <v>0</v>
      </c>
      <c r="I28" s="166"/>
      <c r="J28" s="95"/>
      <c r="K28" s="129" t="s">
        <v>147</v>
      </c>
      <c r="L28" s="165"/>
      <c r="M28" s="165"/>
      <c r="N28" s="165"/>
      <c r="O28" s="166"/>
      <c r="P28" s="95"/>
      <c r="Q28" s="129" t="s">
        <v>147</v>
      </c>
      <c r="R28" s="165"/>
      <c r="S28" s="165"/>
      <c r="T28" s="165"/>
      <c r="U28" s="166"/>
      <c r="W28" s="331">
        <f t="shared" si="7"/>
        <v>0</v>
      </c>
      <c r="X28" s="130">
        <f t="shared" si="6"/>
        <v>0</v>
      </c>
      <c r="Y28" s="308" t="str">
        <f t="shared" si="1"/>
        <v>○</v>
      </c>
    </row>
    <row r="29" spans="1:25" ht="25.4" customHeight="1">
      <c r="A29" s="129" t="s">
        <v>148</v>
      </c>
      <c r="B29" s="262">
        <f t="shared" si="2"/>
        <v>0</v>
      </c>
      <c r="C29" s="165"/>
      <c r="D29" s="262">
        <f t="shared" si="3"/>
        <v>0</v>
      </c>
      <c r="E29" s="165"/>
      <c r="F29" s="262">
        <f t="shared" si="4"/>
        <v>0</v>
      </c>
      <c r="G29" s="165"/>
      <c r="H29" s="262">
        <f t="shared" si="5"/>
        <v>0</v>
      </c>
      <c r="I29" s="166"/>
      <c r="J29" s="95"/>
      <c r="K29" s="129" t="s">
        <v>148</v>
      </c>
      <c r="L29" s="165"/>
      <c r="M29" s="165"/>
      <c r="N29" s="165"/>
      <c r="O29" s="166"/>
      <c r="P29" s="95"/>
      <c r="Q29" s="129" t="s">
        <v>148</v>
      </c>
      <c r="R29" s="165"/>
      <c r="S29" s="165"/>
      <c r="T29" s="165"/>
      <c r="U29" s="166"/>
      <c r="W29" s="331">
        <f t="shared" si="7"/>
        <v>0</v>
      </c>
      <c r="X29" s="130">
        <f t="shared" si="6"/>
        <v>0</v>
      </c>
      <c r="Y29" s="308" t="str">
        <f t="shared" si="1"/>
        <v>○</v>
      </c>
    </row>
    <row r="30" spans="1:25" ht="25.4" customHeight="1">
      <c r="A30" s="129" t="s">
        <v>149</v>
      </c>
      <c r="B30" s="262">
        <f t="shared" si="2"/>
        <v>0</v>
      </c>
      <c r="C30" s="165"/>
      <c r="D30" s="262">
        <f t="shared" si="3"/>
        <v>0</v>
      </c>
      <c r="E30" s="165"/>
      <c r="F30" s="262">
        <f t="shared" si="4"/>
        <v>0</v>
      </c>
      <c r="G30" s="165"/>
      <c r="H30" s="262">
        <f t="shared" si="5"/>
        <v>0</v>
      </c>
      <c r="I30" s="166"/>
      <c r="J30" s="95"/>
      <c r="K30" s="129" t="s">
        <v>149</v>
      </c>
      <c r="L30" s="165"/>
      <c r="M30" s="165"/>
      <c r="N30" s="165"/>
      <c r="O30" s="166"/>
      <c r="P30" s="95"/>
      <c r="Q30" s="129" t="s">
        <v>149</v>
      </c>
      <c r="R30" s="165"/>
      <c r="S30" s="165"/>
      <c r="T30" s="165"/>
      <c r="U30" s="166"/>
      <c r="W30" s="331">
        <f t="shared" si="7"/>
        <v>0</v>
      </c>
      <c r="X30" s="130">
        <f t="shared" si="6"/>
        <v>0</v>
      </c>
      <c r="Y30" s="308" t="str">
        <f t="shared" si="1"/>
        <v>○</v>
      </c>
    </row>
    <row r="31" spans="1:25" ht="25.4" customHeight="1">
      <c r="A31" s="129" t="s">
        <v>150</v>
      </c>
      <c r="B31" s="262">
        <f t="shared" si="2"/>
        <v>0</v>
      </c>
      <c r="C31" s="165"/>
      <c r="D31" s="262">
        <f t="shared" si="3"/>
        <v>0</v>
      </c>
      <c r="E31" s="165"/>
      <c r="F31" s="262">
        <f t="shared" si="4"/>
        <v>0</v>
      </c>
      <c r="G31" s="165"/>
      <c r="H31" s="262">
        <f t="shared" si="5"/>
        <v>0</v>
      </c>
      <c r="I31" s="166"/>
      <c r="J31" s="95"/>
      <c r="K31" s="129" t="s">
        <v>150</v>
      </c>
      <c r="L31" s="165"/>
      <c r="M31" s="165"/>
      <c r="N31" s="165"/>
      <c r="O31" s="166"/>
      <c r="P31" s="95"/>
      <c r="Q31" s="129" t="s">
        <v>150</v>
      </c>
      <c r="R31" s="165"/>
      <c r="S31" s="165"/>
      <c r="T31" s="165"/>
      <c r="U31" s="166"/>
      <c r="W31" s="331">
        <f t="shared" si="7"/>
        <v>0</v>
      </c>
      <c r="X31" s="130">
        <f t="shared" si="6"/>
        <v>0</v>
      </c>
      <c r="Y31" s="308" t="str">
        <f t="shared" si="1"/>
        <v>○</v>
      </c>
    </row>
    <row r="32" spans="1:25" ht="25.4" customHeight="1">
      <c r="A32" s="129" t="s">
        <v>151</v>
      </c>
      <c r="B32" s="262">
        <f t="shared" si="2"/>
        <v>0</v>
      </c>
      <c r="C32" s="165"/>
      <c r="D32" s="262">
        <f t="shared" si="3"/>
        <v>0</v>
      </c>
      <c r="E32" s="165"/>
      <c r="F32" s="262">
        <f t="shared" si="4"/>
        <v>0</v>
      </c>
      <c r="G32" s="165"/>
      <c r="H32" s="262">
        <f t="shared" si="5"/>
        <v>0</v>
      </c>
      <c r="I32" s="166"/>
      <c r="J32" s="95"/>
      <c r="K32" s="129" t="s">
        <v>151</v>
      </c>
      <c r="L32" s="165"/>
      <c r="M32" s="165"/>
      <c r="N32" s="165"/>
      <c r="O32" s="166"/>
      <c r="P32" s="95"/>
      <c r="Q32" s="129" t="s">
        <v>151</v>
      </c>
      <c r="R32" s="165"/>
      <c r="S32" s="165"/>
      <c r="T32" s="165"/>
      <c r="U32" s="166"/>
      <c r="W32" s="331">
        <f t="shared" si="7"/>
        <v>0</v>
      </c>
      <c r="X32" s="130">
        <f t="shared" si="6"/>
        <v>0</v>
      </c>
      <c r="Y32" s="308" t="str">
        <f t="shared" si="1"/>
        <v>○</v>
      </c>
    </row>
    <row r="33" spans="1:25" ht="25.4" customHeight="1">
      <c r="A33" s="129" t="s">
        <v>152</v>
      </c>
      <c r="B33" s="262">
        <f t="shared" si="2"/>
        <v>0</v>
      </c>
      <c r="C33" s="165"/>
      <c r="D33" s="262">
        <f t="shared" si="3"/>
        <v>0</v>
      </c>
      <c r="E33" s="165"/>
      <c r="F33" s="262">
        <f t="shared" si="4"/>
        <v>0</v>
      </c>
      <c r="G33" s="165"/>
      <c r="H33" s="262">
        <f t="shared" si="5"/>
        <v>0</v>
      </c>
      <c r="I33" s="166"/>
      <c r="J33" s="95"/>
      <c r="K33" s="129" t="s">
        <v>152</v>
      </c>
      <c r="L33" s="165"/>
      <c r="M33" s="165"/>
      <c r="N33" s="165"/>
      <c r="O33" s="166"/>
      <c r="P33" s="95"/>
      <c r="Q33" s="129" t="s">
        <v>152</v>
      </c>
      <c r="R33" s="165"/>
      <c r="S33" s="165"/>
      <c r="T33" s="165"/>
      <c r="U33" s="166"/>
      <c r="W33" s="331">
        <f t="shared" si="7"/>
        <v>0</v>
      </c>
      <c r="X33" s="130">
        <f t="shared" si="6"/>
        <v>0</v>
      </c>
      <c r="Y33" s="308" t="str">
        <f t="shared" si="1"/>
        <v>○</v>
      </c>
    </row>
    <row r="34" spans="1:25" ht="25.4" customHeight="1">
      <c r="A34" s="129" t="s">
        <v>153</v>
      </c>
      <c r="B34" s="262">
        <f t="shared" si="2"/>
        <v>0</v>
      </c>
      <c r="C34" s="165"/>
      <c r="D34" s="262">
        <f t="shared" si="3"/>
        <v>0</v>
      </c>
      <c r="E34" s="165"/>
      <c r="F34" s="262">
        <f t="shared" si="4"/>
        <v>0</v>
      </c>
      <c r="G34" s="165"/>
      <c r="H34" s="262">
        <f t="shared" si="5"/>
        <v>0</v>
      </c>
      <c r="I34" s="166"/>
      <c r="J34" s="95"/>
      <c r="K34" s="129" t="s">
        <v>153</v>
      </c>
      <c r="L34" s="165"/>
      <c r="M34" s="165"/>
      <c r="N34" s="165"/>
      <c r="O34" s="166"/>
      <c r="P34" s="95"/>
      <c r="Q34" s="129" t="s">
        <v>153</v>
      </c>
      <c r="R34" s="165"/>
      <c r="S34" s="165"/>
      <c r="T34" s="165"/>
      <c r="U34" s="166"/>
      <c r="W34" s="331">
        <f t="shared" si="7"/>
        <v>0</v>
      </c>
      <c r="X34" s="130">
        <f t="shared" si="6"/>
        <v>0</v>
      </c>
      <c r="Y34" s="308" t="str">
        <f t="shared" si="1"/>
        <v>○</v>
      </c>
    </row>
    <row r="35" spans="1:25" ht="25.4" customHeight="1">
      <c r="A35" s="129" t="s">
        <v>154</v>
      </c>
      <c r="B35" s="262">
        <f t="shared" si="2"/>
        <v>0</v>
      </c>
      <c r="C35" s="165"/>
      <c r="D35" s="262">
        <f t="shared" si="3"/>
        <v>0</v>
      </c>
      <c r="E35" s="165"/>
      <c r="F35" s="262">
        <f t="shared" si="4"/>
        <v>0</v>
      </c>
      <c r="G35" s="165"/>
      <c r="H35" s="262">
        <f t="shared" si="5"/>
        <v>0</v>
      </c>
      <c r="I35" s="166"/>
      <c r="J35" s="95"/>
      <c r="K35" s="129" t="s">
        <v>154</v>
      </c>
      <c r="L35" s="165"/>
      <c r="M35" s="165"/>
      <c r="N35" s="165"/>
      <c r="O35" s="166"/>
      <c r="P35" s="95"/>
      <c r="Q35" s="129" t="s">
        <v>154</v>
      </c>
      <c r="R35" s="165"/>
      <c r="S35" s="165"/>
      <c r="T35" s="165"/>
      <c r="U35" s="166"/>
      <c r="W35" s="331">
        <f t="shared" si="7"/>
        <v>0</v>
      </c>
      <c r="X35" s="130">
        <f t="shared" si="6"/>
        <v>0</v>
      </c>
      <c r="Y35" s="308" t="str">
        <f t="shared" si="1"/>
        <v>○</v>
      </c>
    </row>
    <row r="36" spans="1:25" ht="25.4" customHeight="1">
      <c r="A36" s="129" t="s">
        <v>155</v>
      </c>
      <c r="B36" s="262">
        <f t="shared" si="2"/>
        <v>0</v>
      </c>
      <c r="C36" s="165"/>
      <c r="D36" s="262">
        <f t="shared" si="3"/>
        <v>0</v>
      </c>
      <c r="E36" s="165"/>
      <c r="F36" s="262">
        <f t="shared" si="4"/>
        <v>0</v>
      </c>
      <c r="G36" s="165"/>
      <c r="H36" s="262">
        <f t="shared" si="5"/>
        <v>0</v>
      </c>
      <c r="I36" s="166"/>
      <c r="J36" s="95"/>
      <c r="K36" s="129" t="s">
        <v>155</v>
      </c>
      <c r="L36" s="165"/>
      <c r="M36" s="165"/>
      <c r="N36" s="165"/>
      <c r="O36" s="166"/>
      <c r="P36" s="95"/>
      <c r="Q36" s="129" t="s">
        <v>155</v>
      </c>
      <c r="R36" s="165"/>
      <c r="S36" s="165"/>
      <c r="T36" s="165"/>
      <c r="U36" s="166"/>
      <c r="W36" s="331">
        <f t="shared" si="7"/>
        <v>0</v>
      </c>
      <c r="X36" s="130">
        <f t="shared" si="6"/>
        <v>0</v>
      </c>
      <c r="Y36" s="308" t="str">
        <f t="shared" si="1"/>
        <v>○</v>
      </c>
    </row>
    <row r="37" spans="1:25" ht="25.4" customHeight="1">
      <c r="A37" s="129" t="s">
        <v>156</v>
      </c>
      <c r="B37" s="262">
        <f t="shared" si="2"/>
        <v>0</v>
      </c>
      <c r="C37" s="165"/>
      <c r="D37" s="262">
        <f t="shared" si="3"/>
        <v>0</v>
      </c>
      <c r="E37" s="165"/>
      <c r="F37" s="262">
        <f t="shared" si="4"/>
        <v>0</v>
      </c>
      <c r="G37" s="165"/>
      <c r="H37" s="262">
        <f t="shared" si="5"/>
        <v>0</v>
      </c>
      <c r="I37" s="166"/>
      <c r="J37" s="95"/>
      <c r="K37" s="129" t="s">
        <v>156</v>
      </c>
      <c r="L37" s="165"/>
      <c r="M37" s="165"/>
      <c r="N37" s="165"/>
      <c r="O37" s="166"/>
      <c r="P37" s="95"/>
      <c r="Q37" s="129" t="s">
        <v>156</v>
      </c>
      <c r="R37" s="165"/>
      <c r="S37" s="165"/>
      <c r="T37" s="165"/>
      <c r="U37" s="166"/>
      <c r="W37" s="331">
        <f t="shared" si="7"/>
        <v>0</v>
      </c>
      <c r="X37" s="130">
        <f t="shared" si="6"/>
        <v>0</v>
      </c>
      <c r="Y37" s="308" t="str">
        <f t="shared" si="1"/>
        <v>○</v>
      </c>
    </row>
    <row r="38" spans="1:25" ht="25.4" customHeight="1">
      <c r="A38" s="123" t="s">
        <v>157</v>
      </c>
      <c r="B38" s="263">
        <f t="shared" si="2"/>
        <v>0</v>
      </c>
      <c r="C38" s="238"/>
      <c r="D38" s="263">
        <f t="shared" si="3"/>
        <v>0</v>
      </c>
      <c r="E38" s="238"/>
      <c r="F38" s="263">
        <f t="shared" si="4"/>
        <v>0</v>
      </c>
      <c r="G38" s="238"/>
      <c r="H38" s="263">
        <f t="shared" si="5"/>
        <v>0</v>
      </c>
      <c r="I38" s="239"/>
      <c r="J38" s="95"/>
      <c r="K38" s="123" t="s">
        <v>157</v>
      </c>
      <c r="L38" s="238"/>
      <c r="M38" s="238"/>
      <c r="N38" s="238"/>
      <c r="O38" s="239"/>
      <c r="P38" s="95"/>
      <c r="Q38" s="123" t="s">
        <v>157</v>
      </c>
      <c r="R38" s="238"/>
      <c r="S38" s="238"/>
      <c r="T38" s="238"/>
      <c r="U38" s="239"/>
      <c r="W38" s="332">
        <f t="shared" si="7"/>
        <v>0</v>
      </c>
      <c r="X38" s="132">
        <f t="shared" si="6"/>
        <v>0</v>
      </c>
      <c r="Y38" s="162" t="str">
        <f t="shared" si="1"/>
        <v>○</v>
      </c>
    </row>
    <row r="39" spans="1:25" hidden="1">
      <c r="A39" s="133">
        <v>31</v>
      </c>
      <c r="B39" s="134"/>
      <c r="C39" s="134"/>
      <c r="D39" s="134"/>
      <c r="E39" s="134"/>
      <c r="F39" s="134"/>
      <c r="G39" s="134"/>
      <c r="H39" s="134"/>
      <c r="I39" s="134"/>
      <c r="K39" s="133">
        <v>31</v>
      </c>
      <c r="L39" s="134"/>
      <c r="M39" s="134"/>
      <c r="N39" s="134"/>
      <c r="O39" s="135"/>
      <c r="Q39" s="133">
        <v>31</v>
      </c>
      <c r="R39" s="134"/>
      <c r="S39" s="134"/>
      <c r="T39" s="134"/>
      <c r="U39" s="135"/>
      <c r="W39" s="136" t="e">
        <f>(B39+D39+#REF!+#REF!+#REF!+#REF!)*4+(H39+#REF!+#REF!)*2</f>
        <v>#REF!</v>
      </c>
      <c r="X39" s="137">
        <f t="shared" ref="X39" si="8">SUM(R39:U39)</f>
        <v>0</v>
      </c>
      <c r="Y39" s="138" t="e">
        <f t="shared" si="1"/>
        <v>#REF!</v>
      </c>
    </row>
    <row r="40" spans="1:25">
      <c r="A40" s="95"/>
    </row>
    <row r="41" spans="1:25">
      <c r="A41" s="376" t="s">
        <v>372</v>
      </c>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row>
    <row r="42" spans="1:25">
      <c r="A42" s="376" t="s">
        <v>443</v>
      </c>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row>
    <row r="43" spans="1:25" ht="13.4" customHeight="1">
      <c r="A43" s="634" t="s">
        <v>444</v>
      </c>
      <c r="B43" s="634"/>
      <c r="C43" s="634"/>
      <c r="D43" s="634"/>
      <c r="E43" s="634"/>
      <c r="F43" s="634"/>
      <c r="G43" s="634"/>
      <c r="H43" s="634"/>
      <c r="I43" s="634"/>
      <c r="J43" s="634"/>
      <c r="K43" s="634"/>
      <c r="L43" s="634"/>
      <c r="M43" s="634"/>
      <c r="N43" s="634"/>
      <c r="O43" s="634"/>
      <c r="P43" s="634"/>
      <c r="Q43" s="634"/>
      <c r="R43" s="634"/>
      <c r="S43" s="634"/>
      <c r="T43" s="634"/>
      <c r="U43" s="634"/>
      <c r="V43" s="634"/>
      <c r="W43" s="634"/>
      <c r="X43" s="634"/>
      <c r="Y43" s="634"/>
    </row>
    <row r="44" spans="1:25">
      <c r="A44" s="634"/>
      <c r="B44" s="634"/>
      <c r="C44" s="634"/>
      <c r="D44" s="634"/>
      <c r="E44" s="634"/>
      <c r="F44" s="634"/>
      <c r="G44" s="634"/>
      <c r="H44" s="634"/>
      <c r="I44" s="634"/>
      <c r="J44" s="634"/>
      <c r="K44" s="634"/>
      <c r="L44" s="634"/>
      <c r="M44" s="634"/>
      <c r="N44" s="634"/>
      <c r="O44" s="634"/>
      <c r="P44" s="634"/>
      <c r="Q44" s="634"/>
      <c r="R44" s="634"/>
      <c r="S44" s="634"/>
      <c r="T44" s="634"/>
      <c r="U44" s="634"/>
      <c r="V44" s="634"/>
      <c r="W44" s="634"/>
      <c r="X44" s="634"/>
      <c r="Y44" s="634"/>
    </row>
    <row r="45" spans="1:25" s="390" customFormat="1" ht="13" customHeight="1">
      <c r="A45" s="389" t="s">
        <v>453</v>
      </c>
      <c r="B45" s="376" t="s">
        <v>454</v>
      </c>
      <c r="C45" s="389"/>
      <c r="D45" s="389"/>
      <c r="E45" s="389"/>
      <c r="F45" s="389"/>
      <c r="G45" s="389"/>
      <c r="H45" s="389"/>
      <c r="I45" s="389"/>
      <c r="J45" s="389"/>
      <c r="K45" s="389"/>
      <c r="L45" s="389"/>
      <c r="M45" s="389"/>
      <c r="N45" s="389"/>
      <c r="O45" s="389"/>
      <c r="P45" s="389"/>
      <c r="Q45" s="389"/>
      <c r="R45" s="389"/>
      <c r="S45" s="389"/>
      <c r="T45" s="389"/>
      <c r="U45" s="389"/>
      <c r="V45" s="389"/>
      <c r="W45" s="389"/>
      <c r="X45" s="389"/>
      <c r="Y45" s="389"/>
    </row>
    <row r="46" spans="1:25" ht="14">
      <c r="A46" s="216"/>
    </row>
  </sheetData>
  <sheetProtection algorithmName="SHA-512" hashValue="eMa0WbssvJNUauK9YBF3WiEHlf3prXQzYZcSR1LA7fnipfbnt9oBcOKo9yQY/Q9bGjk+lMN9JjB+IeCfUdne9g==" saltValue="+rfesybzsig1wAcV8VhVJw==" spinCount="100000" sheet="1" objects="1" scenarios="1"/>
  <protectedRanges>
    <protectedRange sqref="E10:E38 G10:G38 I10:I38 L10:O38 R10:U38 C10:C38" name="範囲1"/>
  </protectedRanges>
  <customSheetViews>
    <customSheetView guid="{00E5FA86-1172-4EED-8DB5-202766590116}" scale="85" showPageBreaks="1" fitToPage="1" printArea="1" hiddenRows="1" view="pageBreakPreview">
      <pageMargins left="0.7" right="0.7" top="0.75" bottom="0.75" header="0.3" footer="0.3"/>
      <pageSetup paperSize="9" scale="52" orientation="portrait" r:id="rId1"/>
    </customSheetView>
  </customSheetViews>
  <mergeCells count="13">
    <mergeCell ref="X6:X9"/>
    <mergeCell ref="Y6:Y9"/>
    <mergeCell ref="A43:Y44"/>
    <mergeCell ref="A4:I4"/>
    <mergeCell ref="K4:O5"/>
    <mergeCell ref="Q4:U5"/>
    <mergeCell ref="W4:Y5"/>
    <mergeCell ref="A5:I5"/>
    <mergeCell ref="B6:C6"/>
    <mergeCell ref="D6:E6"/>
    <mergeCell ref="F6:G6"/>
    <mergeCell ref="H6:I6"/>
    <mergeCell ref="W6:W9"/>
  </mergeCells>
  <phoneticPr fontId="2"/>
  <dataValidations count="5">
    <dataValidation type="custom" allowBlank="1" showInputMessage="1" showErrorMessage="1" error="休止病床数の上限を上回っています" sqref="R10:R38">
      <formula1>SUM(R10:U10)&lt;=W10</formula1>
    </dataValidation>
    <dataValidation type="whole" operator="greaterThanOrEqual" allowBlank="1" showInputMessage="1" showErrorMessage="1" error="空床数がマイナスになっています" sqref="F10:F38 H10:H38 D10:D38 B10:B38">
      <formula1>C10</formula1>
    </dataValidation>
    <dataValidation type="custom" allowBlank="1" showInputMessage="1" showErrorMessage="1" error="休止病床数の上限を上回っています" sqref="S10:S38">
      <formula1>SUM(R10:U10)&lt;=W10</formula1>
    </dataValidation>
    <dataValidation type="custom" allowBlank="1" showInputMessage="1" showErrorMessage="1" error="休止病床数の上限を上回っています" sqref="T10:T38">
      <formula1>SUM(R10:U10)&lt;=W10</formula1>
    </dataValidation>
    <dataValidation type="custom" allowBlank="1" showInputMessage="1" showErrorMessage="1" error="休止病床数の上限を上回っています" sqref="U10:U38">
      <formula1>SUM(R10:U10)&lt;=W10</formula1>
    </dataValidation>
  </dataValidations>
  <pageMargins left="0.7" right="0.7" top="0.75" bottom="0.75" header="0.3" footer="0.3"/>
  <pageSetup paperSize="9" scale="52"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47"/>
  <sheetViews>
    <sheetView view="pageBreakPreview" zoomScale="70" zoomScaleNormal="85" zoomScaleSheetLayoutView="70" workbookViewId="0"/>
  </sheetViews>
  <sheetFormatPr defaultColWidth="9" defaultRowHeight="13"/>
  <cols>
    <col min="1" max="9" width="5.58203125" style="96" customWidth="1"/>
    <col min="10" max="10" width="2.83203125" style="96" customWidth="1"/>
    <col min="11" max="11" width="7.58203125" style="96" customWidth="1"/>
    <col min="12" max="12" width="7.08203125" style="96" customWidth="1"/>
    <col min="13" max="13" width="7.5" style="96" customWidth="1"/>
    <col min="14" max="15" width="7.08203125" style="96" customWidth="1"/>
    <col min="16" max="16" width="3.58203125" style="96" customWidth="1"/>
    <col min="17" max="17" width="6.58203125" style="96" customWidth="1"/>
    <col min="18" max="19" width="7.08203125" style="96" customWidth="1"/>
    <col min="20" max="21" width="6.83203125" style="96" customWidth="1"/>
    <col min="22" max="22" width="2.58203125" style="96" customWidth="1"/>
    <col min="23" max="16384" width="9" style="96"/>
  </cols>
  <sheetData>
    <row r="1" spans="1:26" ht="18.75" customHeight="1">
      <c r="A1" s="425" t="s">
        <v>471</v>
      </c>
      <c r="B1" s="95"/>
      <c r="C1" s="95"/>
      <c r="D1" s="95"/>
      <c r="E1" s="95"/>
      <c r="F1" s="95"/>
      <c r="G1" s="95"/>
    </row>
    <row r="2" spans="1:26" ht="18.75" customHeight="1">
      <c r="A2" s="376" t="s">
        <v>515</v>
      </c>
      <c r="B2" s="95"/>
      <c r="C2" s="95"/>
      <c r="D2" s="95"/>
      <c r="E2" s="118"/>
      <c r="F2" s="95"/>
      <c r="G2" s="95"/>
    </row>
    <row r="3" spans="1:26">
      <c r="A3" s="94"/>
      <c r="B3" s="95"/>
      <c r="C3" s="95"/>
      <c r="D3" s="95"/>
      <c r="E3" s="118"/>
      <c r="F3" s="95"/>
      <c r="G3" s="95"/>
    </row>
    <row r="4" spans="1:26" ht="18.75" customHeight="1">
      <c r="A4" s="602" t="s">
        <v>82</v>
      </c>
      <c r="B4" s="603"/>
      <c r="C4" s="603"/>
      <c r="D4" s="603"/>
      <c r="E4" s="603"/>
      <c r="F4" s="603"/>
      <c r="G4" s="603"/>
      <c r="H4" s="603"/>
      <c r="I4" s="604"/>
      <c r="J4" s="95"/>
      <c r="K4" s="605" t="s">
        <v>283</v>
      </c>
      <c r="L4" s="606"/>
      <c r="M4" s="606"/>
      <c r="N4" s="606"/>
      <c r="O4" s="607"/>
      <c r="P4" s="95"/>
      <c r="Q4" s="605" t="s">
        <v>83</v>
      </c>
      <c r="R4" s="606"/>
      <c r="S4" s="606"/>
      <c r="T4" s="606"/>
      <c r="U4" s="607"/>
      <c r="V4" s="119"/>
      <c r="W4" s="611" t="s">
        <v>125</v>
      </c>
      <c r="X4" s="612"/>
      <c r="Y4" s="613"/>
      <c r="Z4" s="120"/>
    </row>
    <row r="5" spans="1:26" ht="13.4" customHeight="1">
      <c r="A5" s="643" t="s">
        <v>72</v>
      </c>
      <c r="B5" s="644"/>
      <c r="C5" s="644"/>
      <c r="D5" s="644"/>
      <c r="E5" s="644"/>
      <c r="F5" s="644"/>
      <c r="G5" s="644"/>
      <c r="H5" s="644"/>
      <c r="I5" s="645"/>
      <c r="J5" s="95"/>
      <c r="K5" s="608"/>
      <c r="L5" s="609"/>
      <c r="M5" s="609"/>
      <c r="N5" s="609"/>
      <c r="O5" s="610"/>
      <c r="P5" s="95"/>
      <c r="Q5" s="608"/>
      <c r="R5" s="609"/>
      <c r="S5" s="609"/>
      <c r="T5" s="609"/>
      <c r="U5" s="610"/>
      <c r="V5" s="121"/>
      <c r="W5" s="614"/>
      <c r="X5" s="615"/>
      <c r="Y5" s="616"/>
      <c r="Z5" s="120"/>
    </row>
    <row r="6" spans="1:26" ht="30" customHeight="1">
      <c r="A6" s="122"/>
      <c r="B6" s="646" t="s">
        <v>73</v>
      </c>
      <c r="C6" s="646"/>
      <c r="D6" s="646" t="s">
        <v>371</v>
      </c>
      <c r="E6" s="646"/>
      <c r="F6" s="647" t="s">
        <v>452</v>
      </c>
      <c r="G6" s="647"/>
      <c r="H6" s="648" t="s">
        <v>465</v>
      </c>
      <c r="I6" s="649"/>
      <c r="J6" s="95"/>
      <c r="K6" s="122"/>
      <c r="L6" s="309" t="s">
        <v>79</v>
      </c>
      <c r="M6" s="309" t="s">
        <v>371</v>
      </c>
      <c r="N6" s="398" t="s">
        <v>452</v>
      </c>
      <c r="O6" s="393" t="s">
        <v>466</v>
      </c>
      <c r="P6" s="95"/>
      <c r="Q6" s="122"/>
      <c r="R6" s="309" t="s">
        <v>79</v>
      </c>
      <c r="S6" s="309" t="s">
        <v>371</v>
      </c>
      <c r="T6" s="398" t="s">
        <v>452</v>
      </c>
      <c r="U6" s="393" t="s">
        <v>466</v>
      </c>
      <c r="W6" s="596" t="s">
        <v>84</v>
      </c>
      <c r="X6" s="598" t="s">
        <v>126</v>
      </c>
      <c r="Y6" s="600" t="s">
        <v>231</v>
      </c>
    </row>
    <row r="7" spans="1:26" ht="25.4" customHeight="1">
      <c r="A7" s="123" t="s">
        <v>74</v>
      </c>
      <c r="B7" s="124">
        <f t="shared" ref="B7:I7" si="0">SUM(B10:B40)</f>
        <v>0</v>
      </c>
      <c r="C7" s="124">
        <f t="shared" si="0"/>
        <v>0</v>
      </c>
      <c r="D7" s="124">
        <f t="shared" si="0"/>
        <v>0</v>
      </c>
      <c r="E7" s="124">
        <f t="shared" si="0"/>
        <v>0</v>
      </c>
      <c r="F7" s="124">
        <f t="shared" si="0"/>
        <v>0</v>
      </c>
      <c r="G7" s="124">
        <f t="shared" si="0"/>
        <v>0</v>
      </c>
      <c r="H7" s="124">
        <f t="shared" si="0"/>
        <v>0</v>
      </c>
      <c r="I7" s="125">
        <f t="shared" si="0"/>
        <v>0</v>
      </c>
      <c r="J7" s="97"/>
      <c r="K7" s="123" t="s">
        <v>74</v>
      </c>
      <c r="L7" s="124">
        <f>SUM(L10:L40)</f>
        <v>0</v>
      </c>
      <c r="M7" s="124">
        <f>SUM(M10:M40)</f>
        <v>0</v>
      </c>
      <c r="N7" s="124">
        <f>SUM(N10:N40)</f>
        <v>0</v>
      </c>
      <c r="O7" s="125">
        <f>SUM(O10:O40)</f>
        <v>0</v>
      </c>
      <c r="P7" s="97"/>
      <c r="Q7" s="123" t="s">
        <v>74</v>
      </c>
      <c r="R7" s="124">
        <f>SUM(R10:R40)</f>
        <v>0</v>
      </c>
      <c r="S7" s="124">
        <f>SUM(S10:S40)</f>
        <v>0</v>
      </c>
      <c r="T7" s="124">
        <f>SUM(T10:T40)</f>
        <v>0</v>
      </c>
      <c r="U7" s="125">
        <f>SUM(U10:U40)</f>
        <v>0</v>
      </c>
      <c r="W7" s="597"/>
      <c r="X7" s="641"/>
      <c r="Y7" s="642"/>
    </row>
    <row r="8" spans="1:26" ht="25.4" customHeight="1">
      <c r="A8" s="115"/>
      <c r="B8" s="126"/>
      <c r="C8" s="126"/>
      <c r="D8" s="126"/>
      <c r="E8" s="126"/>
      <c r="F8" s="126"/>
      <c r="G8" s="126"/>
      <c r="H8" s="126"/>
      <c r="I8" s="126"/>
      <c r="J8" s="95"/>
      <c r="K8" s="115"/>
      <c r="L8" s="126"/>
      <c r="M8" s="126"/>
      <c r="N8" s="126"/>
      <c r="O8" s="126"/>
      <c r="P8" s="95"/>
      <c r="Q8" s="115"/>
      <c r="R8" s="126"/>
      <c r="S8" s="126"/>
      <c r="T8" s="126"/>
      <c r="U8" s="126"/>
      <c r="W8" s="597"/>
      <c r="X8" s="641"/>
      <c r="Y8" s="642"/>
    </row>
    <row r="9" spans="1:26" ht="50.15" customHeight="1">
      <c r="A9" s="159" t="s">
        <v>128</v>
      </c>
      <c r="B9" s="160" t="s">
        <v>286</v>
      </c>
      <c r="C9" s="160" t="s">
        <v>230</v>
      </c>
      <c r="D9" s="160" t="s">
        <v>286</v>
      </c>
      <c r="E9" s="160" t="s">
        <v>230</v>
      </c>
      <c r="F9" s="160" t="s">
        <v>286</v>
      </c>
      <c r="G9" s="160" t="s">
        <v>230</v>
      </c>
      <c r="H9" s="160" t="s">
        <v>286</v>
      </c>
      <c r="I9" s="161" t="s">
        <v>230</v>
      </c>
      <c r="J9" s="95"/>
      <c r="K9" s="159" t="s">
        <v>128</v>
      </c>
      <c r="L9" s="260" t="s">
        <v>282</v>
      </c>
      <c r="M9" s="260" t="s">
        <v>282</v>
      </c>
      <c r="N9" s="260" t="s">
        <v>282</v>
      </c>
      <c r="O9" s="261" t="s">
        <v>282</v>
      </c>
      <c r="P9" s="95"/>
      <c r="Q9" s="159" t="s">
        <v>128</v>
      </c>
      <c r="R9" s="127" t="s">
        <v>81</v>
      </c>
      <c r="S9" s="127" t="s">
        <v>81</v>
      </c>
      <c r="T9" s="127" t="s">
        <v>81</v>
      </c>
      <c r="U9" s="128" t="s">
        <v>81</v>
      </c>
      <c r="W9" s="597"/>
      <c r="X9" s="641"/>
      <c r="Y9" s="642"/>
    </row>
    <row r="10" spans="1:26" ht="25.4" customHeight="1">
      <c r="A10" s="129" t="s">
        <v>129</v>
      </c>
      <c r="B10" s="262">
        <f>C10</f>
        <v>0</v>
      </c>
      <c r="C10" s="165"/>
      <c r="D10" s="262">
        <f>E10</f>
        <v>0</v>
      </c>
      <c r="E10" s="165"/>
      <c r="F10" s="262">
        <f>G10</f>
        <v>0</v>
      </c>
      <c r="G10" s="165"/>
      <c r="H10" s="262">
        <f>I10</f>
        <v>0</v>
      </c>
      <c r="I10" s="166"/>
      <c r="J10" s="95"/>
      <c r="K10" s="129" t="s">
        <v>129</v>
      </c>
      <c r="L10" s="165"/>
      <c r="M10" s="165"/>
      <c r="N10" s="165"/>
      <c r="O10" s="166"/>
      <c r="P10" s="95"/>
      <c r="Q10" s="129" t="s">
        <v>129</v>
      </c>
      <c r="R10" s="165"/>
      <c r="S10" s="165"/>
      <c r="T10" s="165"/>
      <c r="U10" s="166"/>
      <c r="W10" s="331">
        <f>(C10+E10+L10+M10)*2+(I10+G10+N10+O10)*1</f>
        <v>0</v>
      </c>
      <c r="X10" s="130">
        <f>SUM(R10:U10)</f>
        <v>0</v>
      </c>
      <c r="Y10" s="308" t="str">
        <f t="shared" ref="Y10:Y40" si="1">IF(W10&lt;X10,"×","○")</f>
        <v>○</v>
      </c>
    </row>
    <row r="11" spans="1:26" ht="25.4" customHeight="1">
      <c r="A11" s="129" t="s">
        <v>130</v>
      </c>
      <c r="B11" s="262">
        <f t="shared" ref="B11:B39" si="2">C11</f>
        <v>0</v>
      </c>
      <c r="C11" s="165"/>
      <c r="D11" s="262">
        <f t="shared" ref="D11:D39" si="3">E11</f>
        <v>0</v>
      </c>
      <c r="E11" s="165"/>
      <c r="F11" s="262">
        <f t="shared" ref="F11:F39" si="4">G11</f>
        <v>0</v>
      </c>
      <c r="G11" s="165"/>
      <c r="H11" s="262">
        <f t="shared" ref="H11:H39" si="5">I11</f>
        <v>0</v>
      </c>
      <c r="I11" s="166"/>
      <c r="J11" s="95"/>
      <c r="K11" s="129" t="s">
        <v>130</v>
      </c>
      <c r="L11" s="165"/>
      <c r="M11" s="165"/>
      <c r="N11" s="165"/>
      <c r="O11" s="166"/>
      <c r="P11" s="95"/>
      <c r="Q11" s="129" t="s">
        <v>130</v>
      </c>
      <c r="R11" s="165"/>
      <c r="S11" s="165"/>
      <c r="T11" s="165"/>
      <c r="U11" s="166"/>
      <c r="W11" s="331">
        <f>(C11+E11+L11+M11)*2+(I11+G11+N11+O11)*1</f>
        <v>0</v>
      </c>
      <c r="X11" s="130">
        <f t="shared" ref="X11:X40" si="6">SUM(R11:U11)</f>
        <v>0</v>
      </c>
      <c r="Y11" s="308" t="str">
        <f t="shared" si="1"/>
        <v>○</v>
      </c>
    </row>
    <row r="12" spans="1:26" ht="25.4" customHeight="1">
      <c r="A12" s="129" t="s">
        <v>131</v>
      </c>
      <c r="B12" s="262">
        <f t="shared" si="2"/>
        <v>0</v>
      </c>
      <c r="C12" s="165"/>
      <c r="D12" s="262">
        <f t="shared" si="3"/>
        <v>0</v>
      </c>
      <c r="E12" s="165"/>
      <c r="F12" s="262">
        <f t="shared" si="4"/>
        <v>0</v>
      </c>
      <c r="G12" s="165"/>
      <c r="H12" s="262">
        <f t="shared" si="5"/>
        <v>0</v>
      </c>
      <c r="I12" s="166"/>
      <c r="J12" s="95"/>
      <c r="K12" s="129" t="s">
        <v>131</v>
      </c>
      <c r="L12" s="165"/>
      <c r="M12" s="165"/>
      <c r="N12" s="165"/>
      <c r="O12" s="166"/>
      <c r="P12" s="95"/>
      <c r="Q12" s="129" t="s">
        <v>131</v>
      </c>
      <c r="R12" s="165"/>
      <c r="S12" s="165"/>
      <c r="T12" s="165"/>
      <c r="U12" s="166"/>
      <c r="W12" s="331">
        <f t="shared" ref="W12:W40" si="7">(C12+E12+L12+M12)*2+(I12+G12+N12+O12)*1</f>
        <v>0</v>
      </c>
      <c r="X12" s="130">
        <f t="shared" si="6"/>
        <v>0</v>
      </c>
      <c r="Y12" s="308" t="str">
        <f t="shared" si="1"/>
        <v>○</v>
      </c>
    </row>
    <row r="13" spans="1:26" ht="25.4" customHeight="1">
      <c r="A13" s="129" t="s">
        <v>132</v>
      </c>
      <c r="B13" s="262">
        <f t="shared" si="2"/>
        <v>0</v>
      </c>
      <c r="C13" s="165"/>
      <c r="D13" s="262">
        <f t="shared" si="3"/>
        <v>0</v>
      </c>
      <c r="E13" s="165"/>
      <c r="F13" s="262">
        <f t="shared" si="4"/>
        <v>0</v>
      </c>
      <c r="G13" s="165"/>
      <c r="H13" s="262">
        <f t="shared" si="5"/>
        <v>0</v>
      </c>
      <c r="I13" s="166"/>
      <c r="J13" s="95"/>
      <c r="K13" s="129" t="s">
        <v>132</v>
      </c>
      <c r="L13" s="165"/>
      <c r="M13" s="165"/>
      <c r="N13" s="165"/>
      <c r="O13" s="166"/>
      <c r="P13" s="95"/>
      <c r="Q13" s="129" t="s">
        <v>132</v>
      </c>
      <c r="R13" s="165"/>
      <c r="S13" s="165"/>
      <c r="T13" s="165"/>
      <c r="U13" s="166"/>
      <c r="W13" s="331">
        <f t="shared" si="7"/>
        <v>0</v>
      </c>
      <c r="X13" s="130">
        <f t="shared" si="6"/>
        <v>0</v>
      </c>
      <c r="Y13" s="308" t="str">
        <f t="shared" si="1"/>
        <v>○</v>
      </c>
    </row>
    <row r="14" spans="1:26" ht="25.4" customHeight="1">
      <c r="A14" s="129" t="s">
        <v>133</v>
      </c>
      <c r="B14" s="262">
        <f t="shared" si="2"/>
        <v>0</v>
      </c>
      <c r="C14" s="165"/>
      <c r="D14" s="262">
        <f t="shared" si="3"/>
        <v>0</v>
      </c>
      <c r="E14" s="165"/>
      <c r="F14" s="262">
        <f t="shared" si="4"/>
        <v>0</v>
      </c>
      <c r="G14" s="165"/>
      <c r="H14" s="262">
        <f t="shared" si="5"/>
        <v>0</v>
      </c>
      <c r="I14" s="166"/>
      <c r="J14" s="95"/>
      <c r="K14" s="129" t="s">
        <v>133</v>
      </c>
      <c r="L14" s="165"/>
      <c r="M14" s="165"/>
      <c r="N14" s="165"/>
      <c r="O14" s="166"/>
      <c r="P14" s="95"/>
      <c r="Q14" s="129" t="s">
        <v>133</v>
      </c>
      <c r="R14" s="165"/>
      <c r="S14" s="165"/>
      <c r="T14" s="165"/>
      <c r="U14" s="166"/>
      <c r="W14" s="331">
        <f t="shared" si="7"/>
        <v>0</v>
      </c>
      <c r="X14" s="130">
        <f t="shared" si="6"/>
        <v>0</v>
      </c>
      <c r="Y14" s="308" t="str">
        <f t="shared" si="1"/>
        <v>○</v>
      </c>
    </row>
    <row r="15" spans="1:26" ht="25.4" customHeight="1">
      <c r="A15" s="129" t="s">
        <v>134</v>
      </c>
      <c r="B15" s="262">
        <f t="shared" si="2"/>
        <v>0</v>
      </c>
      <c r="C15" s="165"/>
      <c r="D15" s="262">
        <f t="shared" si="3"/>
        <v>0</v>
      </c>
      <c r="E15" s="165"/>
      <c r="F15" s="262">
        <f t="shared" si="4"/>
        <v>0</v>
      </c>
      <c r="G15" s="165"/>
      <c r="H15" s="262">
        <f t="shared" si="5"/>
        <v>0</v>
      </c>
      <c r="I15" s="166"/>
      <c r="J15" s="95"/>
      <c r="K15" s="129" t="s">
        <v>134</v>
      </c>
      <c r="L15" s="165"/>
      <c r="M15" s="165"/>
      <c r="N15" s="165"/>
      <c r="O15" s="166"/>
      <c r="P15" s="95"/>
      <c r="Q15" s="129" t="s">
        <v>134</v>
      </c>
      <c r="R15" s="165"/>
      <c r="S15" s="165"/>
      <c r="T15" s="165"/>
      <c r="U15" s="166"/>
      <c r="W15" s="331">
        <f t="shared" si="7"/>
        <v>0</v>
      </c>
      <c r="X15" s="130">
        <f t="shared" si="6"/>
        <v>0</v>
      </c>
      <c r="Y15" s="308" t="str">
        <f t="shared" si="1"/>
        <v>○</v>
      </c>
    </row>
    <row r="16" spans="1:26" ht="25.4" customHeight="1">
      <c r="A16" s="129" t="s">
        <v>135</v>
      </c>
      <c r="B16" s="262">
        <f t="shared" si="2"/>
        <v>0</v>
      </c>
      <c r="C16" s="165"/>
      <c r="D16" s="262">
        <f t="shared" si="3"/>
        <v>0</v>
      </c>
      <c r="E16" s="165"/>
      <c r="F16" s="262">
        <f t="shared" si="4"/>
        <v>0</v>
      </c>
      <c r="G16" s="165"/>
      <c r="H16" s="262">
        <f t="shared" si="5"/>
        <v>0</v>
      </c>
      <c r="I16" s="166"/>
      <c r="J16" s="95"/>
      <c r="K16" s="129" t="s">
        <v>135</v>
      </c>
      <c r="L16" s="165"/>
      <c r="M16" s="165"/>
      <c r="N16" s="165"/>
      <c r="O16" s="166"/>
      <c r="P16" s="95"/>
      <c r="Q16" s="129" t="s">
        <v>135</v>
      </c>
      <c r="R16" s="165"/>
      <c r="S16" s="165"/>
      <c r="T16" s="165"/>
      <c r="U16" s="166"/>
      <c r="W16" s="331">
        <f t="shared" si="7"/>
        <v>0</v>
      </c>
      <c r="X16" s="130">
        <f t="shared" si="6"/>
        <v>0</v>
      </c>
      <c r="Y16" s="308" t="str">
        <f t="shared" si="1"/>
        <v>○</v>
      </c>
    </row>
    <row r="17" spans="1:25" ht="25.4" customHeight="1">
      <c r="A17" s="129" t="s">
        <v>136</v>
      </c>
      <c r="B17" s="262">
        <f t="shared" si="2"/>
        <v>0</v>
      </c>
      <c r="C17" s="165"/>
      <c r="D17" s="262">
        <f t="shared" si="3"/>
        <v>0</v>
      </c>
      <c r="E17" s="165"/>
      <c r="F17" s="262">
        <f t="shared" si="4"/>
        <v>0</v>
      </c>
      <c r="G17" s="165"/>
      <c r="H17" s="262">
        <f t="shared" si="5"/>
        <v>0</v>
      </c>
      <c r="I17" s="166"/>
      <c r="J17" s="95"/>
      <c r="K17" s="129" t="s">
        <v>136</v>
      </c>
      <c r="L17" s="165"/>
      <c r="M17" s="165"/>
      <c r="N17" s="165"/>
      <c r="O17" s="166"/>
      <c r="P17" s="95"/>
      <c r="Q17" s="129" t="s">
        <v>136</v>
      </c>
      <c r="R17" s="165"/>
      <c r="S17" s="165"/>
      <c r="T17" s="165"/>
      <c r="U17" s="166"/>
      <c r="W17" s="331">
        <f t="shared" si="7"/>
        <v>0</v>
      </c>
      <c r="X17" s="130">
        <f t="shared" si="6"/>
        <v>0</v>
      </c>
      <c r="Y17" s="308" t="str">
        <f t="shared" si="1"/>
        <v>○</v>
      </c>
    </row>
    <row r="18" spans="1:25" ht="25.4" customHeight="1">
      <c r="A18" s="129" t="s">
        <v>137</v>
      </c>
      <c r="B18" s="262">
        <f t="shared" si="2"/>
        <v>0</v>
      </c>
      <c r="C18" s="165"/>
      <c r="D18" s="262">
        <f t="shared" si="3"/>
        <v>0</v>
      </c>
      <c r="E18" s="165"/>
      <c r="F18" s="262">
        <f t="shared" si="4"/>
        <v>0</v>
      </c>
      <c r="G18" s="165"/>
      <c r="H18" s="262">
        <f t="shared" si="5"/>
        <v>0</v>
      </c>
      <c r="I18" s="166"/>
      <c r="J18" s="95"/>
      <c r="K18" s="129" t="s">
        <v>137</v>
      </c>
      <c r="L18" s="165"/>
      <c r="M18" s="165"/>
      <c r="N18" s="165"/>
      <c r="O18" s="166"/>
      <c r="P18" s="95"/>
      <c r="Q18" s="129" t="s">
        <v>137</v>
      </c>
      <c r="R18" s="165"/>
      <c r="S18" s="165"/>
      <c r="T18" s="165"/>
      <c r="U18" s="166"/>
      <c r="W18" s="331">
        <f t="shared" si="7"/>
        <v>0</v>
      </c>
      <c r="X18" s="130">
        <f t="shared" si="6"/>
        <v>0</v>
      </c>
      <c r="Y18" s="308" t="str">
        <f t="shared" si="1"/>
        <v>○</v>
      </c>
    </row>
    <row r="19" spans="1:25" ht="25.4" customHeight="1">
      <c r="A19" s="129" t="s">
        <v>138</v>
      </c>
      <c r="B19" s="262">
        <f t="shared" si="2"/>
        <v>0</v>
      </c>
      <c r="C19" s="165"/>
      <c r="D19" s="262">
        <f t="shared" si="3"/>
        <v>0</v>
      </c>
      <c r="E19" s="165"/>
      <c r="F19" s="262">
        <f t="shared" si="4"/>
        <v>0</v>
      </c>
      <c r="G19" s="165"/>
      <c r="H19" s="262">
        <f t="shared" si="5"/>
        <v>0</v>
      </c>
      <c r="I19" s="166"/>
      <c r="J19" s="95"/>
      <c r="K19" s="129" t="s">
        <v>138</v>
      </c>
      <c r="L19" s="165"/>
      <c r="M19" s="165"/>
      <c r="N19" s="165"/>
      <c r="O19" s="166"/>
      <c r="P19" s="95"/>
      <c r="Q19" s="129" t="s">
        <v>138</v>
      </c>
      <c r="R19" s="165"/>
      <c r="S19" s="165"/>
      <c r="T19" s="165"/>
      <c r="U19" s="166"/>
      <c r="W19" s="331">
        <f t="shared" si="7"/>
        <v>0</v>
      </c>
      <c r="X19" s="130">
        <f t="shared" si="6"/>
        <v>0</v>
      </c>
      <c r="Y19" s="308" t="str">
        <f t="shared" si="1"/>
        <v>○</v>
      </c>
    </row>
    <row r="20" spans="1:25" ht="25.4" customHeight="1">
      <c r="A20" s="129" t="s">
        <v>139</v>
      </c>
      <c r="B20" s="262">
        <f t="shared" si="2"/>
        <v>0</v>
      </c>
      <c r="C20" s="165"/>
      <c r="D20" s="262">
        <f t="shared" si="3"/>
        <v>0</v>
      </c>
      <c r="E20" s="165"/>
      <c r="F20" s="262">
        <f t="shared" si="4"/>
        <v>0</v>
      </c>
      <c r="G20" s="165"/>
      <c r="H20" s="262">
        <f t="shared" si="5"/>
        <v>0</v>
      </c>
      <c r="I20" s="166"/>
      <c r="J20" s="95"/>
      <c r="K20" s="129" t="s">
        <v>139</v>
      </c>
      <c r="L20" s="165"/>
      <c r="M20" s="165"/>
      <c r="N20" s="165"/>
      <c r="O20" s="166"/>
      <c r="P20" s="95"/>
      <c r="Q20" s="129" t="s">
        <v>139</v>
      </c>
      <c r="R20" s="165"/>
      <c r="S20" s="165"/>
      <c r="T20" s="165"/>
      <c r="U20" s="166"/>
      <c r="W20" s="331">
        <f t="shared" si="7"/>
        <v>0</v>
      </c>
      <c r="X20" s="130">
        <f t="shared" si="6"/>
        <v>0</v>
      </c>
      <c r="Y20" s="308" t="str">
        <f t="shared" si="1"/>
        <v>○</v>
      </c>
    </row>
    <row r="21" spans="1:25" ht="25.4" customHeight="1">
      <c r="A21" s="129" t="s">
        <v>140</v>
      </c>
      <c r="B21" s="262">
        <f t="shared" si="2"/>
        <v>0</v>
      </c>
      <c r="C21" s="165"/>
      <c r="D21" s="262">
        <f t="shared" si="3"/>
        <v>0</v>
      </c>
      <c r="E21" s="165"/>
      <c r="F21" s="262">
        <f t="shared" si="4"/>
        <v>0</v>
      </c>
      <c r="G21" s="165"/>
      <c r="H21" s="262">
        <f t="shared" si="5"/>
        <v>0</v>
      </c>
      <c r="I21" s="166"/>
      <c r="J21" s="95"/>
      <c r="K21" s="129" t="s">
        <v>140</v>
      </c>
      <c r="L21" s="165"/>
      <c r="M21" s="165"/>
      <c r="N21" s="165"/>
      <c r="O21" s="166"/>
      <c r="P21" s="95"/>
      <c r="Q21" s="129" t="s">
        <v>140</v>
      </c>
      <c r="R21" s="165"/>
      <c r="S21" s="165"/>
      <c r="T21" s="165"/>
      <c r="U21" s="166"/>
      <c r="W21" s="331">
        <f t="shared" si="7"/>
        <v>0</v>
      </c>
      <c r="X21" s="130">
        <f t="shared" si="6"/>
        <v>0</v>
      </c>
      <c r="Y21" s="308" t="str">
        <f t="shared" si="1"/>
        <v>○</v>
      </c>
    </row>
    <row r="22" spans="1:25" ht="25.4" customHeight="1">
      <c r="A22" s="129" t="s">
        <v>141</v>
      </c>
      <c r="B22" s="262">
        <f t="shared" si="2"/>
        <v>0</v>
      </c>
      <c r="C22" s="165"/>
      <c r="D22" s="262">
        <f t="shared" si="3"/>
        <v>0</v>
      </c>
      <c r="E22" s="165"/>
      <c r="F22" s="262">
        <f t="shared" si="4"/>
        <v>0</v>
      </c>
      <c r="G22" s="165"/>
      <c r="H22" s="262">
        <f t="shared" si="5"/>
        <v>0</v>
      </c>
      <c r="I22" s="166"/>
      <c r="J22" s="95"/>
      <c r="K22" s="129" t="s">
        <v>141</v>
      </c>
      <c r="L22" s="165"/>
      <c r="M22" s="165"/>
      <c r="N22" s="165"/>
      <c r="O22" s="166"/>
      <c r="P22" s="95"/>
      <c r="Q22" s="129" t="s">
        <v>141</v>
      </c>
      <c r="R22" s="165"/>
      <c r="S22" s="165"/>
      <c r="T22" s="165"/>
      <c r="U22" s="166"/>
      <c r="W22" s="331">
        <f t="shared" si="7"/>
        <v>0</v>
      </c>
      <c r="X22" s="130">
        <f t="shared" si="6"/>
        <v>0</v>
      </c>
      <c r="Y22" s="308" t="str">
        <f t="shared" si="1"/>
        <v>○</v>
      </c>
    </row>
    <row r="23" spans="1:25" ht="25.4" customHeight="1">
      <c r="A23" s="129" t="s">
        <v>142</v>
      </c>
      <c r="B23" s="262">
        <f t="shared" si="2"/>
        <v>0</v>
      </c>
      <c r="C23" s="165"/>
      <c r="D23" s="262">
        <f t="shared" si="3"/>
        <v>0</v>
      </c>
      <c r="E23" s="165"/>
      <c r="F23" s="262">
        <f t="shared" si="4"/>
        <v>0</v>
      </c>
      <c r="G23" s="165"/>
      <c r="H23" s="262">
        <f t="shared" si="5"/>
        <v>0</v>
      </c>
      <c r="I23" s="166"/>
      <c r="J23" s="95"/>
      <c r="K23" s="129" t="s">
        <v>142</v>
      </c>
      <c r="L23" s="165"/>
      <c r="M23" s="165"/>
      <c r="N23" s="165"/>
      <c r="O23" s="166"/>
      <c r="P23" s="95"/>
      <c r="Q23" s="129" t="s">
        <v>142</v>
      </c>
      <c r="R23" s="165"/>
      <c r="S23" s="165"/>
      <c r="T23" s="165"/>
      <c r="U23" s="166"/>
      <c r="W23" s="331">
        <f t="shared" si="7"/>
        <v>0</v>
      </c>
      <c r="X23" s="130">
        <f t="shared" si="6"/>
        <v>0</v>
      </c>
      <c r="Y23" s="308" t="str">
        <f t="shared" si="1"/>
        <v>○</v>
      </c>
    </row>
    <row r="24" spans="1:25" ht="25.4" customHeight="1">
      <c r="A24" s="129" t="s">
        <v>143</v>
      </c>
      <c r="B24" s="262">
        <f t="shared" si="2"/>
        <v>0</v>
      </c>
      <c r="C24" s="165"/>
      <c r="D24" s="262">
        <f t="shared" si="3"/>
        <v>0</v>
      </c>
      <c r="E24" s="165"/>
      <c r="F24" s="262">
        <f t="shared" si="4"/>
        <v>0</v>
      </c>
      <c r="G24" s="165"/>
      <c r="H24" s="262">
        <f t="shared" si="5"/>
        <v>0</v>
      </c>
      <c r="I24" s="166"/>
      <c r="J24" s="95"/>
      <c r="K24" s="129" t="s">
        <v>143</v>
      </c>
      <c r="L24" s="165"/>
      <c r="M24" s="165"/>
      <c r="N24" s="165"/>
      <c r="O24" s="166"/>
      <c r="P24" s="95"/>
      <c r="Q24" s="129" t="s">
        <v>143</v>
      </c>
      <c r="R24" s="165"/>
      <c r="S24" s="165"/>
      <c r="T24" s="165"/>
      <c r="U24" s="166"/>
      <c r="W24" s="331">
        <f t="shared" si="7"/>
        <v>0</v>
      </c>
      <c r="X24" s="130">
        <f t="shared" si="6"/>
        <v>0</v>
      </c>
      <c r="Y24" s="308" t="str">
        <f t="shared" si="1"/>
        <v>○</v>
      </c>
    </row>
    <row r="25" spans="1:25" ht="25.4" customHeight="1">
      <c r="A25" s="129" t="s">
        <v>144</v>
      </c>
      <c r="B25" s="262">
        <f t="shared" si="2"/>
        <v>0</v>
      </c>
      <c r="C25" s="165"/>
      <c r="D25" s="262">
        <f t="shared" si="3"/>
        <v>0</v>
      </c>
      <c r="E25" s="165"/>
      <c r="F25" s="262">
        <f t="shared" si="4"/>
        <v>0</v>
      </c>
      <c r="G25" s="165"/>
      <c r="H25" s="262">
        <f t="shared" si="5"/>
        <v>0</v>
      </c>
      <c r="I25" s="166"/>
      <c r="J25" s="95"/>
      <c r="K25" s="129" t="s">
        <v>144</v>
      </c>
      <c r="L25" s="165"/>
      <c r="M25" s="165"/>
      <c r="N25" s="165"/>
      <c r="O25" s="166"/>
      <c r="P25" s="95"/>
      <c r="Q25" s="129" t="s">
        <v>144</v>
      </c>
      <c r="R25" s="165"/>
      <c r="S25" s="165"/>
      <c r="T25" s="165"/>
      <c r="U25" s="166"/>
      <c r="W25" s="331">
        <f t="shared" si="7"/>
        <v>0</v>
      </c>
      <c r="X25" s="130">
        <f t="shared" si="6"/>
        <v>0</v>
      </c>
      <c r="Y25" s="308" t="str">
        <f t="shared" si="1"/>
        <v>○</v>
      </c>
    </row>
    <row r="26" spans="1:25" ht="25.4" customHeight="1">
      <c r="A26" s="129" t="s">
        <v>145</v>
      </c>
      <c r="B26" s="262">
        <f t="shared" si="2"/>
        <v>0</v>
      </c>
      <c r="C26" s="165"/>
      <c r="D26" s="262">
        <f t="shared" si="3"/>
        <v>0</v>
      </c>
      <c r="E26" s="165"/>
      <c r="F26" s="262">
        <f t="shared" si="4"/>
        <v>0</v>
      </c>
      <c r="G26" s="165"/>
      <c r="H26" s="262">
        <f t="shared" si="5"/>
        <v>0</v>
      </c>
      <c r="I26" s="166"/>
      <c r="J26" s="95"/>
      <c r="K26" s="129" t="s">
        <v>145</v>
      </c>
      <c r="L26" s="165"/>
      <c r="M26" s="165"/>
      <c r="N26" s="165"/>
      <c r="O26" s="166"/>
      <c r="P26" s="95"/>
      <c r="Q26" s="129" t="s">
        <v>145</v>
      </c>
      <c r="R26" s="165"/>
      <c r="S26" s="165"/>
      <c r="T26" s="165"/>
      <c r="U26" s="166"/>
      <c r="W26" s="331">
        <f t="shared" si="7"/>
        <v>0</v>
      </c>
      <c r="X26" s="130">
        <f t="shared" si="6"/>
        <v>0</v>
      </c>
      <c r="Y26" s="308" t="str">
        <f t="shared" si="1"/>
        <v>○</v>
      </c>
    </row>
    <row r="27" spans="1:25" ht="25.4" customHeight="1">
      <c r="A27" s="129" t="s">
        <v>146</v>
      </c>
      <c r="B27" s="262">
        <f t="shared" si="2"/>
        <v>0</v>
      </c>
      <c r="C27" s="165"/>
      <c r="D27" s="262">
        <f t="shared" si="3"/>
        <v>0</v>
      </c>
      <c r="E27" s="165"/>
      <c r="F27" s="262">
        <f t="shared" si="4"/>
        <v>0</v>
      </c>
      <c r="G27" s="165"/>
      <c r="H27" s="262">
        <f t="shared" si="5"/>
        <v>0</v>
      </c>
      <c r="I27" s="166"/>
      <c r="J27" s="95"/>
      <c r="K27" s="129" t="s">
        <v>146</v>
      </c>
      <c r="L27" s="165"/>
      <c r="M27" s="165"/>
      <c r="N27" s="165"/>
      <c r="O27" s="166"/>
      <c r="P27" s="95"/>
      <c r="Q27" s="129" t="s">
        <v>146</v>
      </c>
      <c r="R27" s="165"/>
      <c r="S27" s="165"/>
      <c r="T27" s="165"/>
      <c r="U27" s="166"/>
      <c r="W27" s="331">
        <f t="shared" si="7"/>
        <v>0</v>
      </c>
      <c r="X27" s="130">
        <f t="shared" si="6"/>
        <v>0</v>
      </c>
      <c r="Y27" s="308" t="str">
        <f t="shared" si="1"/>
        <v>○</v>
      </c>
    </row>
    <row r="28" spans="1:25" ht="25.4" customHeight="1">
      <c r="A28" s="129" t="s">
        <v>147</v>
      </c>
      <c r="B28" s="262">
        <f t="shared" si="2"/>
        <v>0</v>
      </c>
      <c r="C28" s="165"/>
      <c r="D28" s="262">
        <f t="shared" si="3"/>
        <v>0</v>
      </c>
      <c r="E28" s="165"/>
      <c r="F28" s="262">
        <f t="shared" si="4"/>
        <v>0</v>
      </c>
      <c r="G28" s="165"/>
      <c r="H28" s="262">
        <f t="shared" si="5"/>
        <v>0</v>
      </c>
      <c r="I28" s="166"/>
      <c r="J28" s="95"/>
      <c r="K28" s="129" t="s">
        <v>147</v>
      </c>
      <c r="L28" s="165"/>
      <c r="M28" s="165"/>
      <c r="N28" s="165"/>
      <c r="O28" s="166"/>
      <c r="P28" s="95"/>
      <c r="Q28" s="129" t="s">
        <v>147</v>
      </c>
      <c r="R28" s="165"/>
      <c r="S28" s="165"/>
      <c r="T28" s="165"/>
      <c r="U28" s="166"/>
      <c r="W28" s="331">
        <f t="shared" si="7"/>
        <v>0</v>
      </c>
      <c r="X28" s="130">
        <f t="shared" si="6"/>
        <v>0</v>
      </c>
      <c r="Y28" s="308" t="str">
        <f t="shared" si="1"/>
        <v>○</v>
      </c>
    </row>
    <row r="29" spans="1:25" ht="25.4" customHeight="1">
      <c r="A29" s="129" t="s">
        <v>148</v>
      </c>
      <c r="B29" s="262">
        <f t="shared" si="2"/>
        <v>0</v>
      </c>
      <c r="C29" s="165"/>
      <c r="D29" s="262">
        <f t="shared" si="3"/>
        <v>0</v>
      </c>
      <c r="E29" s="165"/>
      <c r="F29" s="262">
        <f t="shared" si="4"/>
        <v>0</v>
      </c>
      <c r="G29" s="165"/>
      <c r="H29" s="262">
        <f t="shared" si="5"/>
        <v>0</v>
      </c>
      <c r="I29" s="166"/>
      <c r="J29" s="95"/>
      <c r="K29" s="129" t="s">
        <v>148</v>
      </c>
      <c r="L29" s="165"/>
      <c r="M29" s="165"/>
      <c r="N29" s="165"/>
      <c r="O29" s="166"/>
      <c r="P29" s="95"/>
      <c r="Q29" s="129" t="s">
        <v>148</v>
      </c>
      <c r="R29" s="165"/>
      <c r="S29" s="165"/>
      <c r="T29" s="165"/>
      <c r="U29" s="166"/>
      <c r="W29" s="331">
        <f t="shared" si="7"/>
        <v>0</v>
      </c>
      <c r="X29" s="130">
        <f t="shared" si="6"/>
        <v>0</v>
      </c>
      <c r="Y29" s="308" t="str">
        <f t="shared" si="1"/>
        <v>○</v>
      </c>
    </row>
    <row r="30" spans="1:25" ht="25.4" customHeight="1">
      <c r="A30" s="129" t="s">
        <v>149</v>
      </c>
      <c r="B30" s="262">
        <f t="shared" si="2"/>
        <v>0</v>
      </c>
      <c r="C30" s="165"/>
      <c r="D30" s="262">
        <f t="shared" si="3"/>
        <v>0</v>
      </c>
      <c r="E30" s="165"/>
      <c r="F30" s="262">
        <f t="shared" si="4"/>
        <v>0</v>
      </c>
      <c r="G30" s="165"/>
      <c r="H30" s="262">
        <f t="shared" si="5"/>
        <v>0</v>
      </c>
      <c r="I30" s="166"/>
      <c r="J30" s="95"/>
      <c r="K30" s="129" t="s">
        <v>149</v>
      </c>
      <c r="L30" s="165"/>
      <c r="M30" s="165"/>
      <c r="N30" s="165"/>
      <c r="O30" s="166"/>
      <c r="P30" s="95"/>
      <c r="Q30" s="129" t="s">
        <v>149</v>
      </c>
      <c r="R30" s="165"/>
      <c r="S30" s="165"/>
      <c r="T30" s="165"/>
      <c r="U30" s="166"/>
      <c r="W30" s="331">
        <f t="shared" si="7"/>
        <v>0</v>
      </c>
      <c r="X30" s="130">
        <f t="shared" si="6"/>
        <v>0</v>
      </c>
      <c r="Y30" s="308" t="str">
        <f t="shared" si="1"/>
        <v>○</v>
      </c>
    </row>
    <row r="31" spans="1:25" ht="25.4" customHeight="1">
      <c r="A31" s="129" t="s">
        <v>150</v>
      </c>
      <c r="B31" s="262">
        <f t="shared" si="2"/>
        <v>0</v>
      </c>
      <c r="C31" s="165"/>
      <c r="D31" s="262">
        <f t="shared" si="3"/>
        <v>0</v>
      </c>
      <c r="E31" s="165"/>
      <c r="F31" s="262">
        <f t="shared" si="4"/>
        <v>0</v>
      </c>
      <c r="G31" s="165"/>
      <c r="H31" s="262">
        <f t="shared" si="5"/>
        <v>0</v>
      </c>
      <c r="I31" s="166"/>
      <c r="J31" s="95"/>
      <c r="K31" s="129" t="s">
        <v>150</v>
      </c>
      <c r="L31" s="165"/>
      <c r="M31" s="165"/>
      <c r="N31" s="165"/>
      <c r="O31" s="166"/>
      <c r="P31" s="95"/>
      <c r="Q31" s="129" t="s">
        <v>150</v>
      </c>
      <c r="R31" s="165"/>
      <c r="S31" s="165"/>
      <c r="T31" s="165"/>
      <c r="U31" s="166"/>
      <c r="W31" s="331">
        <f t="shared" si="7"/>
        <v>0</v>
      </c>
      <c r="X31" s="130">
        <f t="shared" si="6"/>
        <v>0</v>
      </c>
      <c r="Y31" s="308" t="str">
        <f t="shared" si="1"/>
        <v>○</v>
      </c>
    </row>
    <row r="32" spans="1:25" ht="25.4" customHeight="1">
      <c r="A32" s="129" t="s">
        <v>151</v>
      </c>
      <c r="B32" s="262">
        <f t="shared" si="2"/>
        <v>0</v>
      </c>
      <c r="C32" s="165"/>
      <c r="D32" s="262">
        <f t="shared" si="3"/>
        <v>0</v>
      </c>
      <c r="E32" s="165"/>
      <c r="F32" s="262">
        <f t="shared" si="4"/>
        <v>0</v>
      </c>
      <c r="G32" s="165"/>
      <c r="H32" s="262">
        <f t="shared" si="5"/>
        <v>0</v>
      </c>
      <c r="I32" s="166"/>
      <c r="J32" s="95"/>
      <c r="K32" s="129" t="s">
        <v>151</v>
      </c>
      <c r="L32" s="165"/>
      <c r="M32" s="165"/>
      <c r="N32" s="165"/>
      <c r="O32" s="166"/>
      <c r="P32" s="95"/>
      <c r="Q32" s="129" t="s">
        <v>151</v>
      </c>
      <c r="R32" s="165"/>
      <c r="S32" s="165"/>
      <c r="T32" s="165"/>
      <c r="U32" s="166"/>
      <c r="W32" s="331">
        <f t="shared" si="7"/>
        <v>0</v>
      </c>
      <c r="X32" s="130">
        <f t="shared" si="6"/>
        <v>0</v>
      </c>
      <c r="Y32" s="308" t="str">
        <f t="shared" si="1"/>
        <v>○</v>
      </c>
    </row>
    <row r="33" spans="1:25" ht="25.4" customHeight="1">
      <c r="A33" s="129" t="s">
        <v>152</v>
      </c>
      <c r="B33" s="262">
        <f t="shared" si="2"/>
        <v>0</v>
      </c>
      <c r="C33" s="165"/>
      <c r="D33" s="262">
        <f t="shared" si="3"/>
        <v>0</v>
      </c>
      <c r="E33" s="165"/>
      <c r="F33" s="262">
        <f t="shared" si="4"/>
        <v>0</v>
      </c>
      <c r="G33" s="165"/>
      <c r="H33" s="262">
        <f t="shared" si="5"/>
        <v>0</v>
      </c>
      <c r="I33" s="166"/>
      <c r="J33" s="95"/>
      <c r="K33" s="129" t="s">
        <v>152</v>
      </c>
      <c r="L33" s="165"/>
      <c r="M33" s="165"/>
      <c r="N33" s="165"/>
      <c r="O33" s="166"/>
      <c r="P33" s="95"/>
      <c r="Q33" s="129" t="s">
        <v>152</v>
      </c>
      <c r="R33" s="165"/>
      <c r="S33" s="165"/>
      <c r="T33" s="165"/>
      <c r="U33" s="166"/>
      <c r="W33" s="331">
        <f t="shared" si="7"/>
        <v>0</v>
      </c>
      <c r="X33" s="130">
        <f t="shared" si="6"/>
        <v>0</v>
      </c>
      <c r="Y33" s="308" t="str">
        <f t="shared" si="1"/>
        <v>○</v>
      </c>
    </row>
    <row r="34" spans="1:25" ht="25.4" customHeight="1">
      <c r="A34" s="129" t="s">
        <v>153</v>
      </c>
      <c r="B34" s="262">
        <f t="shared" si="2"/>
        <v>0</v>
      </c>
      <c r="C34" s="165"/>
      <c r="D34" s="262">
        <f t="shared" si="3"/>
        <v>0</v>
      </c>
      <c r="E34" s="165"/>
      <c r="F34" s="262">
        <f t="shared" si="4"/>
        <v>0</v>
      </c>
      <c r="G34" s="165"/>
      <c r="H34" s="262">
        <f t="shared" si="5"/>
        <v>0</v>
      </c>
      <c r="I34" s="166"/>
      <c r="J34" s="95"/>
      <c r="K34" s="129" t="s">
        <v>153</v>
      </c>
      <c r="L34" s="165"/>
      <c r="M34" s="165"/>
      <c r="N34" s="165"/>
      <c r="O34" s="166"/>
      <c r="P34" s="95"/>
      <c r="Q34" s="129" t="s">
        <v>153</v>
      </c>
      <c r="R34" s="165"/>
      <c r="S34" s="165"/>
      <c r="T34" s="165"/>
      <c r="U34" s="166"/>
      <c r="W34" s="331">
        <f t="shared" si="7"/>
        <v>0</v>
      </c>
      <c r="X34" s="130">
        <f t="shared" si="6"/>
        <v>0</v>
      </c>
      <c r="Y34" s="308" t="str">
        <f t="shared" si="1"/>
        <v>○</v>
      </c>
    </row>
    <row r="35" spans="1:25" ht="25.4" customHeight="1">
      <c r="A35" s="129" t="s">
        <v>154</v>
      </c>
      <c r="B35" s="262">
        <f t="shared" si="2"/>
        <v>0</v>
      </c>
      <c r="C35" s="165"/>
      <c r="D35" s="262">
        <f t="shared" si="3"/>
        <v>0</v>
      </c>
      <c r="E35" s="165"/>
      <c r="F35" s="262">
        <f t="shared" si="4"/>
        <v>0</v>
      </c>
      <c r="G35" s="165"/>
      <c r="H35" s="262">
        <f t="shared" si="5"/>
        <v>0</v>
      </c>
      <c r="I35" s="166"/>
      <c r="J35" s="95"/>
      <c r="K35" s="129" t="s">
        <v>154</v>
      </c>
      <c r="L35" s="165"/>
      <c r="M35" s="165"/>
      <c r="N35" s="165"/>
      <c r="O35" s="166"/>
      <c r="P35" s="95"/>
      <c r="Q35" s="129" t="s">
        <v>154</v>
      </c>
      <c r="R35" s="165"/>
      <c r="S35" s="165"/>
      <c r="T35" s="165"/>
      <c r="U35" s="166"/>
      <c r="W35" s="331">
        <f t="shared" si="7"/>
        <v>0</v>
      </c>
      <c r="X35" s="130">
        <f t="shared" si="6"/>
        <v>0</v>
      </c>
      <c r="Y35" s="308" t="str">
        <f t="shared" si="1"/>
        <v>○</v>
      </c>
    </row>
    <row r="36" spans="1:25" ht="25.4" customHeight="1">
      <c r="A36" s="129" t="s">
        <v>155</v>
      </c>
      <c r="B36" s="262">
        <f t="shared" si="2"/>
        <v>0</v>
      </c>
      <c r="C36" s="165"/>
      <c r="D36" s="262">
        <f t="shared" si="3"/>
        <v>0</v>
      </c>
      <c r="E36" s="165"/>
      <c r="F36" s="262">
        <f t="shared" si="4"/>
        <v>0</v>
      </c>
      <c r="G36" s="165"/>
      <c r="H36" s="262">
        <f t="shared" si="5"/>
        <v>0</v>
      </c>
      <c r="I36" s="166"/>
      <c r="J36" s="95"/>
      <c r="K36" s="129" t="s">
        <v>155</v>
      </c>
      <c r="L36" s="165"/>
      <c r="M36" s="165"/>
      <c r="N36" s="165"/>
      <c r="O36" s="166"/>
      <c r="P36" s="95"/>
      <c r="Q36" s="129" t="s">
        <v>155</v>
      </c>
      <c r="R36" s="165"/>
      <c r="S36" s="165"/>
      <c r="T36" s="165"/>
      <c r="U36" s="166"/>
      <c r="W36" s="331">
        <f t="shared" si="7"/>
        <v>0</v>
      </c>
      <c r="X36" s="130">
        <f t="shared" si="6"/>
        <v>0</v>
      </c>
      <c r="Y36" s="308" t="str">
        <f t="shared" si="1"/>
        <v>○</v>
      </c>
    </row>
    <row r="37" spans="1:25" ht="25.4" customHeight="1">
      <c r="A37" s="129" t="s">
        <v>156</v>
      </c>
      <c r="B37" s="262">
        <f t="shared" si="2"/>
        <v>0</v>
      </c>
      <c r="C37" s="165"/>
      <c r="D37" s="262">
        <f t="shared" si="3"/>
        <v>0</v>
      </c>
      <c r="E37" s="165"/>
      <c r="F37" s="262">
        <f t="shared" si="4"/>
        <v>0</v>
      </c>
      <c r="G37" s="165"/>
      <c r="H37" s="262">
        <f t="shared" si="5"/>
        <v>0</v>
      </c>
      <c r="I37" s="166"/>
      <c r="J37" s="95"/>
      <c r="K37" s="129" t="s">
        <v>156</v>
      </c>
      <c r="L37" s="165"/>
      <c r="M37" s="165"/>
      <c r="N37" s="165"/>
      <c r="O37" s="166"/>
      <c r="P37" s="95"/>
      <c r="Q37" s="129" t="s">
        <v>156</v>
      </c>
      <c r="R37" s="165"/>
      <c r="S37" s="165"/>
      <c r="T37" s="165"/>
      <c r="U37" s="166"/>
      <c r="W37" s="331">
        <f t="shared" si="7"/>
        <v>0</v>
      </c>
      <c r="X37" s="130">
        <f t="shared" si="6"/>
        <v>0</v>
      </c>
      <c r="Y37" s="308" t="str">
        <f t="shared" si="1"/>
        <v>○</v>
      </c>
    </row>
    <row r="38" spans="1:25" ht="25" customHeight="1">
      <c r="A38" s="129" t="s">
        <v>157</v>
      </c>
      <c r="B38" s="262">
        <f t="shared" si="2"/>
        <v>0</v>
      </c>
      <c r="C38" s="165"/>
      <c r="D38" s="262">
        <f t="shared" si="3"/>
        <v>0</v>
      </c>
      <c r="E38" s="165"/>
      <c r="F38" s="262">
        <f t="shared" si="4"/>
        <v>0</v>
      </c>
      <c r="G38" s="165"/>
      <c r="H38" s="262">
        <f t="shared" si="5"/>
        <v>0</v>
      </c>
      <c r="I38" s="166"/>
      <c r="J38" s="95"/>
      <c r="K38" s="129" t="s">
        <v>157</v>
      </c>
      <c r="L38" s="165"/>
      <c r="M38" s="165"/>
      <c r="N38" s="165"/>
      <c r="O38" s="166"/>
      <c r="P38" s="95"/>
      <c r="Q38" s="129" t="s">
        <v>157</v>
      </c>
      <c r="R38" s="165"/>
      <c r="S38" s="165"/>
      <c r="T38" s="165"/>
      <c r="U38" s="166"/>
      <c r="W38" s="331">
        <f t="shared" si="7"/>
        <v>0</v>
      </c>
      <c r="X38" s="130">
        <f t="shared" si="6"/>
        <v>0</v>
      </c>
      <c r="Y38" s="308" t="str">
        <f t="shared" si="1"/>
        <v>○</v>
      </c>
    </row>
    <row r="39" spans="1:25" ht="25" customHeight="1">
      <c r="A39" s="129" t="s">
        <v>158</v>
      </c>
      <c r="B39" s="262">
        <f t="shared" si="2"/>
        <v>0</v>
      </c>
      <c r="C39" s="165"/>
      <c r="D39" s="262">
        <f t="shared" si="3"/>
        <v>0</v>
      </c>
      <c r="E39" s="165"/>
      <c r="F39" s="262">
        <f t="shared" si="4"/>
        <v>0</v>
      </c>
      <c r="G39" s="165"/>
      <c r="H39" s="262">
        <f t="shared" si="5"/>
        <v>0</v>
      </c>
      <c r="I39" s="166"/>
      <c r="J39" s="95"/>
      <c r="K39" s="129" t="s">
        <v>158</v>
      </c>
      <c r="L39" s="165"/>
      <c r="M39" s="165"/>
      <c r="N39" s="165"/>
      <c r="O39" s="166"/>
      <c r="P39" s="95"/>
      <c r="Q39" s="129" t="s">
        <v>158</v>
      </c>
      <c r="R39" s="165"/>
      <c r="S39" s="165"/>
      <c r="T39" s="165"/>
      <c r="U39" s="166"/>
      <c r="W39" s="331">
        <f t="shared" si="7"/>
        <v>0</v>
      </c>
      <c r="X39" s="130">
        <f t="shared" ref="X39" si="8">SUM(R39:U39)</f>
        <v>0</v>
      </c>
      <c r="Y39" s="394" t="str">
        <f t="shared" si="1"/>
        <v>○</v>
      </c>
    </row>
    <row r="40" spans="1:25" ht="25" customHeight="1">
      <c r="A40" s="123" t="s">
        <v>159</v>
      </c>
      <c r="B40" s="263">
        <f t="shared" ref="B40" si="9">C40</f>
        <v>0</v>
      </c>
      <c r="C40" s="238"/>
      <c r="D40" s="263">
        <f t="shared" ref="D40" si="10">E40</f>
        <v>0</v>
      </c>
      <c r="E40" s="238"/>
      <c r="F40" s="263">
        <f t="shared" ref="F40" si="11">G40</f>
        <v>0</v>
      </c>
      <c r="G40" s="238"/>
      <c r="H40" s="263">
        <f t="shared" ref="H40" si="12">I40</f>
        <v>0</v>
      </c>
      <c r="I40" s="239"/>
      <c r="J40" s="95"/>
      <c r="K40" s="123" t="s">
        <v>159</v>
      </c>
      <c r="L40" s="238"/>
      <c r="M40" s="238"/>
      <c r="N40" s="238"/>
      <c r="O40" s="239"/>
      <c r="P40" s="95"/>
      <c r="Q40" s="123" t="s">
        <v>159</v>
      </c>
      <c r="R40" s="238"/>
      <c r="S40" s="238"/>
      <c r="T40" s="238"/>
      <c r="U40" s="239"/>
      <c r="W40" s="332">
        <f t="shared" si="7"/>
        <v>0</v>
      </c>
      <c r="X40" s="132">
        <f t="shared" si="6"/>
        <v>0</v>
      </c>
      <c r="Y40" s="162" t="str">
        <f t="shared" si="1"/>
        <v>○</v>
      </c>
    </row>
    <row r="41" spans="1:25">
      <c r="A41" s="95"/>
    </row>
    <row r="42" spans="1:25">
      <c r="A42" s="376" t="s">
        <v>372</v>
      </c>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row>
    <row r="43" spans="1:25">
      <c r="A43" s="376" t="s">
        <v>443</v>
      </c>
      <c r="B43" s="353"/>
      <c r="C43" s="353"/>
      <c r="D43" s="353"/>
      <c r="E43" s="353"/>
      <c r="F43" s="353"/>
      <c r="G43" s="353"/>
      <c r="H43" s="353"/>
      <c r="I43" s="353"/>
      <c r="J43" s="353"/>
      <c r="K43" s="353"/>
      <c r="L43" s="353"/>
      <c r="M43" s="353"/>
      <c r="N43" s="353"/>
      <c r="O43" s="353"/>
      <c r="P43" s="353"/>
      <c r="Q43" s="353"/>
      <c r="R43" s="353"/>
      <c r="S43" s="353"/>
      <c r="T43" s="353"/>
      <c r="U43" s="353"/>
      <c r="V43" s="353"/>
      <c r="W43" s="353"/>
      <c r="X43" s="353"/>
      <c r="Y43" s="353"/>
    </row>
    <row r="44" spans="1:25" ht="13.4" customHeight="1">
      <c r="A44" s="634" t="s">
        <v>444</v>
      </c>
      <c r="B44" s="634"/>
      <c r="C44" s="634"/>
      <c r="D44" s="634"/>
      <c r="E44" s="634"/>
      <c r="F44" s="634"/>
      <c r="G44" s="634"/>
      <c r="H44" s="634"/>
      <c r="I44" s="634"/>
      <c r="J44" s="634"/>
      <c r="K44" s="634"/>
      <c r="L44" s="634"/>
      <c r="M44" s="634"/>
      <c r="N44" s="634"/>
      <c r="O44" s="634"/>
      <c r="P44" s="634"/>
      <c r="Q44" s="634"/>
      <c r="R44" s="634"/>
      <c r="S44" s="634"/>
      <c r="T44" s="634"/>
      <c r="U44" s="634"/>
      <c r="V44" s="634"/>
      <c r="W44" s="634"/>
      <c r="X44" s="634"/>
      <c r="Y44" s="634"/>
    </row>
    <row r="45" spans="1:25">
      <c r="A45" s="634"/>
      <c r="B45" s="634"/>
      <c r="C45" s="634"/>
      <c r="D45" s="634"/>
      <c r="E45" s="634"/>
      <c r="F45" s="634"/>
      <c r="G45" s="634"/>
      <c r="H45" s="634"/>
      <c r="I45" s="634"/>
      <c r="J45" s="634"/>
      <c r="K45" s="634"/>
      <c r="L45" s="634"/>
      <c r="M45" s="634"/>
      <c r="N45" s="634"/>
      <c r="O45" s="634"/>
      <c r="P45" s="634"/>
      <c r="Q45" s="634"/>
      <c r="R45" s="634"/>
      <c r="S45" s="634"/>
      <c r="T45" s="634"/>
      <c r="U45" s="634"/>
      <c r="V45" s="634"/>
      <c r="W45" s="634"/>
      <c r="X45" s="634"/>
      <c r="Y45" s="634"/>
    </row>
    <row r="46" spans="1:25" s="390" customFormat="1" ht="13" customHeight="1">
      <c r="A46" s="389" t="s">
        <v>453</v>
      </c>
      <c r="B46" s="376" t="s">
        <v>454</v>
      </c>
      <c r="C46" s="389"/>
      <c r="D46" s="389"/>
      <c r="E46" s="389"/>
      <c r="F46" s="389"/>
      <c r="G46" s="389"/>
      <c r="H46" s="389"/>
      <c r="I46" s="389"/>
      <c r="J46" s="389"/>
      <c r="K46" s="389"/>
      <c r="L46" s="389"/>
      <c r="M46" s="389"/>
      <c r="N46" s="389"/>
      <c r="O46" s="389"/>
      <c r="P46" s="389"/>
      <c r="Q46" s="389"/>
      <c r="R46" s="389"/>
      <c r="S46" s="389"/>
      <c r="T46" s="389"/>
      <c r="U46" s="389"/>
      <c r="V46" s="389"/>
      <c r="W46" s="389"/>
      <c r="X46" s="389"/>
      <c r="Y46" s="389"/>
    </row>
    <row r="47" spans="1:25" ht="14">
      <c r="A47" s="216"/>
    </row>
  </sheetData>
  <sheetProtection algorithmName="SHA-512" hashValue="bF0nsmDzCjx6bQPBUucXoDg4Druzi5RwdgB6EWLVGO87IDl1LPYJDn01PkKjwt4EWlfgNK+bvyEDvDhRnCJjpw==" saltValue="/ibsLjG5ftLIRRLJZRJObA==" spinCount="100000" sheet="1" objects="1" scenarios="1"/>
  <protectedRanges>
    <protectedRange sqref="C10:C40 E10:E40 G10:G40 I10:I40 L10:O40 R10:U40" name="範囲1"/>
  </protectedRanges>
  <customSheetViews>
    <customSheetView guid="{00E5FA86-1172-4EED-8DB5-202766590116}" scale="85" showPageBreaks="1" fitToPage="1" printArea="1" view="pageBreakPreview">
      <pageMargins left="0.7" right="0.7" top="0.75" bottom="0.75" header="0.3" footer="0.3"/>
      <pageSetup paperSize="9" scale="52" orientation="portrait" r:id="rId1"/>
    </customSheetView>
  </customSheetViews>
  <mergeCells count="13">
    <mergeCell ref="X6:X9"/>
    <mergeCell ref="Y6:Y9"/>
    <mergeCell ref="A44:Y45"/>
    <mergeCell ref="A4:I4"/>
    <mergeCell ref="K4:O5"/>
    <mergeCell ref="Q4:U5"/>
    <mergeCell ref="W4:Y5"/>
    <mergeCell ref="A5:I5"/>
    <mergeCell ref="B6:C6"/>
    <mergeCell ref="D6:E6"/>
    <mergeCell ref="F6:G6"/>
    <mergeCell ref="H6:I6"/>
    <mergeCell ref="W6:W9"/>
  </mergeCells>
  <phoneticPr fontId="2"/>
  <dataValidations count="5">
    <dataValidation type="custom" allowBlank="1" showInputMessage="1" showErrorMessage="1" error="休止病床数の上限を上回っています" sqref="U10:U40">
      <formula1>SUM(R10:U10)&lt;=W10</formula1>
    </dataValidation>
    <dataValidation type="custom" allowBlank="1" showInputMessage="1" showErrorMessage="1" error="休止病床数の上限を上回っています" sqref="T10:T40">
      <formula1>SUM(R10:U10)&lt;=W10</formula1>
    </dataValidation>
    <dataValidation type="custom" allowBlank="1" showInputMessage="1" showErrorMessage="1" error="休止病床数の上限を上回っています" sqref="S10:S40">
      <formula1>SUM(R10:U10)&lt;=W10</formula1>
    </dataValidation>
    <dataValidation type="whole" operator="greaterThanOrEqual" allowBlank="1" showInputMessage="1" showErrorMessage="1" error="空床数がマイナスになっています" sqref="F10:F40 H10:H40 D10:D40 B10:B40">
      <formula1>C10</formula1>
    </dataValidation>
    <dataValidation type="custom" allowBlank="1" showInputMessage="1" showErrorMessage="1" error="休止病床数の上限を上回っています" sqref="R10:R40">
      <formula1>SUM(R10:U10)&lt;=W10</formula1>
    </dataValidation>
  </dataValidations>
  <pageMargins left="0.7" right="0.7" top="0.75" bottom="0.75" header="0.3" footer="0.3"/>
  <pageSetup paperSize="9" scale="52" orientation="portrait" r:id="rId2"/>
  <ignoredErrors>
    <ignoredError sqref="X39" formula="1"/>
  </ignoredErrors>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pageSetUpPr fitToPage="1"/>
  </sheetPr>
  <dimension ref="A1:M47"/>
  <sheetViews>
    <sheetView view="pageBreakPreview" zoomScale="85" zoomScaleNormal="85" zoomScaleSheetLayoutView="85" workbookViewId="0"/>
  </sheetViews>
  <sheetFormatPr defaultColWidth="9" defaultRowHeight="13"/>
  <cols>
    <col min="1" max="1" width="44.33203125" style="96" customWidth="1"/>
    <col min="2" max="3" width="14.58203125" style="96" customWidth="1"/>
    <col min="4" max="4" width="36.58203125" style="96" customWidth="1"/>
    <col min="5" max="5" width="9" style="96"/>
    <col min="6" max="13" width="9" style="96" hidden="1" customWidth="1"/>
    <col min="14" max="16384" width="9" style="96"/>
  </cols>
  <sheetData>
    <row r="1" spans="1:12" ht="20.149999999999999" customHeight="1">
      <c r="B1" s="9" t="s">
        <v>42</v>
      </c>
      <c r="C1" s="651">
        <f>'基礎情報入力シート（要入力）'!D6</f>
        <v>0</v>
      </c>
      <c r="D1" s="651"/>
    </row>
    <row r="2" spans="1:12" ht="20.149999999999999" customHeight="1">
      <c r="B2" s="5"/>
      <c r="C2" s="651">
        <f>'基礎情報入力シート（要入力）'!D9</f>
        <v>0</v>
      </c>
      <c r="D2" s="651"/>
    </row>
    <row r="3" spans="1:12" ht="26.25" customHeight="1">
      <c r="A3" s="652" t="s">
        <v>160</v>
      </c>
      <c r="B3" s="652"/>
      <c r="C3" s="652"/>
      <c r="D3" s="652"/>
      <c r="L3" s="96" t="s">
        <v>161</v>
      </c>
    </row>
    <row r="4" spans="1:12" ht="20.149999999999999" customHeight="1">
      <c r="A4" s="172" t="s">
        <v>162</v>
      </c>
      <c r="B4" s="653" t="s">
        <v>488</v>
      </c>
      <c r="C4" s="654"/>
      <c r="D4" s="655"/>
      <c r="L4" s="96" t="s">
        <v>163</v>
      </c>
    </row>
    <row r="5" spans="1:12" ht="20.149999999999999" customHeight="1">
      <c r="A5" s="173" t="s">
        <v>164</v>
      </c>
      <c r="B5" s="650"/>
      <c r="C5" s="650"/>
      <c r="D5" s="650"/>
      <c r="G5" s="96" t="s">
        <v>165</v>
      </c>
      <c r="H5" s="96" t="s">
        <v>166</v>
      </c>
      <c r="L5" s="96" t="s">
        <v>167</v>
      </c>
    </row>
    <row r="6" spans="1:12" ht="20.149999999999999" customHeight="1">
      <c r="A6" s="173" t="s">
        <v>225</v>
      </c>
      <c r="B6" s="656">
        <f>'基礎情報入力シート（要入力）'!D9</f>
        <v>0</v>
      </c>
      <c r="C6" s="656"/>
      <c r="D6" s="656"/>
      <c r="L6" s="96" t="s">
        <v>168</v>
      </c>
    </row>
    <row r="7" spans="1:12">
      <c r="A7" s="657" t="s">
        <v>169</v>
      </c>
      <c r="B7" s="659" t="s">
        <v>370</v>
      </c>
      <c r="C7" s="660"/>
      <c r="D7" s="242"/>
      <c r="G7" s="96" t="s">
        <v>170</v>
      </c>
      <c r="H7" s="96" t="s">
        <v>171</v>
      </c>
      <c r="I7" s="96" t="s">
        <v>172</v>
      </c>
      <c r="J7" s="96" t="s">
        <v>173</v>
      </c>
      <c r="L7" s="96" t="s">
        <v>174</v>
      </c>
    </row>
    <row r="8" spans="1:12">
      <c r="A8" s="658"/>
      <c r="B8" s="661" t="s">
        <v>173</v>
      </c>
      <c r="C8" s="662"/>
      <c r="D8" s="242"/>
      <c r="L8" s="96" t="s">
        <v>175</v>
      </c>
    </row>
    <row r="9" spans="1:12" ht="38.25" customHeight="1">
      <c r="A9" s="174" t="s">
        <v>176</v>
      </c>
      <c r="B9" s="650"/>
      <c r="C9" s="650"/>
      <c r="D9" s="650"/>
      <c r="G9" s="96" t="s">
        <v>177</v>
      </c>
      <c r="H9" s="96" t="s">
        <v>178</v>
      </c>
      <c r="L9" s="96" t="s">
        <v>179</v>
      </c>
    </row>
    <row r="10" spans="1:12" ht="38.25" customHeight="1">
      <c r="A10" s="665" t="s">
        <v>180</v>
      </c>
      <c r="B10" s="665"/>
      <c r="C10" s="665"/>
      <c r="D10" s="665"/>
      <c r="G10" s="96" t="s">
        <v>177</v>
      </c>
      <c r="H10" s="96" t="s">
        <v>178</v>
      </c>
      <c r="L10" s="96" t="s">
        <v>181</v>
      </c>
    </row>
    <row r="11" spans="1:12">
      <c r="A11" s="666" t="s">
        <v>182</v>
      </c>
      <c r="B11" s="668" t="s">
        <v>183</v>
      </c>
      <c r="C11" s="669"/>
      <c r="D11" s="242"/>
      <c r="L11" s="96" t="s">
        <v>184</v>
      </c>
    </row>
    <row r="12" spans="1:12" ht="21.75" customHeight="1">
      <c r="A12" s="667"/>
      <c r="B12" s="668" t="s">
        <v>185</v>
      </c>
      <c r="C12" s="669"/>
      <c r="D12" s="242"/>
      <c r="L12" s="96" t="s">
        <v>186</v>
      </c>
    </row>
    <row r="13" spans="1:12">
      <c r="A13" s="667"/>
      <c r="B13" s="668" t="s">
        <v>187</v>
      </c>
      <c r="C13" s="669"/>
      <c r="D13" s="242"/>
      <c r="G13" s="96" t="s">
        <v>188</v>
      </c>
      <c r="H13" s="96" t="s">
        <v>178</v>
      </c>
      <c r="L13" s="96" t="s">
        <v>189</v>
      </c>
    </row>
    <row r="14" spans="1:12">
      <c r="A14" s="667"/>
      <c r="B14" s="668" t="s">
        <v>190</v>
      </c>
      <c r="C14" s="669"/>
      <c r="D14" s="242"/>
      <c r="L14" s="96" t="s">
        <v>191</v>
      </c>
    </row>
    <row r="15" spans="1:12" ht="61" customHeight="1">
      <c r="A15" s="174" t="s">
        <v>483</v>
      </c>
      <c r="B15" s="664"/>
      <c r="C15" s="664"/>
      <c r="D15" s="664"/>
      <c r="L15" s="96" t="s">
        <v>192</v>
      </c>
    </row>
    <row r="16" spans="1:12" ht="51.65" customHeight="1">
      <c r="A16" s="174" t="s">
        <v>482</v>
      </c>
      <c r="B16" s="664"/>
      <c r="C16" s="664"/>
      <c r="D16" s="664"/>
      <c r="L16" s="96" t="s">
        <v>193</v>
      </c>
    </row>
    <row r="17" spans="1:12" ht="73.5" customHeight="1">
      <c r="A17" s="174" t="s">
        <v>481</v>
      </c>
      <c r="B17" s="664"/>
      <c r="C17" s="664"/>
      <c r="D17" s="664"/>
      <c r="L17" s="96" t="s">
        <v>194</v>
      </c>
    </row>
    <row r="18" spans="1:12" ht="82" customHeight="1">
      <c r="A18" s="663" t="s">
        <v>480</v>
      </c>
      <c r="B18" s="663"/>
      <c r="C18" s="663"/>
      <c r="D18" s="663"/>
      <c r="L18" s="96" t="s">
        <v>195</v>
      </c>
    </row>
    <row r="19" spans="1:12">
      <c r="A19" s="175"/>
      <c r="L19" s="96" t="s">
        <v>196</v>
      </c>
    </row>
    <row r="20" spans="1:12">
      <c r="A20" s="175"/>
      <c r="L20" s="96" t="s">
        <v>197</v>
      </c>
    </row>
    <row r="21" spans="1:12">
      <c r="A21" s="175"/>
      <c r="L21" s="96" t="s">
        <v>198</v>
      </c>
    </row>
    <row r="22" spans="1:12">
      <c r="A22" s="175"/>
      <c r="L22" s="96" t="s">
        <v>199</v>
      </c>
    </row>
    <row r="23" spans="1:12">
      <c r="A23" s="175"/>
      <c r="L23" s="96" t="s">
        <v>200</v>
      </c>
    </row>
    <row r="24" spans="1:12">
      <c r="L24" s="96" t="s">
        <v>201</v>
      </c>
    </row>
    <row r="25" spans="1:12">
      <c r="L25" s="96" t="s">
        <v>202</v>
      </c>
    </row>
    <row r="26" spans="1:12">
      <c r="L26" s="96" t="s">
        <v>203</v>
      </c>
    </row>
    <row r="27" spans="1:12">
      <c r="L27" s="96" t="s">
        <v>204</v>
      </c>
    </row>
    <row r="28" spans="1:12">
      <c r="L28" s="96" t="s">
        <v>205</v>
      </c>
    </row>
    <row r="29" spans="1:12">
      <c r="L29" s="96" t="s">
        <v>206</v>
      </c>
    </row>
    <row r="30" spans="1:12">
      <c r="L30" s="96" t="s">
        <v>207</v>
      </c>
    </row>
    <row r="31" spans="1:12">
      <c r="L31" s="96" t="s">
        <v>208</v>
      </c>
    </row>
    <row r="32" spans="1:12">
      <c r="L32" s="96" t="s">
        <v>209</v>
      </c>
    </row>
    <row r="33" spans="12:12">
      <c r="L33" s="96" t="s">
        <v>210</v>
      </c>
    </row>
    <row r="34" spans="12:12">
      <c r="L34" s="96" t="s">
        <v>211</v>
      </c>
    </row>
    <row r="35" spans="12:12">
      <c r="L35" s="96" t="s">
        <v>212</v>
      </c>
    </row>
    <row r="36" spans="12:12">
      <c r="L36" s="96" t="s">
        <v>213</v>
      </c>
    </row>
    <row r="37" spans="12:12">
      <c r="L37" s="96" t="s">
        <v>214</v>
      </c>
    </row>
    <row r="38" spans="12:12">
      <c r="L38" s="96" t="s">
        <v>215</v>
      </c>
    </row>
    <row r="39" spans="12:12">
      <c r="L39" s="96" t="s">
        <v>216</v>
      </c>
    </row>
    <row r="40" spans="12:12">
      <c r="L40" s="96" t="s">
        <v>217</v>
      </c>
    </row>
    <row r="41" spans="12:12">
      <c r="L41" s="96" t="s">
        <v>218</v>
      </c>
    </row>
    <row r="42" spans="12:12">
      <c r="L42" s="96" t="s">
        <v>219</v>
      </c>
    </row>
    <row r="43" spans="12:12">
      <c r="L43" s="96" t="s">
        <v>220</v>
      </c>
    </row>
    <row r="44" spans="12:12">
      <c r="L44" s="96" t="s">
        <v>221</v>
      </c>
    </row>
    <row r="45" spans="12:12">
      <c r="L45" s="96" t="s">
        <v>222</v>
      </c>
    </row>
    <row r="46" spans="12:12">
      <c r="L46" s="96" t="s">
        <v>223</v>
      </c>
    </row>
    <row r="47" spans="12:12">
      <c r="L47" s="96" t="s">
        <v>224</v>
      </c>
    </row>
  </sheetData>
  <sheetProtection algorithmName="SHA-512" hashValue="q6N4YU/OM0rnXdLYiJTmc+Uoimr+9QA8hYwal5WDDsuoUPpnMCKS24XoIhOR0yHhKgLjlqJs6MDV1ApZB4gilQ==" saltValue="lF0gHq1CLPiO4cj0yQ57wA==" spinCount="100000" sheet="1" objects="1" scenarios="1"/>
  <customSheetViews>
    <customSheetView guid="{00E5FA86-1172-4EED-8DB5-202766590116}" showPageBreaks="1" fitToPage="1" printArea="1" hiddenColumns="1" view="pageBreakPreview">
      <pageMargins left="0.70866141732283472" right="0.70866141732283472" top="0.74803149606299213" bottom="0.55118110236220474" header="0.31496062992125984" footer="0.31496062992125984"/>
      <printOptions horizontalCentered="1"/>
      <pageSetup paperSize="9" scale="96" orientation="landscape" r:id="rId1"/>
    </customSheetView>
  </customSheetViews>
  <mergeCells count="20">
    <mergeCell ref="A18:D18"/>
    <mergeCell ref="B15:D15"/>
    <mergeCell ref="B16:D16"/>
    <mergeCell ref="B17:D17"/>
    <mergeCell ref="A10:D10"/>
    <mergeCell ref="A11:A14"/>
    <mergeCell ref="B11:C11"/>
    <mergeCell ref="B12:C12"/>
    <mergeCell ref="B13:C13"/>
    <mergeCell ref="B14:C14"/>
    <mergeCell ref="B9:D9"/>
    <mergeCell ref="C1:D1"/>
    <mergeCell ref="C2:D2"/>
    <mergeCell ref="A3:D3"/>
    <mergeCell ref="B4:D4"/>
    <mergeCell ref="B5:D5"/>
    <mergeCell ref="B6:D6"/>
    <mergeCell ref="A7:A8"/>
    <mergeCell ref="B7:C7"/>
    <mergeCell ref="B8:C8"/>
  </mergeCells>
  <phoneticPr fontId="2"/>
  <dataValidations count="4">
    <dataValidation type="list" allowBlank="1" showInputMessage="1" showErrorMessage="1" sqref="D11:D14 D7:D8">
      <formula1>$G$13:$H$13</formula1>
    </dataValidation>
    <dataValidation type="list" allowBlank="1" showInputMessage="1" showErrorMessage="1" sqref="B9:D9">
      <formula1>$G$9:$H$9</formula1>
    </dataValidation>
    <dataValidation type="list" allowBlank="1" showInputMessage="1" showErrorMessage="1" sqref="B5">
      <formula1>$G$5:$H$5</formula1>
    </dataValidation>
    <dataValidation type="list" allowBlank="1" showInputMessage="1" showErrorMessage="1" sqref="B4:D4">
      <formula1>$L$4:$L$47</formula1>
    </dataValidation>
  </dataValidations>
  <printOptions horizontalCentered="1"/>
  <pageMargins left="0.70866141732283472" right="0.70866141732283472" top="0.74803149606299213" bottom="0.55118110236220474" header="0.31496062992125984" footer="0.31496062992125984"/>
  <pageSetup paperSize="9" scale="93"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pageSetUpPr fitToPage="1"/>
  </sheetPr>
  <dimension ref="A1:F28"/>
  <sheetViews>
    <sheetView view="pageBreakPreview" zoomScaleNormal="70" zoomScaleSheetLayoutView="100" workbookViewId="0">
      <selection activeCell="H11" sqref="H11"/>
    </sheetView>
  </sheetViews>
  <sheetFormatPr defaultColWidth="8.08203125" defaultRowHeight="14"/>
  <cols>
    <col min="1" max="2" width="21.08203125" style="181" customWidth="1"/>
    <col min="3" max="3" width="3.08203125" style="181" customWidth="1"/>
    <col min="4" max="5" width="21.08203125" style="181" customWidth="1"/>
    <col min="6" max="6" width="3.08203125" style="181" customWidth="1"/>
    <col min="7" max="8" width="8.08203125" style="181"/>
    <col min="9" max="9" width="11.5" style="181" bestFit="1" customWidth="1"/>
    <col min="10" max="16384" width="8.08203125" style="181"/>
  </cols>
  <sheetData>
    <row r="1" spans="1:6" ht="20.149999999999999" customHeight="1"/>
    <row r="2" spans="1:6" ht="32.25" customHeight="1">
      <c r="A2" s="670" t="s">
        <v>264</v>
      </c>
      <c r="B2" s="670"/>
      <c r="C2" s="670"/>
      <c r="D2" s="670"/>
      <c r="E2" s="670"/>
      <c r="F2" s="670"/>
    </row>
    <row r="4" spans="1:6" ht="20.149999999999999" customHeight="1">
      <c r="A4" s="213"/>
    </row>
    <row r="5" spans="1:6" ht="20.149999999999999" customHeight="1">
      <c r="A5" s="181" t="s">
        <v>245</v>
      </c>
    </row>
    <row r="6" spans="1:6" ht="20.149999999999999" customHeight="1">
      <c r="A6" s="567" t="s">
        <v>244</v>
      </c>
      <c r="B6" s="568"/>
      <c r="C6" s="226"/>
      <c r="D6" s="568" t="s">
        <v>243</v>
      </c>
      <c r="E6" s="569"/>
      <c r="F6" s="195"/>
    </row>
    <row r="7" spans="1:6" ht="20.149999999999999" customHeight="1">
      <c r="A7" s="212" t="s">
        <v>242</v>
      </c>
      <c r="B7" s="568" t="s">
        <v>241</v>
      </c>
      <c r="C7" s="570"/>
      <c r="D7" s="224" t="s">
        <v>242</v>
      </c>
      <c r="E7" s="225" t="s">
        <v>241</v>
      </c>
      <c r="F7" s="195"/>
    </row>
    <row r="8" spans="1:6" ht="30" customHeight="1">
      <c r="A8" s="211" t="s">
        <v>240</v>
      </c>
      <c r="B8" s="391">
        <f>別紙２!G10</f>
        <v>0</v>
      </c>
      <c r="C8" s="210"/>
      <c r="D8" s="312" t="s">
        <v>239</v>
      </c>
      <c r="E8" s="209">
        <f>別紙２!C10</f>
        <v>0</v>
      </c>
      <c r="F8" s="200"/>
    </row>
    <row r="9" spans="1:6" ht="30" customHeight="1">
      <c r="A9" s="207" t="s">
        <v>238</v>
      </c>
      <c r="B9" s="392">
        <f>E8-(B8+B10+B11)</f>
        <v>0</v>
      </c>
      <c r="C9" s="200"/>
      <c r="D9" s="208"/>
      <c r="E9" s="201"/>
      <c r="F9" s="200"/>
    </row>
    <row r="10" spans="1:6" ht="30" customHeight="1">
      <c r="A10" s="207" t="s">
        <v>237</v>
      </c>
      <c r="B10" s="214"/>
      <c r="C10" s="200"/>
      <c r="D10" s="202"/>
      <c r="E10" s="201"/>
      <c r="F10" s="200"/>
    </row>
    <row r="11" spans="1:6" ht="30" customHeight="1">
      <c r="A11" s="207" t="s">
        <v>236</v>
      </c>
      <c r="B11" s="214"/>
      <c r="C11" s="200"/>
      <c r="D11" s="202"/>
      <c r="E11" s="201"/>
      <c r="F11" s="200"/>
    </row>
    <row r="12" spans="1:6" ht="20.149999999999999" customHeight="1">
      <c r="A12" s="206"/>
      <c r="B12" s="201"/>
      <c r="C12" s="200"/>
      <c r="D12" s="198"/>
      <c r="E12" s="201"/>
      <c r="F12" s="200"/>
    </row>
    <row r="13" spans="1:6" ht="20.149999999999999" customHeight="1">
      <c r="A13" s="202"/>
      <c r="B13" s="201"/>
      <c r="C13" s="200"/>
      <c r="D13" s="205"/>
      <c r="E13" s="201"/>
      <c r="F13" s="200"/>
    </row>
    <row r="14" spans="1:6" ht="20.149999999999999" customHeight="1">
      <c r="A14" s="202"/>
      <c r="B14" s="204"/>
      <c r="C14" s="200"/>
      <c r="D14" s="202"/>
      <c r="E14" s="201"/>
      <c r="F14" s="200"/>
    </row>
    <row r="15" spans="1:6" ht="20.149999999999999" customHeight="1">
      <c r="A15" s="202"/>
      <c r="B15" s="201"/>
      <c r="C15" s="200"/>
      <c r="D15" s="198"/>
      <c r="E15" s="201"/>
      <c r="F15" s="200"/>
    </row>
    <row r="16" spans="1:6" ht="20.149999999999999" customHeight="1">
      <c r="A16" s="202"/>
      <c r="B16" s="203"/>
      <c r="C16" s="200"/>
      <c r="D16" s="202"/>
      <c r="E16" s="201"/>
      <c r="F16" s="200"/>
    </row>
    <row r="17" spans="1:6" ht="20.149999999999999" customHeight="1">
      <c r="A17" s="202"/>
      <c r="B17" s="201"/>
      <c r="C17" s="200"/>
      <c r="D17" s="202"/>
      <c r="E17" s="201"/>
      <c r="F17" s="200"/>
    </row>
    <row r="18" spans="1:6" ht="20.149999999999999" customHeight="1">
      <c r="A18" s="202"/>
      <c r="B18" s="201"/>
      <c r="C18" s="200"/>
      <c r="D18" s="202"/>
      <c r="E18" s="201"/>
      <c r="F18" s="200"/>
    </row>
    <row r="19" spans="1:6" ht="20.149999999999999" customHeight="1">
      <c r="A19" s="199"/>
      <c r="B19" s="197"/>
      <c r="C19" s="196"/>
      <c r="D19" s="198"/>
      <c r="E19" s="197"/>
      <c r="F19" s="196"/>
    </row>
    <row r="20" spans="1:6" ht="20.149999999999999" customHeight="1">
      <c r="A20" s="224" t="s">
        <v>235</v>
      </c>
      <c r="B20" s="194">
        <f>SUM(B8:B19)</f>
        <v>0</v>
      </c>
      <c r="C20" s="195" t="s">
        <v>234</v>
      </c>
      <c r="D20" s="224" t="s">
        <v>235</v>
      </c>
      <c r="E20" s="194">
        <f>SUM(E8:E19)</f>
        <v>0</v>
      </c>
      <c r="F20" s="193" t="s">
        <v>234</v>
      </c>
    </row>
    <row r="21" spans="1:6" ht="20.149999999999999" customHeight="1">
      <c r="A21" s="191"/>
      <c r="B21" s="192"/>
      <c r="C21" s="190"/>
      <c r="D21" s="191"/>
      <c r="E21" s="190"/>
      <c r="F21" s="190"/>
    </row>
    <row r="22" spans="1:6" ht="20.149999999999999" customHeight="1">
      <c r="B22" s="188" t="s">
        <v>233</v>
      </c>
    </row>
    <row r="23" spans="1:6" ht="20.149999999999999" customHeight="1">
      <c r="A23" s="189"/>
    </row>
    <row r="24" spans="1:6" ht="20.149999999999999" customHeight="1">
      <c r="A24" s="188"/>
      <c r="D24" s="186"/>
    </row>
    <row r="25" spans="1:6" ht="20.149999999999999" customHeight="1">
      <c r="A25" s="188"/>
      <c r="B25" s="187" t="str">
        <f>IF('基礎情報入力シート（要入力）'!D3="","",'基礎情報入力シート（要入力）'!D3)</f>
        <v/>
      </c>
      <c r="D25" s="186"/>
    </row>
    <row r="26" spans="1:6" ht="20.149999999999999" customHeight="1">
      <c r="B26" s="185"/>
      <c r="C26" s="185"/>
      <c r="D26" s="565" t="str">
        <f>IF('基礎情報入力シート（要入力）'!D9="","氏名又は法人名称",'基礎情報入力シート（要入力）'!D9)</f>
        <v>氏名又は法人名称</v>
      </c>
      <c r="E26" s="565"/>
    </row>
    <row r="27" spans="1:6" ht="20.149999999999999" customHeight="1">
      <c r="B27" s="184"/>
      <c r="C27" s="183"/>
      <c r="D27" s="565" t="str">
        <f>IF('基礎情報入力シート（要入力）'!D7="","",'基礎情報入力シート（要入力）'!D7)</f>
        <v/>
      </c>
      <c r="E27" s="565"/>
    </row>
    <row r="28" spans="1:6" ht="20.149999999999999" customHeight="1">
      <c r="D28" s="182" t="s">
        <v>232</v>
      </c>
    </row>
  </sheetData>
  <sheetProtection algorithmName="SHA-512" hashValue="dSgrQUV6RcBmdcVsRUcDKe4xF22nUcxkUYgRSo9Ubiac0Rky+VchMfK8JIJw2TUygVjps3q2Gh8QWJF/+gFB2g==" saltValue="SBe7uWzXeKxJxeHoTU/p1g==" spinCount="100000" sheet="1" objects="1" scenarios="1"/>
  <protectedRanges>
    <protectedRange sqref="B10:B11" name="範囲1"/>
  </protectedRanges>
  <customSheetViews>
    <customSheetView guid="{00E5FA86-1172-4EED-8DB5-202766590116}" showPageBreaks="1" fitToPage="1" view="pageBreakPreview">
      <selection activeCell="B10" sqref="B10:B11"/>
      <pageMargins left="0.7" right="0.7" top="0.75" bottom="0.75" header="0.3" footer="0.3"/>
      <pageSetup paperSize="9" scale="90" orientation="portrait" r:id="rId1"/>
    </customSheetView>
  </customSheetViews>
  <mergeCells count="6">
    <mergeCell ref="D27:E27"/>
    <mergeCell ref="A2:F2"/>
    <mergeCell ref="A6:B6"/>
    <mergeCell ref="D6:E6"/>
    <mergeCell ref="B7:C7"/>
    <mergeCell ref="D26:E26"/>
  </mergeCells>
  <phoneticPr fontId="2"/>
  <dataValidations count="1">
    <dataValidation type="whole" operator="greaterThanOrEqual" allowBlank="1" showInputMessage="1" showErrorMessage="1" error="空床数がマイナスになっています" sqref="B8:B11 E8">
      <formula1>C8</formula1>
    </dataValidation>
  </dataValidations>
  <pageMargins left="0.7" right="0.7" top="0.75" bottom="0.75" header="0.3" footer="0.3"/>
  <pageSetup paperSize="9" scale="90"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FF00"/>
  </sheetPr>
  <dimension ref="B1:M64"/>
  <sheetViews>
    <sheetView view="pageBreakPreview" zoomScaleNormal="100" zoomScaleSheetLayoutView="100" workbookViewId="0">
      <selection activeCell="P13" sqref="P13"/>
    </sheetView>
  </sheetViews>
  <sheetFormatPr defaultColWidth="9" defaultRowHeight="14"/>
  <cols>
    <col min="1" max="1" width="2.5" style="281" customWidth="1"/>
    <col min="2" max="2" width="7.5" style="281" customWidth="1"/>
    <col min="3" max="3" width="6.08203125" style="281" customWidth="1"/>
    <col min="4" max="5" width="4.58203125" style="281" customWidth="1"/>
    <col min="6" max="8" width="9" style="281"/>
    <col min="9" max="12" width="5.58203125" style="281" customWidth="1"/>
    <col min="13" max="13" width="9.58203125" style="281" customWidth="1"/>
    <col min="14" max="16384" width="9" style="281"/>
  </cols>
  <sheetData>
    <row r="1" spans="2:13" ht="14.15" customHeight="1"/>
    <row r="2" spans="2:13" ht="25" customHeight="1">
      <c r="B2" s="687" t="s">
        <v>258</v>
      </c>
      <c r="C2" s="687"/>
      <c r="D2" s="687"/>
      <c r="E2" s="687"/>
      <c r="F2" s="687"/>
      <c r="G2" s="687"/>
      <c r="H2" s="687"/>
      <c r="I2" s="687"/>
      <c r="J2" s="687"/>
      <c r="K2" s="687"/>
      <c r="L2" s="687"/>
      <c r="M2" s="687"/>
    </row>
    <row r="3" spans="2:13">
      <c r="B3" s="282"/>
      <c r="C3" s="282"/>
      <c r="D3" s="282"/>
      <c r="E3" s="282"/>
      <c r="F3" s="282"/>
      <c r="G3" s="282"/>
      <c r="H3" s="282"/>
      <c r="I3" s="282"/>
      <c r="J3" s="282"/>
      <c r="K3" s="282"/>
      <c r="L3" s="282"/>
      <c r="M3" s="282"/>
    </row>
    <row r="4" spans="2:13" ht="20.149999999999999" customHeight="1">
      <c r="B4" s="282"/>
      <c r="C4" s="282"/>
      <c r="D4" s="282"/>
      <c r="E4" s="282"/>
      <c r="F4" s="283" t="s">
        <v>259</v>
      </c>
      <c r="G4" s="688">
        <f>'基礎情報入力シート（要入力）'!D9</f>
        <v>0</v>
      </c>
      <c r="H4" s="689"/>
      <c r="I4" s="689"/>
      <c r="J4" s="689"/>
      <c r="K4" s="689"/>
      <c r="L4" s="689"/>
      <c r="M4" s="690"/>
    </row>
    <row r="5" spans="2:13" ht="20.149999999999999" customHeight="1">
      <c r="B5" s="282"/>
      <c r="C5" s="282"/>
      <c r="D5" s="282"/>
      <c r="E5" s="282"/>
      <c r="F5" s="284" t="s">
        <v>88</v>
      </c>
      <c r="G5" s="688">
        <f>'基礎情報入力シート（要入力）'!D13</f>
        <v>0</v>
      </c>
      <c r="H5" s="689"/>
      <c r="I5" s="689"/>
      <c r="J5" s="689"/>
      <c r="K5" s="689"/>
      <c r="L5" s="689"/>
      <c r="M5" s="690"/>
    </row>
    <row r="6" spans="2:13" ht="20.149999999999999" customHeight="1">
      <c r="B6" s="282"/>
      <c r="C6" s="282"/>
      <c r="D6" s="282"/>
      <c r="E6" s="282"/>
      <c r="F6" s="285" t="s">
        <v>86</v>
      </c>
      <c r="G6" s="688">
        <f>'基礎情報入力シート（要入力）'!D14</f>
        <v>0</v>
      </c>
      <c r="H6" s="689"/>
      <c r="I6" s="689"/>
      <c r="J6" s="689"/>
      <c r="K6" s="689"/>
      <c r="L6" s="689"/>
      <c r="M6" s="690"/>
    </row>
    <row r="7" spans="2:13" ht="36" customHeight="1">
      <c r="B7" s="692" t="s">
        <v>345</v>
      </c>
      <c r="C7" s="692"/>
      <c r="D7" s="692"/>
      <c r="E7" s="692"/>
      <c r="F7" s="692"/>
      <c r="G7" s="692"/>
      <c r="H7" s="692"/>
      <c r="I7" s="692"/>
      <c r="J7" s="692"/>
      <c r="K7" s="692"/>
      <c r="L7" s="692"/>
      <c r="M7" s="692"/>
    </row>
    <row r="8" spans="2:13" ht="25" customHeight="1">
      <c r="B8" s="691" t="s">
        <v>429</v>
      </c>
      <c r="C8" s="691"/>
      <c r="D8" s="691"/>
      <c r="E8" s="691"/>
      <c r="F8" s="691"/>
      <c r="G8" s="691"/>
      <c r="H8" s="691"/>
      <c r="I8" s="691"/>
      <c r="J8" s="691"/>
      <c r="K8" s="691"/>
      <c r="L8" s="691"/>
      <c r="M8" s="691"/>
    </row>
    <row r="9" spans="2:13" ht="25" customHeight="1">
      <c r="B9" s="691"/>
      <c r="C9" s="691"/>
      <c r="D9" s="691"/>
      <c r="E9" s="691"/>
      <c r="F9" s="691"/>
      <c r="G9" s="691"/>
      <c r="H9" s="691"/>
      <c r="I9" s="691"/>
      <c r="J9" s="691"/>
      <c r="K9" s="691"/>
      <c r="L9" s="691"/>
      <c r="M9" s="691"/>
    </row>
    <row r="10" spans="2:13" ht="25" customHeight="1">
      <c r="B10" s="691"/>
      <c r="C10" s="691"/>
      <c r="D10" s="691"/>
      <c r="E10" s="691"/>
      <c r="F10" s="691"/>
      <c r="G10" s="691"/>
      <c r="H10" s="691"/>
      <c r="I10" s="691"/>
      <c r="J10" s="691"/>
      <c r="K10" s="691"/>
      <c r="L10" s="691"/>
      <c r="M10" s="691"/>
    </row>
    <row r="11" spans="2:13" ht="20.149999999999999" customHeight="1">
      <c r="B11" s="691"/>
      <c r="C11" s="691"/>
      <c r="D11" s="691"/>
      <c r="E11" s="691"/>
      <c r="F11" s="691"/>
      <c r="G11" s="691"/>
      <c r="H11" s="691"/>
      <c r="I11" s="691"/>
      <c r="J11" s="691"/>
      <c r="K11" s="691"/>
      <c r="L11" s="691"/>
      <c r="M11" s="691"/>
    </row>
    <row r="12" spans="2:13" ht="30" customHeight="1">
      <c r="B12" s="287" t="s">
        <v>260</v>
      </c>
      <c r="C12" s="677" t="s">
        <v>261</v>
      </c>
      <c r="D12" s="678"/>
      <c r="E12" s="678"/>
      <c r="F12" s="678"/>
      <c r="G12" s="678"/>
      <c r="H12" s="678"/>
      <c r="I12" s="678"/>
      <c r="J12" s="678"/>
      <c r="K12" s="678"/>
      <c r="L12" s="678"/>
      <c r="M12" s="679"/>
    </row>
    <row r="13" spans="2:13" ht="112.5" customHeight="1">
      <c r="B13" s="288"/>
      <c r="C13" s="325" t="s">
        <v>362</v>
      </c>
      <c r="D13" s="680" t="s">
        <v>347</v>
      </c>
      <c r="E13" s="681"/>
      <c r="F13" s="681"/>
      <c r="G13" s="681"/>
      <c r="H13" s="681"/>
      <c r="I13" s="681"/>
      <c r="J13" s="681"/>
      <c r="K13" s="681"/>
      <c r="L13" s="681"/>
      <c r="M13" s="682"/>
    </row>
    <row r="14" spans="2:13" ht="84" customHeight="1">
      <c r="B14" s="365"/>
      <c r="C14" s="366" t="s">
        <v>363</v>
      </c>
      <c r="D14" s="683" t="s">
        <v>348</v>
      </c>
      <c r="E14" s="684"/>
      <c r="F14" s="684"/>
      <c r="G14" s="684"/>
      <c r="H14" s="684"/>
      <c r="I14" s="684"/>
      <c r="J14" s="684"/>
      <c r="K14" s="684"/>
      <c r="L14" s="684"/>
      <c r="M14" s="685"/>
    </row>
    <row r="15" spans="2:13" ht="5.15" customHeight="1">
      <c r="B15" s="282"/>
      <c r="C15" s="282"/>
      <c r="D15" s="282"/>
      <c r="E15" s="282"/>
      <c r="F15" s="282"/>
      <c r="G15" s="282"/>
      <c r="H15" s="282"/>
      <c r="I15" s="286"/>
      <c r="J15" s="286"/>
      <c r="K15" s="286"/>
      <c r="L15" s="286"/>
      <c r="M15" s="286"/>
    </row>
    <row r="16" spans="2:13" ht="63.65" customHeight="1">
      <c r="B16" s="282"/>
      <c r="C16" s="289"/>
      <c r="D16" s="686" t="s">
        <v>422</v>
      </c>
      <c r="E16" s="686"/>
      <c r="F16" s="686"/>
      <c r="G16" s="686"/>
      <c r="H16" s="686"/>
      <c r="I16" s="686"/>
      <c r="J16" s="686"/>
      <c r="K16" s="686"/>
      <c r="L16" s="686"/>
      <c r="M16" s="686"/>
    </row>
    <row r="17" spans="2:13" ht="11.5" customHeight="1">
      <c r="B17" s="282"/>
      <c r="C17" s="289"/>
      <c r="D17" s="290"/>
      <c r="E17" s="290"/>
      <c r="F17" s="290"/>
      <c r="G17" s="290"/>
      <c r="H17" s="290"/>
      <c r="I17" s="290"/>
      <c r="J17" s="290"/>
      <c r="K17" s="290"/>
      <c r="L17" s="290"/>
      <c r="M17" s="290"/>
    </row>
    <row r="18" spans="2:13" ht="19" customHeight="1">
      <c r="B18" s="673" t="s">
        <v>352</v>
      </c>
      <c r="C18" s="673"/>
      <c r="D18" s="673"/>
      <c r="E18" s="673"/>
      <c r="F18" s="673"/>
      <c r="G18" s="673"/>
      <c r="H18" s="673"/>
      <c r="I18" s="673"/>
      <c r="J18" s="673"/>
      <c r="K18" s="673"/>
      <c r="L18" s="673"/>
      <c r="M18" s="673"/>
    </row>
    <row r="19" spans="2:13" ht="20.149999999999999" customHeight="1">
      <c r="B19" s="672" t="s">
        <v>354</v>
      </c>
      <c r="C19" s="672"/>
      <c r="D19" s="672"/>
      <c r="E19" s="672"/>
      <c r="F19" s="672"/>
      <c r="G19" s="672"/>
      <c r="H19" s="672"/>
      <c r="I19" s="672"/>
      <c r="J19" s="672"/>
      <c r="K19" s="672"/>
      <c r="L19" s="672"/>
      <c r="M19" s="672"/>
    </row>
    <row r="20" spans="2:13" ht="20.149999999999999" customHeight="1">
      <c r="B20" s="671" t="s">
        <v>355</v>
      </c>
      <c r="C20" s="671"/>
      <c r="D20" s="671"/>
      <c r="E20" s="671"/>
      <c r="F20" s="671"/>
      <c r="G20" s="671"/>
      <c r="H20" s="671"/>
      <c r="I20" s="671"/>
      <c r="J20" s="671"/>
      <c r="K20" s="671"/>
      <c r="L20" s="671"/>
      <c r="M20" s="671"/>
    </row>
    <row r="21" spans="2:13" ht="36" customHeight="1">
      <c r="B21" s="672" t="s">
        <v>356</v>
      </c>
      <c r="C21" s="674"/>
      <c r="D21" s="674"/>
      <c r="E21" s="674"/>
      <c r="F21" s="674"/>
      <c r="G21" s="674"/>
      <c r="H21" s="674"/>
      <c r="I21" s="674"/>
      <c r="J21" s="674"/>
      <c r="K21" s="674"/>
      <c r="L21" s="674"/>
      <c r="M21" s="674"/>
    </row>
    <row r="22" spans="2:13" ht="20.149999999999999" customHeight="1">
      <c r="B22" s="671" t="s">
        <v>357</v>
      </c>
      <c r="C22" s="671"/>
      <c r="D22" s="671"/>
      <c r="E22" s="671"/>
      <c r="F22" s="671"/>
      <c r="G22" s="671"/>
      <c r="H22" s="671"/>
      <c r="I22" s="671"/>
      <c r="J22" s="671"/>
      <c r="K22" s="671"/>
      <c r="L22" s="671"/>
      <c r="M22" s="671"/>
    </row>
    <row r="23" spans="2:13" ht="38.15" customHeight="1">
      <c r="B23" s="672" t="s">
        <v>367</v>
      </c>
      <c r="C23" s="674"/>
      <c r="D23" s="674"/>
      <c r="E23" s="674"/>
      <c r="F23" s="674"/>
      <c r="G23" s="674"/>
      <c r="H23" s="674"/>
      <c r="I23" s="674"/>
      <c r="J23" s="674"/>
      <c r="K23" s="674"/>
      <c r="L23" s="674"/>
      <c r="M23" s="674"/>
    </row>
    <row r="24" spans="2:13" ht="20.149999999999999" customHeight="1">
      <c r="B24" s="671" t="s">
        <v>358</v>
      </c>
      <c r="C24" s="671"/>
      <c r="D24" s="671"/>
      <c r="E24" s="671"/>
      <c r="F24" s="671"/>
      <c r="G24" s="671"/>
      <c r="H24" s="671"/>
      <c r="I24" s="671"/>
      <c r="J24" s="671"/>
      <c r="K24" s="671"/>
      <c r="L24" s="671"/>
      <c r="M24" s="671"/>
    </row>
    <row r="25" spans="2:13" ht="52.5" customHeight="1">
      <c r="B25" s="672" t="s">
        <v>484</v>
      </c>
      <c r="C25" s="674"/>
      <c r="D25" s="674"/>
      <c r="E25" s="674"/>
      <c r="F25" s="674"/>
      <c r="G25" s="674"/>
      <c r="H25" s="674"/>
      <c r="I25" s="674"/>
      <c r="J25" s="674"/>
      <c r="K25" s="674"/>
      <c r="L25" s="674"/>
      <c r="M25" s="674"/>
    </row>
    <row r="26" spans="2:13" ht="36" customHeight="1">
      <c r="B26" s="672" t="s">
        <v>359</v>
      </c>
      <c r="C26" s="674"/>
      <c r="D26" s="674"/>
      <c r="E26" s="674"/>
      <c r="F26" s="674"/>
      <c r="G26" s="674"/>
      <c r="H26" s="674"/>
      <c r="I26" s="674"/>
      <c r="J26" s="674"/>
      <c r="K26" s="674"/>
      <c r="L26" s="674"/>
      <c r="M26" s="674"/>
    </row>
    <row r="27" spans="2:13" ht="12.65" customHeight="1">
      <c r="B27" s="289"/>
      <c r="C27" s="280"/>
      <c r="D27" s="280"/>
      <c r="E27" s="280"/>
      <c r="F27" s="280"/>
      <c r="G27" s="280"/>
      <c r="H27" s="280"/>
      <c r="I27" s="280"/>
      <c r="J27" s="280"/>
      <c r="K27" s="280"/>
      <c r="L27" s="280"/>
      <c r="M27" s="280"/>
    </row>
    <row r="28" spans="2:13" customFormat="1" ht="32.5" customHeight="1">
      <c r="B28" s="692" t="s">
        <v>346</v>
      </c>
      <c r="C28" s="692"/>
      <c r="D28" s="692"/>
      <c r="E28" s="692"/>
      <c r="F28" s="692"/>
      <c r="G28" s="692"/>
      <c r="H28" s="692"/>
      <c r="I28" s="692"/>
      <c r="J28" s="692"/>
      <c r="K28" s="692"/>
      <c r="L28" s="692"/>
      <c r="M28" s="692"/>
    </row>
    <row r="29" spans="2:13" customFormat="1" ht="34" customHeight="1">
      <c r="B29" s="704" t="s">
        <v>423</v>
      </c>
      <c r="C29" s="704"/>
      <c r="D29" s="704"/>
      <c r="E29" s="704"/>
      <c r="F29" s="704"/>
      <c r="G29" s="704"/>
      <c r="H29" s="704"/>
      <c r="I29" s="704"/>
      <c r="J29" s="704"/>
      <c r="K29" s="704"/>
      <c r="L29" s="704"/>
      <c r="M29" s="704"/>
    </row>
    <row r="30" spans="2:13" customFormat="1" ht="42" customHeight="1">
      <c r="B30" s="695" t="s">
        <v>343</v>
      </c>
      <c r="C30" s="696"/>
      <c r="D30" s="696"/>
      <c r="E30" s="696"/>
      <c r="F30" s="696"/>
      <c r="G30" s="696"/>
      <c r="H30" s="696"/>
      <c r="I30" s="696"/>
      <c r="J30" s="696"/>
      <c r="K30" s="696"/>
      <c r="L30" s="696"/>
      <c r="M30" s="697"/>
    </row>
    <row r="31" spans="2:13" customFormat="1" ht="32.5" customHeight="1">
      <c r="B31" s="320" t="s">
        <v>260</v>
      </c>
      <c r="C31" s="698" t="s">
        <v>349</v>
      </c>
      <c r="D31" s="699"/>
      <c r="E31" s="699"/>
      <c r="F31" s="699"/>
      <c r="G31" s="699"/>
      <c r="H31" s="699"/>
      <c r="I31" s="699"/>
      <c r="J31" s="699"/>
      <c r="K31" s="699"/>
      <c r="L31" s="699"/>
      <c r="M31" s="700"/>
    </row>
    <row r="32" spans="2:13" customFormat="1" ht="47.5" customHeight="1">
      <c r="B32" s="321"/>
      <c r="C32" s="326" t="s">
        <v>362</v>
      </c>
      <c r="D32" s="701" t="s">
        <v>351</v>
      </c>
      <c r="E32" s="702"/>
      <c r="F32" s="702"/>
      <c r="G32" s="702"/>
      <c r="H32" s="702"/>
      <c r="I32" s="702"/>
      <c r="J32" s="702"/>
      <c r="K32" s="702"/>
      <c r="L32" s="702"/>
      <c r="M32" s="703"/>
    </row>
    <row r="33" spans="2:13" customFormat="1" ht="47.5" customHeight="1">
      <c r="B33" s="321"/>
      <c r="C33" s="326" t="s">
        <v>363</v>
      </c>
      <c r="D33" s="701" t="s">
        <v>350</v>
      </c>
      <c r="E33" s="702"/>
      <c r="F33" s="702"/>
      <c r="G33" s="702"/>
      <c r="H33" s="702"/>
      <c r="I33" s="702"/>
      <c r="J33" s="702"/>
      <c r="K33" s="702"/>
      <c r="L33" s="702"/>
      <c r="M33" s="703"/>
    </row>
    <row r="34" spans="2:13" customFormat="1" ht="42" customHeight="1">
      <c r="B34" s="695" t="s">
        <v>344</v>
      </c>
      <c r="C34" s="696"/>
      <c r="D34" s="696"/>
      <c r="E34" s="696"/>
      <c r="F34" s="696"/>
      <c r="G34" s="696"/>
      <c r="H34" s="696"/>
      <c r="I34" s="696"/>
      <c r="J34" s="696"/>
      <c r="K34" s="696"/>
      <c r="L34" s="696"/>
      <c r="M34" s="697"/>
    </row>
    <row r="35" spans="2:13" customFormat="1" ht="101.5" customHeight="1">
      <c r="B35" s="705"/>
      <c r="C35" s="706"/>
      <c r="D35" s="706"/>
      <c r="E35" s="706"/>
      <c r="F35" s="706"/>
      <c r="G35" s="706"/>
      <c r="H35" s="706"/>
      <c r="I35" s="706"/>
      <c r="J35" s="706"/>
      <c r="K35" s="706"/>
      <c r="L35" s="706"/>
      <c r="M35" s="707"/>
    </row>
    <row r="36" spans="2:13" customFormat="1" ht="4.4000000000000004" customHeight="1">
      <c r="B36" s="322"/>
      <c r="C36" s="322"/>
      <c r="D36" s="322"/>
      <c r="E36" s="322"/>
      <c r="F36" s="322"/>
      <c r="G36" s="322"/>
      <c r="H36" s="322"/>
      <c r="I36" s="322"/>
      <c r="J36" s="322"/>
      <c r="K36" s="322"/>
      <c r="L36" s="322"/>
      <c r="M36" s="322"/>
    </row>
    <row r="37" spans="2:13" ht="19" customHeight="1">
      <c r="B37" s="673" t="s">
        <v>352</v>
      </c>
      <c r="C37" s="673"/>
      <c r="D37" s="673"/>
      <c r="E37" s="673"/>
      <c r="F37" s="673"/>
      <c r="G37" s="673"/>
      <c r="H37" s="673"/>
      <c r="I37" s="673"/>
      <c r="J37" s="673"/>
      <c r="K37" s="673"/>
      <c r="L37" s="673"/>
      <c r="M37" s="673"/>
    </row>
    <row r="38" spans="2:13" ht="20.149999999999999" customHeight="1">
      <c r="B38" s="671" t="s">
        <v>360</v>
      </c>
      <c r="C38" s="671"/>
      <c r="D38" s="671"/>
      <c r="E38" s="671"/>
      <c r="F38" s="671"/>
      <c r="G38" s="671"/>
      <c r="H38" s="671"/>
      <c r="I38" s="671"/>
      <c r="J38" s="671"/>
      <c r="K38" s="671"/>
      <c r="L38" s="671"/>
      <c r="M38" s="671"/>
    </row>
    <row r="39" spans="2:13" ht="41.5" customHeight="1">
      <c r="B39" s="672" t="s">
        <v>361</v>
      </c>
      <c r="C39" s="674"/>
      <c r="D39" s="674"/>
      <c r="E39" s="674"/>
      <c r="F39" s="674"/>
      <c r="G39" s="674"/>
      <c r="H39" s="674"/>
      <c r="I39" s="674"/>
      <c r="J39" s="674"/>
      <c r="K39" s="674"/>
      <c r="L39" s="674"/>
      <c r="M39" s="674"/>
    </row>
    <row r="40" spans="2:13" ht="20.149999999999999" customHeight="1">
      <c r="B40" s="671" t="s">
        <v>421</v>
      </c>
      <c r="C40" s="671"/>
      <c r="D40" s="671"/>
      <c r="E40" s="671"/>
      <c r="F40" s="671"/>
      <c r="G40" s="671"/>
      <c r="H40" s="671"/>
      <c r="I40" s="671"/>
      <c r="J40" s="671"/>
      <c r="K40" s="671"/>
      <c r="L40" s="671"/>
      <c r="M40" s="671"/>
    </row>
    <row r="41" spans="2:13" ht="68.150000000000006" customHeight="1">
      <c r="B41" s="672" t="s">
        <v>420</v>
      </c>
      <c r="C41" s="674"/>
      <c r="D41" s="674"/>
      <c r="E41" s="674"/>
      <c r="F41" s="674"/>
      <c r="G41" s="674"/>
      <c r="H41" s="674"/>
      <c r="I41" s="674"/>
      <c r="J41" s="674"/>
      <c r="K41" s="674"/>
      <c r="L41" s="674"/>
      <c r="M41" s="674"/>
    </row>
    <row r="42" spans="2:13" customFormat="1" ht="15" customHeight="1">
      <c r="B42" s="323"/>
      <c r="C42" s="324"/>
      <c r="D42" s="324"/>
      <c r="E42" s="324"/>
      <c r="F42" s="324"/>
      <c r="G42" s="324"/>
      <c r="H42" s="324"/>
      <c r="I42" s="324"/>
      <c r="J42" s="324"/>
      <c r="K42" s="324"/>
      <c r="L42" s="324"/>
      <c r="M42" s="324"/>
    </row>
    <row r="43" spans="2:13" ht="36" customHeight="1">
      <c r="B43" s="364" t="s">
        <v>395</v>
      </c>
      <c r="C43" s="282"/>
      <c r="D43" s="282"/>
      <c r="E43" s="282"/>
      <c r="F43" s="282"/>
      <c r="G43" s="282"/>
      <c r="H43" s="282"/>
      <c r="I43" s="286"/>
      <c r="J43" s="286"/>
      <c r="K43" s="286"/>
      <c r="L43" s="286"/>
      <c r="M43" s="286"/>
    </row>
    <row r="44" spans="2:13" ht="77.25" customHeight="1">
      <c r="B44" s="675" t="s">
        <v>396</v>
      </c>
      <c r="C44" s="676"/>
      <c r="D44" s="676"/>
      <c r="E44" s="676"/>
      <c r="F44" s="676"/>
      <c r="G44" s="676"/>
      <c r="H44" s="676"/>
      <c r="I44" s="676"/>
      <c r="J44" s="676"/>
      <c r="K44" s="676"/>
      <c r="L44" s="676"/>
      <c r="M44" s="676"/>
    </row>
    <row r="45" spans="2:13" ht="36.75" hidden="1" customHeight="1">
      <c r="B45" s="267"/>
      <c r="C45" s="267"/>
      <c r="D45" s="267"/>
      <c r="E45" s="267"/>
      <c r="F45" s="267"/>
      <c r="G45" s="267"/>
      <c r="H45" s="267"/>
      <c r="I45" s="267"/>
      <c r="J45" s="267"/>
      <c r="K45" s="267"/>
      <c r="L45" s="267"/>
      <c r="M45" s="267"/>
    </row>
    <row r="46" spans="2:13" ht="30" customHeight="1">
      <c r="B46" s="287" t="s">
        <v>260</v>
      </c>
      <c r="C46" s="677" t="s">
        <v>284</v>
      </c>
      <c r="D46" s="678"/>
      <c r="E46" s="678"/>
      <c r="F46" s="678"/>
      <c r="G46" s="678"/>
      <c r="H46" s="678"/>
      <c r="I46" s="678"/>
      <c r="J46" s="678"/>
      <c r="K46" s="678"/>
      <c r="L46" s="678"/>
      <c r="M46" s="679"/>
    </row>
    <row r="47" spans="2:13" ht="63.65" customHeight="1">
      <c r="B47" s="288"/>
      <c r="C47" s="326" t="s">
        <v>362</v>
      </c>
      <c r="D47" s="680" t="s">
        <v>318</v>
      </c>
      <c r="E47" s="681"/>
      <c r="F47" s="681"/>
      <c r="G47" s="681"/>
      <c r="H47" s="681"/>
      <c r="I47" s="681"/>
      <c r="J47" s="681"/>
      <c r="K47" s="681"/>
      <c r="L47" s="681"/>
      <c r="M47" s="682"/>
    </row>
    <row r="48" spans="2:13" ht="67.5" customHeight="1">
      <c r="B48" s="365"/>
      <c r="C48" s="367" t="s">
        <v>363</v>
      </c>
      <c r="D48" s="683" t="s">
        <v>319</v>
      </c>
      <c r="E48" s="684"/>
      <c r="F48" s="684"/>
      <c r="G48" s="684"/>
      <c r="H48" s="684"/>
      <c r="I48" s="684"/>
      <c r="J48" s="684"/>
      <c r="K48" s="684"/>
      <c r="L48" s="684"/>
      <c r="M48" s="685"/>
    </row>
    <row r="49" spans="2:13" ht="5.15" customHeight="1">
      <c r="B49" s="282"/>
      <c r="C49" s="282"/>
      <c r="D49" s="282"/>
      <c r="E49" s="282"/>
      <c r="F49" s="282"/>
      <c r="G49" s="282"/>
      <c r="H49" s="282"/>
      <c r="I49" s="286"/>
      <c r="J49" s="286"/>
      <c r="K49" s="286"/>
      <c r="L49" s="286"/>
      <c r="M49" s="286"/>
    </row>
    <row r="50" spans="2:13" ht="60" customHeight="1">
      <c r="B50" s="282"/>
      <c r="C50" s="289"/>
      <c r="D50" s="686" t="s">
        <v>364</v>
      </c>
      <c r="E50" s="686"/>
      <c r="F50" s="686"/>
      <c r="G50" s="686"/>
      <c r="H50" s="686"/>
      <c r="I50" s="686"/>
      <c r="J50" s="686"/>
      <c r="K50" s="686"/>
      <c r="L50" s="686"/>
      <c r="M50" s="686"/>
    </row>
    <row r="51" spans="2:13" ht="19" customHeight="1">
      <c r="B51" s="673" t="s">
        <v>352</v>
      </c>
      <c r="C51" s="673"/>
      <c r="D51" s="673"/>
      <c r="E51" s="673"/>
      <c r="F51" s="673"/>
      <c r="G51" s="673"/>
      <c r="H51" s="673"/>
      <c r="I51" s="673"/>
      <c r="J51" s="673"/>
      <c r="K51" s="673"/>
      <c r="L51" s="673"/>
      <c r="M51" s="673"/>
    </row>
    <row r="52" spans="2:13" ht="20.149999999999999" customHeight="1">
      <c r="B52" s="671" t="s">
        <v>353</v>
      </c>
      <c r="C52" s="671"/>
      <c r="D52" s="671"/>
      <c r="E52" s="671"/>
      <c r="F52" s="671"/>
      <c r="G52" s="671"/>
      <c r="H52" s="671"/>
      <c r="I52" s="671"/>
      <c r="J52" s="671"/>
      <c r="K52" s="671"/>
      <c r="L52" s="671"/>
      <c r="M52" s="671"/>
    </row>
    <row r="53" spans="2:13" ht="20.149999999999999" customHeight="1">
      <c r="B53" s="671" t="s">
        <v>368</v>
      </c>
      <c r="C53" s="671"/>
      <c r="D53" s="671"/>
      <c r="E53" s="671"/>
      <c r="F53" s="671"/>
      <c r="G53" s="671"/>
      <c r="H53" s="671"/>
      <c r="I53" s="671"/>
      <c r="J53" s="671"/>
      <c r="K53" s="671"/>
      <c r="L53" s="671"/>
      <c r="M53" s="671"/>
    </row>
    <row r="54" spans="2:13" ht="19.5" customHeight="1">
      <c r="B54" s="674" t="s">
        <v>366</v>
      </c>
      <c r="C54" s="674"/>
      <c r="D54" s="674"/>
      <c r="E54" s="674"/>
      <c r="F54" s="674"/>
      <c r="G54" s="674"/>
      <c r="H54" s="674"/>
      <c r="I54" s="674"/>
      <c r="J54" s="674"/>
      <c r="K54" s="674"/>
      <c r="L54" s="674"/>
      <c r="M54" s="674"/>
    </row>
    <row r="55" spans="2:13" ht="20.149999999999999" customHeight="1">
      <c r="B55" s="671" t="s">
        <v>358</v>
      </c>
      <c r="C55" s="671"/>
      <c r="D55" s="671"/>
      <c r="E55" s="671"/>
      <c r="F55" s="671"/>
      <c r="G55" s="671"/>
      <c r="H55" s="671"/>
      <c r="I55" s="671"/>
      <c r="J55" s="671"/>
      <c r="K55" s="671"/>
      <c r="L55" s="671"/>
      <c r="M55" s="671"/>
    </row>
    <row r="56" spans="2:13" ht="19.5" customHeight="1">
      <c r="B56" s="693" t="s">
        <v>365</v>
      </c>
      <c r="C56" s="694"/>
      <c r="D56" s="694"/>
      <c r="E56" s="694"/>
      <c r="F56" s="694"/>
      <c r="G56" s="694"/>
      <c r="H56" s="694"/>
      <c r="I56" s="694"/>
      <c r="J56" s="694"/>
      <c r="K56" s="694"/>
      <c r="L56" s="694"/>
      <c r="M56" s="694"/>
    </row>
    <row r="57" spans="2:13" ht="36" customHeight="1">
      <c r="B57" s="281" t="s">
        <v>114</v>
      </c>
    </row>
    <row r="58" spans="2:13" ht="14.5" customHeight="1"/>
    <row r="59" spans="2:13" ht="30" customHeight="1"/>
    <row r="60" spans="2:13" ht="63.65" customHeight="1"/>
    <row r="61" spans="2:13" ht="60.65" customHeight="1"/>
    <row r="62" spans="2:13" ht="5.15" customHeight="1"/>
    <row r="63" spans="2:13" ht="50.5" customHeight="1"/>
    <row r="64" spans="2:13" ht="61.4" customHeight="1"/>
  </sheetData>
  <sheetProtection algorithmName="SHA-512" hashValue="2p5Qf6LwI6wVYnwxlj/ZJhugkWJ68kqrgejD90UhjOjkXnSdd5kCQehPeQpELvbhlTF64mrvK5BfLhRJbGDEIw==" saltValue="IYBdMClgUqNLWMP1ONX3rg==" spinCount="100000" sheet="1" objects="1" scenarios="1"/>
  <protectedRanges>
    <protectedRange sqref="B13 B14 B32 B33 B35:M35 B47 B48" name="範囲1"/>
  </protectedRanges>
  <customSheetViews>
    <customSheetView guid="{00E5FA86-1172-4EED-8DB5-202766590116}" showPageBreaks="1" printArea="1" hiddenRows="1" view="pageBreakPreview" topLeftCell="A19">
      <selection activeCell="B33" sqref="B33"/>
      <rowBreaks count="2" manualBreakCount="2">
        <brk id="26" min="1" max="12" man="1"/>
        <brk id="41" min="1" max="12" man="1"/>
      </rowBreaks>
      <pageMargins left="0.31496062992125984" right="0.31496062992125984" top="0.35433070866141736" bottom="0.35433070866141736" header="0.31496062992125984" footer="0.31496062992125984"/>
      <printOptions horizontalCentered="1"/>
      <pageSetup paperSize="9" scale="88" orientation="portrait" r:id="rId1"/>
    </customSheetView>
  </customSheetViews>
  <mergeCells count="43">
    <mergeCell ref="B21:M21"/>
    <mergeCell ref="B23:M23"/>
    <mergeCell ref="B25:M25"/>
    <mergeCell ref="B26:M26"/>
    <mergeCell ref="B56:M56"/>
    <mergeCell ref="B28:M28"/>
    <mergeCell ref="B30:M30"/>
    <mergeCell ref="C31:M31"/>
    <mergeCell ref="D32:M32"/>
    <mergeCell ref="D33:M33"/>
    <mergeCell ref="B29:M29"/>
    <mergeCell ref="B34:M34"/>
    <mergeCell ref="B35:M35"/>
    <mergeCell ref="B37:M37"/>
    <mergeCell ref="B38:M38"/>
    <mergeCell ref="B40:M40"/>
    <mergeCell ref="B2:M2"/>
    <mergeCell ref="G4:M4"/>
    <mergeCell ref="G5:M5"/>
    <mergeCell ref="G6:M6"/>
    <mergeCell ref="B8:M11"/>
    <mergeCell ref="B7:M7"/>
    <mergeCell ref="C12:M12"/>
    <mergeCell ref="D13:M13"/>
    <mergeCell ref="D14:M14"/>
    <mergeCell ref="D16:M16"/>
    <mergeCell ref="B18:M18"/>
    <mergeCell ref="B20:M20"/>
    <mergeCell ref="B22:M22"/>
    <mergeCell ref="B24:M24"/>
    <mergeCell ref="B19:M19"/>
    <mergeCell ref="B55:M55"/>
    <mergeCell ref="B53:M53"/>
    <mergeCell ref="B52:M52"/>
    <mergeCell ref="B51:M51"/>
    <mergeCell ref="B54:M54"/>
    <mergeCell ref="B44:M44"/>
    <mergeCell ref="C46:M46"/>
    <mergeCell ref="D47:M47"/>
    <mergeCell ref="D48:M48"/>
    <mergeCell ref="D50:M50"/>
    <mergeCell ref="B41:M41"/>
    <mergeCell ref="B39:M39"/>
  </mergeCells>
  <phoneticPr fontId="2"/>
  <dataValidations count="1">
    <dataValidation type="list" allowBlank="1" showInputMessage="1" showErrorMessage="1" sqref="B13:B14 B47:B48 B32:B33">
      <formula1>"〇"</formula1>
    </dataValidation>
  </dataValidations>
  <printOptions horizontalCentered="1"/>
  <pageMargins left="0.31496062992125984" right="0.31496062992125984" top="0.35433070866141736" bottom="0.35433070866141736" header="0.31496062992125984" footer="0.31496062992125984"/>
  <pageSetup paperSize="9" scale="88" orientation="portrait" r:id="rId2"/>
  <rowBreaks count="2" manualBreakCount="2">
    <brk id="26" min="1" max="12" man="1"/>
    <brk id="41" min="1" max="12" man="1"/>
  </rowBreaks>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M37"/>
  <sheetViews>
    <sheetView view="pageBreakPreview" zoomScaleNormal="100" zoomScaleSheetLayoutView="100" workbookViewId="0">
      <selection activeCell="P13" sqref="P13"/>
    </sheetView>
  </sheetViews>
  <sheetFormatPr defaultRowHeight="14"/>
  <cols>
    <col min="1" max="1" width="2.5" customWidth="1"/>
    <col min="10" max="10" width="12.08203125" customWidth="1"/>
  </cols>
  <sheetData>
    <row r="2" spans="2:10" ht="25" customHeight="1">
      <c r="B2" s="708" t="s">
        <v>390</v>
      </c>
      <c r="C2" s="708"/>
      <c r="D2" s="708"/>
      <c r="E2" s="708"/>
      <c r="F2" s="708"/>
      <c r="G2" s="708"/>
      <c r="H2" s="708"/>
      <c r="I2" s="708"/>
      <c r="J2" s="708"/>
    </row>
    <row r="3" spans="2:10">
      <c r="B3" s="355"/>
      <c r="C3" s="355"/>
      <c r="D3" s="355"/>
      <c r="E3" s="355"/>
      <c r="F3" s="355"/>
      <c r="G3" s="355"/>
      <c r="H3" s="355"/>
      <c r="I3" s="355"/>
      <c r="J3" s="355"/>
    </row>
    <row r="4" spans="2:10">
      <c r="B4" s="356"/>
      <c r="C4" s="356"/>
      <c r="D4" s="356"/>
      <c r="E4" s="356"/>
      <c r="F4" s="356"/>
      <c r="G4" s="357" t="s">
        <v>259</v>
      </c>
      <c r="H4" s="709">
        <f>'基礎情報入力シート（要入力）'!D9</f>
        <v>0</v>
      </c>
      <c r="I4" s="709"/>
      <c r="J4" s="710"/>
    </row>
    <row r="5" spans="2:10">
      <c r="B5" s="356"/>
      <c r="C5" s="356"/>
      <c r="D5" s="356"/>
      <c r="E5" s="356"/>
      <c r="F5" s="356"/>
      <c r="G5" s="358" t="s">
        <v>88</v>
      </c>
      <c r="H5" s="711">
        <f>'基礎情報入力シート（要入力）'!D13</f>
        <v>0</v>
      </c>
      <c r="I5" s="711"/>
      <c r="J5" s="712"/>
    </row>
    <row r="6" spans="2:10">
      <c r="B6" s="356"/>
      <c r="C6" s="356"/>
      <c r="D6" s="356"/>
      <c r="E6" s="356"/>
      <c r="F6" s="356"/>
      <c r="G6" s="359" t="s">
        <v>86</v>
      </c>
      <c r="H6" s="713">
        <f>'基礎情報入力シート（要入力）'!D14</f>
        <v>0</v>
      </c>
      <c r="I6" s="713"/>
      <c r="J6" s="714"/>
    </row>
    <row r="7" spans="2:10" ht="15.65" customHeight="1">
      <c r="B7" s="356" t="s">
        <v>391</v>
      </c>
      <c r="C7" s="356"/>
      <c r="D7" s="356"/>
      <c r="E7" s="356"/>
      <c r="F7" s="356"/>
      <c r="G7" s="356"/>
      <c r="H7" s="356"/>
      <c r="I7" s="356"/>
      <c r="J7" s="356"/>
    </row>
    <row r="8" spans="2:10" ht="7" customHeight="1">
      <c r="B8" s="356"/>
      <c r="C8" s="356"/>
      <c r="D8" s="356"/>
      <c r="E8" s="356"/>
      <c r="F8" s="356"/>
      <c r="G8" s="356"/>
      <c r="H8" s="356"/>
      <c r="I8" s="356"/>
      <c r="J8" s="356"/>
    </row>
    <row r="9" spans="2:10" ht="15" customHeight="1">
      <c r="B9" s="356"/>
      <c r="C9" s="356"/>
      <c r="D9" s="708" t="s">
        <v>324</v>
      </c>
      <c r="E9" s="708"/>
      <c r="F9" s="356"/>
      <c r="G9" s="708" t="s">
        <v>392</v>
      </c>
      <c r="H9" s="708"/>
      <c r="I9" s="356"/>
      <c r="J9" s="356"/>
    </row>
    <row r="10" spans="2:10" ht="15" customHeight="1">
      <c r="B10" s="360"/>
      <c r="C10" s="356" t="s">
        <v>326</v>
      </c>
      <c r="D10" s="716" t="s">
        <v>331</v>
      </c>
      <c r="E10" s="716"/>
      <c r="F10" s="355" t="s">
        <v>325</v>
      </c>
      <c r="G10" s="716" t="s">
        <v>331</v>
      </c>
      <c r="H10" s="716"/>
      <c r="I10" s="356"/>
      <c r="J10" s="356"/>
    </row>
    <row r="11" spans="2:10" ht="15" customHeight="1">
      <c r="B11" s="360"/>
      <c r="C11" s="356" t="s">
        <v>327</v>
      </c>
      <c r="D11" s="716" t="s">
        <v>331</v>
      </c>
      <c r="E11" s="716"/>
      <c r="F11" s="355" t="s">
        <v>325</v>
      </c>
      <c r="G11" s="716" t="s">
        <v>331</v>
      </c>
      <c r="H11" s="716"/>
      <c r="I11" s="356"/>
      <c r="J11" s="356"/>
    </row>
    <row r="12" spans="2:10" ht="15" customHeight="1">
      <c r="B12" s="360"/>
      <c r="C12" s="356" t="s">
        <v>328</v>
      </c>
      <c r="D12" s="716" t="s">
        <v>331</v>
      </c>
      <c r="E12" s="716"/>
      <c r="F12" s="355" t="s">
        <v>325</v>
      </c>
      <c r="G12" s="716" t="s">
        <v>331</v>
      </c>
      <c r="H12" s="716"/>
      <c r="I12" s="356"/>
      <c r="J12" s="356"/>
    </row>
    <row r="13" spans="2:10" ht="15" customHeight="1">
      <c r="B13" s="360"/>
      <c r="C13" s="356" t="s">
        <v>329</v>
      </c>
      <c r="D13" s="716" t="s">
        <v>331</v>
      </c>
      <c r="E13" s="716"/>
      <c r="F13" s="355" t="s">
        <v>325</v>
      </c>
      <c r="G13" s="716" t="s">
        <v>331</v>
      </c>
      <c r="H13" s="716"/>
      <c r="I13" s="356"/>
      <c r="J13" s="356"/>
    </row>
    <row r="14" spans="2:10" ht="15" customHeight="1">
      <c r="B14" s="360"/>
      <c r="C14" s="356" t="s">
        <v>330</v>
      </c>
      <c r="D14" s="716" t="s">
        <v>331</v>
      </c>
      <c r="E14" s="716"/>
      <c r="F14" s="355" t="s">
        <v>325</v>
      </c>
      <c r="G14" s="716" t="s">
        <v>331</v>
      </c>
      <c r="H14" s="716"/>
      <c r="I14" s="356"/>
      <c r="J14" s="356"/>
    </row>
    <row r="15" spans="2:10" ht="27" customHeight="1">
      <c r="B15" s="356"/>
      <c r="C15" s="717" t="s">
        <v>332</v>
      </c>
      <c r="D15" s="717"/>
      <c r="E15" s="717"/>
      <c r="F15" s="717"/>
      <c r="G15" s="717"/>
      <c r="H15" s="717"/>
      <c r="I15" s="717"/>
      <c r="J15" s="717"/>
    </row>
    <row r="16" spans="2:10" ht="7.5" customHeight="1">
      <c r="B16" s="356"/>
      <c r="C16" s="361"/>
      <c r="D16" s="361"/>
      <c r="E16" s="361"/>
      <c r="F16" s="361"/>
      <c r="G16" s="361"/>
      <c r="H16" s="361"/>
      <c r="I16" s="361"/>
      <c r="J16" s="361"/>
    </row>
    <row r="17" spans="2:13" ht="16" customHeight="1">
      <c r="B17" s="356"/>
      <c r="C17" s="356" t="s">
        <v>333</v>
      </c>
      <c r="D17" s="356"/>
      <c r="E17" s="356"/>
      <c r="F17" s="356"/>
      <c r="G17" s="356"/>
      <c r="H17" s="356"/>
      <c r="I17" s="356"/>
      <c r="J17" s="356"/>
    </row>
    <row r="18" spans="2:13" ht="16" customHeight="1">
      <c r="B18" s="356"/>
      <c r="C18" s="362"/>
      <c r="D18" s="356" t="s">
        <v>334</v>
      </c>
      <c r="E18" s="356"/>
      <c r="F18" s="356"/>
      <c r="G18" s="356"/>
      <c r="H18" s="356"/>
      <c r="I18" s="356"/>
      <c r="J18" s="356"/>
    </row>
    <row r="19" spans="2:13" ht="16" customHeight="1">
      <c r="B19" s="356"/>
      <c r="C19" s="356"/>
      <c r="D19" s="356"/>
      <c r="E19" s="356"/>
      <c r="F19" s="356"/>
      <c r="G19" s="356"/>
      <c r="H19" s="356"/>
      <c r="I19" s="356"/>
      <c r="J19" s="356"/>
    </row>
    <row r="20" spans="2:13">
      <c r="B20" s="356" t="s">
        <v>393</v>
      </c>
      <c r="C20" s="356"/>
      <c r="D20" s="356"/>
      <c r="E20" s="356"/>
      <c r="F20" s="356"/>
      <c r="G20" s="356"/>
      <c r="H20" s="356"/>
      <c r="I20" s="356"/>
      <c r="J20" s="356"/>
    </row>
    <row r="21" spans="2:13" ht="112.5" customHeight="1">
      <c r="B21" s="715" t="s">
        <v>403</v>
      </c>
      <c r="C21" s="715"/>
      <c r="D21" s="715"/>
      <c r="E21" s="715"/>
      <c r="F21" s="715"/>
      <c r="G21" s="715"/>
      <c r="H21" s="715"/>
      <c r="I21" s="715"/>
      <c r="J21" s="715"/>
    </row>
    <row r="22" spans="2:13" ht="9" customHeight="1">
      <c r="B22" s="356"/>
      <c r="C22" s="356"/>
      <c r="D22" s="356"/>
      <c r="E22" s="356"/>
      <c r="F22" s="356"/>
      <c r="G22" s="356"/>
      <c r="H22" s="356"/>
      <c r="I22" s="356"/>
      <c r="J22" s="356"/>
    </row>
    <row r="23" spans="2:13" s="281" customFormat="1" ht="20.149999999999999" customHeight="1">
      <c r="B23" s="673" t="s">
        <v>401</v>
      </c>
      <c r="C23" s="673"/>
      <c r="D23" s="673"/>
      <c r="E23" s="673"/>
      <c r="F23" s="673"/>
      <c r="G23" s="673"/>
      <c r="H23" s="673"/>
      <c r="I23" s="673"/>
      <c r="J23" s="673"/>
      <c r="K23" s="673"/>
      <c r="L23" s="673"/>
      <c r="M23" s="673"/>
    </row>
    <row r="24" spans="2:13" s="281" customFormat="1" ht="20.149999999999999" customHeight="1">
      <c r="B24" s="671" t="s">
        <v>402</v>
      </c>
      <c r="C24" s="671"/>
      <c r="D24" s="671"/>
      <c r="E24" s="671"/>
      <c r="F24" s="671"/>
      <c r="G24" s="671"/>
      <c r="H24" s="671"/>
      <c r="I24" s="671"/>
      <c r="J24" s="671"/>
      <c r="K24" s="671"/>
      <c r="L24" s="671"/>
      <c r="M24" s="671"/>
    </row>
    <row r="25" spans="2:13" s="281" customFormat="1" ht="20.149999999999999" customHeight="1">
      <c r="B25" s="672" t="s">
        <v>397</v>
      </c>
      <c r="C25" s="674"/>
      <c r="D25" s="674"/>
      <c r="E25" s="674"/>
      <c r="F25" s="674"/>
      <c r="G25" s="674"/>
      <c r="H25" s="674"/>
      <c r="I25" s="674"/>
      <c r="J25" s="674"/>
      <c r="K25" s="674"/>
      <c r="L25" s="674"/>
      <c r="M25" s="674"/>
    </row>
    <row r="26" spans="2:13" s="281" customFormat="1" ht="20.149999999999999" customHeight="1">
      <c r="B26" s="671" t="s">
        <v>398</v>
      </c>
      <c r="C26" s="671"/>
      <c r="D26" s="671"/>
      <c r="E26" s="671"/>
      <c r="F26" s="671"/>
      <c r="G26" s="671"/>
      <c r="H26" s="671"/>
      <c r="I26" s="671"/>
      <c r="J26" s="671"/>
      <c r="K26" s="671"/>
      <c r="L26" s="671"/>
      <c r="M26" s="671"/>
    </row>
    <row r="27" spans="2:13" s="281" customFormat="1" ht="78" customHeight="1">
      <c r="B27" s="672" t="s">
        <v>399</v>
      </c>
      <c r="C27" s="672"/>
      <c r="D27" s="672"/>
      <c r="E27" s="672"/>
      <c r="F27" s="672"/>
      <c r="G27" s="672"/>
      <c r="H27" s="672"/>
      <c r="I27" s="672"/>
      <c r="J27" s="672"/>
      <c r="K27" s="311"/>
      <c r="L27" s="311"/>
      <c r="M27" s="311"/>
    </row>
    <row r="28" spans="2:13" s="281" customFormat="1" ht="20.149999999999999" customHeight="1">
      <c r="B28" s="671" t="s">
        <v>358</v>
      </c>
      <c r="C28" s="671"/>
      <c r="D28" s="671"/>
      <c r="E28" s="671"/>
      <c r="F28" s="671"/>
      <c r="G28" s="671"/>
      <c r="H28" s="671"/>
      <c r="I28" s="671"/>
      <c r="J28" s="671"/>
      <c r="K28" s="671"/>
      <c r="L28" s="671"/>
      <c r="M28" s="671"/>
    </row>
    <row r="29" spans="2:13" s="281" customFormat="1" ht="20.149999999999999" customHeight="1">
      <c r="B29" s="672" t="s">
        <v>400</v>
      </c>
      <c r="C29" s="674"/>
      <c r="D29" s="674"/>
      <c r="E29" s="674"/>
      <c r="F29" s="674"/>
      <c r="G29" s="674"/>
      <c r="H29" s="674"/>
      <c r="I29" s="674"/>
      <c r="J29" s="674"/>
      <c r="K29" s="674"/>
      <c r="L29" s="674"/>
      <c r="M29" s="674"/>
    </row>
    <row r="30" spans="2:13" ht="16" customHeight="1">
      <c r="B30" s="356"/>
      <c r="C30" s="356"/>
      <c r="D30" s="356"/>
      <c r="E30" s="356"/>
      <c r="F30" s="356"/>
      <c r="G30" s="356"/>
      <c r="H30" s="356"/>
      <c r="I30" s="356"/>
      <c r="J30" s="356"/>
    </row>
    <row r="31" spans="2:13">
      <c r="B31" s="356" t="s">
        <v>394</v>
      </c>
      <c r="C31" s="356"/>
      <c r="D31" s="356"/>
      <c r="E31" s="356"/>
      <c r="F31" s="356"/>
      <c r="G31" s="356"/>
      <c r="H31" s="356"/>
      <c r="I31" s="356"/>
      <c r="J31" s="356"/>
    </row>
    <row r="32" spans="2:13">
      <c r="B32" s="356"/>
      <c r="C32" s="356" t="s">
        <v>335</v>
      </c>
      <c r="D32" s="356"/>
      <c r="E32" s="356"/>
      <c r="F32" s="356"/>
      <c r="G32" s="356"/>
      <c r="H32" s="356"/>
      <c r="I32" s="356"/>
      <c r="J32" s="356"/>
    </row>
    <row r="33" spans="2:10">
      <c r="B33" s="356"/>
      <c r="C33" s="363" t="s">
        <v>114</v>
      </c>
      <c r="D33" s="356" t="s">
        <v>369</v>
      </c>
      <c r="E33" s="356"/>
      <c r="F33" s="356"/>
      <c r="G33" s="356"/>
      <c r="H33" s="356"/>
      <c r="I33" s="356"/>
      <c r="J33" s="356"/>
    </row>
    <row r="34" spans="2:10">
      <c r="B34" s="356"/>
      <c r="C34" s="356"/>
      <c r="D34" s="356"/>
      <c r="E34" s="356"/>
      <c r="F34" s="356"/>
      <c r="G34" s="356"/>
      <c r="H34" s="356"/>
      <c r="I34" s="356"/>
      <c r="J34" s="356"/>
    </row>
    <row r="35" spans="2:10">
      <c r="B35" s="356" t="s">
        <v>262</v>
      </c>
      <c r="C35" s="356"/>
      <c r="D35" s="356"/>
      <c r="E35" s="356"/>
      <c r="F35" s="356"/>
      <c r="G35" s="356"/>
      <c r="H35" s="356"/>
      <c r="I35" s="356"/>
      <c r="J35" s="356"/>
    </row>
    <row r="36" spans="2:10">
      <c r="B36" s="356" t="s">
        <v>263</v>
      </c>
      <c r="C36" s="356"/>
      <c r="D36" s="356"/>
      <c r="E36" s="356"/>
      <c r="F36" s="356"/>
      <c r="G36" s="356"/>
      <c r="H36" s="356"/>
      <c r="I36" s="356"/>
      <c r="J36" s="356"/>
    </row>
    <row r="37" spans="2:10">
      <c r="B37" s="282"/>
      <c r="C37" s="282"/>
      <c r="D37" s="282"/>
      <c r="E37" s="282"/>
      <c r="F37" s="282"/>
      <c r="G37" s="282"/>
      <c r="H37" s="282"/>
      <c r="I37" s="282"/>
      <c r="J37" s="282"/>
    </row>
  </sheetData>
  <sheetProtection algorithmName="SHA-512" hashValue="HCIJoAoLeAIJV6Api3LM5xylnBWatwnVNcp4no4Gb94Q9HzHopL9xPQzlyqI1u/cFRT76r/d9ai4DVOc+HNI8A==" saltValue="NDDDa6Q0NE2f3wdyMBmIbg==" spinCount="100000" sheet="1" objects="1" scenarios="1"/>
  <protectedRanges>
    <protectedRange sqref="D10:E14 G10:H14 C18 C33" name="範囲2"/>
  </protectedRanges>
  <customSheetViews>
    <customSheetView guid="{00E5FA86-1172-4EED-8DB5-202766590116}" showPageBreaks="1" printArea="1" view="pageBreakPreview" topLeftCell="A28">
      <selection activeCell="D13" sqref="D13:E13"/>
      <pageMargins left="0.7" right="0.7" top="0.75" bottom="0.75" header="0.3" footer="0.3"/>
      <pageSetup paperSize="9" scale="96" orientation="portrait" r:id="rId1"/>
    </customSheetView>
  </customSheetViews>
  <mergeCells count="25">
    <mergeCell ref="G11:H11"/>
    <mergeCell ref="G10:H10"/>
    <mergeCell ref="B29:M29"/>
    <mergeCell ref="B27:J27"/>
    <mergeCell ref="B23:M23"/>
    <mergeCell ref="B24:M24"/>
    <mergeCell ref="B25:M25"/>
    <mergeCell ref="B26:M26"/>
    <mergeCell ref="B28:M28"/>
    <mergeCell ref="B2:J2"/>
    <mergeCell ref="H4:J4"/>
    <mergeCell ref="H5:J5"/>
    <mergeCell ref="H6:J6"/>
    <mergeCell ref="B21:J21"/>
    <mergeCell ref="G9:H9"/>
    <mergeCell ref="D14:E14"/>
    <mergeCell ref="D13:E13"/>
    <mergeCell ref="D12:E12"/>
    <mergeCell ref="D11:E11"/>
    <mergeCell ref="D9:E9"/>
    <mergeCell ref="D10:E10"/>
    <mergeCell ref="G14:H14"/>
    <mergeCell ref="C15:J15"/>
    <mergeCell ref="G13:H13"/>
    <mergeCell ref="G12:H12"/>
  </mergeCells>
  <phoneticPr fontId="2"/>
  <dataValidations count="1">
    <dataValidation type="list" allowBlank="1" showInputMessage="1" showErrorMessage="1" sqref="C33">
      <formula1>"✔,　"</formula1>
    </dataValidation>
  </dataValidations>
  <pageMargins left="0.7" right="0.7" top="0.75" bottom="0.75" header="0.3" footer="0.3"/>
  <pageSetup paperSize="9" scale="96" orientation="portrait"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00" zoomScaleSheetLayoutView="100" workbookViewId="0">
      <selection activeCell="K13" sqref="K13"/>
    </sheetView>
  </sheetViews>
  <sheetFormatPr defaultRowHeight="14"/>
  <cols>
    <col min="1" max="1" width="6" customWidth="1"/>
    <col min="2" max="8" width="10.58203125" customWidth="1"/>
    <col min="9" max="9" width="6" customWidth="1"/>
  </cols>
  <sheetData>
    <row r="1" spans="1:9" ht="20.149999999999999" customHeight="1">
      <c r="G1" s="720" t="str">
        <f>IF('基礎情報入力シート（要入力）'!$D$3="","　年　月　日",'基礎情報入力シート（要入力）'!$D$3)</f>
        <v>　年　月　日</v>
      </c>
      <c r="H1" s="720"/>
    </row>
    <row r="2" spans="1:9" ht="20.149999999999999" customHeight="1">
      <c r="B2" t="s">
        <v>337</v>
      </c>
    </row>
    <row r="3" spans="1:9" ht="20.149999999999999" customHeight="1"/>
    <row r="4" spans="1:9" ht="26.5" customHeight="1">
      <c r="A4" s="721" t="s">
        <v>336</v>
      </c>
      <c r="B4" s="722"/>
      <c r="C4" s="722"/>
      <c r="D4" s="722"/>
      <c r="E4" s="722"/>
      <c r="F4" s="722"/>
      <c r="G4" s="722"/>
      <c r="H4" s="722"/>
      <c r="I4" s="722"/>
    </row>
    <row r="5" spans="1:9" ht="20.149999999999999" customHeight="1"/>
    <row r="6" spans="1:9" ht="20.149999999999999" customHeight="1">
      <c r="G6" s="382"/>
      <c r="H6" s="382"/>
    </row>
    <row r="7" spans="1:9" ht="20.149999999999999" customHeight="1"/>
    <row r="8" spans="1:9" ht="70" customHeight="1">
      <c r="B8" s="723" t="s">
        <v>460</v>
      </c>
      <c r="C8" s="724"/>
      <c r="D8" s="724"/>
      <c r="E8" s="724"/>
      <c r="F8" s="724"/>
      <c r="G8" s="724"/>
      <c r="H8" s="724"/>
    </row>
    <row r="9" spans="1:9" ht="20.149999999999999" customHeight="1"/>
    <row r="10" spans="1:9" ht="20.149999999999999" customHeight="1">
      <c r="E10" s="317" t="s">
        <v>338</v>
      </c>
    </row>
    <row r="11" spans="1:9" ht="20.149999999999999" customHeight="1"/>
    <row r="12" spans="1:9" ht="51" customHeight="1">
      <c r="B12" s="725" t="s">
        <v>339</v>
      </c>
      <c r="C12" s="725"/>
      <c r="D12" s="725"/>
      <c r="E12" s="725"/>
      <c r="F12" s="725"/>
      <c r="G12" s="725"/>
      <c r="H12" s="725"/>
    </row>
    <row r="13" spans="1:9" ht="20.149999999999999" customHeight="1"/>
    <row r="14" spans="1:9" ht="33.65" customHeight="1">
      <c r="B14" s="725" t="s">
        <v>340</v>
      </c>
      <c r="C14" s="725"/>
      <c r="D14" s="725"/>
      <c r="E14" s="725"/>
      <c r="F14" s="725"/>
      <c r="G14" s="725"/>
      <c r="H14" s="725"/>
    </row>
    <row r="15" spans="1:9" ht="20.149999999999999" customHeight="1"/>
    <row r="16" spans="1:9" ht="20.149999999999999" customHeight="1"/>
    <row r="17" spans="3:8" ht="20.149999999999999" customHeight="1"/>
    <row r="18" spans="3:8" ht="20.149999999999999" customHeight="1"/>
    <row r="19" spans="3:8" ht="20.149999999999999" customHeight="1"/>
    <row r="20" spans="3:8" ht="20.149999999999999" customHeight="1"/>
    <row r="21" spans="3:8" ht="20.149999999999999" customHeight="1"/>
    <row r="22" spans="3:8" ht="20.149999999999999" customHeight="1"/>
    <row r="23" spans="3:8" ht="20.149999999999999" customHeight="1"/>
    <row r="24" spans="3:8" ht="20.149999999999999" customHeight="1"/>
    <row r="25" spans="3:8" ht="20.149999999999999" customHeight="1"/>
    <row r="26" spans="3:8" ht="20.149999999999999" customHeight="1"/>
    <row r="27" spans="3:8" ht="20.149999999999999" customHeight="1"/>
    <row r="28" spans="3:8" ht="20.149999999999999" customHeight="1"/>
    <row r="29" spans="3:8" ht="28" customHeight="1">
      <c r="C29" s="318" t="s">
        <v>341</v>
      </c>
      <c r="D29" s="383"/>
      <c r="E29" s="719">
        <f>'基礎情報入力シート（要入力）'!$D$5</f>
        <v>0</v>
      </c>
      <c r="F29" s="719"/>
      <c r="G29" s="719"/>
      <c r="H29" s="719"/>
    </row>
    <row r="30" spans="3:8" ht="28" customHeight="1">
      <c r="C30" s="318" t="s">
        <v>342</v>
      </c>
      <c r="D30" s="383"/>
      <c r="E30" s="718">
        <f>'基礎情報入力シート（要入力）'!$D$6</f>
        <v>0</v>
      </c>
      <c r="F30" s="718"/>
      <c r="G30" s="718"/>
      <c r="H30" s="718"/>
    </row>
    <row r="31" spans="3:8" ht="28" customHeight="1">
      <c r="C31" s="318" t="s">
        <v>447</v>
      </c>
      <c r="D31" s="383"/>
      <c r="E31" s="718">
        <f>'基礎情報入力シート（要入力）'!$D$9</f>
        <v>0</v>
      </c>
      <c r="F31" s="718"/>
      <c r="G31" s="718"/>
      <c r="H31" s="718"/>
    </row>
    <row r="32" spans="3:8" ht="28" customHeight="1">
      <c r="C32" s="384" t="s">
        <v>448</v>
      </c>
      <c r="D32" s="383"/>
      <c r="E32" s="718">
        <f>'基礎情報入力シート（要入力）'!$D$7</f>
        <v>0</v>
      </c>
      <c r="F32" s="718"/>
      <c r="G32" s="718"/>
      <c r="H32" s="718"/>
    </row>
    <row r="33" spans="14:14" ht="20.149999999999999" customHeight="1">
      <c r="N33" s="319"/>
    </row>
    <row r="34" spans="14:14" ht="20.149999999999999" customHeight="1"/>
    <row r="35" spans="14:14" ht="20.149999999999999" customHeight="1"/>
    <row r="36" spans="14:14" ht="20.149999999999999" customHeight="1"/>
    <row r="37" spans="14:14" ht="20.149999999999999" customHeight="1"/>
    <row r="38" spans="14:14" ht="20.149999999999999" customHeight="1"/>
    <row r="39" spans="14:14" ht="20.149999999999999" customHeight="1"/>
    <row r="40" spans="14:14" ht="20.149999999999999" customHeight="1"/>
    <row r="41" spans="14:14" ht="20.149999999999999" customHeight="1"/>
  </sheetData>
  <customSheetViews>
    <customSheetView guid="{00E5FA86-1172-4EED-8DB5-202766590116}" showPageBreaks="1" printArea="1" view="pageBreakPreview">
      <pageMargins left="0.7" right="0.7" top="0.75" bottom="0.75" header="0.3" footer="0.3"/>
      <pageSetup paperSize="9" scale="94" orientation="portrait" r:id="rId1"/>
    </customSheetView>
  </customSheetViews>
  <mergeCells count="9">
    <mergeCell ref="E32:H32"/>
    <mergeCell ref="E31:H31"/>
    <mergeCell ref="E30:H30"/>
    <mergeCell ref="E29:H29"/>
    <mergeCell ref="G1:H1"/>
    <mergeCell ref="A4:I4"/>
    <mergeCell ref="B8:H8"/>
    <mergeCell ref="B12:H12"/>
    <mergeCell ref="B14:H14"/>
  </mergeCells>
  <phoneticPr fontId="2"/>
  <pageMargins left="0.7" right="0.7" top="0.75" bottom="0.75" header="0.3" footer="0.3"/>
  <pageSetup paperSize="9" scale="9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E40"/>
  <sheetViews>
    <sheetView view="pageBreakPreview" zoomScaleNormal="100" zoomScaleSheetLayoutView="100" workbookViewId="0">
      <selection sqref="A1:R1"/>
    </sheetView>
  </sheetViews>
  <sheetFormatPr defaultRowHeight="14"/>
  <cols>
    <col min="1" max="48" width="2.58203125" customWidth="1"/>
  </cols>
  <sheetData>
    <row r="1" spans="1:31" ht="20.149999999999999" customHeight="1">
      <c r="A1" s="474" t="s">
        <v>113</v>
      </c>
      <c r="B1" s="475"/>
      <c r="C1" s="475"/>
      <c r="D1" s="475"/>
      <c r="E1" s="475"/>
      <c r="F1" s="475"/>
      <c r="G1" s="475"/>
      <c r="H1" s="475"/>
      <c r="I1" s="475"/>
      <c r="J1" s="475"/>
      <c r="K1" s="475"/>
      <c r="L1" s="475"/>
      <c r="M1" s="475"/>
      <c r="N1" s="475"/>
      <c r="O1" s="475"/>
      <c r="P1" s="475"/>
      <c r="Q1" s="475"/>
      <c r="R1" s="475"/>
      <c r="S1" s="150"/>
      <c r="T1" s="150"/>
      <c r="U1" s="150"/>
      <c r="V1" s="150"/>
      <c r="W1" s="150"/>
      <c r="X1" s="150"/>
      <c r="Y1" s="150"/>
      <c r="Z1" s="150"/>
      <c r="AA1" s="150"/>
      <c r="AB1" s="150"/>
      <c r="AC1" s="150"/>
      <c r="AD1" s="150"/>
      <c r="AE1" s="150"/>
    </row>
    <row r="2" spans="1:31" ht="20.149999999999999" customHeight="1">
      <c r="A2" s="150"/>
      <c r="B2" s="150"/>
      <c r="C2" s="150"/>
      <c r="D2" s="150"/>
      <c r="E2" s="150"/>
      <c r="F2" s="150"/>
      <c r="G2" s="150"/>
      <c r="H2" s="150"/>
      <c r="I2" s="150"/>
      <c r="J2" s="150"/>
      <c r="K2" s="150"/>
      <c r="L2" s="150"/>
      <c r="M2" s="150"/>
      <c r="N2" s="150"/>
      <c r="O2" s="150"/>
      <c r="P2" s="150"/>
      <c r="Q2" s="150"/>
      <c r="R2" s="150"/>
      <c r="S2" s="150"/>
      <c r="T2" s="150"/>
      <c r="U2" s="150"/>
      <c r="V2" s="150"/>
      <c r="W2" s="476" t="str">
        <f>IF('基礎情報入力シート（要入力）'!D3="","",'基礎情報入力シート（要入力）'!D3)</f>
        <v/>
      </c>
      <c r="X2" s="476"/>
      <c r="Y2" s="476"/>
      <c r="Z2" s="476"/>
      <c r="AA2" s="476"/>
      <c r="AB2" s="476"/>
      <c r="AC2" s="476"/>
      <c r="AD2" s="476"/>
      <c r="AE2" s="476"/>
    </row>
    <row r="3" spans="1:31" ht="20.149999999999999" customHeight="1">
      <c r="A3" s="150"/>
      <c r="B3" s="150"/>
      <c r="C3" s="150"/>
      <c r="D3" s="150"/>
      <c r="E3" s="150"/>
      <c r="F3" s="150"/>
      <c r="G3" s="150"/>
      <c r="H3" s="150"/>
      <c r="I3" s="150"/>
      <c r="J3" s="150"/>
      <c r="K3" s="150"/>
      <c r="L3" s="150"/>
      <c r="M3" s="150"/>
      <c r="N3" s="150"/>
      <c r="O3" s="150"/>
      <c r="P3" s="150"/>
      <c r="Q3" s="150"/>
      <c r="R3" s="150"/>
      <c r="S3" s="150"/>
      <c r="T3" s="150"/>
      <c r="U3" s="150"/>
      <c r="V3" s="150"/>
      <c r="W3" s="476"/>
      <c r="X3" s="476"/>
      <c r="Y3" s="476"/>
      <c r="Z3" s="476"/>
      <c r="AA3" s="476"/>
      <c r="AB3" s="476"/>
      <c r="AC3" s="476"/>
      <c r="AD3" s="476"/>
      <c r="AE3" s="476"/>
    </row>
    <row r="4" spans="1:31" ht="20.149999999999999" customHeight="1">
      <c r="A4" s="477" t="s">
        <v>107</v>
      </c>
      <c r="B4" s="477"/>
      <c r="C4" s="477"/>
      <c r="D4" s="477"/>
      <c r="E4" s="477"/>
      <c r="F4" s="477"/>
      <c r="G4" s="477"/>
      <c r="H4" s="477"/>
      <c r="I4" s="150"/>
      <c r="J4" s="150"/>
      <c r="K4" s="150"/>
      <c r="L4" s="150"/>
      <c r="M4" s="150"/>
      <c r="N4" s="150"/>
      <c r="O4" s="150"/>
      <c r="P4" s="150"/>
      <c r="Q4" s="150"/>
      <c r="R4" s="150"/>
      <c r="S4" s="150"/>
      <c r="T4" s="150"/>
      <c r="U4" s="150"/>
      <c r="V4" s="150"/>
      <c r="W4" s="150"/>
      <c r="X4" s="150"/>
      <c r="Y4" s="150"/>
      <c r="Z4" s="150"/>
      <c r="AA4" s="150"/>
      <c r="AB4" s="150"/>
      <c r="AC4" s="150"/>
      <c r="AD4" s="150"/>
      <c r="AE4" s="150"/>
    </row>
    <row r="5" spans="1:31" ht="20.149999999999999" customHeight="1">
      <c r="A5" s="477"/>
      <c r="B5" s="477"/>
      <c r="C5" s="477"/>
      <c r="D5" s="477"/>
      <c r="E5" s="477"/>
      <c r="F5" s="477"/>
      <c r="G5" s="477"/>
      <c r="H5" s="477"/>
      <c r="I5" s="150"/>
      <c r="J5" s="150"/>
      <c r="K5" s="150"/>
      <c r="L5" s="150"/>
      <c r="M5" s="150"/>
      <c r="N5" s="150"/>
      <c r="O5" s="150"/>
      <c r="P5" s="150"/>
      <c r="Q5" s="150"/>
      <c r="R5" s="150"/>
      <c r="S5" s="150"/>
      <c r="T5" s="150"/>
      <c r="U5" s="150"/>
      <c r="V5" s="150"/>
      <c r="W5" s="150"/>
      <c r="X5" s="150"/>
      <c r="Y5" s="150"/>
      <c r="Z5" s="150"/>
      <c r="AA5" s="150"/>
      <c r="AB5" s="150"/>
      <c r="AC5" s="150"/>
      <c r="AD5" s="150"/>
      <c r="AE5" s="150"/>
    </row>
    <row r="6" spans="1:31" ht="20.149999999999999" customHeight="1">
      <c r="A6" s="150"/>
      <c r="B6" s="150"/>
      <c r="C6" s="150"/>
      <c r="D6" s="150"/>
      <c r="E6" s="150"/>
      <c r="F6" s="150"/>
      <c r="G6" s="150"/>
      <c r="H6" s="150"/>
      <c r="I6" s="150"/>
      <c r="J6" s="150"/>
      <c r="K6" s="150"/>
      <c r="L6" s="150"/>
      <c r="M6" s="150"/>
      <c r="N6" s="477" t="s">
        <v>108</v>
      </c>
      <c r="O6" s="477"/>
      <c r="P6" s="477"/>
      <c r="Q6" s="477"/>
      <c r="R6" s="477"/>
      <c r="S6" s="480">
        <f>'基礎情報入力シート（要入力）'!D4</f>
        <v>0</v>
      </c>
      <c r="T6" s="480"/>
      <c r="U6" s="480"/>
      <c r="V6" s="480"/>
      <c r="W6" s="480"/>
      <c r="X6" s="480"/>
      <c r="Y6" s="480"/>
      <c r="Z6" s="480"/>
      <c r="AA6" s="480"/>
      <c r="AB6" s="480"/>
      <c r="AC6" s="480"/>
      <c r="AD6" s="480"/>
      <c r="AE6" s="480"/>
    </row>
    <row r="7" spans="1:31" ht="20.149999999999999" customHeight="1">
      <c r="A7" s="150"/>
      <c r="B7" s="150"/>
      <c r="C7" s="150"/>
      <c r="D7" s="150"/>
      <c r="E7" s="150"/>
      <c r="F7" s="150"/>
      <c r="G7" s="150"/>
      <c r="H7" s="150"/>
      <c r="I7" s="150"/>
      <c r="J7" s="150"/>
      <c r="K7" s="150"/>
      <c r="L7" s="150"/>
      <c r="M7" s="150"/>
      <c r="N7" s="477"/>
      <c r="O7" s="477"/>
      <c r="P7" s="477"/>
      <c r="Q7" s="477"/>
      <c r="R7" s="477"/>
      <c r="S7" s="480"/>
      <c r="T7" s="480"/>
      <c r="U7" s="480"/>
      <c r="V7" s="480"/>
      <c r="W7" s="480"/>
      <c r="X7" s="480"/>
      <c r="Y7" s="480"/>
      <c r="Z7" s="480"/>
      <c r="AA7" s="480"/>
      <c r="AB7" s="480"/>
      <c r="AC7" s="480"/>
      <c r="AD7" s="480"/>
      <c r="AE7" s="480"/>
    </row>
    <row r="8" spans="1:31" ht="20.149999999999999" customHeight="1">
      <c r="A8" s="150"/>
      <c r="B8" s="150"/>
      <c r="C8" s="150"/>
      <c r="D8" s="150"/>
      <c r="E8" s="150"/>
      <c r="F8" s="150"/>
      <c r="G8" s="150"/>
      <c r="H8" s="150"/>
      <c r="I8" s="150"/>
      <c r="J8" s="150"/>
      <c r="K8" s="150"/>
      <c r="L8" s="150"/>
      <c r="M8" s="150"/>
      <c r="N8" s="478" t="s">
        <v>93</v>
      </c>
      <c r="O8" s="477"/>
      <c r="P8" s="477"/>
      <c r="Q8" s="477"/>
      <c r="R8" s="477"/>
      <c r="S8" s="470">
        <f>'基礎情報入力シート（要入力）'!D5</f>
        <v>0</v>
      </c>
      <c r="T8" s="470"/>
      <c r="U8" s="470"/>
      <c r="V8" s="470"/>
      <c r="W8" s="470"/>
      <c r="X8" s="470"/>
      <c r="Y8" s="470"/>
      <c r="Z8" s="470"/>
      <c r="AA8" s="470"/>
      <c r="AB8" s="470"/>
      <c r="AC8" s="470"/>
      <c r="AD8" s="470"/>
      <c r="AE8" s="470"/>
    </row>
    <row r="9" spans="1:31" ht="20.149999999999999" customHeight="1">
      <c r="A9" s="150"/>
      <c r="B9" s="150"/>
      <c r="C9" s="150"/>
      <c r="D9" s="150"/>
      <c r="E9" s="150"/>
      <c r="F9" s="150"/>
      <c r="G9" s="150"/>
      <c r="H9" s="150"/>
      <c r="I9" s="150"/>
      <c r="J9" s="150"/>
      <c r="K9" s="150"/>
      <c r="L9" s="150"/>
      <c r="M9" s="150"/>
      <c r="N9" s="477"/>
      <c r="O9" s="477"/>
      <c r="P9" s="477"/>
      <c r="Q9" s="477"/>
      <c r="R9" s="477"/>
      <c r="S9" s="470"/>
      <c r="T9" s="470"/>
      <c r="U9" s="470"/>
      <c r="V9" s="470"/>
      <c r="W9" s="470"/>
      <c r="X9" s="470"/>
      <c r="Y9" s="470"/>
      <c r="Z9" s="470"/>
      <c r="AA9" s="470"/>
      <c r="AB9" s="470"/>
      <c r="AC9" s="470"/>
      <c r="AD9" s="470"/>
      <c r="AE9" s="470"/>
    </row>
    <row r="10" spans="1:31" ht="20.149999999999999" customHeight="1">
      <c r="A10" s="150"/>
      <c r="B10" s="150"/>
      <c r="C10" s="150"/>
      <c r="D10" s="150"/>
      <c r="E10" s="150"/>
      <c r="F10" s="150"/>
      <c r="G10" s="150"/>
      <c r="H10" s="150"/>
      <c r="I10" s="150"/>
      <c r="J10" s="150"/>
      <c r="K10" s="150"/>
      <c r="L10" s="150"/>
      <c r="M10" s="150"/>
      <c r="N10" s="479" t="s">
        <v>109</v>
      </c>
      <c r="O10" s="477"/>
      <c r="P10" s="477"/>
      <c r="Q10" s="477"/>
      <c r="R10" s="477"/>
      <c r="S10" s="470">
        <f>'基礎情報入力シート（要入力）'!D6</f>
        <v>0</v>
      </c>
      <c r="T10" s="470"/>
      <c r="U10" s="470"/>
      <c r="V10" s="470"/>
      <c r="W10" s="470"/>
      <c r="X10" s="470"/>
      <c r="Y10" s="470"/>
      <c r="Z10" s="470"/>
      <c r="AA10" s="470"/>
      <c r="AB10" s="470"/>
      <c r="AC10" s="470"/>
      <c r="AD10" s="470"/>
      <c r="AE10" s="470"/>
    </row>
    <row r="11" spans="1:31" ht="20.149999999999999" customHeight="1">
      <c r="A11" s="150"/>
      <c r="B11" s="150"/>
      <c r="C11" s="150"/>
      <c r="D11" s="150"/>
      <c r="E11" s="150"/>
      <c r="F11" s="150"/>
      <c r="G11" s="150"/>
      <c r="H11" s="150"/>
      <c r="I11" s="150"/>
      <c r="J11" s="150"/>
      <c r="K11" s="150"/>
      <c r="L11" s="150"/>
      <c r="M11" s="150"/>
      <c r="N11" s="477"/>
      <c r="O11" s="477"/>
      <c r="P11" s="477"/>
      <c r="Q11" s="477"/>
      <c r="R11" s="477"/>
      <c r="S11" s="470"/>
      <c r="T11" s="470"/>
      <c r="U11" s="470"/>
      <c r="V11" s="470"/>
      <c r="W11" s="470"/>
      <c r="X11" s="470"/>
      <c r="Y11" s="470"/>
      <c r="Z11" s="470"/>
      <c r="AA11" s="470"/>
      <c r="AB11" s="470"/>
      <c r="AC11" s="470"/>
      <c r="AD11" s="470"/>
      <c r="AE11" s="470"/>
    </row>
    <row r="12" spans="1:31" ht="20.149999999999999" customHeight="1">
      <c r="A12" s="150"/>
      <c r="B12" s="150"/>
      <c r="C12" s="150"/>
      <c r="D12" s="150"/>
      <c r="E12" s="150"/>
      <c r="F12" s="150"/>
      <c r="G12" s="150"/>
      <c r="H12" s="150"/>
      <c r="I12" s="150"/>
      <c r="J12" s="150"/>
      <c r="K12" s="150"/>
      <c r="L12" s="150"/>
      <c r="M12" s="150"/>
      <c r="N12" s="150"/>
      <c r="O12" s="150"/>
      <c r="P12" s="150"/>
      <c r="Q12" s="150"/>
      <c r="R12" s="150"/>
      <c r="S12" s="470">
        <f>'基礎情報入力シート（要入力）'!D9</f>
        <v>0</v>
      </c>
      <c r="T12" s="470"/>
      <c r="U12" s="470"/>
      <c r="V12" s="470"/>
      <c r="W12" s="470"/>
      <c r="X12" s="470"/>
      <c r="Y12" s="470"/>
      <c r="Z12" s="470"/>
      <c r="AA12" s="470"/>
      <c r="AB12" s="470"/>
      <c r="AC12" s="470"/>
      <c r="AD12" s="470"/>
      <c r="AE12" s="470"/>
    </row>
    <row r="13" spans="1:31" ht="20.149999999999999" customHeight="1">
      <c r="A13" s="150"/>
      <c r="B13" s="150"/>
      <c r="C13" s="150"/>
      <c r="D13" s="150"/>
      <c r="E13" s="150"/>
      <c r="F13" s="150"/>
      <c r="G13" s="150"/>
      <c r="H13" s="150"/>
      <c r="I13" s="150"/>
      <c r="J13" s="150"/>
      <c r="K13" s="150"/>
      <c r="L13" s="150"/>
      <c r="M13" s="150"/>
      <c r="N13" s="150"/>
      <c r="O13" s="150"/>
      <c r="P13" s="150"/>
      <c r="Q13" s="150"/>
      <c r="R13" s="150"/>
      <c r="S13" s="470"/>
      <c r="T13" s="470"/>
      <c r="U13" s="470"/>
      <c r="V13" s="470"/>
      <c r="W13" s="470"/>
      <c r="X13" s="470"/>
      <c r="Y13" s="470"/>
      <c r="Z13" s="470"/>
      <c r="AA13" s="470"/>
      <c r="AB13" s="470"/>
      <c r="AC13" s="470"/>
      <c r="AD13" s="470"/>
      <c r="AE13" s="470"/>
    </row>
    <row r="14" spans="1:31" ht="20.149999999999999" customHeight="1">
      <c r="A14" s="150"/>
      <c r="B14" s="150"/>
      <c r="C14" s="150"/>
      <c r="D14" s="150"/>
      <c r="E14" s="150"/>
      <c r="F14" s="150"/>
      <c r="G14" s="150"/>
      <c r="H14" s="150"/>
      <c r="I14" s="150"/>
      <c r="J14" s="150"/>
      <c r="K14" s="150"/>
      <c r="L14" s="150"/>
      <c r="M14" s="150"/>
      <c r="N14" s="150"/>
      <c r="O14" s="150"/>
      <c r="P14" s="150"/>
      <c r="Q14" s="150"/>
      <c r="R14" s="150"/>
      <c r="S14" s="471">
        <f>'基礎情報入力シート（要入力）'!D7</f>
        <v>0</v>
      </c>
      <c r="T14" s="471"/>
      <c r="U14" s="471"/>
      <c r="V14" s="471"/>
      <c r="W14" s="471"/>
      <c r="X14" s="471"/>
      <c r="Y14" s="471"/>
      <c r="Z14" s="471"/>
      <c r="AA14" s="471"/>
      <c r="AB14" s="471"/>
      <c r="AC14" s="471"/>
      <c r="AD14" s="471"/>
      <c r="AE14" s="471"/>
    </row>
    <row r="15" spans="1:31" ht="20.149999999999999" customHeight="1">
      <c r="A15" s="150"/>
      <c r="B15" s="150"/>
      <c r="C15" s="150"/>
      <c r="D15" s="150"/>
      <c r="E15" s="150"/>
      <c r="F15" s="150"/>
      <c r="G15" s="150"/>
      <c r="H15" s="150"/>
      <c r="I15" s="150"/>
      <c r="J15" s="150"/>
      <c r="K15" s="150"/>
      <c r="L15" s="150"/>
      <c r="M15" s="150"/>
      <c r="N15" s="150"/>
      <c r="O15" s="150"/>
      <c r="P15" s="150"/>
      <c r="Q15" s="150"/>
      <c r="R15" s="150"/>
      <c r="S15" s="471"/>
      <c r="T15" s="471"/>
      <c r="U15" s="471"/>
      <c r="V15" s="471"/>
      <c r="W15" s="471"/>
      <c r="X15" s="471"/>
      <c r="Y15" s="471"/>
      <c r="Z15" s="471"/>
      <c r="AA15" s="471"/>
      <c r="AB15" s="471"/>
      <c r="AC15" s="471"/>
      <c r="AD15" s="471"/>
      <c r="AE15" s="471"/>
    </row>
    <row r="16" spans="1:31" ht="20.149999999999999" customHeight="1">
      <c r="A16" s="472" t="s">
        <v>251</v>
      </c>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row>
    <row r="17" spans="1:31" ht="20.149999999999999" customHeight="1">
      <c r="A17" s="473"/>
      <c r="B17" s="473"/>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row>
    <row r="18" spans="1:31" ht="20.149999999999999" customHeight="1">
      <c r="A18" s="473"/>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row>
    <row r="19" spans="1:31" ht="20.149999999999999" customHeight="1">
      <c r="A19" s="473"/>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row>
    <row r="20" spans="1:31" ht="20.149999999999999" customHeight="1">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row>
    <row r="21" spans="1:31" ht="20.149999999999999" customHeight="1">
      <c r="A21" s="150"/>
      <c r="B21" s="150" t="s">
        <v>252</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1" ht="20.149999999999999" customHeight="1">
      <c r="A22" s="150" t="s">
        <v>114</v>
      </c>
      <c r="B22" s="150" t="s">
        <v>115</v>
      </c>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row>
    <row r="23" spans="1:31" ht="20.149999999999999" customHeight="1">
      <c r="A23" s="150"/>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row>
    <row r="24" spans="1:31" ht="20.149999999999999" customHeight="1">
      <c r="A24" s="150"/>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row>
    <row r="25" spans="1:31" ht="20.149999999999999" customHeight="1">
      <c r="A25" s="150"/>
      <c r="B25" s="150" t="s">
        <v>253</v>
      </c>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row>
    <row r="26" spans="1:31" ht="20.149999999999999" customHeight="1">
      <c r="A26" s="150"/>
      <c r="B26" s="150" t="s">
        <v>110</v>
      </c>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row>
    <row r="27" spans="1:31" ht="20.149999999999999" customHeight="1">
      <c r="A27" s="150"/>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row>
    <row r="28" spans="1:31" ht="20.149999999999999" customHeight="1">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row>
    <row r="29" spans="1:31" ht="20.149999999999999" customHeight="1">
      <c r="A29" s="150"/>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row>
    <row r="30" spans="1:31" ht="20.149999999999999" customHeight="1">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row>
    <row r="31" spans="1:31" ht="20.149999999999999" customHeight="1">
      <c r="A31" s="150"/>
      <c r="B31" s="150" t="s">
        <v>111</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row>
    <row r="32" spans="1:31" ht="20.149999999999999" customHeight="1">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row>
    <row r="33" spans="1:31" ht="20.149999999999999" customHeight="1">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row>
    <row r="34" spans="1:31" ht="20.149999999999999" customHeight="1">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row>
    <row r="35" spans="1:31" ht="20.149999999999999" customHeight="1">
      <c r="A35" s="150"/>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row>
    <row r="36" spans="1:31" ht="20.149999999999999" customHeight="1">
      <c r="A36" s="150"/>
      <c r="B36" s="150" t="s">
        <v>112</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row>
    <row r="37" spans="1:31">
      <c r="A37" s="150"/>
      <c r="B37" s="150"/>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c r="AD37" s="469"/>
      <c r="AE37" s="150"/>
    </row>
    <row r="38" spans="1:31">
      <c r="A38" s="150"/>
      <c r="B38" s="150"/>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150"/>
    </row>
    <row r="39" spans="1:31">
      <c r="A39" s="150"/>
      <c r="B39" s="150"/>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150"/>
    </row>
    <row r="40" spans="1:31">
      <c r="A40" s="150"/>
      <c r="B40" s="150"/>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69"/>
      <c r="AE40" s="150"/>
    </row>
  </sheetData>
  <sheetProtection algorithmName="SHA-512" hashValue="fr/SCLskCV36psxy41Od+7dQ3VmXCx9wkRS6e32bqQQvheuJZTLLcs6pUXSUG8El68bT0EcTm/SKjOYLLF+FXg==" saltValue="t5lMfEwVAfTq74nAr3QpiQ==" spinCount="100000" sheet="1" objects="1" scenarios="1"/>
  <customSheetViews>
    <customSheetView guid="{00E5FA86-1172-4EED-8DB5-202766590116}" showPageBreaks="1" fitToPage="1" printArea="1" view="pageBreakPreview">
      <selection activeCell="AF7" sqref="AF7"/>
      <pageMargins left="0.7" right="0.7" top="0.75" bottom="0.75" header="0.3" footer="0.3"/>
      <pageSetup paperSize="9" scale="99" orientation="portrait" r:id="rId1"/>
    </customSheetView>
  </customSheetViews>
  <mergeCells count="13">
    <mergeCell ref="C37:AD40"/>
    <mergeCell ref="S12:AE13"/>
    <mergeCell ref="S14:AE15"/>
    <mergeCell ref="A16:AE19"/>
    <mergeCell ref="A1:R1"/>
    <mergeCell ref="W2:AE3"/>
    <mergeCell ref="A4:H5"/>
    <mergeCell ref="N6:R7"/>
    <mergeCell ref="N8:R9"/>
    <mergeCell ref="N10:R11"/>
    <mergeCell ref="S6:AE7"/>
    <mergeCell ref="S8:AE9"/>
    <mergeCell ref="S10:AE11"/>
  </mergeCells>
  <phoneticPr fontId="2"/>
  <pageMargins left="0.7" right="0.7" top="0.75" bottom="0.75" header="0.3" footer="0.3"/>
  <pageSetup paperSize="9" scale="9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G11"/>
  <sheetViews>
    <sheetView showZeros="0" view="pageBreakPreview" zoomScale="85" zoomScaleNormal="100" zoomScaleSheetLayoutView="85" workbookViewId="0">
      <pane ySplit="8" topLeftCell="A9" activePane="bottomLeft" state="frozen"/>
      <selection activeCell="C5" sqref="C5"/>
      <selection pane="bottomLeft" activeCell="D9" sqref="D9"/>
    </sheetView>
  </sheetViews>
  <sheetFormatPr defaultColWidth="15" defaultRowHeight="17.5" customHeight="1"/>
  <cols>
    <col min="1" max="1" width="6.58203125" style="5" customWidth="1"/>
    <col min="2" max="2" width="38" style="5" customWidth="1"/>
    <col min="3" max="3" width="75.08203125" style="5" customWidth="1"/>
    <col min="4" max="5" width="18.58203125" style="5" customWidth="1"/>
    <col min="6" max="16384" width="15" style="5"/>
  </cols>
  <sheetData>
    <row r="1" spans="1:7" ht="15.65" customHeight="1">
      <c r="A1" s="6"/>
      <c r="F1" s="481"/>
      <c r="G1" s="481"/>
    </row>
    <row r="2" spans="1:7" ht="15.65" customHeight="1">
      <c r="A2" s="7"/>
      <c r="B2" s="40" t="s">
        <v>254</v>
      </c>
      <c r="C2" s="6" t="s">
        <v>62</v>
      </c>
      <c r="D2" s="6"/>
      <c r="E2" s="6"/>
      <c r="F2" s="481"/>
      <c r="G2" s="481"/>
    </row>
    <row r="3" spans="1:7" ht="15.65" customHeight="1">
      <c r="F3" s="481"/>
      <c r="G3" s="481"/>
    </row>
    <row r="4" spans="1:7" ht="15.65" customHeight="1">
      <c r="C4" s="9" t="s">
        <v>42</v>
      </c>
      <c r="D4" s="482">
        <f>'基礎情報入力シート（要入力）'!D6</f>
        <v>0</v>
      </c>
      <c r="E4" s="482"/>
      <c r="F4" s="481"/>
      <c r="G4" s="481"/>
    </row>
    <row r="5" spans="1:7" ht="15.65" customHeight="1">
      <c r="D5" s="482">
        <f>'基礎情報入力シート（要入力）'!D9</f>
        <v>0</v>
      </c>
      <c r="E5" s="482"/>
      <c r="F5" s="481"/>
      <c r="G5" s="481"/>
    </row>
    <row r="6" spans="1:7" ht="15.65" customHeight="1">
      <c r="A6" s="483" t="s">
        <v>3</v>
      </c>
      <c r="B6" s="484"/>
      <c r="C6" s="489" t="s">
        <v>9</v>
      </c>
      <c r="D6" s="81" t="s">
        <v>10</v>
      </c>
      <c r="E6" s="81" t="s">
        <v>11</v>
      </c>
      <c r="F6" s="42"/>
      <c r="G6" s="42"/>
    </row>
    <row r="7" spans="1:7" ht="15.65" customHeight="1">
      <c r="A7" s="485"/>
      <c r="B7" s="486"/>
      <c r="C7" s="490"/>
      <c r="D7" s="80" t="s">
        <v>60</v>
      </c>
      <c r="E7" s="82" t="s">
        <v>65</v>
      </c>
      <c r="F7" s="79"/>
      <c r="G7" s="79"/>
    </row>
    <row r="8" spans="1:7" ht="15.65" customHeight="1">
      <c r="A8" s="487"/>
      <c r="B8" s="488"/>
      <c r="C8" s="491"/>
      <c r="D8" s="61" t="s">
        <v>49</v>
      </c>
      <c r="E8" s="72" t="s">
        <v>59</v>
      </c>
    </row>
    <row r="9" spans="1:7" s="8" customFormat="1" ht="103" customHeight="1">
      <c r="A9" s="92" t="s">
        <v>45</v>
      </c>
      <c r="B9" s="90" t="s">
        <v>63</v>
      </c>
      <c r="C9" s="403"/>
      <c r="D9" s="91">
        <f>別紙２!C8</f>
        <v>0</v>
      </c>
      <c r="E9" s="91">
        <f>別紙２!G8</f>
        <v>0</v>
      </c>
    </row>
    <row r="10" spans="1:7" ht="103" customHeight="1">
      <c r="A10" s="164" t="s">
        <v>46</v>
      </c>
      <c r="B10" s="39" t="s">
        <v>501</v>
      </c>
      <c r="C10" s="403"/>
      <c r="D10" s="163">
        <f>別紙２!C9</f>
        <v>0</v>
      </c>
      <c r="E10" s="163">
        <f>別紙２!G9</f>
        <v>0</v>
      </c>
    </row>
    <row r="11" spans="1:7" s="8" customFormat="1" ht="35.15" customHeight="1">
      <c r="A11" s="58"/>
      <c r="B11" s="59" t="s">
        <v>13</v>
      </c>
      <c r="C11" s="347"/>
      <c r="D11" s="65">
        <f>SUM(D9:D10)</f>
        <v>0</v>
      </c>
      <c r="E11" s="65">
        <f>SUM(E9:E10)</f>
        <v>0</v>
      </c>
    </row>
  </sheetData>
  <sheetProtection algorithmName="SHA-512" hashValue="VeG9DzBMQbSLYUKT/kUbRu/1qxyk4fs/eUnzKbPIQQiu1DNtfUDOxLD8+dE276Q9k4KgPmp/5Xwa936KPBP12Q==" saltValue="ujOz0kXyprT4a18Na6yqcg==" spinCount="100000" sheet="1" objects="1" scenarios="1"/>
  <customSheetViews>
    <customSheetView guid="{00E5FA86-1172-4EED-8DB5-202766590116}" scale="85" showPageBreaks="1" zeroValues="0" fitToPage="1" printArea="1" view="pageBreakPreview">
      <pane ySplit="8" topLeftCell="A9" activePane="bottomLeft" state="frozen"/>
      <selection pane="bottomLeft" activeCell="C9" sqref="C9"/>
      <pageMargins left="0.39370078740157483" right="0.39370078740157483" top="0.78740157480314965" bottom="0.39370078740157483" header="0.31496062992125984" footer="0.31496062992125984"/>
      <pageSetup paperSize="9" scale="83" orientation="landscape" r:id="rId1"/>
    </customSheetView>
  </customSheetViews>
  <mergeCells count="5">
    <mergeCell ref="F1:G5"/>
    <mergeCell ref="D4:E4"/>
    <mergeCell ref="A6:B8"/>
    <mergeCell ref="C6:C8"/>
    <mergeCell ref="D5:E5"/>
  </mergeCells>
  <phoneticPr fontId="2"/>
  <pageMargins left="0.39370078740157483" right="0.39370078740157483" top="0.78740157480314965" bottom="0.39370078740157483" header="0.31496062992125984" footer="0.31496062992125984"/>
  <pageSetup paperSize="9" scale="82"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11"/>
  <sheetViews>
    <sheetView showZeros="0" view="pageBreakPreview" zoomScaleNormal="80" zoomScaleSheetLayoutView="100" workbookViewId="0">
      <pane ySplit="7" topLeftCell="A8" activePane="bottomLeft" state="frozen"/>
      <selection activeCell="C5" sqref="C5"/>
      <selection pane="bottomLeft" activeCell="C8" sqref="C8"/>
    </sheetView>
  </sheetViews>
  <sheetFormatPr defaultColWidth="12.58203125" defaultRowHeight="12"/>
  <cols>
    <col min="1" max="1" width="6" style="5" customWidth="1"/>
    <col min="2" max="2" width="40.58203125" style="5" customWidth="1"/>
    <col min="3" max="7" width="18.58203125" style="1" customWidth="1"/>
    <col min="8" max="8" width="3" style="1" bestFit="1" customWidth="1"/>
    <col min="9" max="16384" width="12.58203125" style="1"/>
  </cols>
  <sheetData>
    <row r="1" spans="1:8" ht="13">
      <c r="A1" s="6" t="s">
        <v>18</v>
      </c>
    </row>
    <row r="2" spans="1:8" ht="14">
      <c r="A2" s="7"/>
      <c r="B2" s="494" t="s">
        <v>257</v>
      </c>
      <c r="C2" s="475"/>
      <c r="D2" s="475"/>
      <c r="E2" s="475"/>
      <c r="F2" s="475"/>
      <c r="G2" s="475"/>
    </row>
    <row r="4" spans="1:8" ht="17.149999999999999" customHeight="1">
      <c r="A4" s="77"/>
      <c r="B4" s="78"/>
      <c r="C4" s="73"/>
      <c r="D4" s="73"/>
      <c r="E4" s="73"/>
      <c r="F4" s="75"/>
      <c r="G4" s="73"/>
    </row>
    <row r="5" spans="1:8" ht="42" customHeight="1">
      <c r="A5" s="485" t="s">
        <v>3</v>
      </c>
      <c r="B5" s="486"/>
      <c r="C5" s="74" t="s">
        <v>57</v>
      </c>
      <c r="D5" s="74" t="s">
        <v>56</v>
      </c>
      <c r="E5" s="74" t="s">
        <v>58</v>
      </c>
      <c r="F5" s="76" t="s">
        <v>5</v>
      </c>
      <c r="G5" s="74" t="s">
        <v>4</v>
      </c>
    </row>
    <row r="6" spans="1:8" ht="14.5" customHeight="1">
      <c r="A6" s="485"/>
      <c r="B6" s="486"/>
      <c r="C6" s="76" t="s">
        <v>17</v>
      </c>
      <c r="D6" s="76" t="s">
        <v>16</v>
      </c>
      <c r="E6" s="76" t="s">
        <v>43</v>
      </c>
      <c r="F6" s="74" t="s">
        <v>44</v>
      </c>
      <c r="G6" s="71" t="s">
        <v>64</v>
      </c>
    </row>
    <row r="7" spans="1:8" s="2" customFormat="1" ht="14.5" customHeight="1">
      <c r="A7" s="492"/>
      <c r="B7" s="493"/>
      <c r="C7" s="69" t="s">
        <v>50</v>
      </c>
      <c r="D7" s="69" t="s">
        <v>50</v>
      </c>
      <c r="E7" s="69" t="s">
        <v>50</v>
      </c>
      <c r="F7" s="69" t="s">
        <v>50</v>
      </c>
      <c r="G7" s="70" t="s">
        <v>59</v>
      </c>
    </row>
    <row r="8" spans="1:8" s="3" customFormat="1" ht="39" customHeight="1">
      <c r="A8" s="41" t="s">
        <v>45</v>
      </c>
      <c r="B8" s="83" t="s">
        <v>12</v>
      </c>
      <c r="C8" s="62">
        <f>'別紙4(1)'!H27</f>
        <v>0</v>
      </c>
      <c r="D8" s="404"/>
      <c r="E8" s="63">
        <f>C8-D8</f>
        <v>0</v>
      </c>
      <c r="F8" s="63">
        <f>'別紙4(1)'!I28</f>
        <v>0</v>
      </c>
      <c r="G8" s="63">
        <f>ROUNDDOWN(MIN(F8,E8),-3)</f>
        <v>0</v>
      </c>
      <c r="H8" s="4"/>
    </row>
    <row r="9" spans="1:8" s="3" customFormat="1" ht="39" customHeight="1">
      <c r="A9" s="43" t="s">
        <v>46</v>
      </c>
      <c r="B9" s="39" t="s">
        <v>501</v>
      </c>
      <c r="C9" s="62">
        <f>'別紙4(2)'!H31</f>
        <v>0</v>
      </c>
      <c r="D9" s="404"/>
      <c r="E9" s="63">
        <f t="shared" ref="E9" si="0">C9-D9</f>
        <v>0</v>
      </c>
      <c r="F9" s="63">
        <f>'別紙4(2)'!I32</f>
        <v>0</v>
      </c>
      <c r="G9" s="63">
        <f>ROUNDDOWN(MIN(F9,E9),-3)</f>
        <v>0</v>
      </c>
      <c r="H9" s="4"/>
    </row>
    <row r="10" spans="1:8" ht="39" customHeight="1">
      <c r="A10" s="58"/>
      <c r="B10" s="59" t="s">
        <v>13</v>
      </c>
      <c r="C10" s="64">
        <f>SUM(C8:C9)</f>
        <v>0</v>
      </c>
      <c r="D10" s="64">
        <f>SUM(D8:D9)</f>
        <v>0</v>
      </c>
      <c r="E10" s="64">
        <f t="shared" ref="E10:G10" si="1">SUM(E8:E9)</f>
        <v>0</v>
      </c>
      <c r="F10" s="64">
        <f t="shared" si="1"/>
        <v>0</v>
      </c>
      <c r="G10" s="64">
        <f t="shared" si="1"/>
        <v>0</v>
      </c>
    </row>
    <row r="11" spans="1:8" ht="31" customHeight="1">
      <c r="A11" s="5" t="s">
        <v>303</v>
      </c>
    </row>
  </sheetData>
  <sheetProtection algorithmName="SHA-512" hashValue="N+onQ2BxmDk+wm9uNZYKuQtesjNbNZPBlytR1NNj5DaNDUNsZ8YJPkFg8bXxMD0uedJVqLkpJNZf+qOlbo65tg==" saltValue="UBrlMZI62tYq4cZByhFftQ==" spinCount="100000" sheet="1" objects="1" scenarios="1"/>
  <customSheetViews>
    <customSheetView guid="{00E5FA86-1172-4EED-8DB5-202766590116}" showPageBreaks="1" zeroValues="0" fitToPage="1" printArea="1" view="pageBreakPreview">
      <pane ySplit="7" topLeftCell="A8" activePane="bottomLeft" state="frozen"/>
      <selection pane="bottomLeft" activeCell="C9" sqref="C9"/>
      <pageMargins left="0.39370078740157483" right="0.39370078740157483" top="0.78740157480314965" bottom="0.39370078740157483" header="0.31496062992125984" footer="0.31496062992125984"/>
      <pageSetup paperSize="9" scale="93" orientation="landscape" r:id="rId1"/>
    </customSheetView>
  </customSheetViews>
  <mergeCells count="4">
    <mergeCell ref="A6:B6"/>
    <mergeCell ref="A7:B7"/>
    <mergeCell ref="A5:B5"/>
    <mergeCell ref="B2:G2"/>
  </mergeCells>
  <phoneticPr fontId="2"/>
  <pageMargins left="0.39370078740157483" right="0.39370078740157483" top="0.78740157480314965" bottom="0.39370078740157483" header="0.31496062992125984" footer="0.31496062992125984"/>
  <pageSetup paperSize="9" scale="92"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E38"/>
  <sheetViews>
    <sheetView view="pageBreakPreview" zoomScaleNormal="100" zoomScaleSheetLayoutView="100" workbookViewId="0">
      <selection sqref="A1:R1"/>
    </sheetView>
  </sheetViews>
  <sheetFormatPr defaultRowHeight="14"/>
  <cols>
    <col min="1" max="48" width="2.58203125" customWidth="1"/>
  </cols>
  <sheetData>
    <row r="1" spans="1:31" ht="20.149999999999999" customHeight="1">
      <c r="A1" s="474" t="s">
        <v>116</v>
      </c>
      <c r="B1" s="475"/>
      <c r="C1" s="475"/>
      <c r="D1" s="475"/>
      <c r="E1" s="475"/>
      <c r="F1" s="475"/>
      <c r="G1" s="475"/>
      <c r="H1" s="475"/>
      <c r="I1" s="475"/>
      <c r="J1" s="475"/>
      <c r="K1" s="475"/>
      <c r="L1" s="475"/>
      <c r="M1" s="475"/>
      <c r="N1" s="475"/>
      <c r="O1" s="475"/>
      <c r="P1" s="475"/>
      <c r="Q1" s="475"/>
      <c r="R1" s="475"/>
      <c r="S1" s="150"/>
      <c r="T1" s="150"/>
      <c r="U1" s="150"/>
      <c r="V1" s="150"/>
      <c r="W1" s="150"/>
      <c r="X1" s="150"/>
      <c r="Y1" s="150"/>
      <c r="Z1" s="150"/>
      <c r="AA1" s="150"/>
      <c r="AB1" s="150"/>
      <c r="AC1" s="150"/>
      <c r="AD1" s="150"/>
      <c r="AE1" s="150"/>
    </row>
    <row r="2" spans="1:31" ht="20.149999999999999" customHeight="1">
      <c r="A2" s="150"/>
      <c r="B2" s="150"/>
      <c r="C2" s="150"/>
      <c r="D2" s="150"/>
      <c r="E2" s="150"/>
      <c r="F2" s="150"/>
      <c r="G2" s="150"/>
      <c r="H2" s="150"/>
      <c r="I2" s="150"/>
      <c r="J2" s="150"/>
      <c r="K2" s="150"/>
      <c r="L2" s="150"/>
      <c r="M2" s="150"/>
      <c r="N2" s="150"/>
      <c r="O2" s="150"/>
      <c r="P2" s="150"/>
      <c r="Q2" s="150"/>
      <c r="R2" s="150"/>
      <c r="S2" s="150"/>
      <c r="T2" s="150"/>
      <c r="U2" s="150"/>
      <c r="V2" s="150"/>
      <c r="W2" s="476" t="str">
        <f>IF('基礎情報入力シート（要入力）'!D3="","",'基礎情報入力シート（要入力）'!D3)</f>
        <v/>
      </c>
      <c r="X2" s="476"/>
      <c r="Y2" s="476"/>
      <c r="Z2" s="476"/>
      <c r="AA2" s="476"/>
      <c r="AB2" s="476"/>
      <c r="AC2" s="476"/>
      <c r="AD2" s="476"/>
      <c r="AE2" s="476"/>
    </row>
    <row r="3" spans="1:31" ht="20.149999999999999" customHeight="1">
      <c r="A3" s="150"/>
      <c r="B3" s="150"/>
      <c r="C3" s="150"/>
      <c r="D3" s="150"/>
      <c r="E3" s="150"/>
      <c r="F3" s="150"/>
      <c r="G3" s="150"/>
      <c r="H3" s="150"/>
      <c r="I3" s="150"/>
      <c r="J3" s="150"/>
      <c r="K3" s="150"/>
      <c r="L3" s="150"/>
      <c r="M3" s="150"/>
      <c r="N3" s="150"/>
      <c r="O3" s="150"/>
      <c r="P3" s="150"/>
      <c r="Q3" s="150"/>
      <c r="R3" s="150"/>
      <c r="S3" s="150"/>
      <c r="T3" s="150"/>
      <c r="U3" s="150"/>
      <c r="V3" s="150"/>
      <c r="W3" s="476"/>
      <c r="X3" s="476"/>
      <c r="Y3" s="476"/>
      <c r="Z3" s="476"/>
      <c r="AA3" s="476"/>
      <c r="AB3" s="476"/>
      <c r="AC3" s="476"/>
      <c r="AD3" s="476"/>
      <c r="AE3" s="476"/>
    </row>
    <row r="4" spans="1:31" ht="20.149999999999999" customHeight="1">
      <c r="A4" s="477" t="s">
        <v>107</v>
      </c>
      <c r="B4" s="477"/>
      <c r="C4" s="477"/>
      <c r="D4" s="477"/>
      <c r="E4" s="477"/>
      <c r="F4" s="477"/>
      <c r="G4" s="477"/>
      <c r="H4" s="477"/>
      <c r="I4" s="150"/>
      <c r="J4" s="150"/>
      <c r="K4" s="150"/>
      <c r="L4" s="150"/>
      <c r="M4" s="150"/>
      <c r="N4" s="150"/>
      <c r="O4" s="150"/>
      <c r="P4" s="150"/>
      <c r="Q4" s="150"/>
      <c r="R4" s="150"/>
      <c r="S4" s="150"/>
      <c r="T4" s="150"/>
      <c r="U4" s="150"/>
      <c r="V4" s="150"/>
      <c r="W4" s="150"/>
      <c r="X4" s="150"/>
      <c r="Y4" s="150"/>
      <c r="Z4" s="150"/>
      <c r="AA4" s="150"/>
      <c r="AB4" s="150"/>
      <c r="AC4" s="150"/>
      <c r="AD4" s="150"/>
      <c r="AE4" s="150"/>
    </row>
    <row r="5" spans="1:31" ht="20.149999999999999" customHeight="1">
      <c r="A5" s="477"/>
      <c r="B5" s="477"/>
      <c r="C5" s="477"/>
      <c r="D5" s="477"/>
      <c r="E5" s="477"/>
      <c r="F5" s="477"/>
      <c r="G5" s="477"/>
      <c r="H5" s="477"/>
      <c r="I5" s="150"/>
      <c r="J5" s="150"/>
      <c r="K5" s="150"/>
      <c r="L5" s="150"/>
      <c r="M5" s="150"/>
      <c r="N5" s="150"/>
      <c r="O5" s="150"/>
      <c r="P5" s="150"/>
      <c r="Q5" s="150"/>
      <c r="R5" s="150"/>
      <c r="S5" s="150"/>
      <c r="T5" s="150"/>
      <c r="U5" s="150"/>
      <c r="V5" s="150"/>
      <c r="W5" s="150"/>
      <c r="X5" s="150"/>
      <c r="Y5" s="150"/>
      <c r="Z5" s="150"/>
      <c r="AA5" s="150"/>
      <c r="AB5" s="150"/>
      <c r="AC5" s="150"/>
      <c r="AD5" s="150"/>
      <c r="AE5" s="150"/>
    </row>
    <row r="6" spans="1:31" ht="20.149999999999999" customHeight="1">
      <c r="A6" s="150"/>
      <c r="B6" s="150"/>
      <c r="C6" s="150"/>
      <c r="D6" s="150"/>
      <c r="E6" s="150"/>
      <c r="F6" s="150"/>
      <c r="G6" s="150"/>
      <c r="H6" s="150"/>
      <c r="I6" s="150"/>
      <c r="J6" s="150"/>
      <c r="K6" s="150"/>
      <c r="L6" s="150"/>
      <c r="M6" s="150"/>
      <c r="N6" s="477" t="s">
        <v>108</v>
      </c>
      <c r="O6" s="477"/>
      <c r="P6" s="477"/>
      <c r="Q6" s="477"/>
      <c r="R6" s="477"/>
      <c r="S6" s="480">
        <f>'基礎情報入力シート（要入力）'!D4</f>
        <v>0</v>
      </c>
      <c r="T6" s="480"/>
      <c r="U6" s="480"/>
      <c r="V6" s="480"/>
      <c r="W6" s="480"/>
      <c r="X6" s="480"/>
      <c r="Y6" s="480"/>
      <c r="Z6" s="480"/>
      <c r="AA6" s="480"/>
      <c r="AB6" s="480"/>
      <c r="AC6" s="480"/>
      <c r="AD6" s="480"/>
      <c r="AE6" s="480"/>
    </row>
    <row r="7" spans="1:31" ht="20.149999999999999" customHeight="1">
      <c r="A7" s="150"/>
      <c r="B7" s="150"/>
      <c r="C7" s="150"/>
      <c r="D7" s="150"/>
      <c r="E7" s="150"/>
      <c r="F7" s="150"/>
      <c r="G7" s="150"/>
      <c r="H7" s="150"/>
      <c r="I7" s="150"/>
      <c r="J7" s="150"/>
      <c r="K7" s="150"/>
      <c r="L7" s="150"/>
      <c r="M7" s="150"/>
      <c r="N7" s="477"/>
      <c r="O7" s="477"/>
      <c r="P7" s="477"/>
      <c r="Q7" s="477"/>
      <c r="R7" s="477"/>
      <c r="S7" s="480"/>
      <c r="T7" s="480"/>
      <c r="U7" s="480"/>
      <c r="V7" s="480"/>
      <c r="W7" s="480"/>
      <c r="X7" s="480"/>
      <c r="Y7" s="480"/>
      <c r="Z7" s="480"/>
      <c r="AA7" s="480"/>
      <c r="AB7" s="480"/>
      <c r="AC7" s="480"/>
      <c r="AD7" s="480"/>
      <c r="AE7" s="480"/>
    </row>
    <row r="8" spans="1:31" ht="20.149999999999999" customHeight="1">
      <c r="A8" s="150"/>
      <c r="B8" s="150"/>
      <c r="C8" s="150"/>
      <c r="D8" s="150"/>
      <c r="E8" s="150"/>
      <c r="F8" s="150"/>
      <c r="G8" s="150"/>
      <c r="H8" s="150"/>
      <c r="I8" s="150"/>
      <c r="J8" s="150"/>
      <c r="K8" s="150"/>
      <c r="L8" s="150"/>
      <c r="M8" s="150"/>
      <c r="N8" s="478" t="s">
        <v>93</v>
      </c>
      <c r="O8" s="477"/>
      <c r="P8" s="477"/>
      <c r="Q8" s="477"/>
      <c r="R8" s="477"/>
      <c r="S8" s="470">
        <f>'基礎情報入力シート（要入力）'!D5</f>
        <v>0</v>
      </c>
      <c r="T8" s="470"/>
      <c r="U8" s="470"/>
      <c r="V8" s="470"/>
      <c r="W8" s="470"/>
      <c r="X8" s="470"/>
      <c r="Y8" s="470"/>
      <c r="Z8" s="470"/>
      <c r="AA8" s="470"/>
      <c r="AB8" s="470"/>
      <c r="AC8" s="470"/>
      <c r="AD8" s="470"/>
      <c r="AE8" s="470"/>
    </row>
    <row r="9" spans="1:31" ht="20.149999999999999" customHeight="1">
      <c r="A9" s="150"/>
      <c r="B9" s="150"/>
      <c r="C9" s="150"/>
      <c r="D9" s="150"/>
      <c r="E9" s="150"/>
      <c r="F9" s="150"/>
      <c r="G9" s="150"/>
      <c r="H9" s="150"/>
      <c r="I9" s="150"/>
      <c r="J9" s="150"/>
      <c r="K9" s="150"/>
      <c r="L9" s="150"/>
      <c r="M9" s="150"/>
      <c r="N9" s="477"/>
      <c r="O9" s="477"/>
      <c r="P9" s="477"/>
      <c r="Q9" s="477"/>
      <c r="R9" s="477"/>
      <c r="S9" s="470"/>
      <c r="T9" s="470"/>
      <c r="U9" s="470"/>
      <c r="V9" s="470"/>
      <c r="W9" s="470"/>
      <c r="X9" s="470"/>
      <c r="Y9" s="470"/>
      <c r="Z9" s="470"/>
      <c r="AA9" s="470"/>
      <c r="AB9" s="470"/>
      <c r="AC9" s="470"/>
      <c r="AD9" s="470"/>
      <c r="AE9" s="470"/>
    </row>
    <row r="10" spans="1:31" ht="20.149999999999999" customHeight="1">
      <c r="A10" s="150"/>
      <c r="B10" s="150"/>
      <c r="C10" s="150"/>
      <c r="D10" s="150"/>
      <c r="E10" s="150"/>
      <c r="F10" s="150"/>
      <c r="G10" s="150"/>
      <c r="H10" s="150"/>
      <c r="I10" s="150"/>
      <c r="J10" s="150"/>
      <c r="K10" s="150"/>
      <c r="L10" s="150"/>
      <c r="M10" s="150"/>
      <c r="N10" s="479" t="s">
        <v>109</v>
      </c>
      <c r="O10" s="477"/>
      <c r="P10" s="477"/>
      <c r="Q10" s="477"/>
      <c r="R10" s="477"/>
      <c r="S10" s="470">
        <f>'基礎情報入力シート（要入力）'!D6</f>
        <v>0</v>
      </c>
      <c r="T10" s="470"/>
      <c r="U10" s="470"/>
      <c r="V10" s="470"/>
      <c r="W10" s="470"/>
      <c r="X10" s="470"/>
      <c r="Y10" s="470"/>
      <c r="Z10" s="470"/>
      <c r="AA10" s="470"/>
      <c r="AB10" s="470"/>
      <c r="AC10" s="470"/>
      <c r="AD10" s="470"/>
      <c r="AE10" s="470"/>
    </row>
    <row r="11" spans="1:31" ht="20.149999999999999" customHeight="1">
      <c r="A11" s="150"/>
      <c r="B11" s="150"/>
      <c r="C11" s="150"/>
      <c r="D11" s="150"/>
      <c r="E11" s="150"/>
      <c r="F11" s="150"/>
      <c r="G11" s="150"/>
      <c r="H11" s="150"/>
      <c r="I11" s="150"/>
      <c r="J11" s="150"/>
      <c r="K11" s="150"/>
      <c r="L11" s="150"/>
      <c r="M11" s="150"/>
      <c r="N11" s="477"/>
      <c r="O11" s="477"/>
      <c r="P11" s="477"/>
      <c r="Q11" s="477"/>
      <c r="R11" s="477"/>
      <c r="S11" s="470"/>
      <c r="T11" s="470"/>
      <c r="U11" s="470"/>
      <c r="V11" s="470"/>
      <c r="W11" s="470"/>
      <c r="X11" s="470"/>
      <c r="Y11" s="470"/>
      <c r="Z11" s="470"/>
      <c r="AA11" s="470"/>
      <c r="AB11" s="470"/>
      <c r="AC11" s="470"/>
      <c r="AD11" s="470"/>
      <c r="AE11" s="470"/>
    </row>
    <row r="12" spans="1:31" ht="20.149999999999999" customHeight="1">
      <c r="A12" s="150"/>
      <c r="B12" s="150"/>
      <c r="C12" s="150"/>
      <c r="D12" s="150"/>
      <c r="E12" s="150"/>
      <c r="F12" s="150"/>
      <c r="G12" s="150"/>
      <c r="H12" s="150"/>
      <c r="I12" s="150"/>
      <c r="J12" s="150"/>
      <c r="K12" s="150"/>
      <c r="L12" s="150"/>
      <c r="M12" s="150"/>
      <c r="N12" s="150"/>
      <c r="O12" s="150"/>
      <c r="P12" s="150"/>
      <c r="Q12" s="150"/>
      <c r="R12" s="150"/>
      <c r="S12" s="470">
        <f>'基礎情報入力シート（要入力）'!D9</f>
        <v>0</v>
      </c>
      <c r="T12" s="470"/>
      <c r="U12" s="470"/>
      <c r="V12" s="470"/>
      <c r="W12" s="470"/>
      <c r="X12" s="470"/>
      <c r="Y12" s="470"/>
      <c r="Z12" s="470"/>
      <c r="AA12" s="470"/>
      <c r="AB12" s="470"/>
      <c r="AC12" s="470"/>
      <c r="AD12" s="470"/>
      <c r="AE12" s="470"/>
    </row>
    <row r="13" spans="1:31" ht="20.149999999999999" customHeight="1">
      <c r="A13" s="150"/>
      <c r="B13" s="150"/>
      <c r="C13" s="150"/>
      <c r="D13" s="150"/>
      <c r="E13" s="150"/>
      <c r="F13" s="150"/>
      <c r="G13" s="150"/>
      <c r="H13" s="150"/>
      <c r="I13" s="150"/>
      <c r="J13" s="150"/>
      <c r="K13" s="150"/>
      <c r="L13" s="150"/>
      <c r="M13" s="150"/>
      <c r="N13" s="150"/>
      <c r="O13" s="150"/>
      <c r="P13" s="150"/>
      <c r="Q13" s="150"/>
      <c r="R13" s="150"/>
      <c r="S13" s="470"/>
      <c r="T13" s="470"/>
      <c r="U13" s="470"/>
      <c r="V13" s="470"/>
      <c r="W13" s="470"/>
      <c r="X13" s="470"/>
      <c r="Y13" s="470"/>
      <c r="Z13" s="470"/>
      <c r="AA13" s="470"/>
      <c r="AB13" s="470"/>
      <c r="AC13" s="470"/>
      <c r="AD13" s="470"/>
      <c r="AE13" s="470"/>
    </row>
    <row r="14" spans="1:31" ht="20.149999999999999" customHeight="1">
      <c r="A14" s="150"/>
      <c r="B14" s="150"/>
      <c r="C14" s="150"/>
      <c r="D14" s="150"/>
      <c r="E14" s="150"/>
      <c r="F14" s="150"/>
      <c r="G14" s="150"/>
      <c r="H14" s="150"/>
      <c r="I14" s="150"/>
      <c r="J14" s="150"/>
      <c r="K14" s="150"/>
      <c r="L14" s="150"/>
      <c r="M14" s="150"/>
      <c r="N14" s="150"/>
      <c r="O14" s="150"/>
      <c r="P14" s="150"/>
      <c r="Q14" s="150"/>
      <c r="R14" s="150"/>
      <c r="S14" s="470">
        <f>'基礎情報入力シート（要入力）'!D7</f>
        <v>0</v>
      </c>
      <c r="T14" s="470"/>
      <c r="U14" s="470"/>
      <c r="V14" s="470"/>
      <c r="W14" s="470"/>
      <c r="X14" s="470"/>
      <c r="Y14" s="470"/>
      <c r="Z14" s="470"/>
      <c r="AA14" s="470"/>
      <c r="AB14" s="470"/>
      <c r="AC14" s="470"/>
      <c r="AD14" s="470"/>
      <c r="AE14" s="470"/>
    </row>
    <row r="15" spans="1:31" ht="20.149999999999999" customHeight="1">
      <c r="A15" s="150"/>
      <c r="B15" s="150"/>
      <c r="C15" s="150"/>
      <c r="D15" s="150"/>
      <c r="E15" s="150"/>
      <c r="F15" s="150"/>
      <c r="G15" s="150"/>
      <c r="H15" s="150"/>
      <c r="I15" s="150"/>
      <c r="J15" s="150"/>
      <c r="K15" s="150"/>
      <c r="L15" s="150"/>
      <c r="M15" s="150"/>
      <c r="N15" s="150"/>
      <c r="O15" s="150"/>
      <c r="P15" s="150"/>
      <c r="Q15" s="150"/>
      <c r="R15" s="150"/>
      <c r="S15" s="470"/>
      <c r="T15" s="470"/>
      <c r="U15" s="470"/>
      <c r="V15" s="470"/>
      <c r="W15" s="470"/>
      <c r="X15" s="470"/>
      <c r="Y15" s="470"/>
      <c r="Z15" s="470"/>
      <c r="AA15" s="470"/>
      <c r="AB15" s="470"/>
      <c r="AC15" s="470"/>
      <c r="AD15" s="470"/>
      <c r="AE15" s="470"/>
    </row>
    <row r="16" spans="1:31" ht="20.149999999999999" customHeight="1">
      <c r="A16" s="472" t="s">
        <v>255</v>
      </c>
      <c r="B16" s="473"/>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row>
    <row r="17" spans="1:31" ht="20.149999999999999" customHeight="1">
      <c r="A17" s="473"/>
      <c r="B17" s="473"/>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row>
    <row r="18" spans="1:31" ht="20.149999999999999" customHeight="1">
      <c r="A18" s="473"/>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row>
    <row r="19" spans="1:31" ht="20.149999999999999" customHeight="1">
      <c r="A19" s="473"/>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row>
    <row r="20" spans="1:31" ht="20.149999999999999" customHeight="1">
      <c r="A20" s="151"/>
      <c r="B20" s="151"/>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row>
    <row r="21" spans="1:31" ht="20.149999999999999" customHeight="1">
      <c r="A21" s="150"/>
      <c r="B21" s="150" t="s">
        <v>252</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row>
    <row r="22" spans="1:31" ht="20.149999999999999" customHeight="1">
      <c r="A22" s="150" t="s">
        <v>114</v>
      </c>
      <c r="B22" s="150" t="s">
        <v>117</v>
      </c>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row>
    <row r="23" spans="1:31" ht="20.149999999999999" customHeight="1">
      <c r="A23" s="150"/>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row>
    <row r="24" spans="1:31" ht="20.149999999999999" customHeight="1">
      <c r="A24" s="150"/>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row>
    <row r="25" spans="1:31" ht="40" customHeight="1">
      <c r="A25" s="150"/>
      <c r="B25" s="150" t="s">
        <v>118</v>
      </c>
      <c r="C25" s="150"/>
      <c r="D25" s="150"/>
      <c r="E25" s="150"/>
      <c r="F25" s="150"/>
      <c r="G25" s="150"/>
      <c r="H25" s="150"/>
      <c r="I25" s="150"/>
      <c r="J25" s="150"/>
      <c r="K25" s="150"/>
      <c r="L25" s="150"/>
      <c r="M25" s="150" t="s">
        <v>119</v>
      </c>
      <c r="N25" s="495">
        <f>別紙1!E11</f>
        <v>0</v>
      </c>
      <c r="O25" s="496"/>
      <c r="P25" s="496"/>
      <c r="Q25" s="496"/>
      <c r="R25" s="496"/>
      <c r="S25" s="496"/>
      <c r="T25" s="496"/>
      <c r="U25" s="496"/>
      <c r="V25" s="496"/>
      <c r="W25" s="496"/>
      <c r="X25" s="496"/>
      <c r="Y25" s="150" t="s">
        <v>49</v>
      </c>
      <c r="Z25" s="150"/>
      <c r="AA25" s="150"/>
      <c r="AB25" s="150"/>
      <c r="AC25" s="150"/>
      <c r="AD25" s="150"/>
      <c r="AE25" s="150"/>
    </row>
    <row r="26" spans="1:31" ht="20.149999999999999" customHeight="1">
      <c r="A26" s="150"/>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row>
    <row r="27" spans="1:31" ht="20.149999999999999" customHeight="1">
      <c r="A27" s="150"/>
      <c r="B27" s="150" t="s">
        <v>256</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row>
    <row r="28" spans="1:31" ht="20.149999999999999" customHeight="1">
      <c r="A28" s="150"/>
      <c r="B28" s="150" t="s">
        <v>120</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row>
    <row r="29" spans="1:31" ht="20.149999999999999" customHeight="1">
      <c r="A29" s="150"/>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row>
    <row r="30" spans="1:31" ht="20.149999999999999" customHeight="1">
      <c r="A30" s="150"/>
      <c r="B30" s="150" t="s">
        <v>121</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row>
    <row r="31" spans="1:31" ht="20.149999999999999" customHeight="1">
      <c r="A31" s="150"/>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row>
    <row r="32" spans="1:31" ht="20.149999999999999" customHeight="1">
      <c r="A32" s="150"/>
      <c r="B32" s="150" t="s">
        <v>122</v>
      </c>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row>
    <row r="33" spans="1:31" ht="20.149999999999999" customHeight="1">
      <c r="A33" s="150"/>
      <c r="B33" s="150" t="s">
        <v>491</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row>
    <row r="34" spans="1:31" ht="20.149999999999999" customHeight="1">
      <c r="A34" s="150"/>
      <c r="B34" s="150" t="s">
        <v>492</v>
      </c>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row>
    <row r="35" spans="1:31" ht="20.149999999999999" customHeight="1">
      <c r="A35" s="150"/>
      <c r="B35" s="150" t="s">
        <v>493</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row>
    <row r="36" spans="1:31" ht="20.149999999999999" customHeight="1">
      <c r="A36" s="150"/>
      <c r="B36" s="150" t="s">
        <v>490</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row>
    <row r="37" spans="1:31">
      <c r="A37" s="150"/>
      <c r="B37" s="150"/>
      <c r="C37" s="469"/>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69"/>
      <c r="AD37" s="469"/>
      <c r="AE37" s="150"/>
    </row>
    <row r="38" spans="1:31">
      <c r="A38" s="150"/>
      <c r="B38" s="150"/>
      <c r="C38" s="469"/>
      <c r="D38" s="469"/>
      <c r="E38" s="469"/>
      <c r="F38" s="469"/>
      <c r="G38" s="469"/>
      <c r="H38" s="469"/>
      <c r="I38" s="469"/>
      <c r="J38" s="469"/>
      <c r="K38" s="469"/>
      <c r="L38" s="469"/>
      <c r="M38" s="469"/>
      <c r="N38" s="469"/>
      <c r="O38" s="469"/>
      <c r="P38" s="469"/>
      <c r="Q38" s="469"/>
      <c r="R38" s="469"/>
      <c r="S38" s="469"/>
      <c r="T38" s="469"/>
      <c r="U38" s="469"/>
      <c r="V38" s="469"/>
      <c r="W38" s="469"/>
      <c r="X38" s="469"/>
      <c r="Y38" s="469"/>
      <c r="Z38" s="469"/>
      <c r="AA38" s="469"/>
      <c r="AB38" s="469"/>
      <c r="AC38" s="469"/>
      <c r="AD38" s="469"/>
      <c r="AE38" s="150"/>
    </row>
  </sheetData>
  <sheetProtection algorithmName="SHA-512" hashValue="fhAOYpgciFCUiBYeZn18INxqOwWElPTTLqYqrd4hYNcjI2iyfiEsfsxXAVgCk5dMFMghlaP8iuXJCQhiQY9NNA==" saltValue="eHBLcofvW1fT7eBwTGU6KQ==" spinCount="100000" sheet="1" objects="1" scenarios="1"/>
  <customSheetViews>
    <customSheetView guid="{00E5FA86-1172-4EED-8DB5-202766590116}" showPageBreaks="1" fitToPage="1" printArea="1" view="pageBreakPreview" topLeftCell="A13">
      <selection sqref="A1:R1"/>
      <pageMargins left="0.7" right="0.7" top="0.75" bottom="0.75" header="0.3" footer="0.3"/>
      <pageSetup paperSize="9" orientation="portrait" r:id="rId1"/>
    </customSheetView>
  </customSheetViews>
  <mergeCells count="14">
    <mergeCell ref="C37:AD38"/>
    <mergeCell ref="N25:X25"/>
    <mergeCell ref="A1:R1"/>
    <mergeCell ref="W2:AE3"/>
    <mergeCell ref="A4:H5"/>
    <mergeCell ref="N6:R7"/>
    <mergeCell ref="S6:AE7"/>
    <mergeCell ref="N8:R9"/>
    <mergeCell ref="S8:AE9"/>
    <mergeCell ref="N10:R11"/>
    <mergeCell ref="S10:AE11"/>
    <mergeCell ref="S12:AE13"/>
    <mergeCell ref="S14:AE15"/>
    <mergeCell ref="A16:AE19"/>
  </mergeCells>
  <phoneticPr fontId="2"/>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1:K43"/>
  <sheetViews>
    <sheetView showZeros="0" view="pageBreakPreview" zoomScaleNormal="100" zoomScaleSheetLayoutView="100" workbookViewId="0"/>
  </sheetViews>
  <sheetFormatPr defaultColWidth="9" defaultRowHeight="14"/>
  <cols>
    <col min="1" max="1" width="7.58203125" style="10" customWidth="1"/>
    <col min="2" max="3" width="15.58203125" style="10" customWidth="1"/>
    <col min="4" max="4" width="10.58203125" style="10" customWidth="1"/>
    <col min="5" max="5" width="6.58203125" style="10" customWidth="1"/>
    <col min="6" max="6" width="10.58203125" style="10" customWidth="1"/>
    <col min="7" max="7" width="6.58203125" style="10" customWidth="1"/>
    <col min="8" max="10" width="9.58203125" style="10" customWidth="1"/>
    <col min="11" max="11" width="100.5" style="10" customWidth="1"/>
    <col min="12" max="16" width="15.58203125" style="10" customWidth="1"/>
    <col min="17" max="16384" width="9" style="10"/>
  </cols>
  <sheetData>
    <row r="1" spans="1:11" ht="15.75" customHeight="1">
      <c r="A1" s="30" t="s">
        <v>287</v>
      </c>
    </row>
    <row r="2" spans="1:11" ht="20.25" customHeight="1">
      <c r="A2" s="10" t="s">
        <v>37</v>
      </c>
    </row>
    <row r="3" spans="1:11" s="29" customFormat="1" ht="38.25" customHeight="1">
      <c r="A3" s="500" t="s">
        <v>305</v>
      </c>
      <c r="B3" s="500"/>
      <c r="C3" s="500"/>
      <c r="D3" s="500"/>
      <c r="E3" s="500"/>
      <c r="F3" s="500"/>
      <c r="G3" s="500"/>
      <c r="H3" s="500"/>
      <c r="I3" s="500"/>
      <c r="J3" s="32"/>
    </row>
    <row r="4" spans="1:11" ht="20.25" customHeight="1"/>
    <row r="5" spans="1:11" ht="25" customHeight="1">
      <c r="A5" s="18"/>
      <c r="B5" s="512" t="s">
        <v>36</v>
      </c>
      <c r="C5" s="501">
        <f>'基礎情報入力シート（要入力）'!D6</f>
        <v>0</v>
      </c>
      <c r="D5" s="502"/>
      <c r="E5" s="502"/>
      <c r="F5" s="502"/>
      <c r="G5" s="502"/>
      <c r="H5" s="502"/>
      <c r="I5" s="503"/>
      <c r="J5" s="36"/>
    </row>
    <row r="6" spans="1:11" ht="25" customHeight="1">
      <c r="A6" s="18"/>
      <c r="B6" s="513"/>
      <c r="C6" s="509">
        <f>'基礎情報入力シート（要入力）'!D9</f>
        <v>0</v>
      </c>
      <c r="D6" s="510"/>
      <c r="E6" s="510"/>
      <c r="F6" s="510"/>
      <c r="G6" s="510"/>
      <c r="H6" s="510"/>
      <c r="I6" s="511"/>
      <c r="J6" s="36"/>
    </row>
    <row r="7" spans="1:11" ht="25" customHeight="1">
      <c r="A7" s="18"/>
      <c r="B7" s="28" t="s">
        <v>35</v>
      </c>
      <c r="C7" s="504">
        <f>'基礎情報入力シート（要入力）'!D7</f>
        <v>0</v>
      </c>
      <c r="D7" s="505"/>
      <c r="E7" s="505"/>
      <c r="F7" s="505"/>
      <c r="G7" s="505"/>
      <c r="H7" s="505"/>
      <c r="I7" s="506"/>
      <c r="J7" s="36"/>
    </row>
    <row r="8" spans="1:11" ht="25" customHeight="1">
      <c r="B8" s="27" t="s">
        <v>34</v>
      </c>
      <c r="C8" s="507" t="s">
        <v>380</v>
      </c>
      <c r="D8" s="507"/>
      <c r="E8" s="507"/>
      <c r="F8" s="507"/>
      <c r="G8" s="507"/>
      <c r="H8" s="507"/>
      <c r="I8" s="507"/>
      <c r="J8" s="36"/>
      <c r="K8" s="85"/>
    </row>
    <row r="9" spans="1:11" ht="20.25" customHeight="1">
      <c r="K9" s="85"/>
    </row>
    <row r="10" spans="1:11" s="11" customFormat="1" ht="20.25" customHeight="1">
      <c r="A10" s="12" t="s">
        <v>33</v>
      </c>
      <c r="K10" s="85"/>
    </row>
    <row r="11" spans="1:11" ht="10" customHeight="1">
      <c r="K11" s="85"/>
    </row>
    <row r="12" spans="1:11" ht="20.25" customHeight="1">
      <c r="A12" s="10">
        <v>1</v>
      </c>
      <c r="B12" s="10" t="s">
        <v>38</v>
      </c>
      <c r="K12" s="85"/>
    </row>
    <row r="13" spans="1:11" ht="12" customHeight="1">
      <c r="A13" s="10" t="s">
        <v>32</v>
      </c>
      <c r="K13" s="85"/>
    </row>
    <row r="14" spans="1:11" ht="20.25" customHeight="1">
      <c r="B14" s="508"/>
      <c r="C14" s="508"/>
      <c r="D14" s="508"/>
      <c r="E14" s="508"/>
      <c r="F14" s="508"/>
      <c r="G14" s="508"/>
      <c r="H14" s="508"/>
      <c r="K14" s="85"/>
    </row>
    <row r="15" spans="1:11" ht="20.25" customHeight="1">
      <c r="B15" s="508"/>
      <c r="C15" s="508"/>
      <c r="D15" s="508"/>
      <c r="E15" s="508"/>
      <c r="F15" s="508"/>
      <c r="G15" s="508"/>
      <c r="H15" s="508"/>
      <c r="K15" s="85"/>
    </row>
    <row r="16" spans="1:11" ht="20.25" customHeight="1">
      <c r="B16" s="508"/>
      <c r="C16" s="508"/>
      <c r="D16" s="508"/>
      <c r="E16" s="508"/>
      <c r="F16" s="508"/>
      <c r="G16" s="508"/>
      <c r="H16" s="508"/>
      <c r="K16" s="85"/>
    </row>
    <row r="17" spans="1:11" ht="20.25" customHeight="1">
      <c r="B17" s="508"/>
      <c r="C17" s="508"/>
      <c r="D17" s="508"/>
      <c r="E17" s="508"/>
      <c r="F17" s="508"/>
      <c r="G17" s="508"/>
      <c r="H17" s="508"/>
      <c r="K17" s="85"/>
    </row>
    <row r="18" spans="1:11" ht="20.25" customHeight="1">
      <c r="B18" s="508"/>
      <c r="C18" s="508"/>
      <c r="D18" s="508"/>
      <c r="E18" s="508"/>
      <c r="F18" s="508"/>
      <c r="G18" s="508"/>
      <c r="H18" s="508"/>
      <c r="K18" s="85"/>
    </row>
    <row r="19" spans="1:11" ht="20.25" customHeight="1">
      <c r="B19" s="508"/>
      <c r="C19" s="508"/>
      <c r="D19" s="508"/>
      <c r="E19" s="508"/>
      <c r="F19" s="508"/>
      <c r="G19" s="508"/>
      <c r="H19" s="508"/>
      <c r="K19" s="85"/>
    </row>
    <row r="20" spans="1:11" ht="20.25" customHeight="1">
      <c r="B20" s="508"/>
      <c r="C20" s="508"/>
      <c r="D20" s="508"/>
      <c r="E20" s="508"/>
      <c r="F20" s="508"/>
      <c r="G20" s="508"/>
      <c r="H20" s="508"/>
      <c r="K20" s="85"/>
    </row>
    <row r="21" spans="1:11" ht="20.25" customHeight="1">
      <c r="B21" s="508"/>
      <c r="C21" s="508"/>
      <c r="D21" s="508"/>
      <c r="E21" s="508"/>
      <c r="F21" s="508"/>
      <c r="G21" s="508"/>
      <c r="H21" s="508"/>
      <c r="K21" s="85"/>
    </row>
    <row r="22" spans="1:11" ht="20.25" customHeight="1">
      <c r="B22" s="33"/>
      <c r="C22" s="33"/>
      <c r="D22" s="33"/>
      <c r="E22" s="33"/>
      <c r="F22" s="33"/>
      <c r="G22" s="33"/>
      <c r="H22" s="33"/>
    </row>
    <row r="23" spans="1:11" ht="20.25" customHeight="1">
      <c r="A23" s="10">
        <v>2</v>
      </c>
      <c r="B23" s="10" t="s">
        <v>39</v>
      </c>
      <c r="F23" s="26" t="s">
        <v>31</v>
      </c>
      <c r="I23" s="26"/>
    </row>
    <row r="24" spans="1:11" ht="20.25" customHeight="1">
      <c r="B24" s="497" t="s">
        <v>30</v>
      </c>
      <c r="C24" s="498"/>
      <c r="D24" s="499" t="s">
        <v>29</v>
      </c>
      <c r="E24" s="499"/>
      <c r="F24" s="499"/>
      <c r="G24" s="26"/>
      <c r="H24" s="85"/>
    </row>
    <row r="25" spans="1:11" ht="41.15" customHeight="1">
      <c r="B25" s="517" t="s">
        <v>61</v>
      </c>
      <c r="C25" s="518"/>
      <c r="D25" s="519">
        <f>'別紙4(1)'!H27</f>
        <v>0</v>
      </c>
      <c r="E25" s="519"/>
      <c r="F25" s="519"/>
      <c r="G25" s="37"/>
      <c r="H25" s="85"/>
      <c r="K25" s="85"/>
    </row>
    <row r="26" spans="1:11" ht="30.65" customHeight="1">
      <c r="B26" s="514" t="s">
        <v>20</v>
      </c>
      <c r="C26" s="515"/>
      <c r="D26" s="516">
        <f>SUM(D25:F25)</f>
        <v>0</v>
      </c>
      <c r="E26" s="516"/>
      <c r="F26" s="516"/>
      <c r="G26" s="38"/>
      <c r="H26" s="85"/>
    </row>
    <row r="27" spans="1:11" ht="20.25" customHeight="1"/>
    <row r="28" spans="1:11" ht="20.25" customHeight="1">
      <c r="A28" s="10">
        <v>3</v>
      </c>
      <c r="B28" s="10" t="s">
        <v>40</v>
      </c>
      <c r="F28" s="525" t="s">
        <v>28</v>
      </c>
      <c r="G28" s="525"/>
    </row>
    <row r="29" spans="1:11" ht="20.25" customHeight="1">
      <c r="B29" s="14" t="s">
        <v>27</v>
      </c>
      <c r="C29" s="31"/>
      <c r="D29" s="25" t="s">
        <v>26</v>
      </c>
      <c r="E29" s="24"/>
      <c r="F29" s="526"/>
      <c r="G29" s="526"/>
      <c r="H29" s="13"/>
    </row>
    <row r="30" spans="1:11" ht="20.25" customHeight="1">
      <c r="B30" s="23" t="s">
        <v>25</v>
      </c>
      <c r="C30" s="22">
        <f>ROUNDDOWN('別紙4(1)'!I28/1000,0)</f>
        <v>0</v>
      </c>
      <c r="D30" s="527" t="s">
        <v>47</v>
      </c>
      <c r="E30" s="528"/>
      <c r="F30" s="529">
        <f>ROUNDUP(D26/1000,0)</f>
        <v>0</v>
      </c>
      <c r="G30" s="530"/>
      <c r="H30" s="13"/>
    </row>
    <row r="31" spans="1:11" ht="20.25" customHeight="1">
      <c r="B31" s="21" t="s">
        <v>24</v>
      </c>
      <c r="C31" s="139"/>
      <c r="D31" s="19"/>
      <c r="E31" s="18"/>
      <c r="F31" s="520"/>
      <c r="G31" s="521"/>
    </row>
    <row r="32" spans="1:11" ht="20.25" customHeight="1">
      <c r="B32" s="21" t="s">
        <v>23</v>
      </c>
      <c r="C32" s="20">
        <f>F35-(C30+C31+C33+C34)</f>
        <v>0</v>
      </c>
      <c r="D32" s="19"/>
      <c r="E32" s="18"/>
      <c r="F32" s="520"/>
      <c r="G32" s="521"/>
    </row>
    <row r="33" spans="1:11" ht="20.25" customHeight="1">
      <c r="B33" s="21" t="s">
        <v>22</v>
      </c>
      <c r="C33" s="139"/>
      <c r="D33" s="19"/>
      <c r="E33" s="18"/>
      <c r="F33" s="520"/>
      <c r="G33" s="521"/>
    </row>
    <row r="34" spans="1:11" ht="20.25" customHeight="1">
      <c r="B34" s="17" t="s">
        <v>21</v>
      </c>
      <c r="C34" s="140"/>
      <c r="D34" s="16"/>
      <c r="E34" s="15"/>
      <c r="F34" s="522"/>
      <c r="G34" s="523"/>
    </row>
    <row r="35" spans="1:11" ht="20.25" customHeight="1">
      <c r="B35" s="57" t="s">
        <v>20</v>
      </c>
      <c r="C35" s="56">
        <f>SUM(C30:C34)</f>
        <v>0</v>
      </c>
      <c r="D35" s="514" t="s">
        <v>20</v>
      </c>
      <c r="E35" s="515"/>
      <c r="F35" s="524">
        <f>SUM(F30:G34)</f>
        <v>0</v>
      </c>
      <c r="G35" s="524"/>
      <c r="H35" s="13"/>
      <c r="K35" s="11"/>
    </row>
    <row r="36" spans="1:11" ht="20.25" customHeight="1">
      <c r="K36" s="11"/>
    </row>
    <row r="37" spans="1:11" s="11" customFormat="1" ht="20.25" customHeight="1">
      <c r="A37" s="12" t="s">
        <v>19</v>
      </c>
      <c r="B37" s="10"/>
      <c r="C37" s="10"/>
      <c r="D37" s="10"/>
      <c r="E37" s="10"/>
      <c r="F37" s="10"/>
      <c r="K37" s="10"/>
    </row>
    <row r="38" spans="1:11" s="11" customFormat="1" ht="10" customHeight="1">
      <c r="A38" s="12"/>
      <c r="K38" s="10"/>
    </row>
    <row r="39" spans="1:11" ht="20.25" customHeight="1">
      <c r="A39" s="10">
        <v>1</v>
      </c>
      <c r="B39" s="10" t="s">
        <v>41</v>
      </c>
      <c r="C39" s="11"/>
      <c r="D39" s="11"/>
      <c r="E39" s="11"/>
      <c r="F39" s="11"/>
    </row>
    <row r="40" spans="1:11" ht="20.25" customHeight="1">
      <c r="A40" s="10">
        <v>2</v>
      </c>
      <c r="B40" s="10" t="s">
        <v>68</v>
      </c>
    </row>
    <row r="41" spans="1:11" ht="20.25" customHeight="1"/>
    <row r="42" spans="1:11" ht="20.25" customHeight="1"/>
    <row r="43" spans="1:11" ht="20.25" customHeight="1"/>
  </sheetData>
  <sheetProtection algorithmName="SHA-512" hashValue="nrNZetXMNpil0WXPM/q+QzS9TgQd4+fCkWSC1g1fnrQtjN2CsKElo7WnnPAQ+2XAk6TrZTI7ynG6ob7QSyynFg==" saltValue="sClb0vli1WDAsFfm2K2F2g==" spinCount="100000" sheet="1" objects="1" scenarios="1"/>
  <protectedRanges>
    <protectedRange sqref="B14:H21 C31 C33:C34" name="範囲1"/>
  </protectedRanges>
  <customSheetViews>
    <customSheetView guid="{00E5FA86-1172-4EED-8DB5-202766590116}" showPageBreaks="1" zeroValues="0" fitToPage="1" printArea="1" view="pageBreakPreview">
      <selection activeCell="C5" sqref="C5:I5"/>
      <pageMargins left="0.78740157480314965" right="0.59055118110236227" top="0.59055118110236227" bottom="0.39370078740157483" header="0.31496062992125984" footer="0.31496062992125984"/>
      <pageSetup paperSize="9" scale="89" orientation="portrait" r:id="rId1"/>
    </customSheetView>
  </customSheetViews>
  <mergeCells count="23">
    <mergeCell ref="F34:G34"/>
    <mergeCell ref="D35:E35"/>
    <mergeCell ref="F35:G35"/>
    <mergeCell ref="F28:G28"/>
    <mergeCell ref="F29:G29"/>
    <mergeCell ref="D30:E30"/>
    <mergeCell ref="F30:G30"/>
    <mergeCell ref="F31:G31"/>
    <mergeCell ref="F32:G32"/>
    <mergeCell ref="B26:C26"/>
    <mergeCell ref="D26:F26"/>
    <mergeCell ref="B25:C25"/>
    <mergeCell ref="D25:F25"/>
    <mergeCell ref="F33:G33"/>
    <mergeCell ref="B24:C24"/>
    <mergeCell ref="D24:F24"/>
    <mergeCell ref="A3:I3"/>
    <mergeCell ref="C5:I5"/>
    <mergeCell ref="C7:I7"/>
    <mergeCell ref="C8:I8"/>
    <mergeCell ref="B14:H21"/>
    <mergeCell ref="C6:I6"/>
    <mergeCell ref="B5:B6"/>
  </mergeCells>
  <phoneticPr fontId="2"/>
  <dataValidations count="1">
    <dataValidation type="list" allowBlank="1" showInputMessage="1" showErrorMessage="1" promptTitle="選択してください" sqref="J8">
      <formula1>$K$9:$K$25</formula1>
    </dataValidation>
  </dataValidations>
  <pageMargins left="0.78740157480314965" right="0.59055118110236227" top="0.59055118110236227" bottom="0.39370078740157483" header="0.31496062992125984" footer="0.31496062992125984"/>
  <pageSetup paperSize="9" scale="88"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1:K43"/>
  <sheetViews>
    <sheetView showZeros="0" view="pageBreakPreview" zoomScaleNormal="100" zoomScaleSheetLayoutView="100" workbookViewId="0"/>
  </sheetViews>
  <sheetFormatPr defaultColWidth="9" defaultRowHeight="14"/>
  <cols>
    <col min="1" max="1" width="7.58203125" style="10" customWidth="1"/>
    <col min="2" max="3" width="15.58203125" style="10" customWidth="1"/>
    <col min="4" max="4" width="10.58203125" style="10" customWidth="1"/>
    <col min="5" max="5" width="6.58203125" style="10" customWidth="1"/>
    <col min="6" max="6" width="10.58203125" style="10" customWidth="1"/>
    <col min="7" max="7" width="6.58203125" style="10" customWidth="1"/>
    <col min="8" max="10" width="9.58203125" style="10" customWidth="1"/>
    <col min="11" max="11" width="100.5" style="10" customWidth="1"/>
    <col min="12" max="16" width="15.58203125" style="10" customWidth="1"/>
    <col min="17" max="16384" width="9" style="10"/>
  </cols>
  <sheetData>
    <row r="1" spans="1:11" ht="15.75" customHeight="1">
      <c r="A1" s="30" t="s">
        <v>288</v>
      </c>
    </row>
    <row r="2" spans="1:11" ht="20.25" customHeight="1">
      <c r="A2" s="10" t="s">
        <v>37</v>
      </c>
    </row>
    <row r="3" spans="1:11" s="29" customFormat="1" ht="38.25" customHeight="1">
      <c r="A3" s="500" t="s">
        <v>305</v>
      </c>
      <c r="B3" s="500"/>
      <c r="C3" s="500"/>
      <c r="D3" s="500"/>
      <c r="E3" s="500"/>
      <c r="F3" s="500"/>
      <c r="G3" s="500"/>
      <c r="H3" s="500"/>
      <c r="I3" s="500"/>
      <c r="J3" s="32"/>
    </row>
    <row r="4" spans="1:11" ht="20.25" customHeight="1"/>
    <row r="5" spans="1:11" ht="25" customHeight="1">
      <c r="A5" s="18"/>
      <c r="B5" s="512" t="s">
        <v>36</v>
      </c>
      <c r="C5" s="501">
        <f>'基礎情報入力シート（要入力）'!D6</f>
        <v>0</v>
      </c>
      <c r="D5" s="502"/>
      <c r="E5" s="502"/>
      <c r="F5" s="502"/>
      <c r="G5" s="502"/>
      <c r="H5" s="502"/>
      <c r="I5" s="503"/>
      <c r="J5" s="36"/>
    </row>
    <row r="6" spans="1:11" ht="25" customHeight="1">
      <c r="A6" s="18"/>
      <c r="B6" s="513"/>
      <c r="C6" s="509">
        <f>'基礎情報入力シート（要入力）'!D9</f>
        <v>0</v>
      </c>
      <c r="D6" s="510"/>
      <c r="E6" s="510"/>
      <c r="F6" s="510"/>
      <c r="G6" s="510"/>
      <c r="H6" s="510"/>
      <c r="I6" s="511"/>
      <c r="J6" s="36"/>
    </row>
    <row r="7" spans="1:11" ht="25" customHeight="1">
      <c r="A7" s="18"/>
      <c r="B7" s="28" t="s">
        <v>35</v>
      </c>
      <c r="C7" s="504">
        <f>'基礎情報入力シート（要入力）'!D7</f>
        <v>0</v>
      </c>
      <c r="D7" s="505"/>
      <c r="E7" s="505"/>
      <c r="F7" s="505"/>
      <c r="G7" s="505"/>
      <c r="H7" s="505"/>
      <c r="I7" s="506"/>
      <c r="J7" s="36"/>
    </row>
    <row r="8" spans="1:11" ht="25" customHeight="1">
      <c r="B8" s="27" t="s">
        <v>34</v>
      </c>
      <c r="C8" s="531" t="s">
        <v>304</v>
      </c>
      <c r="D8" s="531"/>
      <c r="E8" s="531"/>
      <c r="F8" s="531"/>
      <c r="G8" s="531"/>
      <c r="H8" s="531"/>
      <c r="I8" s="531"/>
      <c r="J8" s="36"/>
      <c r="K8" s="85"/>
    </row>
    <row r="9" spans="1:11" ht="20.25" customHeight="1">
      <c r="K9" s="85"/>
    </row>
    <row r="10" spans="1:11" s="11" customFormat="1" ht="20.25" customHeight="1">
      <c r="A10" s="12" t="s">
        <v>33</v>
      </c>
      <c r="K10" s="85"/>
    </row>
    <row r="11" spans="1:11" ht="10" customHeight="1">
      <c r="K11" s="85"/>
    </row>
    <row r="12" spans="1:11" ht="20.25" customHeight="1">
      <c r="A12" s="10">
        <v>1</v>
      </c>
      <c r="B12" s="10" t="s">
        <v>38</v>
      </c>
      <c r="K12" s="85"/>
    </row>
    <row r="13" spans="1:11" ht="12" customHeight="1">
      <c r="A13" s="10" t="s">
        <v>32</v>
      </c>
      <c r="K13" s="85"/>
    </row>
    <row r="14" spans="1:11" ht="20.25" customHeight="1">
      <c r="B14" s="508"/>
      <c r="C14" s="508"/>
      <c r="D14" s="508"/>
      <c r="E14" s="508"/>
      <c r="F14" s="508"/>
      <c r="G14" s="508"/>
      <c r="H14" s="508"/>
      <c r="K14" s="85"/>
    </row>
    <row r="15" spans="1:11" ht="20.25" customHeight="1">
      <c r="B15" s="508"/>
      <c r="C15" s="508"/>
      <c r="D15" s="508"/>
      <c r="E15" s="508"/>
      <c r="F15" s="508"/>
      <c r="G15" s="508"/>
      <c r="H15" s="508"/>
      <c r="K15" s="85"/>
    </row>
    <row r="16" spans="1:11" ht="20.25" customHeight="1">
      <c r="B16" s="508"/>
      <c r="C16" s="508"/>
      <c r="D16" s="508"/>
      <c r="E16" s="508"/>
      <c r="F16" s="508"/>
      <c r="G16" s="508"/>
      <c r="H16" s="508"/>
      <c r="K16" s="85"/>
    </row>
    <row r="17" spans="1:11" ht="20.25" customHeight="1">
      <c r="B17" s="508"/>
      <c r="C17" s="508"/>
      <c r="D17" s="508"/>
      <c r="E17" s="508"/>
      <c r="F17" s="508"/>
      <c r="G17" s="508"/>
      <c r="H17" s="508"/>
      <c r="K17" s="85"/>
    </row>
    <row r="18" spans="1:11" ht="20.25" customHeight="1">
      <c r="B18" s="508"/>
      <c r="C18" s="508"/>
      <c r="D18" s="508"/>
      <c r="E18" s="508"/>
      <c r="F18" s="508"/>
      <c r="G18" s="508"/>
      <c r="H18" s="508"/>
      <c r="K18" s="85"/>
    </row>
    <row r="19" spans="1:11" ht="20.25" customHeight="1">
      <c r="B19" s="508"/>
      <c r="C19" s="508"/>
      <c r="D19" s="508"/>
      <c r="E19" s="508"/>
      <c r="F19" s="508"/>
      <c r="G19" s="508"/>
      <c r="H19" s="508"/>
      <c r="K19" s="85"/>
    </row>
    <row r="20" spans="1:11" ht="20.25" customHeight="1">
      <c r="B20" s="508"/>
      <c r="C20" s="508"/>
      <c r="D20" s="508"/>
      <c r="E20" s="508"/>
      <c r="F20" s="508"/>
      <c r="G20" s="508"/>
      <c r="H20" s="508"/>
      <c r="K20" s="85"/>
    </row>
    <row r="21" spans="1:11" ht="20.25" customHeight="1">
      <c r="B21" s="508"/>
      <c r="C21" s="508"/>
      <c r="D21" s="508"/>
      <c r="E21" s="508"/>
      <c r="F21" s="508"/>
      <c r="G21" s="508"/>
      <c r="H21" s="508"/>
      <c r="K21" s="85"/>
    </row>
    <row r="22" spans="1:11" ht="20.25" customHeight="1">
      <c r="B22" s="33"/>
      <c r="C22" s="33"/>
      <c r="D22" s="33"/>
      <c r="E22" s="33"/>
      <c r="F22" s="33"/>
      <c r="G22" s="33"/>
      <c r="H22" s="33"/>
      <c r="K22" s="85"/>
    </row>
    <row r="23" spans="1:11" ht="20.25" customHeight="1">
      <c r="A23" s="10">
        <v>2</v>
      </c>
      <c r="B23" s="10" t="s">
        <v>39</v>
      </c>
      <c r="F23" s="26" t="s">
        <v>31</v>
      </c>
      <c r="I23" s="26"/>
      <c r="K23" s="85"/>
    </row>
    <row r="24" spans="1:11" ht="20.25" customHeight="1">
      <c r="B24" s="497" t="s">
        <v>30</v>
      </c>
      <c r="C24" s="498"/>
      <c r="D24" s="499" t="s">
        <v>29</v>
      </c>
      <c r="E24" s="499"/>
      <c r="F24" s="499"/>
      <c r="G24" s="26"/>
      <c r="H24" s="85"/>
    </row>
    <row r="25" spans="1:11" ht="41.15" customHeight="1">
      <c r="B25" s="517" t="s">
        <v>61</v>
      </c>
      <c r="C25" s="518"/>
      <c r="D25" s="519">
        <f>'別紙4(2)'!H31</f>
        <v>0</v>
      </c>
      <c r="E25" s="519"/>
      <c r="F25" s="519"/>
      <c r="G25" s="37"/>
      <c r="H25" s="85"/>
    </row>
    <row r="26" spans="1:11" ht="30.65" customHeight="1">
      <c r="B26" s="514" t="s">
        <v>20</v>
      </c>
      <c r="C26" s="515"/>
      <c r="D26" s="516">
        <f>SUM(D25:F25)</f>
        <v>0</v>
      </c>
      <c r="E26" s="516"/>
      <c r="F26" s="516"/>
      <c r="G26" s="38"/>
    </row>
    <row r="27" spans="1:11" ht="20.25" customHeight="1"/>
    <row r="28" spans="1:11" ht="20.25" customHeight="1">
      <c r="A28" s="10">
        <v>3</v>
      </c>
      <c r="B28" s="10" t="s">
        <v>40</v>
      </c>
      <c r="F28" s="525" t="s">
        <v>28</v>
      </c>
      <c r="G28" s="525"/>
    </row>
    <row r="29" spans="1:11" ht="20.25" customHeight="1">
      <c r="B29" s="14" t="s">
        <v>27</v>
      </c>
      <c r="C29" s="44"/>
      <c r="D29" s="25" t="s">
        <v>26</v>
      </c>
      <c r="E29" s="24"/>
      <c r="F29" s="526"/>
      <c r="G29" s="526"/>
      <c r="H29" s="13"/>
    </row>
    <row r="30" spans="1:11" ht="20.25" customHeight="1">
      <c r="B30" s="23" t="s">
        <v>25</v>
      </c>
      <c r="C30" s="87">
        <f>ROUNDDOWN('別紙4(2)'!I32/1000,0)</f>
        <v>0</v>
      </c>
      <c r="D30" s="527" t="s">
        <v>47</v>
      </c>
      <c r="E30" s="528"/>
      <c r="F30" s="529">
        <f>ROUNDUP(D26/1000,0)</f>
        <v>0</v>
      </c>
      <c r="G30" s="530"/>
      <c r="H30" s="13"/>
    </row>
    <row r="31" spans="1:11" ht="20.25" customHeight="1">
      <c r="B31" s="21" t="s">
        <v>24</v>
      </c>
      <c r="C31" s="139"/>
      <c r="D31" s="19"/>
      <c r="E31" s="18"/>
      <c r="F31" s="520"/>
      <c r="G31" s="521"/>
    </row>
    <row r="32" spans="1:11" ht="20.25" customHeight="1">
      <c r="B32" s="21" t="s">
        <v>23</v>
      </c>
      <c r="C32" s="20">
        <f>F35-(C30+C31+C33+C34)</f>
        <v>0</v>
      </c>
      <c r="D32" s="19"/>
      <c r="E32" s="18"/>
      <c r="F32" s="520"/>
      <c r="G32" s="521"/>
    </row>
    <row r="33" spans="1:11" ht="20.25" customHeight="1">
      <c r="B33" s="21" t="s">
        <v>22</v>
      </c>
      <c r="C33" s="139"/>
      <c r="D33" s="19"/>
      <c r="E33" s="18"/>
      <c r="F33" s="520"/>
      <c r="G33" s="521"/>
    </row>
    <row r="34" spans="1:11" ht="20.25" customHeight="1">
      <c r="B34" s="17" t="s">
        <v>21</v>
      </c>
      <c r="C34" s="140"/>
      <c r="D34" s="16"/>
      <c r="E34" s="15"/>
      <c r="F34" s="522"/>
      <c r="G34" s="523"/>
    </row>
    <row r="35" spans="1:11" ht="20.25" customHeight="1">
      <c r="B35" s="57" t="s">
        <v>20</v>
      </c>
      <c r="C35" s="56">
        <f>SUM(C30:C34)</f>
        <v>0</v>
      </c>
      <c r="D35" s="514" t="s">
        <v>20</v>
      </c>
      <c r="E35" s="515"/>
      <c r="F35" s="524">
        <f>SUM(F30:G34)</f>
        <v>0</v>
      </c>
      <c r="G35" s="524"/>
      <c r="H35" s="13"/>
      <c r="K35" s="11"/>
    </row>
    <row r="36" spans="1:11" ht="20.25" customHeight="1">
      <c r="K36" s="11"/>
    </row>
    <row r="37" spans="1:11" s="11" customFormat="1" ht="20.25" customHeight="1">
      <c r="A37" s="12" t="s">
        <v>19</v>
      </c>
      <c r="B37" s="10"/>
      <c r="C37" s="10"/>
      <c r="D37" s="10"/>
      <c r="E37" s="10"/>
      <c r="F37" s="10"/>
      <c r="K37" s="10"/>
    </row>
    <row r="38" spans="1:11" s="11" customFormat="1" ht="10" customHeight="1">
      <c r="A38" s="12"/>
      <c r="K38" s="10"/>
    </row>
    <row r="39" spans="1:11" ht="20.25" customHeight="1">
      <c r="A39" s="10">
        <v>1</v>
      </c>
      <c r="B39" s="10" t="s">
        <v>41</v>
      </c>
      <c r="C39" s="11"/>
      <c r="D39" s="11"/>
      <c r="E39" s="11"/>
      <c r="F39" s="11"/>
    </row>
    <row r="40" spans="1:11" ht="20.25" customHeight="1">
      <c r="A40" s="10">
        <v>2</v>
      </c>
      <c r="B40" s="10" t="s">
        <v>69</v>
      </c>
    </row>
    <row r="41" spans="1:11" ht="20.25" customHeight="1"/>
    <row r="42" spans="1:11" ht="20.25" customHeight="1"/>
    <row r="43" spans="1:11" ht="20.25" customHeight="1"/>
  </sheetData>
  <sheetProtection algorithmName="SHA-512" hashValue="3KozVqYJTI9oCbXYcjV5KhWO22Rulw0qqZiyWm97pm6pDwN0oJgTX9ECa+p1MOfJGP75GdkekFWo38Z4p/Jgtw==" saltValue="9Z1JOETGI6FfMeID/bMWuA==" spinCount="100000" sheet="1" objects="1" scenarios="1"/>
  <protectedRanges>
    <protectedRange sqref="C31 C33:C34 B14:H21" name="範囲1"/>
  </protectedRanges>
  <customSheetViews>
    <customSheetView guid="{00E5FA86-1172-4EED-8DB5-202766590116}" showPageBreaks="1" zeroValues="0" fitToPage="1" printArea="1" view="pageBreakPreview">
      <pageMargins left="0.78740157480314965" right="0.59055118110236227" top="0.59055118110236227" bottom="0.39370078740157483" header="0.31496062992125984" footer="0.31496062992125984"/>
      <pageSetup paperSize="9" scale="89" orientation="portrait" r:id="rId1"/>
    </customSheetView>
  </customSheetViews>
  <mergeCells count="23">
    <mergeCell ref="B26:C26"/>
    <mergeCell ref="D26:F26"/>
    <mergeCell ref="A3:I3"/>
    <mergeCell ref="C5:I5"/>
    <mergeCell ref="C7:I7"/>
    <mergeCell ref="C8:I8"/>
    <mergeCell ref="B14:H21"/>
    <mergeCell ref="B24:C24"/>
    <mergeCell ref="D24:F24"/>
    <mergeCell ref="B25:C25"/>
    <mergeCell ref="D25:F25"/>
    <mergeCell ref="B5:B6"/>
    <mergeCell ref="C6:I6"/>
    <mergeCell ref="F33:G33"/>
    <mergeCell ref="F34:G34"/>
    <mergeCell ref="D35:E35"/>
    <mergeCell ref="F35:G35"/>
    <mergeCell ref="F28:G28"/>
    <mergeCell ref="F29:G29"/>
    <mergeCell ref="D30:E30"/>
    <mergeCell ref="F30:G30"/>
    <mergeCell ref="F31:G31"/>
    <mergeCell ref="F32:G32"/>
  </mergeCells>
  <phoneticPr fontId="2"/>
  <dataValidations count="1">
    <dataValidation type="list" allowBlank="1" showInputMessage="1" showErrorMessage="1" promptTitle="選択してください" sqref="J8">
      <formula1>$K$9:$K$25</formula1>
    </dataValidation>
  </dataValidations>
  <pageMargins left="0.78740157480314965" right="0.59055118110236227" top="0.59055118110236227" bottom="0.39370078740157483" header="0.31496062992125984" footer="0.31496062992125984"/>
  <pageSetup paperSize="9" scale="88" orientation="portrait" r:id="rId2"/>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3"/>
  <sheetViews>
    <sheetView showZeros="0" view="pageBreakPreview" zoomScale="70" zoomScaleNormal="100" zoomScaleSheetLayoutView="70" workbookViewId="0"/>
  </sheetViews>
  <sheetFormatPr defaultColWidth="9" defaultRowHeight="25.25" customHeight="1"/>
  <cols>
    <col min="1" max="1" width="29.5" style="46" customWidth="1"/>
    <col min="2" max="2" width="8.58203125" style="46" bestFit="1" customWidth="1"/>
    <col min="3" max="9" width="17.1640625" style="46" customWidth="1"/>
    <col min="10" max="10" width="11.6640625" style="46" customWidth="1"/>
    <col min="11" max="16384" width="9" style="46"/>
  </cols>
  <sheetData>
    <row r="1" spans="1:12" ht="21.65" customHeight="1">
      <c r="A1" s="375" t="s">
        <v>516</v>
      </c>
      <c r="B1" s="45"/>
    </row>
    <row r="2" spans="1:12" ht="25.25" customHeight="1">
      <c r="A2" s="279" t="s">
        <v>502</v>
      </c>
      <c r="B2" s="48"/>
    </row>
    <row r="3" spans="1:12" ht="25.25" customHeight="1">
      <c r="A3" s="277" t="s">
        <v>313</v>
      </c>
      <c r="B3" s="277"/>
      <c r="C3" s="51"/>
      <c r="D3" s="51"/>
      <c r="E3" s="51"/>
      <c r="F3" s="51"/>
      <c r="G3" s="51"/>
      <c r="H3" s="51"/>
      <c r="I3" s="51"/>
    </row>
    <row r="4" spans="1:12" ht="25.25" customHeight="1">
      <c r="A4" s="546" t="s">
        <v>1</v>
      </c>
      <c r="B4" s="546"/>
      <c r="C4" s="546"/>
      <c r="D4" s="546" t="s">
        <v>8</v>
      </c>
      <c r="E4" s="547" t="s">
        <v>0</v>
      </c>
      <c r="F4" s="548"/>
      <c r="G4" s="549" t="s">
        <v>307</v>
      </c>
      <c r="H4" s="550"/>
      <c r="I4" s="66" t="s">
        <v>53</v>
      </c>
      <c r="J4" s="534" t="s">
        <v>55</v>
      </c>
      <c r="L4" s="349" t="s">
        <v>381</v>
      </c>
    </row>
    <row r="5" spans="1:12" ht="25.25" customHeight="1">
      <c r="A5" s="546"/>
      <c r="B5" s="546"/>
      <c r="C5" s="546"/>
      <c r="D5" s="546"/>
      <c r="E5" s="264" t="s">
        <v>54</v>
      </c>
      <c r="F5" s="264" t="s">
        <v>51</v>
      </c>
      <c r="G5" s="416" t="s">
        <v>470</v>
      </c>
      <c r="H5" s="265" t="s">
        <v>52</v>
      </c>
      <c r="I5" s="68" t="s">
        <v>48</v>
      </c>
      <c r="J5" s="535"/>
    </row>
    <row r="6" spans="1:12" ht="25.25" customHeight="1">
      <c r="A6" s="536" t="s">
        <v>6</v>
      </c>
      <c r="B6" s="539" t="s">
        <v>66</v>
      </c>
      <c r="C6" s="266" t="s">
        <v>14</v>
      </c>
      <c r="D6" s="52">
        <f>IF('基礎情報入力シート（要入力）'!$D$10='別紙4(1)'!$L$4,'空床数計算シート(集計)'!$D$5, )</f>
        <v>0</v>
      </c>
      <c r="E6" s="52">
        <v>174000</v>
      </c>
      <c r="F6" s="52">
        <f>D6*E6</f>
        <v>0</v>
      </c>
      <c r="G6" s="417">
        <v>174000</v>
      </c>
      <c r="H6" s="52">
        <f>D6*G6</f>
        <v>0</v>
      </c>
      <c r="I6" s="52">
        <f>MIN(F6,H6)</f>
        <v>0</v>
      </c>
      <c r="J6" s="405"/>
    </row>
    <row r="7" spans="1:12" ht="25.25" customHeight="1">
      <c r="A7" s="537"/>
      <c r="B7" s="539"/>
      <c r="C7" s="53" t="s">
        <v>15</v>
      </c>
      <c r="D7" s="52">
        <f>IF('基礎情報入力シート（要入力）'!$D$10='別紙4(1)'!$L$4,'空床数計算シート(集計)'!$D$6, )</f>
        <v>0</v>
      </c>
      <c r="E7" s="52">
        <v>85000</v>
      </c>
      <c r="F7" s="52">
        <f t="shared" ref="F7:F11" si="0">D7*E7</f>
        <v>0</v>
      </c>
      <c r="G7" s="417">
        <v>85000</v>
      </c>
      <c r="H7" s="52">
        <f t="shared" ref="H7:H11" si="1">D7*G7</f>
        <v>0</v>
      </c>
      <c r="I7" s="52">
        <f t="shared" ref="I7:I11" si="2">MIN(F7,H7)</f>
        <v>0</v>
      </c>
      <c r="J7" s="405"/>
    </row>
    <row r="8" spans="1:12" ht="25.25" customHeight="1">
      <c r="A8" s="538"/>
      <c r="B8" s="539"/>
      <c r="C8" s="266" t="s">
        <v>2</v>
      </c>
      <c r="D8" s="52">
        <f>IF('基礎情報入力シート（要入力）'!$D$10='別紙4(1)'!$L$4,'空床数計算シート(集計)'!$D$7, )</f>
        <v>0</v>
      </c>
      <c r="E8" s="52">
        <v>30000</v>
      </c>
      <c r="F8" s="52">
        <f t="shared" si="0"/>
        <v>0</v>
      </c>
      <c r="G8" s="417">
        <v>30000</v>
      </c>
      <c r="H8" s="52">
        <f t="shared" si="1"/>
        <v>0</v>
      </c>
      <c r="I8" s="52">
        <f t="shared" si="2"/>
        <v>0</v>
      </c>
      <c r="J8" s="405"/>
    </row>
    <row r="9" spans="1:12" ht="25.25" customHeight="1">
      <c r="A9" s="540" t="s">
        <v>7</v>
      </c>
      <c r="B9" s="541"/>
      <c r="C9" s="88" t="s">
        <v>14</v>
      </c>
      <c r="D9" s="52">
        <f>IF('基礎情報入力シート（要入力）'!$D$10='別紙4(1)'!$L$4,'空床数計算シート(集計)'!$D$21, )</f>
        <v>0</v>
      </c>
      <c r="E9" s="47">
        <v>174000</v>
      </c>
      <c r="F9" s="47">
        <f t="shared" si="0"/>
        <v>0</v>
      </c>
      <c r="G9" s="417">
        <v>174000</v>
      </c>
      <c r="H9" s="52">
        <f t="shared" si="1"/>
        <v>0</v>
      </c>
      <c r="I9" s="47">
        <f t="shared" si="2"/>
        <v>0</v>
      </c>
      <c r="J9" s="405"/>
    </row>
    <row r="10" spans="1:12" ht="25.25" customHeight="1">
      <c r="A10" s="542"/>
      <c r="B10" s="543"/>
      <c r="C10" s="53" t="s">
        <v>15</v>
      </c>
      <c r="D10" s="52">
        <f>IF('基礎情報入力シート（要入力）'!$D$10='別紙4(1)'!$L$4,'空床数計算シート(集計)'!$D$22, )</f>
        <v>0</v>
      </c>
      <c r="E10" s="47">
        <v>85000</v>
      </c>
      <c r="F10" s="47">
        <f t="shared" si="0"/>
        <v>0</v>
      </c>
      <c r="G10" s="417">
        <v>85000</v>
      </c>
      <c r="H10" s="52">
        <f t="shared" si="1"/>
        <v>0</v>
      </c>
      <c r="I10" s="47">
        <f t="shared" si="2"/>
        <v>0</v>
      </c>
      <c r="J10" s="405"/>
    </row>
    <row r="11" spans="1:12" ht="25.25" customHeight="1">
      <c r="A11" s="544"/>
      <c r="B11" s="545"/>
      <c r="C11" s="88" t="s">
        <v>2</v>
      </c>
      <c r="D11" s="52">
        <f>IF('基礎情報入力シート（要入力）'!$D$10='別紙4(1)'!$L$4,'空床数計算シート(集計)'!$D$23, )</f>
        <v>0</v>
      </c>
      <c r="E11" s="47">
        <v>30000</v>
      </c>
      <c r="F11" s="47">
        <f t="shared" si="0"/>
        <v>0</v>
      </c>
      <c r="G11" s="417">
        <v>30000</v>
      </c>
      <c r="H11" s="52">
        <f t="shared" si="1"/>
        <v>0</v>
      </c>
      <c r="I11" s="47">
        <f t="shared" si="2"/>
        <v>0</v>
      </c>
      <c r="J11" s="405"/>
    </row>
    <row r="12" spans="1:12" ht="25.25" customHeight="1">
      <c r="B12" s="50"/>
      <c r="C12" s="50"/>
      <c r="G12" s="84" t="s">
        <v>311</v>
      </c>
      <c r="H12" s="54">
        <f>SUM(H6:H11)</f>
        <v>0</v>
      </c>
      <c r="I12" s="55">
        <f>SUM(I6:I11)</f>
        <v>0</v>
      </c>
    </row>
    <row r="13" spans="1:12" ht="25.25" customHeight="1">
      <c r="A13" s="86" t="s">
        <v>312</v>
      </c>
      <c r="B13" s="86"/>
      <c r="C13" s="51"/>
      <c r="D13" s="51"/>
      <c r="E13" s="51"/>
      <c r="F13" s="51"/>
      <c r="G13" s="51"/>
      <c r="H13" s="51"/>
      <c r="I13" s="51"/>
    </row>
    <row r="14" spans="1:12" ht="25.25" customHeight="1">
      <c r="A14" s="546" t="s">
        <v>1</v>
      </c>
      <c r="B14" s="546"/>
      <c r="C14" s="546"/>
      <c r="D14" s="546" t="s">
        <v>8</v>
      </c>
      <c r="E14" s="547" t="s">
        <v>0</v>
      </c>
      <c r="F14" s="548"/>
      <c r="G14" s="549" t="s">
        <v>307</v>
      </c>
      <c r="H14" s="550"/>
      <c r="I14" s="66" t="s">
        <v>53</v>
      </c>
      <c r="J14" s="534" t="s">
        <v>55</v>
      </c>
      <c r="L14" s="349" t="s">
        <v>382</v>
      </c>
    </row>
    <row r="15" spans="1:12" ht="25.25" customHeight="1">
      <c r="A15" s="546"/>
      <c r="B15" s="546"/>
      <c r="C15" s="546"/>
      <c r="D15" s="546"/>
      <c r="E15" s="264" t="s">
        <v>54</v>
      </c>
      <c r="F15" s="264" t="s">
        <v>51</v>
      </c>
      <c r="G15" s="416" t="s">
        <v>470</v>
      </c>
      <c r="H15" s="265" t="s">
        <v>52</v>
      </c>
      <c r="I15" s="68" t="s">
        <v>48</v>
      </c>
      <c r="J15" s="535"/>
    </row>
    <row r="16" spans="1:12" ht="25.25" customHeight="1">
      <c r="A16" s="536" t="s">
        <v>6</v>
      </c>
      <c r="B16" s="539" t="s">
        <v>66</v>
      </c>
      <c r="C16" s="266" t="s">
        <v>14</v>
      </c>
      <c r="D16" s="52">
        <f>IF('基礎情報入力シート（要入力）'!$D$10='別紙4(1)'!$L$14,'空床数計算シート(集計)'!$D5, )</f>
        <v>0</v>
      </c>
      <c r="E16" s="52">
        <v>121000</v>
      </c>
      <c r="F16" s="52">
        <f t="shared" ref="F16:F21" si="3">D16*E16</f>
        <v>0</v>
      </c>
      <c r="G16" s="417">
        <v>121000</v>
      </c>
      <c r="H16" s="52">
        <f>D16*G16</f>
        <v>0</v>
      </c>
      <c r="I16" s="47">
        <f t="shared" ref="I16:I21" si="4">MIN(F16,H16)</f>
        <v>0</v>
      </c>
      <c r="J16" s="405"/>
    </row>
    <row r="17" spans="1:11" ht="25.25" customHeight="1">
      <c r="A17" s="537"/>
      <c r="B17" s="539"/>
      <c r="C17" s="53" t="s">
        <v>15</v>
      </c>
      <c r="D17" s="52">
        <f>IF('基礎情報入力シート（要入力）'!$D$10='別紙4(1)'!$L$14,'空床数計算シート(集計)'!$D6, )</f>
        <v>0</v>
      </c>
      <c r="E17" s="52">
        <v>85000</v>
      </c>
      <c r="F17" s="52">
        <f t="shared" si="3"/>
        <v>0</v>
      </c>
      <c r="G17" s="417">
        <v>85000</v>
      </c>
      <c r="H17" s="52">
        <f t="shared" ref="H17:H21" si="5">D17*G17</f>
        <v>0</v>
      </c>
      <c r="I17" s="47">
        <f t="shared" si="4"/>
        <v>0</v>
      </c>
      <c r="J17" s="405"/>
    </row>
    <row r="18" spans="1:11" ht="25.25" customHeight="1">
      <c r="A18" s="538"/>
      <c r="B18" s="539"/>
      <c r="C18" s="266" t="s">
        <v>2</v>
      </c>
      <c r="D18" s="52">
        <f>IF('基礎情報入力シート（要入力）'!$D$10='別紙4(1)'!$L$14,'空床数計算シート(集計)'!$D7, )</f>
        <v>0</v>
      </c>
      <c r="E18" s="52">
        <v>29000</v>
      </c>
      <c r="F18" s="52">
        <f t="shared" si="3"/>
        <v>0</v>
      </c>
      <c r="G18" s="417">
        <v>29000</v>
      </c>
      <c r="H18" s="52">
        <f t="shared" si="5"/>
        <v>0</v>
      </c>
      <c r="I18" s="47">
        <f t="shared" si="4"/>
        <v>0</v>
      </c>
      <c r="J18" s="405"/>
    </row>
    <row r="19" spans="1:11" ht="25.25" customHeight="1">
      <c r="A19" s="540" t="s">
        <v>7</v>
      </c>
      <c r="B19" s="541"/>
      <c r="C19" s="88" t="s">
        <v>14</v>
      </c>
      <c r="D19" s="52">
        <f>IF('基礎情報入力シート（要入力）'!$D$10='別紙4(1)'!$L$14,'空床数計算シート(集計)'!$D21, )</f>
        <v>0</v>
      </c>
      <c r="E19" s="47">
        <v>121000</v>
      </c>
      <c r="F19" s="47">
        <f t="shared" si="3"/>
        <v>0</v>
      </c>
      <c r="G19" s="417">
        <v>121000</v>
      </c>
      <c r="H19" s="52">
        <f t="shared" si="5"/>
        <v>0</v>
      </c>
      <c r="I19" s="47">
        <f t="shared" si="4"/>
        <v>0</v>
      </c>
      <c r="J19" s="405"/>
    </row>
    <row r="20" spans="1:11" ht="25.25" customHeight="1">
      <c r="A20" s="542"/>
      <c r="B20" s="543"/>
      <c r="C20" s="53" t="s">
        <v>15</v>
      </c>
      <c r="D20" s="52">
        <f>IF('基礎情報入力シート（要入力）'!$D$10='別紙4(1)'!$L$14,'空床数計算シート(集計)'!$D22, )</f>
        <v>0</v>
      </c>
      <c r="E20" s="49">
        <v>85000</v>
      </c>
      <c r="F20" s="47">
        <f t="shared" si="3"/>
        <v>0</v>
      </c>
      <c r="G20" s="417">
        <v>85000</v>
      </c>
      <c r="H20" s="52">
        <f t="shared" si="5"/>
        <v>0</v>
      </c>
      <c r="I20" s="47">
        <f t="shared" si="4"/>
        <v>0</v>
      </c>
      <c r="J20" s="405"/>
    </row>
    <row r="21" spans="1:11" ht="27" customHeight="1">
      <c r="A21" s="544"/>
      <c r="B21" s="545"/>
      <c r="C21" s="88" t="s">
        <v>2</v>
      </c>
      <c r="D21" s="52">
        <f>IF('基礎情報入力シート（要入力）'!$D$10='別紙4(1)'!$L$14,'空床数計算シート(集計)'!$D23, )</f>
        <v>0</v>
      </c>
      <c r="E21" s="49">
        <v>29000</v>
      </c>
      <c r="F21" s="47">
        <f t="shared" si="3"/>
        <v>0</v>
      </c>
      <c r="G21" s="417">
        <v>29000</v>
      </c>
      <c r="H21" s="52">
        <f t="shared" si="5"/>
        <v>0</v>
      </c>
      <c r="I21" s="47">
        <f t="shared" si="4"/>
        <v>0</v>
      </c>
      <c r="J21" s="405"/>
    </row>
    <row r="22" spans="1:11" ht="27" customHeight="1">
      <c r="B22" s="50"/>
      <c r="C22" s="50"/>
      <c r="G22" s="88" t="s">
        <v>310</v>
      </c>
      <c r="H22" s="67">
        <f>SUM(H16:H21)</f>
        <v>0</v>
      </c>
      <c r="I22" s="67">
        <f>SUM(I16:I21)</f>
        <v>0</v>
      </c>
    </row>
    <row r="23" spans="1:11" ht="14.5" customHeight="1">
      <c r="B23" s="50"/>
      <c r="C23" s="50"/>
      <c r="G23" s="34"/>
      <c r="H23" s="89"/>
      <c r="I23" s="89"/>
    </row>
    <row r="24" spans="1:11" ht="47.5" customHeight="1">
      <c r="A24" s="553" t="s">
        <v>494</v>
      </c>
      <c r="B24" s="554"/>
      <c r="C24" s="554"/>
      <c r="D24" s="554"/>
      <c r="E24" s="554"/>
      <c r="F24" s="554"/>
      <c r="G24" s="554"/>
      <c r="H24" s="554"/>
      <c r="I24" s="554"/>
      <c r="J24" s="554"/>
      <c r="K24" s="554"/>
    </row>
    <row r="25" spans="1:11" ht="47.5" hidden="1" customHeight="1">
      <c r="A25" s="551" t="s">
        <v>388</v>
      </c>
      <c r="B25" s="552"/>
      <c r="C25" s="552"/>
      <c r="D25" s="552"/>
      <c r="E25" s="552"/>
      <c r="F25" s="552"/>
      <c r="G25" s="552"/>
      <c r="H25" s="552"/>
      <c r="I25" s="552"/>
      <c r="J25" s="552"/>
      <c r="K25" s="552"/>
    </row>
    <row r="26" spans="1:11" ht="14.5" customHeight="1" thickBot="1">
      <c r="C26" s="50"/>
      <c r="D26" s="50"/>
      <c r="E26" s="276"/>
      <c r="F26" s="34"/>
      <c r="G26" s="34"/>
      <c r="H26" s="275"/>
      <c r="I26" s="275"/>
    </row>
    <row r="27" spans="1:11" ht="27" customHeight="1" thickBot="1">
      <c r="E27" s="532" t="s">
        <v>309</v>
      </c>
      <c r="F27" s="533"/>
      <c r="G27" s="274" t="s">
        <v>67</v>
      </c>
      <c r="H27" s="271">
        <f>SUM(H12,H22)</f>
        <v>0</v>
      </c>
      <c r="I27" s="273"/>
    </row>
    <row r="28" spans="1:11" ht="27" customHeight="1" thickBot="1">
      <c r="E28" s="532" t="s">
        <v>308</v>
      </c>
      <c r="F28" s="533"/>
      <c r="G28" s="305" t="s">
        <v>67</v>
      </c>
      <c r="H28" s="272"/>
      <c r="I28" s="271">
        <f>SUM(I12,I22)</f>
        <v>0</v>
      </c>
    </row>
    <row r="29" spans="1:11" ht="27" customHeight="1"/>
    <row r="30" spans="1:11" ht="27" customHeight="1"/>
    <row r="31" spans="1:11" ht="27" customHeight="1"/>
    <row r="32" spans="1:11" ht="27" customHeight="1"/>
    <row r="33" ht="27" customHeight="1"/>
    <row r="34" ht="27" customHeight="1"/>
    <row r="35" ht="27" customHeight="1"/>
    <row r="36" ht="27" customHeight="1"/>
    <row r="38" ht="11.5" customHeight="1"/>
    <row r="39" ht="27" hidden="1" customHeight="1"/>
    <row r="40" ht="20.5" hidden="1" customHeight="1"/>
    <row r="41" ht="40" hidden="1" customHeight="1"/>
    <row r="42" ht="29.5" hidden="1" customHeight="1"/>
    <row r="43" ht="18" customHeight="1"/>
  </sheetData>
  <sheetProtection algorithmName="SHA-512" hashValue="y5MjxYDphDww1FEGotLTnGQZH09gj14NvINRGZ9B+QlMkeHpyGNvNMuU7TaxXDpC7qjwrm5Rrpc1xNEOfsvYxg==" saltValue="mwKhF1/I5Xi407j8iPdvtA==" spinCount="100000" sheet="1" objects="1" scenarios="1"/>
  <customSheetViews>
    <customSheetView guid="{00E5FA86-1172-4EED-8DB5-202766590116}" scale="85" showPageBreaks="1" zeroValues="0" fitToPage="1" printArea="1" hiddenRows="1" view="pageBreakPreview" topLeftCell="A13">
      <selection activeCell="H22" sqref="H22"/>
      <pageMargins left="0.59055118110236227" right="0.59055118110236227" top="0.78740157480314965" bottom="0.78740157480314965" header="0.31496062992125984" footer="0.31496062992125984"/>
      <printOptions horizontalCentered="1"/>
      <pageSetup paperSize="9" scale="70" orientation="landscape" r:id="rId1"/>
    </customSheetView>
  </customSheetViews>
  <mergeCells count="20">
    <mergeCell ref="A4:C5"/>
    <mergeCell ref="D4:D5"/>
    <mergeCell ref="E4:F4"/>
    <mergeCell ref="G4:H4"/>
    <mergeCell ref="J4:J5"/>
    <mergeCell ref="E27:F27"/>
    <mergeCell ref="E28:F28"/>
    <mergeCell ref="J14:J15"/>
    <mergeCell ref="A6:A8"/>
    <mergeCell ref="B6:B8"/>
    <mergeCell ref="A16:A18"/>
    <mergeCell ref="B16:B18"/>
    <mergeCell ref="A19:B21"/>
    <mergeCell ref="A9:B11"/>
    <mergeCell ref="A14:C15"/>
    <mergeCell ref="D14:D15"/>
    <mergeCell ref="E14:F14"/>
    <mergeCell ref="G14:H14"/>
    <mergeCell ref="A25:K25"/>
    <mergeCell ref="A24:K24"/>
  </mergeCells>
  <phoneticPr fontId="2"/>
  <printOptions horizontalCentered="1"/>
  <pageMargins left="0.59055118110236227" right="0.59055118110236227" top="0.78740157480314965" bottom="0.78740157480314965" header="0.31496062992125984" footer="0.31496062992125984"/>
  <pageSetup paperSize="9" scale="7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27</vt:i4>
      </vt:variant>
    </vt:vector>
  </HeadingPairs>
  <TitlesOfParts>
    <vt:vector size="56" baseType="lpstr">
      <vt:lpstr>基礎情報入力シート（要入力）</vt:lpstr>
      <vt:lpstr>連絡票</vt:lpstr>
      <vt:lpstr>事業実施計画（第１号様式）</vt:lpstr>
      <vt:lpstr>別紙1</vt:lpstr>
      <vt:lpstr>別紙２</vt:lpstr>
      <vt:lpstr>交付申請書（第２号様式）</vt:lpstr>
      <vt:lpstr>別紙3(1)</vt:lpstr>
      <vt:lpstr>別紙3(2)</vt:lpstr>
      <vt:lpstr>別紙4(1)</vt:lpstr>
      <vt:lpstr>別紙4(2)</vt:lpstr>
      <vt:lpstr>歳入歳出予算書抄本</vt:lpstr>
      <vt:lpstr>実績報告書（第６号様式)</vt:lpstr>
      <vt:lpstr>別紙５</vt:lpstr>
      <vt:lpstr>別紙６</vt:lpstr>
      <vt:lpstr>別紙６(1)</vt:lpstr>
      <vt:lpstr>別紙６(2)</vt:lpstr>
      <vt:lpstr>空床数計算シート(集計)</vt:lpstr>
      <vt:lpstr>１月</vt:lpstr>
      <vt:lpstr>２月</vt:lpstr>
      <vt:lpstr>３月</vt:lpstr>
      <vt:lpstr>空床数計算シート(院内感染集計)</vt:lpstr>
      <vt:lpstr>１月_院内感染</vt:lpstr>
      <vt:lpstr>２月_院内感染</vt:lpstr>
      <vt:lpstr>３月_院内感染</vt:lpstr>
      <vt:lpstr>コロナに伴う処遇改善状況</vt:lpstr>
      <vt:lpstr>歳入歳出決算書抄本 </vt:lpstr>
      <vt:lpstr>受入病床確保事業確認書</vt:lpstr>
      <vt:lpstr>院内感染要件確認資料</vt:lpstr>
      <vt:lpstr>誓約書</vt:lpstr>
      <vt:lpstr>'１月'!Print_Area</vt:lpstr>
      <vt:lpstr>'１月_院内感染'!Print_Area</vt:lpstr>
      <vt:lpstr>'２月'!Print_Area</vt:lpstr>
      <vt:lpstr>'２月_院内感染'!Print_Area</vt:lpstr>
      <vt:lpstr>'３月_院内感染'!Print_Area</vt:lpstr>
      <vt:lpstr>コロナに伴う処遇改善状況!Print_Area</vt:lpstr>
      <vt:lpstr>院内感染要件確認資料!Print_Area</vt:lpstr>
      <vt:lpstr>'基礎情報入力シート（要入力）'!Print_Area</vt:lpstr>
      <vt:lpstr>'空床数計算シート(院内感染集計)'!Print_Area</vt:lpstr>
      <vt:lpstr>'空床数計算シート(集計)'!Print_Area</vt:lpstr>
      <vt:lpstr>'交付申請書（第２号様式）'!Print_Area</vt:lpstr>
      <vt:lpstr>'事業実施計画（第１号様式）'!Print_Area</vt:lpstr>
      <vt:lpstr>'実績報告書（第６号様式)'!Print_Area</vt:lpstr>
      <vt:lpstr>受入病床確保事業確認書!Print_Area</vt:lpstr>
      <vt:lpstr>誓約書!Print_Area</vt:lpstr>
      <vt:lpstr>別紙1!Print_Area</vt:lpstr>
      <vt:lpstr>別紙２!Print_Area</vt:lpstr>
      <vt:lpstr>'別紙3(1)'!Print_Area</vt:lpstr>
      <vt:lpstr>'別紙3(2)'!Print_Area</vt:lpstr>
      <vt:lpstr>'別紙4(1)'!Print_Area</vt:lpstr>
      <vt:lpstr>'別紙4(2)'!Print_Area</vt:lpstr>
      <vt:lpstr>別紙５!Print_Area</vt:lpstr>
      <vt:lpstr>'別紙６(1)'!Print_Area</vt:lpstr>
      <vt:lpstr>'別紙６(2)'!Print_Area</vt:lpstr>
      <vt:lpstr>連絡票!Print_Area</vt:lpstr>
      <vt:lpstr>別紙1!Print_Titles</vt:lpstr>
      <vt:lpstr>別紙５!Print_Titles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隆嗣</dc:creator>
  <cp:lastModifiedBy>kent_mizuochi</cp:lastModifiedBy>
  <cp:lastPrinted>2024-02-04T15:01:07Z</cp:lastPrinted>
  <dcterms:created xsi:type="dcterms:W3CDTF">2021-12-09T06:55:13Z</dcterms:created>
  <dcterms:modified xsi:type="dcterms:W3CDTF">2024-02-05T21:27:41Z</dcterms:modified>
</cp:coreProperties>
</file>