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4_人材確保グループ\450_看護職\459_看護職員業務従事者届（R4年12月末）\24_公表（HP）\"/>
    </mc:Choice>
  </mc:AlternateContent>
  <bookViews>
    <workbookView xWindow="0" yWindow="0" windowWidth="23040" windowHeight="9360" firstSheet="2" activeTab="2"/>
  </bookViews>
  <sheets>
    <sheet name="H30" sheetId="1" state="hidden" r:id="rId1"/>
    <sheet name="R2" sheetId="2" state="hidden" r:id="rId2"/>
    <sheet name="比較" sheetId="4" r:id="rId3"/>
  </sheets>
  <definedNames>
    <definedName name="_xlnm.Print_Area" localSheetId="1">'R2'!$A$1:$O$57</definedName>
    <definedName name="_xlnm.Print_Area" localSheetId="2">比較!$A$1:$Q$29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4" l="1"/>
  <c r="Q28" i="4" s="1"/>
  <c r="O27" i="4"/>
  <c r="O26" i="4"/>
  <c r="O25" i="4"/>
  <c r="Q25" i="4" s="1"/>
  <c r="O24" i="4"/>
  <c r="Q24" i="4" s="1"/>
  <c r="O23" i="4"/>
  <c r="Q23" i="4" s="1"/>
  <c r="O22" i="4"/>
  <c r="Q22" i="4" s="1"/>
  <c r="O21" i="4"/>
  <c r="Q21" i="4" s="1"/>
  <c r="O20" i="4"/>
  <c r="O19" i="4"/>
  <c r="O18" i="4"/>
  <c r="O17" i="4"/>
  <c r="Q17" i="4" s="1"/>
  <c r="O16" i="4"/>
  <c r="Q16" i="4" s="1"/>
  <c r="O15" i="4"/>
  <c r="Q15" i="4" s="1"/>
  <c r="O14" i="4"/>
  <c r="Q14" i="4" s="1"/>
  <c r="O13" i="4"/>
  <c r="Q13" i="4" s="1"/>
  <c r="O12" i="4"/>
  <c r="O11" i="4"/>
  <c r="O10" i="4"/>
  <c r="Q10" i="4" s="1"/>
  <c r="O9" i="4"/>
  <c r="Q9" i="4" s="1"/>
  <c r="O8" i="4"/>
  <c r="Q8" i="4" s="1"/>
  <c r="O7" i="4"/>
  <c r="O6" i="4"/>
  <c r="Q6" i="4" s="1"/>
  <c r="Q11" i="4"/>
  <c r="Q27" i="4"/>
  <c r="Q26" i="4"/>
  <c r="Q20" i="4"/>
  <c r="Q19" i="4"/>
  <c r="Q18" i="4"/>
  <c r="Q12" i="4"/>
  <c r="Q7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0" i="4"/>
  <c r="N8" i="4"/>
  <c r="N7" i="4"/>
  <c r="N6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0" i="4"/>
  <c r="K8" i="4"/>
  <c r="K7" i="4"/>
  <c r="K6" i="4"/>
  <c r="H28" i="4"/>
  <c r="H27" i="4"/>
  <c r="H26" i="4"/>
  <c r="H25" i="4"/>
  <c r="H24" i="4"/>
  <c r="H23" i="4"/>
  <c r="H22" i="4"/>
  <c r="H21" i="4"/>
  <c r="H13" i="4"/>
  <c r="H12" i="4"/>
  <c r="H11" i="4"/>
  <c r="H10" i="4"/>
  <c r="H9" i="4"/>
  <c r="H8" i="4"/>
  <c r="H7" i="4"/>
  <c r="H6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0" i="4"/>
  <c r="E8" i="4"/>
  <c r="E7" i="4"/>
  <c r="E6" i="4"/>
  <c r="H29" i="4"/>
  <c r="O26" i="1"/>
  <c r="N26" i="1"/>
  <c r="M26" i="1"/>
  <c r="N25" i="1"/>
  <c r="M25" i="1"/>
  <c r="N24" i="1"/>
  <c r="M24" i="1"/>
  <c r="O24" i="1" s="1"/>
  <c r="N23" i="1"/>
  <c r="M23" i="1"/>
  <c r="N22" i="1"/>
  <c r="M22" i="1"/>
  <c r="N21" i="1"/>
  <c r="M21" i="1"/>
  <c r="O21" i="1" s="1"/>
  <c r="N20" i="1"/>
  <c r="M20" i="1"/>
  <c r="O20" i="1" s="1"/>
  <c r="N19" i="1"/>
  <c r="O19" i="1" s="1"/>
  <c r="M19" i="1"/>
  <c r="N18" i="1"/>
  <c r="M18" i="1"/>
  <c r="O18" i="1" s="1"/>
  <c r="N17" i="1"/>
  <c r="M17" i="1"/>
  <c r="O16" i="1"/>
  <c r="N16" i="1"/>
  <c r="M16" i="1"/>
  <c r="N15" i="1"/>
  <c r="M15" i="1"/>
  <c r="O15" i="1" s="1"/>
  <c r="N14" i="1"/>
  <c r="M14" i="1"/>
  <c r="O14" i="1" s="1"/>
  <c r="N13" i="1"/>
  <c r="M13" i="1"/>
  <c r="O13" i="1" s="1"/>
  <c r="N12" i="1"/>
  <c r="M12" i="1"/>
  <c r="N11" i="1"/>
  <c r="M11" i="1"/>
  <c r="N10" i="1"/>
  <c r="M10" i="1"/>
  <c r="O10" i="1" s="1"/>
  <c r="N9" i="1"/>
  <c r="M9" i="1"/>
  <c r="N8" i="1"/>
  <c r="M8" i="1"/>
  <c r="O8" i="1" s="1"/>
  <c r="N7" i="1"/>
  <c r="M7" i="1"/>
  <c r="O7" i="1" s="1"/>
  <c r="N6" i="1"/>
  <c r="M6" i="1"/>
  <c r="O6" i="1" s="1"/>
  <c r="N5" i="1"/>
  <c r="M5" i="1"/>
  <c r="N4" i="1"/>
  <c r="M4" i="1"/>
  <c r="O4" i="1" s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R5" i="1"/>
  <c r="R6" i="1"/>
  <c r="R4" i="1"/>
  <c r="O9" i="1" l="1"/>
  <c r="O29" i="4"/>
  <c r="Q29" i="4" s="1"/>
  <c r="O17" i="1"/>
  <c r="O25" i="1"/>
  <c r="O22" i="1"/>
  <c r="O11" i="1"/>
  <c r="O5" i="1"/>
  <c r="O12" i="1"/>
  <c r="O23" i="1"/>
  <c r="D57" i="2"/>
  <c r="K57" i="2"/>
  <c r="J57" i="2"/>
  <c r="H57" i="2"/>
  <c r="G57" i="2"/>
  <c r="F57" i="2"/>
  <c r="C57" i="2"/>
  <c r="N56" i="2"/>
  <c r="M56" i="2"/>
  <c r="L56" i="2"/>
  <c r="I56" i="2"/>
  <c r="E56" i="2"/>
  <c r="N55" i="2"/>
  <c r="M55" i="2"/>
  <c r="L55" i="2"/>
  <c r="I55" i="2"/>
  <c r="E55" i="2"/>
  <c r="N54" i="2"/>
  <c r="M54" i="2"/>
  <c r="L54" i="2"/>
  <c r="I54" i="2"/>
  <c r="E54" i="2"/>
  <c r="N53" i="2"/>
  <c r="M53" i="2"/>
  <c r="L53" i="2"/>
  <c r="I53" i="2"/>
  <c r="E53" i="2"/>
  <c r="N52" i="2"/>
  <c r="M52" i="2"/>
  <c r="L52" i="2"/>
  <c r="I52" i="2"/>
  <c r="E52" i="2"/>
  <c r="N51" i="2"/>
  <c r="M51" i="2"/>
  <c r="L51" i="2"/>
  <c r="I51" i="2"/>
  <c r="E51" i="2"/>
  <c r="N50" i="2"/>
  <c r="M50" i="2"/>
  <c r="L50" i="2"/>
  <c r="I50" i="2"/>
  <c r="E50" i="2"/>
  <c r="N49" i="2"/>
  <c r="M49" i="2"/>
  <c r="L49" i="2"/>
  <c r="I49" i="2"/>
  <c r="E49" i="2"/>
  <c r="N48" i="2"/>
  <c r="M48" i="2"/>
  <c r="L48" i="2"/>
  <c r="I48" i="2"/>
  <c r="E48" i="2"/>
  <c r="N47" i="2"/>
  <c r="M47" i="2"/>
  <c r="L47" i="2"/>
  <c r="I47" i="2"/>
  <c r="E47" i="2"/>
  <c r="N46" i="2"/>
  <c r="M46" i="2"/>
  <c r="L46" i="2"/>
  <c r="I46" i="2"/>
  <c r="E46" i="2"/>
  <c r="N45" i="2"/>
  <c r="M45" i="2"/>
  <c r="L45" i="2"/>
  <c r="I45" i="2"/>
  <c r="E45" i="2"/>
  <c r="N44" i="2"/>
  <c r="M44" i="2"/>
  <c r="L44" i="2"/>
  <c r="I44" i="2"/>
  <c r="E44" i="2"/>
  <c r="N43" i="2"/>
  <c r="M43" i="2"/>
  <c r="L43" i="2"/>
  <c r="I43" i="2"/>
  <c r="E43" i="2"/>
  <c r="N42" i="2"/>
  <c r="M42" i="2"/>
  <c r="L42" i="2"/>
  <c r="I42" i="2"/>
  <c r="E42" i="2"/>
  <c r="N41" i="2"/>
  <c r="M41" i="2"/>
  <c r="L41" i="2"/>
  <c r="I41" i="2"/>
  <c r="E41" i="2"/>
  <c r="N40" i="2"/>
  <c r="M40" i="2"/>
  <c r="L40" i="2"/>
  <c r="I40" i="2"/>
  <c r="E40" i="2"/>
  <c r="N39" i="2"/>
  <c r="M39" i="2"/>
  <c r="L39" i="2"/>
  <c r="I39" i="2"/>
  <c r="E39" i="2"/>
  <c r="N38" i="2"/>
  <c r="M38" i="2"/>
  <c r="L38" i="2"/>
  <c r="I38" i="2"/>
  <c r="E38" i="2"/>
  <c r="N37" i="2"/>
  <c r="M37" i="2"/>
  <c r="L37" i="2"/>
  <c r="I37" i="2"/>
  <c r="E37" i="2"/>
  <c r="N36" i="2"/>
  <c r="M36" i="2"/>
  <c r="L36" i="2"/>
  <c r="I36" i="2"/>
  <c r="E36" i="2"/>
  <c r="N35" i="2"/>
  <c r="M35" i="2"/>
  <c r="L35" i="2"/>
  <c r="I35" i="2"/>
  <c r="E35" i="2"/>
  <c r="N34" i="2"/>
  <c r="M34" i="2"/>
  <c r="L34" i="2"/>
  <c r="I34" i="2"/>
  <c r="E34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27" i="2"/>
  <c r="O27" i="2" s="1"/>
  <c r="M26" i="2"/>
  <c r="M25" i="2"/>
  <c r="M24" i="2"/>
  <c r="M23" i="2"/>
  <c r="M22" i="2"/>
  <c r="O22" i="2" s="1"/>
  <c r="M21" i="2"/>
  <c r="M20" i="2"/>
  <c r="O20" i="2" s="1"/>
  <c r="M19" i="2"/>
  <c r="O19" i="2" s="1"/>
  <c r="M18" i="2"/>
  <c r="M17" i="2"/>
  <c r="M16" i="2"/>
  <c r="M15" i="2"/>
  <c r="M14" i="2"/>
  <c r="O14" i="2" s="1"/>
  <c r="M13" i="2"/>
  <c r="M12" i="2"/>
  <c r="O12" i="2" s="1"/>
  <c r="M11" i="2"/>
  <c r="O11" i="2" s="1"/>
  <c r="M10" i="2"/>
  <c r="M9" i="2"/>
  <c r="M8" i="2"/>
  <c r="M7" i="2"/>
  <c r="M6" i="2"/>
  <c r="O6" i="2" s="1"/>
  <c r="M5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5" i="2"/>
  <c r="O15" i="2" l="1"/>
  <c r="O16" i="2"/>
  <c r="O10" i="2"/>
  <c r="O18" i="2"/>
  <c r="O26" i="2"/>
  <c r="O7" i="2"/>
  <c r="O17" i="2"/>
  <c r="O23" i="2"/>
  <c r="O8" i="2"/>
  <c r="O9" i="2"/>
  <c r="N57" i="2"/>
  <c r="O24" i="2"/>
  <c r="O25" i="2"/>
  <c r="O5" i="2"/>
  <c r="O13" i="2"/>
  <c r="O21" i="2"/>
  <c r="L57" i="2"/>
  <c r="I57" i="2"/>
  <c r="O37" i="2"/>
  <c r="O41" i="2"/>
  <c r="O51" i="2"/>
  <c r="O48" i="2"/>
  <c r="O56" i="2"/>
  <c r="O55" i="2"/>
  <c r="O54" i="2"/>
  <c r="O39" i="2"/>
  <c r="O47" i="2"/>
  <c r="O52" i="2"/>
  <c r="O35" i="2"/>
  <c r="O43" i="2"/>
  <c r="M57" i="2"/>
  <c r="O38" i="2"/>
  <c r="O34" i="2"/>
  <c r="O46" i="2"/>
  <c r="O49" i="2"/>
  <c r="O40" i="2"/>
  <c r="O42" i="2"/>
  <c r="O45" i="2"/>
  <c r="O36" i="2"/>
  <c r="O50" i="2"/>
  <c r="O53" i="2"/>
  <c r="O44" i="2"/>
  <c r="E57" i="2"/>
  <c r="K28" i="2"/>
  <c r="J28" i="2"/>
  <c r="L28" i="2" s="1"/>
  <c r="H28" i="2"/>
  <c r="G28" i="2"/>
  <c r="I28" i="2" s="1"/>
  <c r="D28" i="2"/>
  <c r="C28" i="2"/>
  <c r="E28" i="2" l="1"/>
  <c r="M28" i="2"/>
  <c r="O57" i="2"/>
  <c r="F28" i="2"/>
  <c r="N28" i="2" s="1"/>
  <c r="F27" i="1"/>
  <c r="D27" i="1"/>
  <c r="N27" i="1" s="1"/>
  <c r="G27" i="1"/>
  <c r="I27" i="1" s="1"/>
  <c r="H27" i="1"/>
  <c r="J27" i="1"/>
  <c r="K27" i="1"/>
  <c r="C27" i="1"/>
  <c r="M27" i="1" l="1"/>
  <c r="O27" i="1" s="1"/>
  <c r="E27" i="1"/>
  <c r="L27" i="1"/>
  <c r="O28" i="2"/>
</calcChain>
</file>

<file path=xl/sharedStrings.xml><?xml version="1.0" encoding="utf-8"?>
<sst xmlns="http://schemas.openxmlformats.org/spreadsheetml/2006/main" count="204" uniqueCount="55">
  <si>
    <t>計算用</t>
    <rPh sb="0" eb="3">
      <t>ケイサンヨウ</t>
    </rPh>
    <phoneticPr fontId="2"/>
  </si>
  <si>
    <t>Ｈ３０　</t>
    <phoneticPr fontId="2"/>
  </si>
  <si>
    <t>診療所</t>
    <rPh sb="0" eb="3">
      <t>シンリョウジョ</t>
    </rPh>
    <phoneticPr fontId="1"/>
  </si>
  <si>
    <t>有　　　　床</t>
    <rPh sb="0" eb="1">
      <t>ユウ</t>
    </rPh>
    <rPh sb="5" eb="6">
      <t>ユカ</t>
    </rPh>
    <phoneticPr fontId="1"/>
  </si>
  <si>
    <t>無　　　　床</t>
    <rPh sb="0" eb="1">
      <t>ム</t>
    </rPh>
    <rPh sb="5" eb="6">
      <t>ユカ</t>
    </rPh>
    <phoneticPr fontId="1"/>
  </si>
  <si>
    <t>助産所</t>
    <rPh sb="0" eb="2">
      <t>ジョサン</t>
    </rPh>
    <rPh sb="2" eb="3">
      <t>ジョ</t>
    </rPh>
    <phoneticPr fontId="1"/>
  </si>
  <si>
    <t>従　事　者</t>
    <rPh sb="0" eb="1">
      <t>ジュウ</t>
    </rPh>
    <rPh sb="2" eb="3">
      <t>コト</t>
    </rPh>
    <rPh sb="4" eb="5">
      <t>シャ</t>
    </rPh>
    <phoneticPr fontId="1"/>
  </si>
  <si>
    <t>管　理　者</t>
    <rPh sb="0" eb="1">
      <t>カン</t>
    </rPh>
    <rPh sb="2" eb="3">
      <t>リ</t>
    </rPh>
    <rPh sb="4" eb="5">
      <t>シャ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</si>
  <si>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</si>
  <si>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</si>
  <si>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指定介護老人福祉施設
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1"/>
  </si>
  <si>
    <t>居宅ｻｰﾋﾞｽ事業所</t>
    <rPh sb="0" eb="2">
      <t>キョタク</t>
    </rPh>
    <rPh sb="7" eb="10">
      <t>ジギョウショ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</si>
  <si>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</si>
  <si>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1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</si>
  <si>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1"/>
  </si>
  <si>
    <t>そ　の　他</t>
    <rPh sb="4" eb="5">
      <t>タ</t>
    </rPh>
    <phoneticPr fontId="1"/>
  </si>
  <si>
    <t>保　健　所</t>
    <rPh sb="0" eb="1">
      <t>タモツ</t>
    </rPh>
    <rPh sb="2" eb="3">
      <t>ケン</t>
    </rPh>
    <rPh sb="4" eb="5">
      <t>トコロ</t>
    </rPh>
    <phoneticPr fontId="1"/>
  </si>
  <si>
    <t>事　　業　　所</t>
    <rPh sb="0" eb="1">
      <t>コト</t>
    </rPh>
    <rPh sb="3" eb="4">
      <t>ギョウ</t>
    </rPh>
    <rPh sb="6" eb="7">
      <t>ショ</t>
    </rPh>
    <phoneticPr fontId="1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</si>
  <si>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1"/>
  </si>
  <si>
    <t>そ　　の　　他</t>
    <rPh sb="6" eb="7">
      <t>タ</t>
    </rPh>
    <phoneticPr fontId="1"/>
  </si>
  <si>
    <t>そ　の　他</t>
  </si>
  <si>
    <t>都　道　府　県</t>
  </si>
  <si>
    <t>市　区　町　村</t>
  </si>
  <si>
    <t>病院</t>
    <rPh sb="0" eb="1">
      <t>ヤマイ</t>
    </rPh>
    <rPh sb="1" eb="2">
      <t>イン</t>
    </rPh>
    <phoneticPr fontId="1"/>
  </si>
  <si>
    <t>訪問看護ｽﾃｰｼｮﾝ</t>
    <rPh sb="0" eb="2">
      <t>ホウモン</t>
    </rPh>
    <rPh sb="2" eb="4">
      <t>カンゴ</t>
    </rPh>
    <phoneticPr fontId="1"/>
  </si>
  <si>
    <t>介護保険施 設 等</t>
    <rPh sb="0" eb="2">
      <t>カイゴ</t>
    </rPh>
    <rPh sb="2" eb="4">
      <t>ホケン</t>
    </rPh>
    <rPh sb="4" eb="5">
      <t>シ</t>
    </rPh>
    <rPh sb="6" eb="7">
      <t>セツ</t>
    </rPh>
    <rPh sb="8" eb="9">
      <t>トウ</t>
    </rPh>
    <phoneticPr fontId="1"/>
  </si>
  <si>
    <t>社会福祉施　　　設</t>
    <rPh sb="0" eb="2">
      <t>シャカイ</t>
    </rPh>
    <rPh sb="2" eb="4">
      <t>フクシ</t>
    </rPh>
    <rPh sb="4" eb="5">
      <t>シ</t>
    </rPh>
    <rPh sb="8" eb="9">
      <t>セツ</t>
    </rPh>
    <phoneticPr fontId="1"/>
  </si>
  <si>
    <t>保健所、都道府県又は市区町村</t>
    <phoneticPr fontId="3"/>
  </si>
  <si>
    <t>保健師</t>
    <rPh sb="0" eb="3">
      <t>ホケンシ</t>
    </rPh>
    <phoneticPr fontId="3"/>
  </si>
  <si>
    <t>助産師</t>
    <rPh sb="0" eb="3">
      <t>ジョサンシ</t>
    </rPh>
    <phoneticPr fontId="3"/>
  </si>
  <si>
    <t>看護師</t>
    <rPh sb="0" eb="3">
      <t>カンゴシ</t>
    </rPh>
    <phoneticPr fontId="3"/>
  </si>
  <si>
    <t>准看護師</t>
    <rPh sb="0" eb="4">
      <t>ジュンカンゴシ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</si>
  <si>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</si>
  <si>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</si>
  <si>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</si>
  <si>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計</t>
    <rPh sb="0" eb="1">
      <t>ケイ</t>
    </rPh>
    <phoneticPr fontId="2"/>
  </si>
  <si>
    <t>開　設　者</t>
  </si>
  <si>
    <t>出張のみによる者</t>
    <rPh sb="0" eb="1">
      <t>デ</t>
    </rPh>
    <rPh sb="1" eb="2">
      <t>ハリ</t>
    </rPh>
    <rPh sb="7" eb="8">
      <t>シャ</t>
    </rPh>
    <phoneticPr fontId="3"/>
  </si>
  <si>
    <t>就業場所</t>
    <rPh sb="0" eb="2">
      <t>シュウギョウ</t>
    </rPh>
    <rPh sb="2" eb="4">
      <t>バショ</t>
    </rPh>
    <phoneticPr fontId="2"/>
  </si>
  <si>
    <t>社会福祉施設</t>
    <rPh sb="0" eb="2">
      <t>シャカイ</t>
    </rPh>
    <rPh sb="2" eb="4">
      <t>フクシ</t>
    </rPh>
    <rPh sb="4" eb="5">
      <t>シ</t>
    </rPh>
    <rPh sb="5" eb="6">
      <t>セツ</t>
    </rPh>
    <phoneticPr fontId="1"/>
  </si>
  <si>
    <t>介護保険施設等</t>
    <rPh sb="0" eb="2">
      <t>カイゴ</t>
    </rPh>
    <rPh sb="2" eb="4">
      <t>ホケン</t>
    </rPh>
    <rPh sb="4" eb="5">
      <t>シ</t>
    </rPh>
    <rPh sb="5" eb="6">
      <t>セツ</t>
    </rPh>
    <rPh sb="6" eb="7">
      <t>トウ</t>
    </rPh>
    <phoneticPr fontId="1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</si>
  <si>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1"/>
  </si>
  <si>
    <t>〇就業場所別就業人数</t>
    <rPh sb="1" eb="3">
      <t>シュウギョウ</t>
    </rPh>
    <rPh sb="3" eb="5">
      <t>バショ</t>
    </rPh>
    <rPh sb="5" eb="6">
      <t>ベツ</t>
    </rPh>
    <rPh sb="6" eb="8">
      <t>シュウギョウ</t>
    </rPh>
    <rPh sb="8" eb="10">
      <t>ニンズウ</t>
    </rPh>
    <phoneticPr fontId="2"/>
  </si>
  <si>
    <t>実人数</t>
    <rPh sb="0" eb="1">
      <t>ジツ</t>
    </rPh>
    <rPh sb="1" eb="3">
      <t>ニンズウ</t>
    </rPh>
    <phoneticPr fontId="2"/>
  </si>
  <si>
    <t>〇常勤換算</t>
    <rPh sb="1" eb="3">
      <t>ジョウキン</t>
    </rPh>
    <rPh sb="3" eb="5">
      <t>カンサン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</si>
  <si>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</si>
  <si>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</si>
  <si>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開設者</t>
    <rPh sb="0" eb="2">
      <t>カイセツ</t>
    </rPh>
    <rPh sb="2" eb="3">
      <t>シャ</t>
    </rPh>
    <phoneticPr fontId="3"/>
  </si>
  <si>
    <t>今回</t>
    <rPh sb="0" eb="2">
      <t>コンカイ</t>
    </rPh>
    <phoneticPr fontId="3"/>
  </si>
  <si>
    <t>前回</t>
    <rPh sb="0" eb="2">
      <t>ゼンカイ</t>
    </rPh>
    <phoneticPr fontId="3"/>
  </si>
  <si>
    <t>増減</t>
    <rPh sb="0" eb="2">
      <t>ゾウゲン</t>
    </rPh>
    <phoneticPr fontId="2"/>
  </si>
  <si>
    <t>〇就業場所別前回比較</t>
    <rPh sb="1" eb="3">
      <t>シュウギョウ</t>
    </rPh>
    <rPh sb="3" eb="5">
      <t>バショ</t>
    </rPh>
    <rPh sb="5" eb="6">
      <t>ベツ</t>
    </rPh>
    <rPh sb="6" eb="8">
      <t>ゼンカイ</t>
    </rPh>
    <rPh sb="8" eb="10">
      <t>ヒカク</t>
    </rPh>
    <phoneticPr fontId="2"/>
  </si>
  <si>
    <t>(単位:人)</t>
    <rPh sb="1" eb="3">
      <t>タンイ</t>
    </rPh>
    <rPh sb="4" eb="5">
      <t>ニン</t>
    </rPh>
    <phoneticPr fontId="8"/>
  </si>
  <si>
    <t>（実人員）R4.12.31現在</t>
    <rPh sb="1" eb="2">
      <t>ジツ</t>
    </rPh>
    <rPh sb="2" eb="4">
      <t>ジンイン</t>
    </rPh>
    <phoneticPr fontId="2"/>
  </si>
  <si>
    <t>・「前回」欄は、R2.12.31の調査時によるもの</t>
    <rPh sb="2" eb="4">
      <t>ゼンカイ</t>
    </rPh>
    <rPh sb="5" eb="6">
      <t>ラン</t>
    </rPh>
    <rPh sb="17" eb="19">
      <t>チョウサ</t>
    </rPh>
    <rPh sb="19" eb="20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</si>
</sst>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9" x14ac:knownFonts="1">
    <font>
      <sz val="12"/>
      <color theme="1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/>
      <diagonal/>
    </border>
    <border>
      <left style="double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/>
      <bottom/>
      <diagonal/>
    </border>
    <border>
      <left style="double">
        <color auto="1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thin">
        <color auto="1"/>
      </top>
      <bottom style="hair">
        <color indexed="64"/>
      </bottom>
      <diagonal style="thin">
        <color indexed="64"/>
      </diagonal>
    </border>
    <border diagonalUp="1"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33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47" xfId="0" applyNumberFormat="1" applyBorder="1" applyAlignment="1">
      <alignment vertic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2" borderId="23" xfId="0" applyFill="1" applyBorder="1" applyAlignment="1">
      <alignment horizontal="center" vertical="center"/>
    </xf>
    <xf numFmtId="176" fontId="0" fillId="0" borderId="51" xfId="0" applyNumberFormat="1" applyBorder="1">
      <alignment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0" borderId="55" xfId="0" applyNumberFormat="1" applyBorder="1">
      <alignment vertical="center"/>
    </xf>
    <xf numFmtId="176" fontId="0" fillId="0" borderId="57" xfId="0" applyNumberFormat="1" applyBorder="1">
      <alignment vertical="center"/>
    </xf>
    <xf numFmtId="176" fontId="0" fillId="0" borderId="58" xfId="0" applyNumberFormat="1" applyBorder="1">
      <alignment vertical="center"/>
    </xf>
    <xf numFmtId="176" fontId="0" fillId="0" borderId="59" xfId="0" applyNumberFormat="1" applyBorder="1">
      <alignment vertical="center"/>
    </xf>
    <xf numFmtId="176" fontId="0" fillId="0" borderId="60" xfId="0" applyNumberFormat="1" applyBorder="1">
      <alignment vertical="center"/>
    </xf>
    <xf numFmtId="176" fontId="0" fillId="0" borderId="61" xfId="0" applyNumberFormat="1" applyBorder="1">
      <alignment vertical="center"/>
    </xf>
    <xf numFmtId="176" fontId="0" fillId="0" borderId="62" xfId="0" applyNumberFormat="1" applyBorder="1">
      <alignment vertical="center"/>
    </xf>
    <xf numFmtId="176" fontId="0" fillId="0" borderId="42" xfId="0" applyNumberFormat="1" applyBorder="1" applyAlignment="1">
      <alignment vertical="center"/>
    </xf>
    <xf numFmtId="176" fontId="0" fillId="0" borderId="36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40" xfId="0" applyNumberFormat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6" fontId="0" fillId="0" borderId="65" xfId="0" applyNumberFormat="1" applyBorder="1" applyAlignment="1">
      <alignment vertical="center"/>
    </xf>
    <xf numFmtId="176" fontId="0" fillId="0" borderId="66" xfId="0" applyNumberFormat="1" applyBorder="1" applyAlignment="1">
      <alignment vertical="center"/>
    </xf>
    <xf numFmtId="176" fontId="0" fillId="0" borderId="67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176" fontId="0" fillId="0" borderId="69" xfId="0" applyNumberFormat="1" applyBorder="1" applyAlignment="1">
      <alignment vertical="center"/>
    </xf>
    <xf numFmtId="176" fontId="0" fillId="0" borderId="70" xfId="0" applyNumberFormat="1" applyBorder="1">
      <alignment vertical="center"/>
    </xf>
    <xf numFmtId="0" fontId="0" fillId="2" borderId="3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177" fontId="4" fillId="0" borderId="26" xfId="0" applyNumberFormat="1" applyFont="1" applyBorder="1">
      <alignment vertical="center"/>
    </xf>
    <xf numFmtId="177" fontId="4" fillId="0" borderId="56" xfId="0" applyNumberFormat="1" applyFont="1" applyBorder="1">
      <alignment vertical="center"/>
    </xf>
    <xf numFmtId="177" fontId="4" fillId="0" borderId="27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65" xfId="0" applyNumberFormat="1" applyFont="1" applyBorder="1" applyAlignment="1">
      <alignment vertical="center"/>
    </xf>
    <xf numFmtId="177" fontId="4" fillId="0" borderId="42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177" fontId="4" fillId="0" borderId="14" xfId="0" applyNumberFormat="1" applyFont="1" applyBorder="1">
      <alignment vertical="center"/>
    </xf>
    <xf numFmtId="177" fontId="4" fillId="0" borderId="55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177" fontId="4" fillId="0" borderId="23" xfId="0" applyNumberFormat="1" applyFont="1" applyBorder="1">
      <alignment vertical="center"/>
    </xf>
    <xf numFmtId="177" fontId="4" fillId="0" borderId="66" xfId="0" applyNumberFormat="1" applyFont="1" applyBorder="1" applyAlignment="1">
      <alignment vertical="center"/>
    </xf>
    <xf numFmtId="177" fontId="4" fillId="0" borderId="37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7" fontId="4" fillId="0" borderId="18" xfId="0" applyNumberFormat="1" applyFont="1" applyBorder="1">
      <alignment vertical="center"/>
    </xf>
    <xf numFmtId="177" fontId="4" fillId="0" borderId="57" xfId="0" applyNumberFormat="1" applyFont="1" applyBorder="1">
      <alignment vertical="center"/>
    </xf>
    <xf numFmtId="177" fontId="4" fillId="0" borderId="19" xfId="0" applyNumberFormat="1" applyFont="1" applyBorder="1">
      <alignment vertical="center"/>
    </xf>
    <xf numFmtId="177" fontId="4" fillId="0" borderId="25" xfId="0" applyNumberFormat="1" applyFont="1" applyBorder="1">
      <alignment vertical="center"/>
    </xf>
    <xf numFmtId="177" fontId="4" fillId="0" borderId="67" xfId="0" applyNumberFormat="1" applyFont="1" applyBorder="1" applyAlignment="1">
      <alignment vertical="center"/>
    </xf>
    <xf numFmtId="177" fontId="4" fillId="0" borderId="4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48" xfId="0" applyNumberFormat="1" applyFont="1" applyBorder="1">
      <alignment vertical="center"/>
    </xf>
    <xf numFmtId="177" fontId="4" fillId="0" borderId="58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59" xfId="0" applyNumberFormat="1" applyFont="1" applyBorder="1">
      <alignment vertical="center"/>
    </xf>
    <xf numFmtId="177" fontId="4" fillId="0" borderId="17" xfId="0" applyNumberFormat="1" applyFont="1" applyBorder="1">
      <alignment vertical="center"/>
    </xf>
    <xf numFmtId="177" fontId="4" fillId="0" borderId="24" xfId="0" applyNumberFormat="1" applyFont="1" applyBorder="1">
      <alignment vertical="center"/>
    </xf>
    <xf numFmtId="177" fontId="4" fillId="0" borderId="68" xfId="0" applyNumberFormat="1" applyFont="1" applyBorder="1" applyAlignment="1">
      <alignment vertical="center"/>
    </xf>
    <xf numFmtId="177" fontId="4" fillId="0" borderId="33" xfId="0" applyNumberFormat="1" applyFont="1" applyBorder="1" applyAlignment="1">
      <alignment vertical="center"/>
    </xf>
    <xf numFmtId="177" fontId="4" fillId="0" borderId="17" xfId="0" applyNumberFormat="1" applyFont="1" applyBorder="1" applyAlignment="1">
      <alignment vertical="center"/>
    </xf>
    <xf numFmtId="177" fontId="4" fillId="0" borderId="49" xfId="0" applyNumberFormat="1" applyFont="1" applyBorder="1">
      <alignment vertical="center"/>
    </xf>
    <xf numFmtId="177" fontId="4" fillId="0" borderId="60" xfId="0" applyNumberFormat="1" applyFont="1" applyBorder="1">
      <alignment vertical="center"/>
    </xf>
    <xf numFmtId="177" fontId="4" fillId="0" borderId="51" xfId="0" applyNumberFormat="1" applyFont="1" applyBorder="1">
      <alignment vertical="center"/>
    </xf>
    <xf numFmtId="177" fontId="4" fillId="0" borderId="52" xfId="0" applyNumberFormat="1" applyFont="1" applyBorder="1">
      <alignment vertical="center"/>
    </xf>
    <xf numFmtId="177" fontId="4" fillId="0" borderId="53" xfId="0" applyNumberFormat="1" applyFont="1" applyBorder="1">
      <alignment vertical="center"/>
    </xf>
    <xf numFmtId="177" fontId="4" fillId="0" borderId="39" xfId="0" applyNumberFormat="1" applyFont="1" applyBorder="1">
      <alignment vertical="center"/>
    </xf>
    <xf numFmtId="177" fontId="4" fillId="0" borderId="61" xfId="0" applyNumberFormat="1" applyFont="1" applyBorder="1">
      <alignment vertical="center"/>
    </xf>
    <xf numFmtId="177" fontId="4" fillId="0" borderId="47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69" xfId="0" applyNumberFormat="1" applyFont="1" applyBorder="1" applyAlignment="1">
      <alignment vertical="center"/>
    </xf>
    <xf numFmtId="177" fontId="4" fillId="0" borderId="36" xfId="0" applyNumberFormat="1" applyFont="1" applyBorder="1" applyAlignment="1">
      <alignment vertical="center"/>
    </xf>
    <xf numFmtId="177" fontId="4" fillId="0" borderId="47" xfId="0" applyNumberFormat="1" applyFont="1" applyBorder="1" applyAlignment="1">
      <alignment vertical="center"/>
    </xf>
    <xf numFmtId="176" fontId="0" fillId="0" borderId="71" xfId="0" applyNumberFormat="1" applyBorder="1">
      <alignment vertical="center"/>
    </xf>
    <xf numFmtId="176" fontId="0" fillId="0" borderId="72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73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74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vertical="center"/>
    </xf>
    <xf numFmtId="176" fontId="0" fillId="0" borderId="42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75" xfId="0" applyNumberFormat="1" applyBorder="1">
      <alignment vertical="center"/>
    </xf>
    <xf numFmtId="176" fontId="0" fillId="0" borderId="76" xfId="0" applyNumberFormat="1" applyBorder="1">
      <alignment vertical="center"/>
    </xf>
    <xf numFmtId="176" fontId="0" fillId="0" borderId="77" xfId="0" applyNumberFormat="1" applyBorder="1">
      <alignment vertical="center"/>
    </xf>
    <xf numFmtId="176" fontId="0" fillId="0" borderId="78" xfId="0" applyNumberFormat="1" applyBorder="1">
      <alignment vertical="center"/>
    </xf>
    <xf numFmtId="176" fontId="0" fillId="0" borderId="79" xfId="0" applyNumberFormat="1" applyBorder="1">
      <alignment vertical="center"/>
    </xf>
    <xf numFmtId="176" fontId="0" fillId="0" borderId="80" xfId="0" applyNumberFormat="1" applyBorder="1">
      <alignment vertical="center"/>
    </xf>
    <xf numFmtId="176" fontId="0" fillId="0" borderId="81" xfId="0" applyNumberFormat="1" applyBorder="1">
      <alignment vertical="center"/>
    </xf>
    <xf numFmtId="176" fontId="0" fillId="0" borderId="36" xfId="0" applyNumberFormat="1" applyBorder="1">
      <alignment vertical="center"/>
    </xf>
    <xf numFmtId="0" fontId="0" fillId="2" borderId="83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177" fontId="5" fillId="0" borderId="44" xfId="0" applyNumberFormat="1" applyFont="1" applyBorder="1">
      <alignment vertical="center"/>
    </xf>
    <xf numFmtId="177" fontId="5" fillId="0" borderId="62" xfId="0" applyNumberFormat="1" applyFont="1" applyBorder="1">
      <alignment vertical="center"/>
    </xf>
    <xf numFmtId="177" fontId="5" fillId="0" borderId="46" xfId="0" applyNumberFormat="1" applyFont="1" applyBorder="1">
      <alignment vertical="center"/>
    </xf>
    <xf numFmtId="177" fontId="5" fillId="0" borderId="43" xfId="0" applyNumberFormat="1" applyFont="1" applyBorder="1">
      <alignment vertical="center"/>
    </xf>
    <xf numFmtId="177" fontId="5" fillId="0" borderId="70" xfId="0" applyNumberFormat="1" applyFont="1" applyBorder="1">
      <alignment vertical="center"/>
    </xf>
    <xf numFmtId="177" fontId="5" fillId="0" borderId="45" xfId="0" applyNumberFormat="1" applyFont="1" applyBorder="1">
      <alignment vertical="center"/>
    </xf>
    <xf numFmtId="38" fontId="7" fillId="0" borderId="0" xfId="1" applyFont="1" applyFill="1" applyBorder="1" applyAlignment="1" applyProtection="1">
      <alignment horizontal="right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 wrapText="1"/>
    </xf>
    <xf numFmtId="0" fontId="0" fillId="2" borderId="6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A4" workbookViewId="0">
      <selection activeCell="O4" sqref="O4:O27"/>
    </sheetView>
  </sheetViews>
  <sheetFormatPr defaultRowHeight="14.4" x14ac:dyDescent="0.2"/>
  <cols>
    <col min="1" max="2" width="19.296875" customWidth="1"/>
  </cols>
  <sheetData>
    <row r="1" spans="1:20" x14ac:dyDescent="0.2">
      <c r="A1" t="s">
        <v>0</v>
      </c>
    </row>
    <row r="2" spans="1:20" x14ac:dyDescent="0.2">
      <c r="A2" t="s">
        <v>1</v>
      </c>
      <c r="C2" s="152" t="s">
        <v>28</v>
      </c>
      <c r="D2" s="153"/>
      <c r="E2" s="33"/>
      <c r="F2" s="5" t="s">
        <v>29</v>
      </c>
      <c r="G2" s="152" t="s">
        <v>30</v>
      </c>
      <c r="H2" s="153"/>
      <c r="I2" s="128"/>
      <c r="J2" s="152" t="s">
        <v>31</v>
      </c>
      <c r="K2" s="153"/>
      <c r="L2" s="33"/>
      <c r="M2" s="130" t="s">
        <v>34</v>
      </c>
    </row>
    <row r="3" spans="1:20" x14ac:dyDescent="0.2">
      <c r="C3" s="10" t="s">
        <v>32</v>
      </c>
      <c r="D3" s="11" t="s">
        <v>33</v>
      </c>
      <c r="E3" s="11"/>
      <c r="F3" s="12" t="s">
        <v>33</v>
      </c>
      <c r="G3" s="10" t="s">
        <v>32</v>
      </c>
      <c r="H3" s="11" t="s">
        <v>33</v>
      </c>
      <c r="I3" s="129"/>
      <c r="J3" s="10" t="s">
        <v>32</v>
      </c>
      <c r="K3" s="11" t="s">
        <v>33</v>
      </c>
      <c r="L3" s="11"/>
      <c r="M3" s="76" t="s">
        <v>45</v>
      </c>
      <c r="N3" s="65" t="s">
        <v>46</v>
      </c>
      <c r="O3" s="66" t="s">
        <v>35</v>
      </c>
      <c r="P3" t="s">
        <v>29</v>
      </c>
    </row>
    <row r="4" spans="1:20" ht="17.399999999999999" customHeight="1" x14ac:dyDescent="0.2">
      <c r="A4" s="156" t="s">
        <v>23</v>
      </c>
      <c r="B4" s="157"/>
      <c r="C4" s="13">
        <v>4</v>
      </c>
      <c r="D4" s="14">
        <v>68</v>
      </c>
      <c r="E4" s="14">
        <f>SUBTOTAL(9,C4:D4)</f>
        <v>72</v>
      </c>
      <c r="F4" s="15">
        <v>1409</v>
      </c>
      <c r="G4" s="13">
        <v>4392</v>
      </c>
      <c r="H4" s="14">
        <v>42872</v>
      </c>
      <c r="I4" s="14">
        <f>SUBTOTAL(9,G4:H4)</f>
        <v>47264</v>
      </c>
      <c r="J4" s="16">
        <v>357</v>
      </c>
      <c r="K4" s="14">
        <v>3237</v>
      </c>
      <c r="L4" s="53">
        <f>SUBTOTAL(9,J4:K4)</f>
        <v>3594</v>
      </c>
      <c r="M4" s="67">
        <f t="shared" ref="M4:M27" si="0">SUM(C4,G4,J4)</f>
        <v>4753</v>
      </c>
      <c r="N4" s="61">
        <f>SUM(D4,F4,H4,K4,)</f>
        <v>47586</v>
      </c>
      <c r="O4" s="38">
        <f>M4+N4</f>
        <v>52339</v>
      </c>
      <c r="P4" s="17">
        <v>29</v>
      </c>
      <c r="Q4" s="17">
        <v>48</v>
      </c>
      <c r="R4" s="17">
        <f>P4+Q4</f>
        <v>77</v>
      </c>
      <c r="S4" s="17"/>
      <c r="T4" s="17"/>
    </row>
    <row r="5" spans="1:20" ht="17.399999999999999" customHeight="1" x14ac:dyDescent="0.2">
      <c r="A5" s="1" t="s">
        <v>2</v>
      </c>
      <c r="B5" s="6" t="s">
        <v>3</v>
      </c>
      <c r="C5" s="18">
        <v>0</v>
      </c>
      <c r="D5" s="19">
        <v>0</v>
      </c>
      <c r="E5" s="19">
        <f t="shared" ref="E5:E27" si="1">SUBTOTAL(9,C5:D5)</f>
        <v>0</v>
      </c>
      <c r="F5" s="20">
        <v>472</v>
      </c>
      <c r="G5" s="18">
        <v>25</v>
      </c>
      <c r="H5" s="19">
        <v>811</v>
      </c>
      <c r="I5" s="19">
        <f t="shared" ref="I5:I27" si="2">SUBTOTAL(9,G5:H5)</f>
        <v>836</v>
      </c>
      <c r="J5" s="21">
        <v>39</v>
      </c>
      <c r="K5" s="19">
        <v>286</v>
      </c>
      <c r="L5" s="54">
        <f t="shared" ref="L5:L27" si="3">SUBTOTAL(9,J5:K5)</f>
        <v>325</v>
      </c>
      <c r="M5" s="68">
        <f t="shared" si="0"/>
        <v>64</v>
      </c>
      <c r="N5" s="63">
        <f t="shared" ref="N5:N27" si="4">SUM(D5,F5,H5,K5,)</f>
        <v>1569</v>
      </c>
      <c r="O5" s="39">
        <f t="shared" ref="O5:O27" si="5">M5+N5</f>
        <v>1633</v>
      </c>
      <c r="P5" s="17">
        <v>53</v>
      </c>
      <c r="Q5" s="17">
        <v>1</v>
      </c>
      <c r="R5" s="17">
        <f t="shared" ref="R5:R6" si="6">P5+Q5</f>
        <v>54</v>
      </c>
      <c r="S5" s="17"/>
      <c r="T5" s="17"/>
    </row>
    <row r="6" spans="1:20" ht="17.399999999999999" customHeight="1" x14ac:dyDescent="0.2">
      <c r="A6" s="2"/>
      <c r="B6" s="7" t="s">
        <v>4</v>
      </c>
      <c r="C6" s="22">
        <v>0</v>
      </c>
      <c r="D6" s="23">
        <v>127</v>
      </c>
      <c r="E6" s="23">
        <f t="shared" si="1"/>
        <v>127</v>
      </c>
      <c r="F6" s="24">
        <v>48</v>
      </c>
      <c r="G6" s="22">
        <v>60</v>
      </c>
      <c r="H6" s="23">
        <v>9621</v>
      </c>
      <c r="I6" s="23">
        <f t="shared" si="2"/>
        <v>9681</v>
      </c>
      <c r="J6" s="25">
        <v>29</v>
      </c>
      <c r="K6" s="23">
        <v>2292</v>
      </c>
      <c r="L6" s="55">
        <f t="shared" si="3"/>
        <v>2321</v>
      </c>
      <c r="M6" s="69">
        <f t="shared" si="0"/>
        <v>89</v>
      </c>
      <c r="N6" s="64">
        <f t="shared" si="4"/>
        <v>12088</v>
      </c>
      <c r="O6" s="40">
        <f t="shared" si="5"/>
        <v>12177</v>
      </c>
      <c r="P6" s="17">
        <v>11</v>
      </c>
      <c r="Q6" s="17">
        <v>35</v>
      </c>
      <c r="R6" s="17">
        <f t="shared" si="6"/>
        <v>46</v>
      </c>
      <c r="S6" s="17"/>
      <c r="T6" s="17"/>
    </row>
    <row r="7" spans="1:20" ht="17.399999999999999" customHeight="1" x14ac:dyDescent="0.2">
      <c r="A7" s="2"/>
      <c r="B7" s="7" t="s">
        <v>47</v>
      </c>
      <c r="C7" s="30"/>
      <c r="D7" s="122"/>
      <c r="E7" s="19">
        <f t="shared" si="1"/>
        <v>0</v>
      </c>
      <c r="F7" s="31">
        <v>77</v>
      </c>
      <c r="G7" s="30"/>
      <c r="H7" s="122"/>
      <c r="I7" s="19">
        <f t="shared" si="2"/>
        <v>0</v>
      </c>
      <c r="J7" s="123"/>
      <c r="K7" s="122"/>
      <c r="L7" s="54">
        <f t="shared" si="3"/>
        <v>0</v>
      </c>
      <c r="M7" s="68">
        <f t="shared" si="0"/>
        <v>0</v>
      </c>
      <c r="N7" s="63">
        <f t="shared" si="4"/>
        <v>77</v>
      </c>
      <c r="O7" s="39">
        <f t="shared" si="5"/>
        <v>77</v>
      </c>
      <c r="P7" s="17"/>
      <c r="Q7" s="17"/>
      <c r="R7" s="17"/>
      <c r="S7" s="17"/>
      <c r="T7" s="17"/>
    </row>
    <row r="8" spans="1:20" ht="17.399999999999999" customHeight="1" x14ac:dyDescent="0.2">
      <c r="A8" s="3" t="s">
        <v>5</v>
      </c>
      <c r="B8" s="8" t="s">
        <v>6</v>
      </c>
      <c r="C8" s="13">
        <v>0</v>
      </c>
      <c r="D8" s="14">
        <v>0</v>
      </c>
      <c r="E8" s="27">
        <f t="shared" si="1"/>
        <v>0</v>
      </c>
      <c r="F8" s="15">
        <v>54</v>
      </c>
      <c r="G8" s="13">
        <v>0</v>
      </c>
      <c r="H8" s="14">
        <v>4</v>
      </c>
      <c r="I8" s="27">
        <f t="shared" si="2"/>
        <v>4</v>
      </c>
      <c r="J8" s="16">
        <v>0</v>
      </c>
      <c r="K8" s="14">
        <v>2</v>
      </c>
      <c r="L8" s="57">
        <f t="shared" si="3"/>
        <v>2</v>
      </c>
      <c r="M8" s="70">
        <f t="shared" si="0"/>
        <v>0</v>
      </c>
      <c r="N8" s="34">
        <f t="shared" si="4"/>
        <v>60</v>
      </c>
      <c r="O8" s="35">
        <f t="shared" si="5"/>
        <v>60</v>
      </c>
      <c r="Q8" s="17"/>
      <c r="R8" s="17"/>
      <c r="S8" s="17"/>
      <c r="T8" s="17"/>
    </row>
    <row r="9" spans="1:20" ht="17.399999999999999" customHeight="1" x14ac:dyDescent="0.2">
      <c r="A9" s="1"/>
      <c r="B9" s="78" t="s">
        <v>37</v>
      </c>
      <c r="C9" s="124"/>
      <c r="D9" s="125"/>
      <c r="E9" s="23">
        <f t="shared" si="1"/>
        <v>0</v>
      </c>
      <c r="F9" s="126">
        <v>46</v>
      </c>
      <c r="G9" s="124"/>
      <c r="H9" s="125"/>
      <c r="I9" s="23">
        <f t="shared" si="2"/>
        <v>0</v>
      </c>
      <c r="J9" s="127"/>
      <c r="K9" s="125"/>
      <c r="L9" s="55">
        <f t="shared" si="3"/>
        <v>0</v>
      </c>
      <c r="M9" s="69">
        <f t="shared" si="0"/>
        <v>0</v>
      </c>
      <c r="N9" s="64">
        <f t="shared" si="4"/>
        <v>46</v>
      </c>
      <c r="O9" s="40">
        <f t="shared" si="5"/>
        <v>46</v>
      </c>
      <c r="Q9" s="17"/>
      <c r="R9" s="17"/>
      <c r="S9" s="17"/>
      <c r="T9" s="17"/>
    </row>
    <row r="10" spans="1:20" ht="17.399999999999999" customHeight="1" x14ac:dyDescent="0.2">
      <c r="A10" s="1" t="s">
        <v>24</v>
      </c>
      <c r="B10" s="6" t="s">
        <v>7</v>
      </c>
      <c r="C10" s="18">
        <v>0</v>
      </c>
      <c r="D10" s="19">
        <v>3</v>
      </c>
      <c r="E10" s="19">
        <f t="shared" si="1"/>
        <v>3</v>
      </c>
      <c r="F10" s="20">
        <v>1</v>
      </c>
      <c r="G10" s="18">
        <v>24</v>
      </c>
      <c r="H10" s="19">
        <v>345</v>
      </c>
      <c r="I10" s="19">
        <f t="shared" si="2"/>
        <v>369</v>
      </c>
      <c r="J10" s="21">
        <v>0</v>
      </c>
      <c r="K10" s="19">
        <v>0</v>
      </c>
      <c r="L10" s="54">
        <f t="shared" si="3"/>
        <v>0</v>
      </c>
      <c r="M10" s="68">
        <f t="shared" si="0"/>
        <v>24</v>
      </c>
      <c r="N10" s="63">
        <f t="shared" si="4"/>
        <v>349</v>
      </c>
      <c r="O10" s="39">
        <f t="shared" si="5"/>
        <v>373</v>
      </c>
      <c r="Q10" s="17"/>
      <c r="R10" s="17"/>
      <c r="S10" s="17"/>
      <c r="T10" s="17"/>
    </row>
    <row r="11" spans="1:20" ht="17.399999999999999" customHeight="1" x14ac:dyDescent="0.2">
      <c r="A11" s="2"/>
      <c r="B11" s="7" t="s">
        <v>6</v>
      </c>
      <c r="C11" s="22">
        <v>0</v>
      </c>
      <c r="D11" s="23">
        <v>1</v>
      </c>
      <c r="E11" s="23">
        <f t="shared" si="1"/>
        <v>1</v>
      </c>
      <c r="F11" s="24">
        <v>0</v>
      </c>
      <c r="G11" s="22">
        <v>62</v>
      </c>
      <c r="H11" s="23">
        <v>2112</v>
      </c>
      <c r="I11" s="23">
        <f t="shared" si="2"/>
        <v>2174</v>
      </c>
      <c r="J11" s="25">
        <v>11</v>
      </c>
      <c r="K11" s="23">
        <v>82</v>
      </c>
      <c r="L11" s="55">
        <f t="shared" si="3"/>
        <v>93</v>
      </c>
      <c r="M11" s="69">
        <f t="shared" si="0"/>
        <v>73</v>
      </c>
      <c r="N11" s="64">
        <f t="shared" si="4"/>
        <v>2195</v>
      </c>
      <c r="O11" s="40">
        <f t="shared" si="5"/>
        <v>2268</v>
      </c>
      <c r="Q11" s="17"/>
      <c r="R11" s="17"/>
      <c r="S11" s="17"/>
      <c r="T11" s="17"/>
    </row>
    <row r="12" spans="1:20" ht="17.399999999999999" customHeight="1" x14ac:dyDescent="0.2">
      <c r="A12" s="1" t="s">
        <v>25</v>
      </c>
      <c r="B12" s="6" t="s">
        <v>8</v>
      </c>
      <c r="C12" s="18">
        <v>0</v>
      </c>
      <c r="D12" s="19">
        <v>1</v>
      </c>
      <c r="E12" s="19">
        <f t="shared" si="1"/>
        <v>1</v>
      </c>
      <c r="F12" s="20"/>
      <c r="G12" s="18">
        <v>49</v>
      </c>
      <c r="H12" s="19">
        <v>1271</v>
      </c>
      <c r="I12" s="19">
        <f t="shared" si="2"/>
        <v>1320</v>
      </c>
      <c r="J12" s="21">
        <v>38</v>
      </c>
      <c r="K12" s="19">
        <v>538</v>
      </c>
      <c r="L12" s="54">
        <f t="shared" si="3"/>
        <v>576</v>
      </c>
      <c r="M12" s="68">
        <f t="shared" si="0"/>
        <v>87</v>
      </c>
      <c r="N12" s="63">
        <f t="shared" si="4"/>
        <v>1810</v>
      </c>
      <c r="O12" s="39">
        <f t="shared" si="5"/>
        <v>1897</v>
      </c>
      <c r="P12" s="17"/>
      <c r="Q12" s="17"/>
      <c r="R12" s="17"/>
      <c r="S12" s="17"/>
      <c r="T12" s="17"/>
    </row>
    <row r="13" spans="1:20" ht="17.399999999999999" customHeight="1" x14ac:dyDescent="0.2">
      <c r="A13" s="4"/>
      <c r="B13" s="9" t="s">
        <v>9</v>
      </c>
      <c r="C13" s="26">
        <v>0</v>
      </c>
      <c r="D13" s="27">
        <v>0</v>
      </c>
      <c r="E13" s="27">
        <f t="shared" si="1"/>
        <v>0</v>
      </c>
      <c r="F13" s="28"/>
      <c r="G13" s="26">
        <v>1</v>
      </c>
      <c r="H13" s="27">
        <v>0</v>
      </c>
      <c r="I13" s="27">
        <f t="shared" si="2"/>
        <v>1</v>
      </c>
      <c r="J13" s="29">
        <v>0</v>
      </c>
      <c r="K13" s="27">
        <v>1</v>
      </c>
      <c r="L13" s="57">
        <f t="shared" si="3"/>
        <v>1</v>
      </c>
      <c r="M13" s="70">
        <f t="shared" si="0"/>
        <v>1</v>
      </c>
      <c r="N13" s="34">
        <f t="shared" si="4"/>
        <v>1</v>
      </c>
      <c r="O13" s="35">
        <f t="shared" si="5"/>
        <v>2</v>
      </c>
      <c r="P13" s="17"/>
      <c r="Q13" s="17"/>
      <c r="R13" s="17"/>
      <c r="S13" s="17"/>
      <c r="T13" s="17"/>
    </row>
    <row r="14" spans="1:20" ht="17.399999999999999" customHeight="1" x14ac:dyDescent="0.2">
      <c r="A14" s="4"/>
      <c r="B14" s="9" t="s">
        <v>10</v>
      </c>
      <c r="C14" s="26">
        <v>0</v>
      </c>
      <c r="D14" s="27">
        <v>2</v>
      </c>
      <c r="E14" s="27">
        <f t="shared" si="1"/>
        <v>2</v>
      </c>
      <c r="F14" s="28"/>
      <c r="G14" s="26">
        <v>52</v>
      </c>
      <c r="H14" s="27">
        <v>1328</v>
      </c>
      <c r="I14" s="27">
        <f t="shared" si="2"/>
        <v>1380</v>
      </c>
      <c r="J14" s="29">
        <v>21</v>
      </c>
      <c r="K14" s="27">
        <v>579</v>
      </c>
      <c r="L14" s="57">
        <f t="shared" si="3"/>
        <v>600</v>
      </c>
      <c r="M14" s="70">
        <f t="shared" si="0"/>
        <v>73</v>
      </c>
      <c r="N14" s="34">
        <f t="shared" si="4"/>
        <v>1909</v>
      </c>
      <c r="O14" s="35">
        <f t="shared" si="5"/>
        <v>1982</v>
      </c>
      <c r="P14" s="17"/>
      <c r="Q14" s="17"/>
      <c r="R14" s="17"/>
      <c r="S14" s="17"/>
      <c r="T14" s="17"/>
    </row>
    <row r="15" spans="1:20" ht="17.399999999999999" customHeight="1" x14ac:dyDescent="0.2">
      <c r="A15" s="4"/>
      <c r="B15" s="9" t="s">
        <v>11</v>
      </c>
      <c r="C15" s="26">
        <v>1</v>
      </c>
      <c r="D15" s="27">
        <v>2</v>
      </c>
      <c r="E15" s="27">
        <f t="shared" si="1"/>
        <v>3</v>
      </c>
      <c r="F15" s="28"/>
      <c r="G15" s="26">
        <v>32</v>
      </c>
      <c r="H15" s="27">
        <v>1197</v>
      </c>
      <c r="I15" s="27">
        <f t="shared" si="2"/>
        <v>1229</v>
      </c>
      <c r="J15" s="29">
        <v>16</v>
      </c>
      <c r="K15" s="27">
        <v>411</v>
      </c>
      <c r="L15" s="57">
        <f t="shared" si="3"/>
        <v>427</v>
      </c>
      <c r="M15" s="70">
        <f t="shared" si="0"/>
        <v>49</v>
      </c>
      <c r="N15" s="34">
        <f t="shared" si="4"/>
        <v>1610</v>
      </c>
      <c r="O15" s="35">
        <f t="shared" si="5"/>
        <v>1659</v>
      </c>
      <c r="P15" s="17"/>
      <c r="Q15" s="17"/>
      <c r="R15" s="17"/>
      <c r="S15" s="17"/>
      <c r="T15" s="17"/>
    </row>
    <row r="16" spans="1:20" ht="17.399999999999999" customHeight="1" x14ac:dyDescent="0.2">
      <c r="A16" s="4"/>
      <c r="B16" s="9" t="s">
        <v>12</v>
      </c>
      <c r="C16" s="26">
        <v>1</v>
      </c>
      <c r="D16" s="27">
        <v>0</v>
      </c>
      <c r="E16" s="27">
        <f t="shared" si="1"/>
        <v>1</v>
      </c>
      <c r="F16" s="28"/>
      <c r="G16" s="26">
        <v>0</v>
      </c>
      <c r="H16" s="27">
        <v>65</v>
      </c>
      <c r="I16" s="27">
        <f t="shared" si="2"/>
        <v>65</v>
      </c>
      <c r="J16" s="29">
        <v>1</v>
      </c>
      <c r="K16" s="27">
        <v>18</v>
      </c>
      <c r="L16" s="57">
        <f t="shared" si="3"/>
        <v>19</v>
      </c>
      <c r="M16" s="70">
        <f t="shared" si="0"/>
        <v>2</v>
      </c>
      <c r="N16" s="34">
        <f t="shared" si="4"/>
        <v>83</v>
      </c>
      <c r="O16" s="35">
        <f t="shared" si="5"/>
        <v>85</v>
      </c>
      <c r="P16" s="17"/>
      <c r="Q16" s="17"/>
      <c r="R16" s="17"/>
      <c r="S16" s="17"/>
      <c r="T16" s="17"/>
    </row>
    <row r="17" spans="1:20" ht="17.399999999999999" customHeight="1" x14ac:dyDescent="0.2">
      <c r="A17" s="2"/>
      <c r="B17" s="7" t="s">
        <v>20</v>
      </c>
      <c r="C17" s="22">
        <v>1</v>
      </c>
      <c r="D17" s="23">
        <v>8</v>
      </c>
      <c r="E17" s="23">
        <f t="shared" si="1"/>
        <v>9</v>
      </c>
      <c r="F17" s="24"/>
      <c r="G17" s="22">
        <v>27</v>
      </c>
      <c r="H17" s="23">
        <v>814</v>
      </c>
      <c r="I17" s="23">
        <f t="shared" si="2"/>
        <v>841</v>
      </c>
      <c r="J17" s="25">
        <v>15</v>
      </c>
      <c r="K17" s="23">
        <v>259</v>
      </c>
      <c r="L17" s="55">
        <f t="shared" si="3"/>
        <v>274</v>
      </c>
      <c r="M17" s="69">
        <f t="shared" si="0"/>
        <v>43</v>
      </c>
      <c r="N17" s="64">
        <f t="shared" si="4"/>
        <v>1081</v>
      </c>
      <c r="O17" s="40">
        <f t="shared" si="5"/>
        <v>1124</v>
      </c>
      <c r="P17" s="17"/>
      <c r="Q17" s="17"/>
      <c r="R17" s="17"/>
      <c r="S17" s="17"/>
      <c r="T17" s="17"/>
    </row>
    <row r="18" spans="1:20" ht="17.399999999999999" customHeight="1" x14ac:dyDescent="0.2">
      <c r="A18" s="1" t="s">
        <v>26</v>
      </c>
      <c r="B18" s="6" t="s">
        <v>13</v>
      </c>
      <c r="C18" s="18">
        <v>0</v>
      </c>
      <c r="D18" s="19">
        <v>1</v>
      </c>
      <c r="E18" s="19">
        <f t="shared" si="1"/>
        <v>1</v>
      </c>
      <c r="F18" s="20"/>
      <c r="G18" s="18">
        <v>8</v>
      </c>
      <c r="H18" s="19">
        <v>227</v>
      </c>
      <c r="I18" s="19">
        <f t="shared" si="2"/>
        <v>235</v>
      </c>
      <c r="J18" s="21">
        <v>4</v>
      </c>
      <c r="K18" s="19">
        <v>101</v>
      </c>
      <c r="L18" s="54">
        <f t="shared" si="3"/>
        <v>105</v>
      </c>
      <c r="M18" s="68">
        <f t="shared" si="0"/>
        <v>12</v>
      </c>
      <c r="N18" s="63">
        <f t="shared" si="4"/>
        <v>329</v>
      </c>
      <c r="O18" s="39">
        <f t="shared" si="5"/>
        <v>341</v>
      </c>
      <c r="P18" s="17"/>
      <c r="Q18" s="17"/>
      <c r="R18" s="17"/>
      <c r="S18" s="17"/>
      <c r="T18" s="17"/>
    </row>
    <row r="19" spans="1:20" ht="17.399999999999999" customHeight="1" x14ac:dyDescent="0.2">
      <c r="A19" s="4"/>
      <c r="B19" s="9" t="s">
        <v>14</v>
      </c>
      <c r="C19" s="26">
        <v>0</v>
      </c>
      <c r="D19" s="27">
        <v>9</v>
      </c>
      <c r="E19" s="27">
        <f t="shared" si="1"/>
        <v>9</v>
      </c>
      <c r="F19" s="28">
        <v>0</v>
      </c>
      <c r="G19" s="26">
        <v>4</v>
      </c>
      <c r="H19" s="27">
        <v>313</v>
      </c>
      <c r="I19" s="27">
        <f t="shared" si="2"/>
        <v>317</v>
      </c>
      <c r="J19" s="29">
        <v>2</v>
      </c>
      <c r="K19" s="27">
        <v>28</v>
      </c>
      <c r="L19" s="57">
        <f t="shared" si="3"/>
        <v>30</v>
      </c>
      <c r="M19" s="70">
        <f t="shared" si="0"/>
        <v>6</v>
      </c>
      <c r="N19" s="34">
        <f t="shared" si="4"/>
        <v>350</v>
      </c>
      <c r="O19" s="35">
        <f t="shared" si="5"/>
        <v>356</v>
      </c>
      <c r="P19" s="17"/>
      <c r="Q19" s="17"/>
      <c r="R19" s="17"/>
      <c r="S19" s="17"/>
      <c r="T19" s="17"/>
    </row>
    <row r="20" spans="1:20" ht="17.399999999999999" customHeight="1" x14ac:dyDescent="0.2">
      <c r="A20" s="2"/>
      <c r="B20" s="7" t="s">
        <v>15</v>
      </c>
      <c r="C20" s="22">
        <v>0</v>
      </c>
      <c r="D20" s="23">
        <v>7</v>
      </c>
      <c r="E20" s="23">
        <f t="shared" si="1"/>
        <v>7</v>
      </c>
      <c r="F20" s="24">
        <v>1</v>
      </c>
      <c r="G20" s="22">
        <v>19</v>
      </c>
      <c r="H20" s="23">
        <v>341</v>
      </c>
      <c r="I20" s="23">
        <f t="shared" si="2"/>
        <v>360</v>
      </c>
      <c r="J20" s="25">
        <v>4</v>
      </c>
      <c r="K20" s="23">
        <v>85</v>
      </c>
      <c r="L20" s="55">
        <f t="shared" si="3"/>
        <v>89</v>
      </c>
      <c r="M20" s="69">
        <f t="shared" si="0"/>
        <v>23</v>
      </c>
      <c r="N20" s="64">
        <f t="shared" si="4"/>
        <v>434</v>
      </c>
      <c r="O20" s="40">
        <f t="shared" si="5"/>
        <v>457</v>
      </c>
      <c r="P20" s="17"/>
      <c r="Q20" s="17"/>
      <c r="R20" s="17"/>
      <c r="S20" s="17"/>
      <c r="T20" s="17"/>
    </row>
    <row r="21" spans="1:20" ht="17.399999999999999" customHeight="1" x14ac:dyDescent="0.2">
      <c r="A21" s="1" t="s">
        <v>27</v>
      </c>
      <c r="B21" s="6" t="s">
        <v>16</v>
      </c>
      <c r="C21" s="18">
        <v>9</v>
      </c>
      <c r="D21" s="19">
        <v>405</v>
      </c>
      <c r="E21" s="19">
        <f t="shared" si="1"/>
        <v>414</v>
      </c>
      <c r="F21" s="20">
        <v>41</v>
      </c>
      <c r="G21" s="18">
        <v>0</v>
      </c>
      <c r="H21" s="19">
        <v>126</v>
      </c>
      <c r="I21" s="19">
        <f t="shared" si="2"/>
        <v>126</v>
      </c>
      <c r="J21" s="21">
        <v>0</v>
      </c>
      <c r="K21" s="19">
        <v>3</v>
      </c>
      <c r="L21" s="54">
        <f t="shared" si="3"/>
        <v>3</v>
      </c>
      <c r="M21" s="68">
        <f t="shared" si="0"/>
        <v>9</v>
      </c>
      <c r="N21" s="63">
        <f t="shared" si="4"/>
        <v>575</v>
      </c>
      <c r="O21" s="39">
        <f t="shared" si="5"/>
        <v>584</v>
      </c>
      <c r="P21" s="17"/>
      <c r="Q21" s="17"/>
      <c r="R21" s="17"/>
      <c r="S21" s="17"/>
      <c r="T21" s="17"/>
    </row>
    <row r="22" spans="1:20" ht="17.399999999999999" customHeight="1" x14ac:dyDescent="0.2">
      <c r="A22" s="4"/>
      <c r="B22" s="9" t="s">
        <v>21</v>
      </c>
      <c r="C22" s="26">
        <v>0</v>
      </c>
      <c r="D22" s="27">
        <v>26</v>
      </c>
      <c r="E22" s="27">
        <f t="shared" si="1"/>
        <v>26</v>
      </c>
      <c r="F22" s="28">
        <v>0</v>
      </c>
      <c r="G22" s="26">
        <v>0</v>
      </c>
      <c r="H22" s="27">
        <v>25</v>
      </c>
      <c r="I22" s="27">
        <f t="shared" si="2"/>
        <v>25</v>
      </c>
      <c r="J22" s="29">
        <v>0</v>
      </c>
      <c r="K22" s="27">
        <v>1</v>
      </c>
      <c r="L22" s="57">
        <f t="shared" si="3"/>
        <v>1</v>
      </c>
      <c r="M22" s="70">
        <f t="shared" si="0"/>
        <v>0</v>
      </c>
      <c r="N22" s="34">
        <f t="shared" si="4"/>
        <v>52</v>
      </c>
      <c r="O22" s="35">
        <f t="shared" si="5"/>
        <v>52</v>
      </c>
      <c r="P22" s="17"/>
      <c r="Q22" s="17"/>
      <c r="R22" s="17"/>
      <c r="S22" s="17"/>
      <c r="T22" s="17"/>
    </row>
    <row r="23" spans="1:20" ht="17.399999999999999" customHeight="1" x14ac:dyDescent="0.2">
      <c r="A23" s="2"/>
      <c r="B23" s="7" t="s">
        <v>22</v>
      </c>
      <c r="C23" s="22">
        <v>32</v>
      </c>
      <c r="D23" s="23">
        <v>1138</v>
      </c>
      <c r="E23" s="23">
        <f t="shared" si="1"/>
        <v>1170</v>
      </c>
      <c r="F23" s="24">
        <v>124</v>
      </c>
      <c r="G23" s="22">
        <v>0</v>
      </c>
      <c r="H23" s="23">
        <v>303</v>
      </c>
      <c r="I23" s="23">
        <f t="shared" si="2"/>
        <v>303</v>
      </c>
      <c r="J23" s="25">
        <v>1</v>
      </c>
      <c r="K23" s="23">
        <v>7</v>
      </c>
      <c r="L23" s="55">
        <f t="shared" si="3"/>
        <v>8</v>
      </c>
      <c r="M23" s="69">
        <f t="shared" si="0"/>
        <v>33</v>
      </c>
      <c r="N23" s="64">
        <f t="shared" si="4"/>
        <v>1572</v>
      </c>
      <c r="O23" s="40">
        <f t="shared" si="5"/>
        <v>1605</v>
      </c>
      <c r="P23" s="17"/>
      <c r="Q23" s="17"/>
      <c r="R23" s="17"/>
      <c r="S23" s="17"/>
      <c r="T23" s="17"/>
    </row>
    <row r="24" spans="1:20" ht="17.399999999999999" customHeight="1" x14ac:dyDescent="0.2">
      <c r="A24" s="156" t="s">
        <v>17</v>
      </c>
      <c r="B24" s="157"/>
      <c r="C24" s="13">
        <v>4</v>
      </c>
      <c r="D24" s="14">
        <v>247</v>
      </c>
      <c r="E24" s="14">
        <f t="shared" si="1"/>
        <v>251</v>
      </c>
      <c r="F24" s="15">
        <v>1</v>
      </c>
      <c r="G24" s="13">
        <v>9</v>
      </c>
      <c r="H24" s="14">
        <v>386</v>
      </c>
      <c r="I24" s="14">
        <f t="shared" si="2"/>
        <v>395</v>
      </c>
      <c r="J24" s="16">
        <v>0</v>
      </c>
      <c r="K24" s="14">
        <v>23</v>
      </c>
      <c r="L24" s="53">
        <f t="shared" si="3"/>
        <v>23</v>
      </c>
      <c r="M24" s="67">
        <f t="shared" si="0"/>
        <v>13</v>
      </c>
      <c r="N24" s="61">
        <f t="shared" si="4"/>
        <v>657</v>
      </c>
      <c r="O24" s="38">
        <f t="shared" si="5"/>
        <v>670</v>
      </c>
      <c r="P24" s="17"/>
      <c r="Q24" s="17"/>
      <c r="R24" s="17"/>
      <c r="S24" s="17"/>
      <c r="T24" s="17"/>
    </row>
    <row r="25" spans="1:20" ht="17.399999999999999" customHeight="1" x14ac:dyDescent="0.2">
      <c r="A25" s="156" t="s">
        <v>18</v>
      </c>
      <c r="B25" s="157"/>
      <c r="C25" s="13">
        <v>3</v>
      </c>
      <c r="D25" s="14">
        <v>27</v>
      </c>
      <c r="E25" s="14">
        <f t="shared" si="1"/>
        <v>30</v>
      </c>
      <c r="F25" s="15">
        <v>59</v>
      </c>
      <c r="G25" s="13">
        <v>60</v>
      </c>
      <c r="H25" s="14">
        <v>557</v>
      </c>
      <c r="I25" s="14">
        <f t="shared" si="2"/>
        <v>617</v>
      </c>
      <c r="J25" s="16">
        <v>2</v>
      </c>
      <c r="K25" s="14">
        <v>2</v>
      </c>
      <c r="L25" s="53">
        <f t="shared" si="3"/>
        <v>4</v>
      </c>
      <c r="M25" s="67">
        <f t="shared" si="0"/>
        <v>65</v>
      </c>
      <c r="N25" s="61">
        <f t="shared" si="4"/>
        <v>645</v>
      </c>
      <c r="O25" s="38">
        <f t="shared" si="5"/>
        <v>710</v>
      </c>
      <c r="P25" s="17"/>
      <c r="Q25" s="17"/>
      <c r="R25" s="17"/>
      <c r="S25" s="17"/>
      <c r="T25" s="17"/>
    </row>
    <row r="26" spans="1:20" ht="17.399999999999999" customHeight="1" thickBot="1" x14ac:dyDescent="0.25">
      <c r="A26" s="156" t="s">
        <v>19</v>
      </c>
      <c r="B26" s="157"/>
      <c r="C26" s="13">
        <v>0</v>
      </c>
      <c r="D26" s="14">
        <v>30</v>
      </c>
      <c r="E26" s="45">
        <f t="shared" si="1"/>
        <v>30</v>
      </c>
      <c r="F26" s="15">
        <v>4</v>
      </c>
      <c r="G26" s="13">
        <v>5</v>
      </c>
      <c r="H26" s="14">
        <v>216</v>
      </c>
      <c r="I26" s="45">
        <f t="shared" si="2"/>
        <v>221</v>
      </c>
      <c r="J26" s="16">
        <v>2</v>
      </c>
      <c r="K26" s="14">
        <v>61</v>
      </c>
      <c r="L26" s="59">
        <f t="shared" si="3"/>
        <v>63</v>
      </c>
      <c r="M26" s="71">
        <f t="shared" si="0"/>
        <v>7</v>
      </c>
      <c r="N26" s="62">
        <f t="shared" si="4"/>
        <v>311</v>
      </c>
      <c r="O26" s="41">
        <f t="shared" si="5"/>
        <v>318</v>
      </c>
      <c r="P26" s="17"/>
      <c r="Q26" s="17"/>
      <c r="R26" s="17"/>
      <c r="S26" s="17"/>
      <c r="T26" s="17"/>
    </row>
    <row r="27" spans="1:20" ht="16.8" customHeight="1" thickTop="1" x14ac:dyDescent="0.2">
      <c r="A27" s="154" t="s">
        <v>34</v>
      </c>
      <c r="B27" s="155"/>
      <c r="C27" s="30">
        <f>SUM(C4:C26)</f>
        <v>55</v>
      </c>
      <c r="D27" s="30">
        <f t="shared" ref="D27:K27" si="7">SUM(D4:D26)</f>
        <v>2102</v>
      </c>
      <c r="E27" s="37">
        <f t="shared" si="1"/>
        <v>2157</v>
      </c>
      <c r="F27" s="30">
        <f t="shared" si="7"/>
        <v>2337</v>
      </c>
      <c r="G27" s="30">
        <f t="shared" si="7"/>
        <v>4829</v>
      </c>
      <c r="H27" s="30">
        <f t="shared" si="7"/>
        <v>62934</v>
      </c>
      <c r="I27" s="37">
        <f t="shared" si="2"/>
        <v>67763</v>
      </c>
      <c r="J27" s="30">
        <f t="shared" si="7"/>
        <v>542</v>
      </c>
      <c r="K27" s="30">
        <f t="shared" si="7"/>
        <v>8016</v>
      </c>
      <c r="L27" s="60">
        <f t="shared" si="3"/>
        <v>8558</v>
      </c>
      <c r="M27" s="72">
        <f t="shared" si="0"/>
        <v>5426</v>
      </c>
      <c r="N27" s="36">
        <f t="shared" si="4"/>
        <v>75389</v>
      </c>
      <c r="O27" s="37">
        <f t="shared" si="5"/>
        <v>80815</v>
      </c>
      <c r="P27" s="17"/>
      <c r="Q27" s="17"/>
      <c r="R27" s="17"/>
      <c r="S27" s="17"/>
      <c r="T27" s="17"/>
    </row>
  </sheetData>
  <mergeCells count="8">
    <mergeCell ref="C2:D2"/>
    <mergeCell ref="G2:H2"/>
    <mergeCell ref="J2:K2"/>
    <mergeCell ref="A27:B27"/>
    <mergeCell ref="A24:B24"/>
    <mergeCell ref="A25:B25"/>
    <mergeCell ref="A26:B26"/>
    <mergeCell ref="A4:B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="70" zoomScaleNormal="70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E61" sqref="E61"/>
    </sheetView>
  </sheetViews>
  <sheetFormatPr defaultRowHeight="18" customHeight="1" x14ac:dyDescent="0.2"/>
  <cols>
    <col min="1" max="1" width="19.296875" customWidth="1"/>
    <col min="2" max="2" width="21" customWidth="1"/>
    <col min="3" max="15" width="8.796875" customWidth="1"/>
  </cols>
  <sheetData>
    <row r="1" spans="1:18" ht="18" customHeight="1" x14ac:dyDescent="0.2">
      <c r="A1" t="s">
        <v>42</v>
      </c>
    </row>
    <row r="2" spans="1:18" ht="18" customHeight="1" x14ac:dyDescent="0.2">
      <c r="A2" t="s">
        <v>43</v>
      </c>
    </row>
    <row r="3" spans="1:18" ht="18" customHeight="1" x14ac:dyDescent="0.2">
      <c r="A3" s="158" t="s">
        <v>38</v>
      </c>
      <c r="B3" s="159"/>
      <c r="C3" s="173" t="s">
        <v>28</v>
      </c>
      <c r="D3" s="171"/>
      <c r="E3" s="172"/>
      <c r="F3" s="47" t="s">
        <v>29</v>
      </c>
      <c r="G3" s="173" t="s">
        <v>30</v>
      </c>
      <c r="H3" s="171"/>
      <c r="I3" s="172"/>
      <c r="J3" s="173" t="s">
        <v>31</v>
      </c>
      <c r="K3" s="171"/>
      <c r="L3" s="171"/>
      <c r="M3" s="170" t="s">
        <v>34</v>
      </c>
      <c r="N3" s="171"/>
      <c r="O3" s="172"/>
    </row>
    <row r="4" spans="1:18" ht="18" customHeight="1" x14ac:dyDescent="0.2">
      <c r="A4" s="160"/>
      <c r="B4" s="161"/>
      <c r="C4" s="73" t="s">
        <v>32</v>
      </c>
      <c r="D4" s="74" t="s">
        <v>33</v>
      </c>
      <c r="E4" s="66" t="s">
        <v>35</v>
      </c>
      <c r="F4" s="75" t="s">
        <v>33</v>
      </c>
      <c r="G4" s="73" t="s">
        <v>32</v>
      </c>
      <c r="H4" s="74" t="s">
        <v>33</v>
      </c>
      <c r="I4" s="66" t="s">
        <v>35</v>
      </c>
      <c r="J4" s="73" t="s">
        <v>32</v>
      </c>
      <c r="K4" s="74" t="s">
        <v>33</v>
      </c>
      <c r="L4" s="74" t="s">
        <v>35</v>
      </c>
      <c r="M4" s="76" t="s">
        <v>45</v>
      </c>
      <c r="N4" s="65" t="s">
        <v>46</v>
      </c>
      <c r="O4" s="66" t="s">
        <v>35</v>
      </c>
    </row>
    <row r="5" spans="1:18" ht="18" customHeight="1" x14ac:dyDescent="0.2">
      <c r="A5" s="165" t="s">
        <v>23</v>
      </c>
      <c r="B5" s="166"/>
      <c r="C5" s="13">
        <v>17</v>
      </c>
      <c r="D5" s="53">
        <v>180</v>
      </c>
      <c r="E5" s="14">
        <f>SUBTOTAL(9,C5:D5)</f>
        <v>197</v>
      </c>
      <c r="F5" s="15">
        <v>1406</v>
      </c>
      <c r="G5" s="13">
        <v>4671</v>
      </c>
      <c r="H5" s="53">
        <v>43938</v>
      </c>
      <c r="I5" s="14">
        <f>SUBTOTAL(9,G5:H5)</f>
        <v>48609</v>
      </c>
      <c r="J5" s="13">
        <v>313</v>
      </c>
      <c r="K5" s="53">
        <v>2860</v>
      </c>
      <c r="L5" s="53">
        <f>SUBTOTAL(9,J5:K5)</f>
        <v>3173</v>
      </c>
      <c r="M5" s="67">
        <f t="shared" ref="M5:M10" si="0">SUM(C5,G5,J5)</f>
        <v>5001</v>
      </c>
      <c r="N5" s="61">
        <f>SUM(D5,F5,H5,K5,)</f>
        <v>48384</v>
      </c>
      <c r="O5" s="38">
        <f>M5+N5</f>
        <v>53385</v>
      </c>
      <c r="P5" s="17"/>
      <c r="Q5" s="17"/>
      <c r="R5" s="17"/>
    </row>
    <row r="6" spans="1:18" ht="18" customHeight="1" x14ac:dyDescent="0.2">
      <c r="A6" s="162" t="s">
        <v>2</v>
      </c>
      <c r="B6" s="77" t="s">
        <v>3</v>
      </c>
      <c r="C6" s="18">
        <v>3</v>
      </c>
      <c r="D6" s="54">
        <v>9</v>
      </c>
      <c r="E6" s="19">
        <f t="shared" ref="E6:E28" si="1">SUBTOTAL(9,C6:D6)</f>
        <v>12</v>
      </c>
      <c r="F6" s="20">
        <v>521</v>
      </c>
      <c r="G6" s="18">
        <v>25</v>
      </c>
      <c r="H6" s="54">
        <v>809</v>
      </c>
      <c r="I6" s="19">
        <f t="shared" ref="I6:I28" si="2">SUBTOTAL(9,G6:H6)</f>
        <v>834</v>
      </c>
      <c r="J6" s="18">
        <v>55</v>
      </c>
      <c r="K6" s="54">
        <v>237</v>
      </c>
      <c r="L6" s="54">
        <f t="shared" ref="L6:L28" si="3">SUBTOTAL(9,J6:K6)</f>
        <v>292</v>
      </c>
      <c r="M6" s="68">
        <f t="shared" si="0"/>
        <v>83</v>
      </c>
      <c r="N6" s="63">
        <f t="shared" ref="N6:N28" si="4">SUM(D6,F6,H6,K6,)</f>
        <v>1576</v>
      </c>
      <c r="O6" s="39">
        <f t="shared" ref="O6:O28" si="5">M6+N6</f>
        <v>1659</v>
      </c>
      <c r="P6" s="17"/>
      <c r="Q6" s="17"/>
      <c r="R6" s="17"/>
    </row>
    <row r="7" spans="1:18" ht="18" customHeight="1" x14ac:dyDescent="0.2">
      <c r="A7" s="163"/>
      <c r="B7" s="78" t="s">
        <v>4</v>
      </c>
      <c r="C7" s="22">
        <v>2</v>
      </c>
      <c r="D7" s="55">
        <v>128</v>
      </c>
      <c r="E7" s="23">
        <f t="shared" si="1"/>
        <v>130</v>
      </c>
      <c r="F7" s="24">
        <v>49</v>
      </c>
      <c r="G7" s="22">
        <v>85</v>
      </c>
      <c r="H7" s="55">
        <v>10727</v>
      </c>
      <c r="I7" s="23">
        <f t="shared" si="2"/>
        <v>10812</v>
      </c>
      <c r="J7" s="22">
        <v>29</v>
      </c>
      <c r="K7" s="55">
        <v>2301</v>
      </c>
      <c r="L7" s="55">
        <f t="shared" si="3"/>
        <v>2330</v>
      </c>
      <c r="M7" s="69">
        <f t="shared" si="0"/>
        <v>116</v>
      </c>
      <c r="N7" s="64">
        <f t="shared" si="4"/>
        <v>13205</v>
      </c>
      <c r="O7" s="40">
        <f t="shared" si="5"/>
        <v>13321</v>
      </c>
      <c r="P7" s="17"/>
      <c r="Q7" s="17"/>
      <c r="R7" s="17"/>
    </row>
    <row r="8" spans="1:18" ht="18" customHeight="1" x14ac:dyDescent="0.2">
      <c r="A8" s="162" t="s">
        <v>5</v>
      </c>
      <c r="B8" s="77" t="s">
        <v>36</v>
      </c>
      <c r="C8" s="42"/>
      <c r="D8" s="56"/>
      <c r="E8" s="19">
        <f t="shared" si="1"/>
        <v>0</v>
      </c>
      <c r="F8" s="20">
        <v>79</v>
      </c>
      <c r="G8" s="42"/>
      <c r="H8" s="56"/>
      <c r="I8" s="19">
        <f t="shared" si="2"/>
        <v>0</v>
      </c>
      <c r="J8" s="42"/>
      <c r="K8" s="56"/>
      <c r="L8" s="54">
        <f t="shared" si="3"/>
        <v>0</v>
      </c>
      <c r="M8" s="68">
        <f t="shared" si="0"/>
        <v>0</v>
      </c>
      <c r="N8" s="63">
        <f t="shared" si="4"/>
        <v>79</v>
      </c>
      <c r="O8" s="39">
        <f t="shared" si="5"/>
        <v>79</v>
      </c>
      <c r="P8" s="17"/>
      <c r="Q8" s="17"/>
      <c r="R8" s="17"/>
    </row>
    <row r="9" spans="1:18" ht="18" customHeight="1" x14ac:dyDescent="0.2">
      <c r="A9" s="164"/>
      <c r="B9" s="79" t="s">
        <v>6</v>
      </c>
      <c r="C9" s="26">
        <v>0</v>
      </c>
      <c r="D9" s="57">
        <v>0</v>
      </c>
      <c r="E9" s="27">
        <f t="shared" si="1"/>
        <v>0</v>
      </c>
      <c r="F9" s="28">
        <v>38</v>
      </c>
      <c r="G9" s="26">
        <v>1</v>
      </c>
      <c r="H9" s="57">
        <v>8</v>
      </c>
      <c r="I9" s="27">
        <f t="shared" si="2"/>
        <v>9</v>
      </c>
      <c r="J9" s="26">
        <v>0</v>
      </c>
      <c r="K9" s="57">
        <v>1</v>
      </c>
      <c r="L9" s="57">
        <f t="shared" si="3"/>
        <v>1</v>
      </c>
      <c r="M9" s="70">
        <f t="shared" si="0"/>
        <v>1</v>
      </c>
      <c r="N9" s="34">
        <f t="shared" si="4"/>
        <v>47</v>
      </c>
      <c r="O9" s="35">
        <f t="shared" si="5"/>
        <v>48</v>
      </c>
      <c r="P9" s="17"/>
      <c r="Q9" s="17"/>
      <c r="R9" s="17"/>
    </row>
    <row r="10" spans="1:18" ht="18" customHeight="1" x14ac:dyDescent="0.2">
      <c r="A10" s="163"/>
      <c r="B10" s="78" t="s">
        <v>37</v>
      </c>
      <c r="C10" s="43"/>
      <c r="D10" s="58"/>
      <c r="E10" s="23">
        <f t="shared" si="1"/>
        <v>0</v>
      </c>
      <c r="F10" s="24">
        <v>43</v>
      </c>
      <c r="G10" s="43"/>
      <c r="H10" s="58"/>
      <c r="I10" s="23">
        <f t="shared" si="2"/>
        <v>0</v>
      </c>
      <c r="J10" s="43"/>
      <c r="K10" s="58"/>
      <c r="L10" s="55">
        <f t="shared" si="3"/>
        <v>0</v>
      </c>
      <c r="M10" s="69">
        <f t="shared" si="0"/>
        <v>0</v>
      </c>
      <c r="N10" s="64">
        <f t="shared" si="4"/>
        <v>43</v>
      </c>
      <c r="O10" s="40">
        <f t="shared" si="5"/>
        <v>43</v>
      </c>
      <c r="P10" s="17"/>
      <c r="Q10" s="17"/>
      <c r="R10" s="17"/>
    </row>
    <row r="11" spans="1:18" ht="18" customHeight="1" x14ac:dyDescent="0.2">
      <c r="A11" s="162" t="s">
        <v>24</v>
      </c>
      <c r="B11" s="77" t="s">
        <v>7</v>
      </c>
      <c r="C11" s="18">
        <v>1</v>
      </c>
      <c r="D11" s="54">
        <v>4</v>
      </c>
      <c r="E11" s="19">
        <f t="shared" si="1"/>
        <v>5</v>
      </c>
      <c r="F11" s="20">
        <v>1</v>
      </c>
      <c r="G11" s="18">
        <v>47</v>
      </c>
      <c r="H11" s="54">
        <v>447</v>
      </c>
      <c r="I11" s="19">
        <f t="shared" si="2"/>
        <v>494</v>
      </c>
      <c r="J11" s="18">
        <v>0</v>
      </c>
      <c r="K11" s="54">
        <v>0</v>
      </c>
      <c r="L11" s="54">
        <f t="shared" si="3"/>
        <v>0</v>
      </c>
      <c r="M11" s="68">
        <f t="shared" ref="M11:M28" si="6">SUM(C11,G11,J11)</f>
        <v>48</v>
      </c>
      <c r="N11" s="63">
        <f t="shared" si="4"/>
        <v>452</v>
      </c>
      <c r="O11" s="39">
        <f t="shared" si="5"/>
        <v>500</v>
      </c>
      <c r="P11" s="17"/>
      <c r="Q11" s="17"/>
      <c r="R11" s="17"/>
    </row>
    <row r="12" spans="1:18" ht="18" customHeight="1" x14ac:dyDescent="0.2">
      <c r="A12" s="163"/>
      <c r="B12" s="78" t="s">
        <v>6</v>
      </c>
      <c r="C12" s="22">
        <v>0</v>
      </c>
      <c r="D12" s="55">
        <v>15</v>
      </c>
      <c r="E12" s="23">
        <f t="shared" si="1"/>
        <v>15</v>
      </c>
      <c r="F12" s="24">
        <v>4</v>
      </c>
      <c r="G12" s="22">
        <v>170</v>
      </c>
      <c r="H12" s="55">
        <v>3050</v>
      </c>
      <c r="I12" s="23">
        <f t="shared" si="2"/>
        <v>3220</v>
      </c>
      <c r="J12" s="22">
        <v>18</v>
      </c>
      <c r="K12" s="55">
        <v>111</v>
      </c>
      <c r="L12" s="55">
        <f t="shared" si="3"/>
        <v>129</v>
      </c>
      <c r="M12" s="69">
        <f t="shared" si="6"/>
        <v>188</v>
      </c>
      <c r="N12" s="64">
        <f t="shared" si="4"/>
        <v>3180</v>
      </c>
      <c r="O12" s="40">
        <f t="shared" si="5"/>
        <v>3368</v>
      </c>
      <c r="P12" s="17"/>
      <c r="Q12" s="17"/>
      <c r="R12" s="17"/>
    </row>
    <row r="13" spans="1:18" ht="18" customHeight="1" x14ac:dyDescent="0.2">
      <c r="A13" s="162" t="s">
        <v>40</v>
      </c>
      <c r="B13" s="77" t="s">
        <v>8</v>
      </c>
      <c r="C13" s="18">
        <v>0</v>
      </c>
      <c r="D13" s="54">
        <v>6</v>
      </c>
      <c r="E13" s="19">
        <f t="shared" si="1"/>
        <v>6</v>
      </c>
      <c r="F13" s="48"/>
      <c r="G13" s="18">
        <v>79</v>
      </c>
      <c r="H13" s="54">
        <v>1490</v>
      </c>
      <c r="I13" s="19">
        <f t="shared" si="2"/>
        <v>1569</v>
      </c>
      <c r="J13" s="18">
        <v>54</v>
      </c>
      <c r="K13" s="54">
        <v>551</v>
      </c>
      <c r="L13" s="54">
        <f t="shared" si="3"/>
        <v>605</v>
      </c>
      <c r="M13" s="68">
        <f t="shared" si="6"/>
        <v>133</v>
      </c>
      <c r="N13" s="63">
        <f t="shared" si="4"/>
        <v>2047</v>
      </c>
      <c r="O13" s="39">
        <f t="shared" si="5"/>
        <v>2180</v>
      </c>
      <c r="P13" s="17"/>
      <c r="Q13" s="17"/>
      <c r="R13" s="17"/>
    </row>
    <row r="14" spans="1:18" ht="18" customHeight="1" x14ac:dyDescent="0.2">
      <c r="A14" s="164"/>
      <c r="B14" s="79" t="s">
        <v>9</v>
      </c>
      <c r="C14" s="26">
        <v>0</v>
      </c>
      <c r="D14" s="57">
        <v>0</v>
      </c>
      <c r="E14" s="27">
        <f t="shared" si="1"/>
        <v>0</v>
      </c>
      <c r="F14" s="49"/>
      <c r="G14" s="26">
        <v>8</v>
      </c>
      <c r="H14" s="57">
        <v>64</v>
      </c>
      <c r="I14" s="27">
        <f t="shared" si="2"/>
        <v>72</v>
      </c>
      <c r="J14" s="26">
        <v>2</v>
      </c>
      <c r="K14" s="57">
        <v>23</v>
      </c>
      <c r="L14" s="57">
        <f t="shared" si="3"/>
        <v>25</v>
      </c>
      <c r="M14" s="70">
        <f t="shared" si="6"/>
        <v>10</v>
      </c>
      <c r="N14" s="34">
        <f t="shared" si="4"/>
        <v>87</v>
      </c>
      <c r="O14" s="35">
        <f t="shared" si="5"/>
        <v>97</v>
      </c>
      <c r="P14" s="17"/>
      <c r="Q14" s="17"/>
      <c r="R14" s="17"/>
    </row>
    <row r="15" spans="1:18" ht="18" customHeight="1" x14ac:dyDescent="0.2">
      <c r="A15" s="164"/>
      <c r="B15" s="79" t="s">
        <v>41</v>
      </c>
      <c r="C15" s="26">
        <v>1</v>
      </c>
      <c r="D15" s="57">
        <v>10</v>
      </c>
      <c r="E15" s="27">
        <f t="shared" si="1"/>
        <v>11</v>
      </c>
      <c r="F15" s="49"/>
      <c r="G15" s="26">
        <v>76</v>
      </c>
      <c r="H15" s="57">
        <v>1498</v>
      </c>
      <c r="I15" s="27">
        <f t="shared" si="2"/>
        <v>1574</v>
      </c>
      <c r="J15" s="26">
        <v>32</v>
      </c>
      <c r="K15" s="57">
        <v>575</v>
      </c>
      <c r="L15" s="57">
        <f t="shared" si="3"/>
        <v>607</v>
      </c>
      <c r="M15" s="70">
        <f t="shared" si="6"/>
        <v>109</v>
      </c>
      <c r="N15" s="34">
        <f t="shared" si="4"/>
        <v>2083</v>
      </c>
      <c r="O15" s="35">
        <f t="shared" si="5"/>
        <v>2192</v>
      </c>
      <c r="P15" s="17"/>
      <c r="Q15" s="17"/>
      <c r="R15" s="17"/>
    </row>
    <row r="16" spans="1:18" ht="18" customHeight="1" x14ac:dyDescent="0.2">
      <c r="A16" s="164"/>
      <c r="B16" s="79" t="s">
        <v>11</v>
      </c>
      <c r="C16" s="26">
        <v>0</v>
      </c>
      <c r="D16" s="57">
        <v>11</v>
      </c>
      <c r="E16" s="27">
        <f t="shared" si="1"/>
        <v>11</v>
      </c>
      <c r="F16" s="49"/>
      <c r="G16" s="26">
        <v>18</v>
      </c>
      <c r="H16" s="57">
        <v>1254</v>
      </c>
      <c r="I16" s="27">
        <f t="shared" si="2"/>
        <v>1272</v>
      </c>
      <c r="J16" s="26">
        <v>11</v>
      </c>
      <c r="K16" s="57">
        <v>428</v>
      </c>
      <c r="L16" s="57">
        <f t="shared" si="3"/>
        <v>439</v>
      </c>
      <c r="M16" s="70">
        <f t="shared" si="6"/>
        <v>29</v>
      </c>
      <c r="N16" s="34">
        <f t="shared" si="4"/>
        <v>1693</v>
      </c>
      <c r="O16" s="35">
        <f t="shared" si="5"/>
        <v>1722</v>
      </c>
      <c r="P16" s="17"/>
      <c r="Q16" s="17"/>
      <c r="R16" s="17"/>
    </row>
    <row r="17" spans="1:18" ht="18" customHeight="1" x14ac:dyDescent="0.2">
      <c r="A17" s="164"/>
      <c r="B17" s="79" t="s">
        <v>12</v>
      </c>
      <c r="C17" s="26">
        <v>0</v>
      </c>
      <c r="D17" s="57">
        <v>1</v>
      </c>
      <c r="E17" s="27">
        <f t="shared" si="1"/>
        <v>1</v>
      </c>
      <c r="F17" s="49"/>
      <c r="G17" s="26">
        <v>5</v>
      </c>
      <c r="H17" s="57">
        <v>124</v>
      </c>
      <c r="I17" s="27">
        <f t="shared" si="2"/>
        <v>129</v>
      </c>
      <c r="J17" s="26">
        <v>1</v>
      </c>
      <c r="K17" s="57">
        <v>38</v>
      </c>
      <c r="L17" s="57">
        <f t="shared" si="3"/>
        <v>39</v>
      </c>
      <c r="M17" s="70">
        <f t="shared" si="6"/>
        <v>6</v>
      </c>
      <c r="N17" s="34">
        <f t="shared" si="4"/>
        <v>163</v>
      </c>
      <c r="O17" s="35">
        <f t="shared" si="5"/>
        <v>169</v>
      </c>
      <c r="P17" s="17"/>
      <c r="Q17" s="17"/>
      <c r="R17" s="17"/>
    </row>
    <row r="18" spans="1:18" ht="18" customHeight="1" x14ac:dyDescent="0.2">
      <c r="A18" s="163"/>
      <c r="B18" s="78" t="s">
        <v>20</v>
      </c>
      <c r="C18" s="22">
        <v>0</v>
      </c>
      <c r="D18" s="55">
        <v>12</v>
      </c>
      <c r="E18" s="23">
        <f t="shared" si="1"/>
        <v>12</v>
      </c>
      <c r="F18" s="50"/>
      <c r="G18" s="22">
        <v>51</v>
      </c>
      <c r="H18" s="55">
        <v>1180</v>
      </c>
      <c r="I18" s="23">
        <f t="shared" si="2"/>
        <v>1231</v>
      </c>
      <c r="J18" s="22">
        <v>14</v>
      </c>
      <c r="K18" s="55">
        <v>325</v>
      </c>
      <c r="L18" s="55">
        <f t="shared" si="3"/>
        <v>339</v>
      </c>
      <c r="M18" s="69">
        <f t="shared" si="6"/>
        <v>65</v>
      </c>
      <c r="N18" s="64">
        <f t="shared" si="4"/>
        <v>1517</v>
      </c>
      <c r="O18" s="40">
        <f t="shared" si="5"/>
        <v>1582</v>
      </c>
      <c r="P18" s="17"/>
      <c r="Q18" s="17"/>
      <c r="R18" s="17"/>
    </row>
    <row r="19" spans="1:18" ht="18" customHeight="1" x14ac:dyDescent="0.2">
      <c r="A19" s="162" t="s">
        <v>39</v>
      </c>
      <c r="B19" s="77" t="s">
        <v>13</v>
      </c>
      <c r="C19" s="18">
        <v>0</v>
      </c>
      <c r="D19" s="54">
        <v>5</v>
      </c>
      <c r="E19" s="19">
        <f t="shared" si="1"/>
        <v>5</v>
      </c>
      <c r="F19" s="48"/>
      <c r="G19" s="18">
        <v>12</v>
      </c>
      <c r="H19" s="54">
        <v>315</v>
      </c>
      <c r="I19" s="19">
        <f t="shared" si="2"/>
        <v>327</v>
      </c>
      <c r="J19" s="18">
        <v>6</v>
      </c>
      <c r="K19" s="54">
        <v>125</v>
      </c>
      <c r="L19" s="54">
        <f t="shared" si="3"/>
        <v>131</v>
      </c>
      <c r="M19" s="68">
        <f t="shared" si="6"/>
        <v>18</v>
      </c>
      <c r="N19" s="63">
        <f t="shared" si="4"/>
        <v>445</v>
      </c>
      <c r="O19" s="39">
        <f t="shared" si="5"/>
        <v>463</v>
      </c>
      <c r="P19" s="17"/>
      <c r="Q19" s="17"/>
      <c r="R19" s="17"/>
    </row>
    <row r="20" spans="1:18" ht="18" customHeight="1" x14ac:dyDescent="0.2">
      <c r="A20" s="164"/>
      <c r="B20" s="79" t="s">
        <v>14</v>
      </c>
      <c r="C20" s="26">
        <v>0</v>
      </c>
      <c r="D20" s="57">
        <v>3</v>
      </c>
      <c r="E20" s="27">
        <f t="shared" si="1"/>
        <v>3</v>
      </c>
      <c r="F20" s="28">
        <v>0</v>
      </c>
      <c r="G20" s="26">
        <v>5</v>
      </c>
      <c r="H20" s="57">
        <v>437</v>
      </c>
      <c r="I20" s="27">
        <f t="shared" si="2"/>
        <v>442</v>
      </c>
      <c r="J20" s="26">
        <v>1</v>
      </c>
      <c r="K20" s="57">
        <v>26</v>
      </c>
      <c r="L20" s="57">
        <f t="shared" si="3"/>
        <v>27</v>
      </c>
      <c r="M20" s="70">
        <f t="shared" si="6"/>
        <v>6</v>
      </c>
      <c r="N20" s="34">
        <f t="shared" si="4"/>
        <v>466</v>
      </c>
      <c r="O20" s="35">
        <f t="shared" si="5"/>
        <v>472</v>
      </c>
      <c r="P20" s="17"/>
      <c r="Q20" s="17"/>
      <c r="R20" s="17"/>
    </row>
    <row r="21" spans="1:18" ht="18" customHeight="1" x14ac:dyDescent="0.2">
      <c r="A21" s="163"/>
      <c r="B21" s="78" t="s">
        <v>15</v>
      </c>
      <c r="C21" s="22">
        <v>0</v>
      </c>
      <c r="D21" s="55">
        <v>13</v>
      </c>
      <c r="E21" s="23">
        <f t="shared" si="1"/>
        <v>13</v>
      </c>
      <c r="F21" s="24">
        <v>2</v>
      </c>
      <c r="G21" s="22">
        <v>25</v>
      </c>
      <c r="H21" s="55">
        <v>354</v>
      </c>
      <c r="I21" s="23">
        <f t="shared" si="2"/>
        <v>379</v>
      </c>
      <c r="J21" s="22">
        <v>6</v>
      </c>
      <c r="K21" s="55">
        <v>76</v>
      </c>
      <c r="L21" s="55">
        <f t="shared" si="3"/>
        <v>82</v>
      </c>
      <c r="M21" s="69">
        <f t="shared" si="6"/>
        <v>31</v>
      </c>
      <c r="N21" s="64">
        <f t="shared" si="4"/>
        <v>445</v>
      </c>
      <c r="O21" s="40">
        <f t="shared" si="5"/>
        <v>476</v>
      </c>
      <c r="P21" s="17"/>
      <c r="Q21" s="17"/>
      <c r="R21" s="17"/>
    </row>
    <row r="22" spans="1:18" ht="18" customHeight="1" x14ac:dyDescent="0.2">
      <c r="A22" s="162" t="s">
        <v>27</v>
      </c>
      <c r="B22" s="77" t="s">
        <v>16</v>
      </c>
      <c r="C22" s="18">
        <v>18</v>
      </c>
      <c r="D22" s="54">
        <v>338</v>
      </c>
      <c r="E22" s="19">
        <f t="shared" si="1"/>
        <v>356</v>
      </c>
      <c r="F22" s="20">
        <v>31</v>
      </c>
      <c r="G22" s="18">
        <v>0</v>
      </c>
      <c r="H22" s="54">
        <v>119</v>
      </c>
      <c r="I22" s="19">
        <f t="shared" si="2"/>
        <v>119</v>
      </c>
      <c r="J22" s="18">
        <v>0</v>
      </c>
      <c r="K22" s="54">
        <v>0</v>
      </c>
      <c r="L22" s="54">
        <f t="shared" si="3"/>
        <v>0</v>
      </c>
      <c r="M22" s="68">
        <f t="shared" si="6"/>
        <v>18</v>
      </c>
      <c r="N22" s="63">
        <f t="shared" si="4"/>
        <v>488</v>
      </c>
      <c r="O22" s="39">
        <f t="shared" si="5"/>
        <v>506</v>
      </c>
      <c r="P22" s="17"/>
      <c r="Q22" s="17"/>
      <c r="R22" s="17"/>
    </row>
    <row r="23" spans="1:18" ht="18" customHeight="1" x14ac:dyDescent="0.2">
      <c r="A23" s="164"/>
      <c r="B23" s="79" t="s">
        <v>21</v>
      </c>
      <c r="C23" s="26">
        <v>1</v>
      </c>
      <c r="D23" s="57">
        <v>22</v>
      </c>
      <c r="E23" s="27">
        <f t="shared" si="1"/>
        <v>23</v>
      </c>
      <c r="F23" s="28">
        <v>0</v>
      </c>
      <c r="G23" s="26">
        <v>1</v>
      </c>
      <c r="H23" s="57">
        <v>62</v>
      </c>
      <c r="I23" s="27">
        <f t="shared" si="2"/>
        <v>63</v>
      </c>
      <c r="J23" s="26">
        <v>0</v>
      </c>
      <c r="K23" s="57">
        <v>0</v>
      </c>
      <c r="L23" s="57">
        <f t="shared" si="3"/>
        <v>0</v>
      </c>
      <c r="M23" s="70">
        <f t="shared" si="6"/>
        <v>2</v>
      </c>
      <c r="N23" s="34">
        <f t="shared" si="4"/>
        <v>84</v>
      </c>
      <c r="O23" s="35">
        <f t="shared" si="5"/>
        <v>86</v>
      </c>
      <c r="P23" s="17"/>
      <c r="Q23" s="17"/>
      <c r="R23" s="17"/>
    </row>
    <row r="24" spans="1:18" ht="18" customHeight="1" x14ac:dyDescent="0.2">
      <c r="A24" s="163"/>
      <c r="B24" s="78" t="s">
        <v>22</v>
      </c>
      <c r="C24" s="22">
        <v>30</v>
      </c>
      <c r="D24" s="55">
        <v>1262</v>
      </c>
      <c r="E24" s="23">
        <f t="shared" si="1"/>
        <v>1292</v>
      </c>
      <c r="F24" s="24">
        <v>130</v>
      </c>
      <c r="G24" s="22">
        <v>1</v>
      </c>
      <c r="H24" s="55">
        <v>318</v>
      </c>
      <c r="I24" s="23">
        <f t="shared" si="2"/>
        <v>319</v>
      </c>
      <c r="J24" s="22">
        <v>1</v>
      </c>
      <c r="K24" s="55">
        <v>5</v>
      </c>
      <c r="L24" s="55">
        <f t="shared" si="3"/>
        <v>6</v>
      </c>
      <c r="M24" s="69">
        <f t="shared" si="6"/>
        <v>32</v>
      </c>
      <c r="N24" s="64">
        <f t="shared" si="4"/>
        <v>1715</v>
      </c>
      <c r="O24" s="40">
        <f t="shared" si="5"/>
        <v>1747</v>
      </c>
      <c r="P24" s="17"/>
      <c r="Q24" s="17"/>
      <c r="R24" s="17"/>
    </row>
    <row r="25" spans="1:18" ht="18" customHeight="1" x14ac:dyDescent="0.2">
      <c r="A25" s="165" t="s">
        <v>17</v>
      </c>
      <c r="B25" s="166"/>
      <c r="C25" s="13">
        <v>6</v>
      </c>
      <c r="D25" s="53">
        <v>257</v>
      </c>
      <c r="E25" s="14">
        <f t="shared" si="1"/>
        <v>263</v>
      </c>
      <c r="F25" s="15">
        <v>0</v>
      </c>
      <c r="G25" s="13">
        <v>4</v>
      </c>
      <c r="H25" s="53">
        <v>319</v>
      </c>
      <c r="I25" s="14">
        <f t="shared" si="2"/>
        <v>323</v>
      </c>
      <c r="J25" s="13">
        <v>2</v>
      </c>
      <c r="K25" s="53">
        <v>29</v>
      </c>
      <c r="L25" s="53">
        <f t="shared" si="3"/>
        <v>31</v>
      </c>
      <c r="M25" s="67">
        <f t="shared" si="6"/>
        <v>12</v>
      </c>
      <c r="N25" s="61">
        <f t="shared" si="4"/>
        <v>605</v>
      </c>
      <c r="O25" s="38">
        <f t="shared" si="5"/>
        <v>617</v>
      </c>
      <c r="P25" s="17"/>
      <c r="Q25" s="17"/>
      <c r="R25" s="17"/>
    </row>
    <row r="26" spans="1:18" ht="18" customHeight="1" x14ac:dyDescent="0.2">
      <c r="A26" s="165" t="s">
        <v>18</v>
      </c>
      <c r="B26" s="166"/>
      <c r="C26" s="13">
        <v>3</v>
      </c>
      <c r="D26" s="53">
        <v>43</v>
      </c>
      <c r="E26" s="14">
        <f t="shared" si="1"/>
        <v>46</v>
      </c>
      <c r="F26" s="15">
        <v>72</v>
      </c>
      <c r="G26" s="13">
        <v>76</v>
      </c>
      <c r="H26" s="53">
        <v>746</v>
      </c>
      <c r="I26" s="14">
        <f t="shared" si="2"/>
        <v>822</v>
      </c>
      <c r="J26" s="13">
        <v>1</v>
      </c>
      <c r="K26" s="53">
        <v>1</v>
      </c>
      <c r="L26" s="53">
        <f t="shared" si="3"/>
        <v>2</v>
      </c>
      <c r="M26" s="67">
        <f t="shared" si="6"/>
        <v>80</v>
      </c>
      <c r="N26" s="61">
        <f t="shared" si="4"/>
        <v>862</v>
      </c>
      <c r="O26" s="38">
        <f t="shared" si="5"/>
        <v>942</v>
      </c>
      <c r="P26" s="17"/>
      <c r="Q26" s="17"/>
      <c r="R26" s="17"/>
    </row>
    <row r="27" spans="1:18" ht="18" customHeight="1" thickBot="1" x14ac:dyDescent="0.25">
      <c r="A27" s="164" t="s">
        <v>19</v>
      </c>
      <c r="B27" s="169"/>
      <c r="C27" s="44">
        <v>1</v>
      </c>
      <c r="D27" s="59">
        <v>80</v>
      </c>
      <c r="E27" s="45">
        <f t="shared" si="1"/>
        <v>81</v>
      </c>
      <c r="F27" s="51">
        <v>8</v>
      </c>
      <c r="G27" s="44">
        <v>14</v>
      </c>
      <c r="H27" s="59">
        <v>506</v>
      </c>
      <c r="I27" s="45">
        <f t="shared" si="2"/>
        <v>520</v>
      </c>
      <c r="J27" s="44">
        <v>6</v>
      </c>
      <c r="K27" s="59">
        <v>91</v>
      </c>
      <c r="L27" s="59">
        <f t="shared" si="3"/>
        <v>97</v>
      </c>
      <c r="M27" s="71">
        <f t="shared" si="6"/>
        <v>21</v>
      </c>
      <c r="N27" s="62">
        <f t="shared" si="4"/>
        <v>685</v>
      </c>
      <c r="O27" s="41">
        <f t="shared" si="5"/>
        <v>706</v>
      </c>
      <c r="P27" s="17"/>
      <c r="Q27" s="17"/>
      <c r="R27" s="17"/>
    </row>
    <row r="28" spans="1:18" ht="18" customHeight="1" thickTop="1" x14ac:dyDescent="0.2">
      <c r="A28" s="167" t="s">
        <v>34</v>
      </c>
      <c r="B28" s="168"/>
      <c r="C28" s="46">
        <f>SUM(C5:C27)</f>
        <v>83</v>
      </c>
      <c r="D28" s="60">
        <f t="shared" ref="D28:K28" si="7">SUM(D5:D27)</f>
        <v>2399</v>
      </c>
      <c r="E28" s="37">
        <f t="shared" si="1"/>
        <v>2482</v>
      </c>
      <c r="F28" s="52">
        <f t="shared" si="7"/>
        <v>2384</v>
      </c>
      <c r="G28" s="46">
        <f t="shared" si="7"/>
        <v>5374</v>
      </c>
      <c r="H28" s="60">
        <f t="shared" si="7"/>
        <v>67765</v>
      </c>
      <c r="I28" s="37">
        <f t="shared" si="2"/>
        <v>73139</v>
      </c>
      <c r="J28" s="46">
        <f t="shared" si="7"/>
        <v>552</v>
      </c>
      <c r="K28" s="60">
        <f t="shared" si="7"/>
        <v>7803</v>
      </c>
      <c r="L28" s="60">
        <f t="shared" si="3"/>
        <v>8355</v>
      </c>
      <c r="M28" s="72">
        <f t="shared" si="6"/>
        <v>6009</v>
      </c>
      <c r="N28" s="36">
        <f t="shared" si="4"/>
        <v>80351</v>
      </c>
      <c r="O28" s="37">
        <f t="shared" si="5"/>
        <v>86360</v>
      </c>
      <c r="P28" s="32"/>
      <c r="Q28" s="17"/>
      <c r="R28" s="17"/>
    </row>
    <row r="31" spans="1:18" ht="18" customHeight="1" x14ac:dyDescent="0.2">
      <c r="A31" t="s">
        <v>44</v>
      </c>
    </row>
    <row r="32" spans="1:18" ht="18" customHeight="1" x14ac:dyDescent="0.2">
      <c r="A32" s="158" t="s">
        <v>38</v>
      </c>
      <c r="B32" s="159"/>
      <c r="C32" s="173" t="s">
        <v>28</v>
      </c>
      <c r="D32" s="171"/>
      <c r="E32" s="172"/>
      <c r="F32" s="47" t="s">
        <v>29</v>
      </c>
      <c r="G32" s="173" t="s">
        <v>30</v>
      </c>
      <c r="H32" s="171"/>
      <c r="I32" s="172"/>
      <c r="J32" s="173" t="s">
        <v>31</v>
      </c>
      <c r="K32" s="171"/>
      <c r="L32" s="171"/>
      <c r="M32" s="170" t="s">
        <v>34</v>
      </c>
      <c r="N32" s="171"/>
      <c r="O32" s="172"/>
    </row>
    <row r="33" spans="1:15" ht="18" customHeight="1" x14ac:dyDescent="0.2">
      <c r="A33" s="160"/>
      <c r="B33" s="161"/>
      <c r="C33" s="73" t="s">
        <v>32</v>
      </c>
      <c r="D33" s="74" t="s">
        <v>33</v>
      </c>
      <c r="E33" s="66" t="s">
        <v>35</v>
      </c>
      <c r="F33" s="75" t="s">
        <v>33</v>
      </c>
      <c r="G33" s="73" t="s">
        <v>32</v>
      </c>
      <c r="H33" s="74" t="s">
        <v>33</v>
      </c>
      <c r="I33" s="66" t="s">
        <v>35</v>
      </c>
      <c r="J33" s="73" t="s">
        <v>32</v>
      </c>
      <c r="K33" s="74" t="s">
        <v>33</v>
      </c>
      <c r="L33" s="74" t="s">
        <v>35</v>
      </c>
      <c r="M33" s="76" t="s">
        <v>45</v>
      </c>
      <c r="N33" s="65" t="s">
        <v>46</v>
      </c>
      <c r="O33" s="66" t="s">
        <v>35</v>
      </c>
    </row>
    <row r="34" spans="1:15" ht="18" customHeight="1" x14ac:dyDescent="0.2">
      <c r="A34" s="165" t="s">
        <v>23</v>
      </c>
      <c r="B34" s="166"/>
      <c r="C34" s="80">
        <v>16.100000000000001</v>
      </c>
      <c r="D34" s="81">
        <v>166.5</v>
      </c>
      <c r="E34" s="82">
        <f>SUBTOTAL(9,C34:D34)</f>
        <v>182.6</v>
      </c>
      <c r="F34" s="83">
        <v>1406</v>
      </c>
      <c r="G34" s="80">
        <v>4615.1000000000004</v>
      </c>
      <c r="H34" s="81">
        <v>41791.199999999997</v>
      </c>
      <c r="I34" s="82">
        <f>SUBTOTAL(9,G34:H34)</f>
        <v>46406.299999999996</v>
      </c>
      <c r="J34" s="80">
        <v>302.2</v>
      </c>
      <c r="K34" s="81">
        <v>2562.6999999999998</v>
      </c>
      <c r="L34" s="81">
        <f>SUBTOTAL(9,J34:K34)</f>
        <v>2864.8999999999996</v>
      </c>
      <c r="M34" s="84">
        <f t="shared" ref="M34:M39" si="8">SUM(C34,G34,J34)</f>
        <v>4933.4000000000005</v>
      </c>
      <c r="N34" s="85">
        <f>SUM(D34,F34,H34,K34,)</f>
        <v>45926.399999999994</v>
      </c>
      <c r="O34" s="86">
        <f>M34+N34</f>
        <v>50859.799999999996</v>
      </c>
    </row>
    <row r="35" spans="1:15" ht="18" customHeight="1" x14ac:dyDescent="0.2">
      <c r="A35" s="162" t="s">
        <v>2</v>
      </c>
      <c r="B35" s="77" t="s">
        <v>3</v>
      </c>
      <c r="C35" s="87">
        <v>1.4</v>
      </c>
      <c r="D35" s="88">
        <v>7.4</v>
      </c>
      <c r="E35" s="89">
        <f t="shared" ref="E35:E57" si="9">SUBTOTAL(9,C35:D35)</f>
        <v>8.8000000000000007</v>
      </c>
      <c r="F35" s="90">
        <v>521</v>
      </c>
      <c r="G35" s="87">
        <v>21.9</v>
      </c>
      <c r="H35" s="88">
        <v>681.8</v>
      </c>
      <c r="I35" s="89">
        <f t="shared" ref="I35:I57" si="10">SUBTOTAL(9,G35:H35)</f>
        <v>703.69999999999993</v>
      </c>
      <c r="J35" s="87">
        <v>53.9</v>
      </c>
      <c r="K35" s="88">
        <v>192.8</v>
      </c>
      <c r="L35" s="88">
        <f t="shared" ref="L35:L57" si="11">SUBTOTAL(9,J35:K35)</f>
        <v>246.70000000000002</v>
      </c>
      <c r="M35" s="91">
        <f t="shared" si="8"/>
        <v>77.199999999999989</v>
      </c>
      <c r="N35" s="92">
        <f t="shared" ref="N35:N56" si="12">SUM(D35,F35,H35,K35,)</f>
        <v>1402.9999999999998</v>
      </c>
      <c r="O35" s="93">
        <f t="shared" ref="O35:O57" si="13">M35+N35</f>
        <v>1480.1999999999998</v>
      </c>
    </row>
    <row r="36" spans="1:15" ht="18" customHeight="1" x14ac:dyDescent="0.2">
      <c r="A36" s="163"/>
      <c r="B36" s="78" t="s">
        <v>4</v>
      </c>
      <c r="C36" s="94">
        <v>2</v>
      </c>
      <c r="D36" s="95">
        <v>112.7</v>
      </c>
      <c r="E36" s="96">
        <f t="shared" si="9"/>
        <v>114.7</v>
      </c>
      <c r="F36" s="97">
        <v>49</v>
      </c>
      <c r="G36" s="94">
        <v>82.7</v>
      </c>
      <c r="H36" s="95">
        <v>8032.9</v>
      </c>
      <c r="I36" s="96">
        <f t="shared" si="10"/>
        <v>8115.5999999999995</v>
      </c>
      <c r="J36" s="94">
        <v>27.6</v>
      </c>
      <c r="K36" s="95">
        <v>1655.9</v>
      </c>
      <c r="L36" s="95">
        <f t="shared" si="11"/>
        <v>1683.5</v>
      </c>
      <c r="M36" s="98">
        <f t="shared" si="8"/>
        <v>112.30000000000001</v>
      </c>
      <c r="N36" s="99">
        <f t="shared" si="12"/>
        <v>9850.5</v>
      </c>
      <c r="O36" s="100">
        <f t="shared" si="13"/>
        <v>9962.7999999999993</v>
      </c>
    </row>
    <row r="37" spans="1:15" ht="18" customHeight="1" x14ac:dyDescent="0.2">
      <c r="A37" s="162" t="s">
        <v>5</v>
      </c>
      <c r="B37" s="77" t="s">
        <v>36</v>
      </c>
      <c r="C37" s="101"/>
      <c r="D37" s="102"/>
      <c r="E37" s="89">
        <f t="shared" si="9"/>
        <v>0</v>
      </c>
      <c r="F37" s="90">
        <v>79</v>
      </c>
      <c r="G37" s="101"/>
      <c r="H37" s="102"/>
      <c r="I37" s="89">
        <f t="shared" si="10"/>
        <v>0</v>
      </c>
      <c r="J37" s="101"/>
      <c r="K37" s="102"/>
      <c r="L37" s="88">
        <f t="shared" si="11"/>
        <v>0</v>
      </c>
      <c r="M37" s="91">
        <f t="shared" si="8"/>
        <v>0</v>
      </c>
      <c r="N37" s="92">
        <f t="shared" si="12"/>
        <v>79</v>
      </c>
      <c r="O37" s="93">
        <f t="shared" si="13"/>
        <v>79</v>
      </c>
    </row>
    <row r="38" spans="1:15" ht="18" customHeight="1" x14ac:dyDescent="0.2">
      <c r="A38" s="164"/>
      <c r="B38" s="79" t="s">
        <v>6</v>
      </c>
      <c r="C38" s="103">
        <v>0</v>
      </c>
      <c r="D38" s="104">
        <v>0</v>
      </c>
      <c r="E38" s="105">
        <f t="shared" si="9"/>
        <v>0</v>
      </c>
      <c r="F38" s="106">
        <v>38</v>
      </c>
      <c r="G38" s="103">
        <v>1</v>
      </c>
      <c r="H38" s="104">
        <v>6.7</v>
      </c>
      <c r="I38" s="105">
        <f t="shared" si="10"/>
        <v>7.7</v>
      </c>
      <c r="J38" s="103">
        <v>0</v>
      </c>
      <c r="K38" s="104">
        <v>0.6</v>
      </c>
      <c r="L38" s="104">
        <f t="shared" si="11"/>
        <v>0.6</v>
      </c>
      <c r="M38" s="107">
        <f t="shared" si="8"/>
        <v>1</v>
      </c>
      <c r="N38" s="108">
        <f t="shared" si="12"/>
        <v>45.300000000000004</v>
      </c>
      <c r="O38" s="109">
        <f t="shared" si="13"/>
        <v>46.300000000000004</v>
      </c>
    </row>
    <row r="39" spans="1:15" ht="18" customHeight="1" x14ac:dyDescent="0.2">
      <c r="A39" s="163"/>
      <c r="B39" s="78" t="s">
        <v>37</v>
      </c>
      <c r="C39" s="110"/>
      <c r="D39" s="111"/>
      <c r="E39" s="96">
        <f t="shared" si="9"/>
        <v>0</v>
      </c>
      <c r="F39" s="97">
        <v>43</v>
      </c>
      <c r="G39" s="110"/>
      <c r="H39" s="111"/>
      <c r="I39" s="96">
        <f t="shared" si="10"/>
        <v>0</v>
      </c>
      <c r="J39" s="110"/>
      <c r="K39" s="111"/>
      <c r="L39" s="95">
        <f t="shared" si="11"/>
        <v>0</v>
      </c>
      <c r="M39" s="98">
        <f t="shared" si="8"/>
        <v>0</v>
      </c>
      <c r="N39" s="99">
        <f t="shared" si="12"/>
        <v>43</v>
      </c>
      <c r="O39" s="100">
        <f t="shared" si="13"/>
        <v>43</v>
      </c>
    </row>
    <row r="40" spans="1:15" ht="18" customHeight="1" x14ac:dyDescent="0.2">
      <c r="A40" s="162" t="s">
        <v>24</v>
      </c>
      <c r="B40" s="77" t="s">
        <v>7</v>
      </c>
      <c r="C40" s="87">
        <v>1</v>
      </c>
      <c r="D40" s="88">
        <v>4</v>
      </c>
      <c r="E40" s="89">
        <f t="shared" si="9"/>
        <v>5</v>
      </c>
      <c r="F40" s="90">
        <v>1</v>
      </c>
      <c r="G40" s="87">
        <v>47</v>
      </c>
      <c r="H40" s="88">
        <v>446.3</v>
      </c>
      <c r="I40" s="89">
        <f t="shared" si="10"/>
        <v>493.3</v>
      </c>
      <c r="J40" s="87">
        <v>0</v>
      </c>
      <c r="K40" s="88">
        <v>0</v>
      </c>
      <c r="L40" s="88">
        <f t="shared" si="11"/>
        <v>0</v>
      </c>
      <c r="M40" s="91">
        <f t="shared" ref="M40:M57" si="14">SUM(C40,G40,J40)</f>
        <v>48</v>
      </c>
      <c r="N40" s="92">
        <f t="shared" si="12"/>
        <v>451.3</v>
      </c>
      <c r="O40" s="93">
        <f t="shared" si="13"/>
        <v>499.3</v>
      </c>
    </row>
    <row r="41" spans="1:15" ht="18" customHeight="1" x14ac:dyDescent="0.2">
      <c r="A41" s="163"/>
      <c r="B41" s="78" t="s">
        <v>6</v>
      </c>
      <c r="C41" s="94">
        <v>0</v>
      </c>
      <c r="D41" s="95">
        <v>12.9</v>
      </c>
      <c r="E41" s="96">
        <f t="shared" si="9"/>
        <v>12.9</v>
      </c>
      <c r="F41" s="97">
        <v>4</v>
      </c>
      <c r="G41" s="94">
        <v>155.9</v>
      </c>
      <c r="H41" s="95">
        <v>2502</v>
      </c>
      <c r="I41" s="96">
        <f t="shared" si="10"/>
        <v>2657.9</v>
      </c>
      <c r="J41" s="94">
        <v>18</v>
      </c>
      <c r="K41" s="95">
        <v>86.6</v>
      </c>
      <c r="L41" s="95">
        <f t="shared" si="11"/>
        <v>104.6</v>
      </c>
      <c r="M41" s="98">
        <f t="shared" si="14"/>
        <v>173.9</v>
      </c>
      <c r="N41" s="99">
        <f t="shared" si="12"/>
        <v>2605.5</v>
      </c>
      <c r="O41" s="100">
        <f t="shared" si="13"/>
        <v>2779.4</v>
      </c>
    </row>
    <row r="42" spans="1:15" ht="18" customHeight="1" x14ac:dyDescent="0.2">
      <c r="A42" s="162" t="s">
        <v>40</v>
      </c>
      <c r="B42" s="77" t="s">
        <v>8</v>
      </c>
      <c r="C42" s="87">
        <v>0</v>
      </c>
      <c r="D42" s="88">
        <v>5.4</v>
      </c>
      <c r="E42" s="89">
        <f t="shared" si="9"/>
        <v>5.4</v>
      </c>
      <c r="F42" s="112"/>
      <c r="G42" s="87">
        <v>70.3</v>
      </c>
      <c r="H42" s="88">
        <v>1211.7</v>
      </c>
      <c r="I42" s="89">
        <f t="shared" si="10"/>
        <v>1282</v>
      </c>
      <c r="J42" s="87">
        <v>50.3</v>
      </c>
      <c r="K42" s="88">
        <v>458.9</v>
      </c>
      <c r="L42" s="88">
        <f t="shared" si="11"/>
        <v>509.2</v>
      </c>
      <c r="M42" s="91">
        <f t="shared" si="14"/>
        <v>120.6</v>
      </c>
      <c r="N42" s="92">
        <f t="shared" si="12"/>
        <v>1676</v>
      </c>
      <c r="O42" s="93">
        <f t="shared" si="13"/>
        <v>1796.6</v>
      </c>
    </row>
    <row r="43" spans="1:15" ht="18" customHeight="1" x14ac:dyDescent="0.2">
      <c r="A43" s="164"/>
      <c r="B43" s="79" t="s">
        <v>9</v>
      </c>
      <c r="C43" s="103">
        <v>0</v>
      </c>
      <c r="D43" s="104">
        <v>0</v>
      </c>
      <c r="E43" s="105">
        <f t="shared" si="9"/>
        <v>0</v>
      </c>
      <c r="F43" s="113"/>
      <c r="G43" s="103">
        <v>8</v>
      </c>
      <c r="H43" s="104">
        <v>59.1</v>
      </c>
      <c r="I43" s="105">
        <f t="shared" si="10"/>
        <v>67.099999999999994</v>
      </c>
      <c r="J43" s="103">
        <v>2</v>
      </c>
      <c r="K43" s="104">
        <v>23</v>
      </c>
      <c r="L43" s="104">
        <f t="shared" si="11"/>
        <v>25</v>
      </c>
      <c r="M43" s="107">
        <f t="shared" si="14"/>
        <v>10</v>
      </c>
      <c r="N43" s="108">
        <f t="shared" si="12"/>
        <v>82.1</v>
      </c>
      <c r="O43" s="109">
        <f t="shared" si="13"/>
        <v>92.1</v>
      </c>
    </row>
    <row r="44" spans="1:15" ht="18" customHeight="1" x14ac:dyDescent="0.2">
      <c r="A44" s="164"/>
      <c r="B44" s="79" t="s">
        <v>41</v>
      </c>
      <c r="C44" s="103">
        <v>1</v>
      </c>
      <c r="D44" s="104">
        <v>8.4</v>
      </c>
      <c r="E44" s="105">
        <f t="shared" si="9"/>
        <v>9.4</v>
      </c>
      <c r="F44" s="113"/>
      <c r="G44" s="103">
        <v>68.3</v>
      </c>
      <c r="H44" s="104">
        <v>1246.2</v>
      </c>
      <c r="I44" s="105">
        <f t="shared" si="10"/>
        <v>1314.5</v>
      </c>
      <c r="J44" s="103">
        <v>28.3</v>
      </c>
      <c r="K44" s="104">
        <v>481.9</v>
      </c>
      <c r="L44" s="104">
        <f t="shared" si="11"/>
        <v>510.2</v>
      </c>
      <c r="M44" s="107">
        <f t="shared" si="14"/>
        <v>97.6</v>
      </c>
      <c r="N44" s="108">
        <f t="shared" si="12"/>
        <v>1736.5</v>
      </c>
      <c r="O44" s="109">
        <f t="shared" si="13"/>
        <v>1834.1</v>
      </c>
    </row>
    <row r="45" spans="1:15" ht="18" customHeight="1" x14ac:dyDescent="0.2">
      <c r="A45" s="164"/>
      <c r="B45" s="79" t="s">
        <v>11</v>
      </c>
      <c r="C45" s="103">
        <v>0</v>
      </c>
      <c r="D45" s="104">
        <v>5.7</v>
      </c>
      <c r="E45" s="105">
        <f t="shared" si="9"/>
        <v>5.7</v>
      </c>
      <c r="F45" s="113"/>
      <c r="G45" s="103">
        <v>15.4</v>
      </c>
      <c r="H45" s="104">
        <v>676.1</v>
      </c>
      <c r="I45" s="105">
        <f t="shared" si="10"/>
        <v>691.5</v>
      </c>
      <c r="J45" s="103">
        <v>9.1999999999999993</v>
      </c>
      <c r="K45" s="104">
        <v>249.7</v>
      </c>
      <c r="L45" s="104">
        <f t="shared" si="11"/>
        <v>258.89999999999998</v>
      </c>
      <c r="M45" s="107">
        <f t="shared" si="14"/>
        <v>24.6</v>
      </c>
      <c r="N45" s="108">
        <f t="shared" si="12"/>
        <v>931.5</v>
      </c>
      <c r="O45" s="109">
        <f t="shared" si="13"/>
        <v>956.1</v>
      </c>
    </row>
    <row r="46" spans="1:15" ht="18" customHeight="1" x14ac:dyDescent="0.2">
      <c r="A46" s="164"/>
      <c r="B46" s="79" t="s">
        <v>12</v>
      </c>
      <c r="C46" s="103">
        <v>0</v>
      </c>
      <c r="D46" s="104">
        <v>1</v>
      </c>
      <c r="E46" s="105">
        <f t="shared" si="9"/>
        <v>1</v>
      </c>
      <c r="F46" s="113"/>
      <c r="G46" s="103">
        <v>3.4</v>
      </c>
      <c r="H46" s="104">
        <v>92.4</v>
      </c>
      <c r="I46" s="105">
        <f t="shared" si="10"/>
        <v>95.800000000000011</v>
      </c>
      <c r="J46" s="103">
        <v>0.5</v>
      </c>
      <c r="K46" s="104">
        <v>30.1</v>
      </c>
      <c r="L46" s="104">
        <f t="shared" si="11"/>
        <v>30.6</v>
      </c>
      <c r="M46" s="107">
        <f t="shared" si="14"/>
        <v>3.9</v>
      </c>
      <c r="N46" s="108">
        <f t="shared" si="12"/>
        <v>123.5</v>
      </c>
      <c r="O46" s="109">
        <f t="shared" si="13"/>
        <v>127.4</v>
      </c>
    </row>
    <row r="47" spans="1:15" ht="18" customHeight="1" x14ac:dyDescent="0.2">
      <c r="A47" s="163"/>
      <c r="B47" s="78" t="s">
        <v>20</v>
      </c>
      <c r="C47" s="94">
        <v>0</v>
      </c>
      <c r="D47" s="95">
        <v>12</v>
      </c>
      <c r="E47" s="96">
        <f t="shared" si="9"/>
        <v>12</v>
      </c>
      <c r="F47" s="114"/>
      <c r="G47" s="94">
        <v>39.700000000000003</v>
      </c>
      <c r="H47" s="95">
        <v>812.9</v>
      </c>
      <c r="I47" s="96">
        <f t="shared" si="10"/>
        <v>852.6</v>
      </c>
      <c r="J47" s="94">
        <v>10.9</v>
      </c>
      <c r="K47" s="95">
        <v>229.8</v>
      </c>
      <c r="L47" s="95">
        <f t="shared" si="11"/>
        <v>240.70000000000002</v>
      </c>
      <c r="M47" s="98">
        <f t="shared" si="14"/>
        <v>50.6</v>
      </c>
      <c r="N47" s="99">
        <f t="shared" si="12"/>
        <v>1054.7</v>
      </c>
      <c r="O47" s="100">
        <f t="shared" si="13"/>
        <v>1105.3</v>
      </c>
    </row>
    <row r="48" spans="1:15" ht="18" customHeight="1" x14ac:dyDescent="0.2">
      <c r="A48" s="162" t="s">
        <v>39</v>
      </c>
      <c r="B48" s="77" t="s">
        <v>13</v>
      </c>
      <c r="C48" s="87">
        <v>0</v>
      </c>
      <c r="D48" s="88">
        <v>4.7</v>
      </c>
      <c r="E48" s="89">
        <f t="shared" si="9"/>
        <v>4.7</v>
      </c>
      <c r="F48" s="112"/>
      <c r="G48" s="87">
        <v>9.6</v>
      </c>
      <c r="H48" s="88">
        <v>237</v>
      </c>
      <c r="I48" s="89">
        <f t="shared" si="10"/>
        <v>246.6</v>
      </c>
      <c r="J48" s="87">
        <v>5.8</v>
      </c>
      <c r="K48" s="88">
        <v>93.5</v>
      </c>
      <c r="L48" s="88">
        <f t="shared" si="11"/>
        <v>99.3</v>
      </c>
      <c r="M48" s="91">
        <f t="shared" si="14"/>
        <v>15.399999999999999</v>
      </c>
      <c r="N48" s="92">
        <f t="shared" si="12"/>
        <v>335.2</v>
      </c>
      <c r="O48" s="93">
        <f t="shared" si="13"/>
        <v>350.59999999999997</v>
      </c>
    </row>
    <row r="49" spans="1:15" ht="18" customHeight="1" x14ac:dyDescent="0.2">
      <c r="A49" s="164"/>
      <c r="B49" s="79" t="s">
        <v>14</v>
      </c>
      <c r="C49" s="103">
        <v>0</v>
      </c>
      <c r="D49" s="104">
        <v>3</v>
      </c>
      <c r="E49" s="105">
        <f t="shared" si="9"/>
        <v>3</v>
      </c>
      <c r="F49" s="106">
        <v>0</v>
      </c>
      <c r="G49" s="103">
        <v>4.2</v>
      </c>
      <c r="H49" s="104">
        <v>377.7</v>
      </c>
      <c r="I49" s="105">
        <f t="shared" si="10"/>
        <v>381.9</v>
      </c>
      <c r="J49" s="103">
        <v>1</v>
      </c>
      <c r="K49" s="104">
        <v>22.1</v>
      </c>
      <c r="L49" s="104">
        <f t="shared" si="11"/>
        <v>23.1</v>
      </c>
      <c r="M49" s="107">
        <f t="shared" si="14"/>
        <v>5.2</v>
      </c>
      <c r="N49" s="108">
        <f t="shared" si="12"/>
        <v>402.8</v>
      </c>
      <c r="O49" s="109">
        <f t="shared" si="13"/>
        <v>408</v>
      </c>
    </row>
    <row r="50" spans="1:15" ht="18" customHeight="1" x14ac:dyDescent="0.2">
      <c r="A50" s="163"/>
      <c r="B50" s="78" t="s">
        <v>15</v>
      </c>
      <c r="C50" s="94">
        <v>0</v>
      </c>
      <c r="D50" s="95">
        <v>12.5</v>
      </c>
      <c r="E50" s="96">
        <f t="shared" si="9"/>
        <v>12.5</v>
      </c>
      <c r="F50" s="97">
        <v>2</v>
      </c>
      <c r="G50" s="94">
        <v>22.7</v>
      </c>
      <c r="H50" s="95">
        <v>261.89999999999998</v>
      </c>
      <c r="I50" s="96">
        <f t="shared" si="10"/>
        <v>284.59999999999997</v>
      </c>
      <c r="J50" s="94">
        <v>6</v>
      </c>
      <c r="K50" s="95">
        <v>56.1</v>
      </c>
      <c r="L50" s="95">
        <f t="shared" si="11"/>
        <v>62.1</v>
      </c>
      <c r="M50" s="98">
        <f t="shared" si="14"/>
        <v>28.7</v>
      </c>
      <c r="N50" s="99">
        <f t="shared" si="12"/>
        <v>332.5</v>
      </c>
      <c r="O50" s="100">
        <f t="shared" si="13"/>
        <v>361.2</v>
      </c>
    </row>
    <row r="51" spans="1:15" ht="18" customHeight="1" x14ac:dyDescent="0.2">
      <c r="A51" s="162" t="s">
        <v>27</v>
      </c>
      <c r="B51" s="77" t="s">
        <v>16</v>
      </c>
      <c r="C51" s="87">
        <v>18</v>
      </c>
      <c r="D51" s="88">
        <v>316.60000000000002</v>
      </c>
      <c r="E51" s="89">
        <f t="shared" si="9"/>
        <v>334.6</v>
      </c>
      <c r="F51" s="90">
        <v>31</v>
      </c>
      <c r="G51" s="87">
        <v>0</v>
      </c>
      <c r="H51" s="88">
        <v>58.7</v>
      </c>
      <c r="I51" s="89">
        <f t="shared" si="10"/>
        <v>58.7</v>
      </c>
      <c r="J51" s="87">
        <v>0</v>
      </c>
      <c r="K51" s="88">
        <v>0</v>
      </c>
      <c r="L51" s="88">
        <f t="shared" si="11"/>
        <v>0</v>
      </c>
      <c r="M51" s="91">
        <f t="shared" si="14"/>
        <v>18</v>
      </c>
      <c r="N51" s="92">
        <f t="shared" si="12"/>
        <v>406.3</v>
      </c>
      <c r="O51" s="93">
        <f t="shared" si="13"/>
        <v>424.3</v>
      </c>
    </row>
    <row r="52" spans="1:15" ht="18" customHeight="1" x14ac:dyDescent="0.2">
      <c r="A52" s="164"/>
      <c r="B52" s="79" t="s">
        <v>21</v>
      </c>
      <c r="C52" s="103">
        <v>1</v>
      </c>
      <c r="D52" s="104">
        <v>19.600000000000001</v>
      </c>
      <c r="E52" s="105">
        <f t="shared" si="9"/>
        <v>20.6</v>
      </c>
      <c r="F52" s="106">
        <v>0</v>
      </c>
      <c r="G52" s="103">
        <v>0.7</v>
      </c>
      <c r="H52" s="104">
        <v>52.2</v>
      </c>
      <c r="I52" s="105">
        <f t="shared" si="10"/>
        <v>52.900000000000006</v>
      </c>
      <c r="J52" s="103">
        <v>0</v>
      </c>
      <c r="K52" s="104">
        <v>0</v>
      </c>
      <c r="L52" s="104">
        <f t="shared" si="11"/>
        <v>0</v>
      </c>
      <c r="M52" s="107">
        <f t="shared" si="14"/>
        <v>1.7</v>
      </c>
      <c r="N52" s="108">
        <f t="shared" si="12"/>
        <v>71.800000000000011</v>
      </c>
      <c r="O52" s="109">
        <f t="shared" si="13"/>
        <v>73.500000000000014</v>
      </c>
    </row>
    <row r="53" spans="1:15" ht="18" customHeight="1" x14ac:dyDescent="0.2">
      <c r="A53" s="163"/>
      <c r="B53" s="78" t="s">
        <v>22</v>
      </c>
      <c r="C53" s="94">
        <v>30</v>
      </c>
      <c r="D53" s="95">
        <v>1101.4000000000001</v>
      </c>
      <c r="E53" s="96">
        <f t="shared" si="9"/>
        <v>1131.4000000000001</v>
      </c>
      <c r="F53" s="97">
        <v>130</v>
      </c>
      <c r="G53" s="94">
        <v>1</v>
      </c>
      <c r="H53" s="95">
        <v>162.6</v>
      </c>
      <c r="I53" s="96">
        <f t="shared" si="10"/>
        <v>163.6</v>
      </c>
      <c r="J53" s="94">
        <v>1</v>
      </c>
      <c r="K53" s="95">
        <v>0.7</v>
      </c>
      <c r="L53" s="95">
        <f t="shared" si="11"/>
        <v>1.7</v>
      </c>
      <c r="M53" s="98">
        <f t="shared" si="14"/>
        <v>32</v>
      </c>
      <c r="N53" s="99">
        <f t="shared" si="12"/>
        <v>1394.7</v>
      </c>
      <c r="O53" s="100">
        <f t="shared" si="13"/>
        <v>1426.7</v>
      </c>
    </row>
    <row r="54" spans="1:15" ht="18" customHeight="1" x14ac:dyDescent="0.2">
      <c r="A54" s="165" t="s">
        <v>17</v>
      </c>
      <c r="B54" s="166"/>
      <c r="C54" s="80">
        <v>6</v>
      </c>
      <c r="D54" s="81">
        <v>242.8</v>
      </c>
      <c r="E54" s="82">
        <f t="shared" si="9"/>
        <v>248.8</v>
      </c>
      <c r="F54" s="83">
        <v>0</v>
      </c>
      <c r="G54" s="80">
        <v>3.1</v>
      </c>
      <c r="H54" s="81">
        <v>260</v>
      </c>
      <c r="I54" s="82">
        <f t="shared" si="10"/>
        <v>263.10000000000002</v>
      </c>
      <c r="J54" s="80">
        <v>2</v>
      </c>
      <c r="K54" s="81">
        <v>20</v>
      </c>
      <c r="L54" s="81">
        <f t="shared" si="11"/>
        <v>22</v>
      </c>
      <c r="M54" s="84">
        <f t="shared" si="14"/>
        <v>11.1</v>
      </c>
      <c r="N54" s="85">
        <f t="shared" si="12"/>
        <v>522.79999999999995</v>
      </c>
      <c r="O54" s="86">
        <f t="shared" si="13"/>
        <v>533.9</v>
      </c>
    </row>
    <row r="55" spans="1:15" ht="18" customHeight="1" x14ac:dyDescent="0.2">
      <c r="A55" s="165" t="s">
        <v>18</v>
      </c>
      <c r="B55" s="166"/>
      <c r="C55" s="80">
        <v>2.5</v>
      </c>
      <c r="D55" s="81">
        <v>42.4</v>
      </c>
      <c r="E55" s="82">
        <f t="shared" si="9"/>
        <v>44.9</v>
      </c>
      <c r="F55" s="83">
        <v>72</v>
      </c>
      <c r="G55" s="80">
        <v>75.900000000000006</v>
      </c>
      <c r="H55" s="81">
        <v>721.2</v>
      </c>
      <c r="I55" s="82">
        <f t="shared" si="10"/>
        <v>797.1</v>
      </c>
      <c r="J55" s="80">
        <v>1</v>
      </c>
      <c r="K55" s="81">
        <v>0.5</v>
      </c>
      <c r="L55" s="81">
        <f t="shared" si="11"/>
        <v>1.5</v>
      </c>
      <c r="M55" s="84">
        <f t="shared" si="14"/>
        <v>79.400000000000006</v>
      </c>
      <c r="N55" s="85">
        <f t="shared" si="12"/>
        <v>836.1</v>
      </c>
      <c r="O55" s="86">
        <f t="shared" si="13"/>
        <v>915.5</v>
      </c>
    </row>
    <row r="56" spans="1:15" ht="18" customHeight="1" thickBot="1" x14ac:dyDescent="0.25">
      <c r="A56" s="164" t="s">
        <v>19</v>
      </c>
      <c r="B56" s="169"/>
      <c r="C56" s="115">
        <v>1</v>
      </c>
      <c r="D56" s="116">
        <v>63.3</v>
      </c>
      <c r="E56" s="117">
        <f t="shared" si="9"/>
        <v>64.3</v>
      </c>
      <c r="F56" s="118">
        <v>8</v>
      </c>
      <c r="G56" s="115">
        <v>11.9</v>
      </c>
      <c r="H56" s="116">
        <v>383.8</v>
      </c>
      <c r="I56" s="117">
        <f t="shared" si="10"/>
        <v>395.7</v>
      </c>
      <c r="J56" s="115">
        <v>5.2</v>
      </c>
      <c r="K56" s="116">
        <v>68.599999999999994</v>
      </c>
      <c r="L56" s="116">
        <f t="shared" si="11"/>
        <v>73.8</v>
      </c>
      <c r="M56" s="119">
        <f t="shared" si="14"/>
        <v>18.100000000000001</v>
      </c>
      <c r="N56" s="120">
        <f t="shared" si="12"/>
        <v>523.70000000000005</v>
      </c>
      <c r="O56" s="121">
        <f t="shared" si="13"/>
        <v>541.80000000000007</v>
      </c>
    </row>
    <row r="57" spans="1:15" ht="18" customHeight="1" thickTop="1" x14ac:dyDescent="0.2">
      <c r="A57" s="167" t="s">
        <v>34</v>
      </c>
      <c r="B57" s="168"/>
      <c r="C57" s="145">
        <f>SUM(C34:C56)</f>
        <v>80</v>
      </c>
      <c r="D57" s="146">
        <f t="shared" ref="D57" si="15">SUM(D34:D56)</f>
        <v>2142.3000000000002</v>
      </c>
      <c r="E57" s="147">
        <f t="shared" si="9"/>
        <v>2222.3000000000002</v>
      </c>
      <c r="F57" s="148">
        <f t="shared" ref="F57:H57" si="16">SUM(F34:F56)</f>
        <v>2384</v>
      </c>
      <c r="G57" s="145">
        <f t="shared" si="16"/>
        <v>5257.7999999999984</v>
      </c>
      <c r="H57" s="146">
        <f t="shared" si="16"/>
        <v>60074.399999999987</v>
      </c>
      <c r="I57" s="147">
        <f t="shared" si="10"/>
        <v>65332.199999999983</v>
      </c>
      <c r="J57" s="145">
        <f t="shared" ref="J57:K57" si="17">SUM(J34:J56)</f>
        <v>524.90000000000009</v>
      </c>
      <c r="K57" s="146">
        <f t="shared" si="17"/>
        <v>6233.5000000000009</v>
      </c>
      <c r="L57" s="146">
        <f t="shared" si="11"/>
        <v>6758.4000000000015</v>
      </c>
      <c r="M57" s="149">
        <f t="shared" si="14"/>
        <v>5862.6999999999989</v>
      </c>
      <c r="N57" s="150">
        <f>SUM(D57,F57,H57,K57,)</f>
        <v>70834.2</v>
      </c>
      <c r="O57" s="147">
        <f t="shared" si="13"/>
        <v>76696.899999999994</v>
      </c>
    </row>
  </sheetData>
  <mergeCells count="32">
    <mergeCell ref="M3:O3"/>
    <mergeCell ref="J3:L3"/>
    <mergeCell ref="G3:I3"/>
    <mergeCell ref="C3:E3"/>
    <mergeCell ref="C32:E32"/>
    <mergeCell ref="G32:I32"/>
    <mergeCell ref="J32:L32"/>
    <mergeCell ref="M32:O32"/>
    <mergeCell ref="A51:A53"/>
    <mergeCell ref="A54:B54"/>
    <mergeCell ref="A55:B55"/>
    <mergeCell ref="A56:B56"/>
    <mergeCell ref="A57:B57"/>
    <mergeCell ref="A35:A36"/>
    <mergeCell ref="A37:A39"/>
    <mergeCell ref="A40:A41"/>
    <mergeCell ref="A42:A47"/>
    <mergeCell ref="A48:A50"/>
    <mergeCell ref="A34:B34"/>
    <mergeCell ref="A11:A12"/>
    <mergeCell ref="A13:A18"/>
    <mergeCell ref="A19:A21"/>
    <mergeCell ref="A22:A24"/>
    <mergeCell ref="A32:B33"/>
    <mergeCell ref="A3:B4"/>
    <mergeCell ref="A6:A7"/>
    <mergeCell ref="A8:A10"/>
    <mergeCell ref="A5:B5"/>
    <mergeCell ref="A28:B28"/>
    <mergeCell ref="A25:B25"/>
    <mergeCell ref="A26:B26"/>
    <mergeCell ref="A27:B27"/>
  </mergeCells>
  <phoneticPr fontId="2"/>
  <pageMargins left="0.7" right="0.7" top="0.75" bottom="0.75" header="0.3" footer="0.3"/>
  <pageSetup paperSize="9" scale="52" orientation="portrait" r:id="rId1"/>
  <ignoredErrors>
    <ignoredError sqref="I5:I28 I34:I5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T19" sqref="T19"/>
    </sheetView>
  </sheetViews>
  <sheetFormatPr defaultRowHeight="18" customHeight="1" x14ac:dyDescent="0.2"/>
  <cols>
    <col min="1" max="1" width="19.296875" customWidth="1"/>
    <col min="2" max="2" width="21" customWidth="1"/>
    <col min="3" max="17" width="8.796875" customWidth="1"/>
  </cols>
  <sheetData>
    <row r="1" spans="1:20" ht="18" customHeight="1" x14ac:dyDescent="0.2">
      <c r="A1" t="s">
        <v>51</v>
      </c>
    </row>
    <row r="2" spans="1:20" ht="18" customHeight="1" x14ac:dyDescent="0.2">
      <c r="A2" t="s">
        <v>53</v>
      </c>
    </row>
    <row r="3" spans="1:20" ht="18" customHeight="1" x14ac:dyDescent="0.2">
      <c r="A3" t="s">
        <v>54</v>
      </c>
      <c r="Q3" s="151" t="s">
        <v>52</v>
      </c>
    </row>
    <row r="4" spans="1:20" ht="18" customHeight="1" x14ac:dyDescent="0.2">
      <c r="A4" s="158" t="s">
        <v>38</v>
      </c>
      <c r="B4" s="159"/>
      <c r="C4" s="173" t="s">
        <v>28</v>
      </c>
      <c r="D4" s="171"/>
      <c r="E4" s="172"/>
      <c r="F4" s="174" t="s">
        <v>29</v>
      </c>
      <c r="G4" s="175"/>
      <c r="H4" s="176"/>
      <c r="I4" s="173" t="s">
        <v>30</v>
      </c>
      <c r="J4" s="171"/>
      <c r="K4" s="172"/>
      <c r="L4" s="173" t="s">
        <v>31</v>
      </c>
      <c r="M4" s="171"/>
      <c r="N4" s="171"/>
      <c r="O4" s="170" t="s">
        <v>34</v>
      </c>
      <c r="P4" s="171"/>
      <c r="Q4" s="172"/>
    </row>
    <row r="5" spans="1:20" ht="18" customHeight="1" x14ac:dyDescent="0.2">
      <c r="A5" s="160"/>
      <c r="B5" s="161"/>
      <c r="C5" s="73" t="s">
        <v>48</v>
      </c>
      <c r="D5" s="74" t="s">
        <v>49</v>
      </c>
      <c r="E5" s="66" t="s">
        <v>50</v>
      </c>
      <c r="F5" s="73" t="s">
        <v>48</v>
      </c>
      <c r="G5" s="74" t="s">
        <v>49</v>
      </c>
      <c r="H5" s="66" t="s">
        <v>50</v>
      </c>
      <c r="I5" s="73" t="s">
        <v>48</v>
      </c>
      <c r="J5" s="74" t="s">
        <v>49</v>
      </c>
      <c r="K5" s="66" t="s">
        <v>50</v>
      </c>
      <c r="L5" s="73" t="s">
        <v>48</v>
      </c>
      <c r="M5" s="74" t="s">
        <v>49</v>
      </c>
      <c r="N5" s="144" t="s">
        <v>50</v>
      </c>
      <c r="O5" s="143" t="s">
        <v>48</v>
      </c>
      <c r="P5" s="74" t="s">
        <v>49</v>
      </c>
      <c r="Q5" s="66" t="s">
        <v>50</v>
      </c>
    </row>
    <row r="6" spans="1:20" ht="18" customHeight="1" x14ac:dyDescent="0.2">
      <c r="A6" s="165" t="s">
        <v>23</v>
      </c>
      <c r="B6" s="166"/>
      <c r="C6" s="13">
        <v>252</v>
      </c>
      <c r="D6" s="53">
        <v>197</v>
      </c>
      <c r="E6" s="14">
        <f>C6-D6</f>
        <v>55</v>
      </c>
      <c r="F6" s="13">
        <v>1409</v>
      </c>
      <c r="G6" s="131">
        <v>1406</v>
      </c>
      <c r="H6" s="14">
        <f>F6-G6</f>
        <v>3</v>
      </c>
      <c r="I6" s="13">
        <v>48654</v>
      </c>
      <c r="J6" s="53">
        <v>48609</v>
      </c>
      <c r="K6" s="14">
        <f>I6-J6</f>
        <v>45</v>
      </c>
      <c r="L6" s="13">
        <v>2515</v>
      </c>
      <c r="M6" s="53">
        <v>3173</v>
      </c>
      <c r="N6" s="53">
        <f>L6-M6</f>
        <v>-658</v>
      </c>
      <c r="O6" s="67">
        <f t="shared" ref="O6:O28" si="0">SUM(C6,F6,I6,L6)</f>
        <v>52830</v>
      </c>
      <c r="P6" s="61">
        <v>53385</v>
      </c>
      <c r="Q6" s="38">
        <f>O6-P6</f>
        <v>-555</v>
      </c>
      <c r="R6" s="17"/>
      <c r="S6" s="17"/>
      <c r="T6" s="17"/>
    </row>
    <row r="7" spans="1:20" ht="18" customHeight="1" x14ac:dyDescent="0.2">
      <c r="A7" s="162" t="s">
        <v>2</v>
      </c>
      <c r="B7" s="77" t="s">
        <v>3</v>
      </c>
      <c r="C7" s="18">
        <v>10</v>
      </c>
      <c r="D7" s="54">
        <v>12</v>
      </c>
      <c r="E7" s="19">
        <f t="shared" ref="E7:E29" si="1">C7-D7</f>
        <v>-2</v>
      </c>
      <c r="F7" s="18">
        <v>543</v>
      </c>
      <c r="G7" s="132">
        <v>521</v>
      </c>
      <c r="H7" s="19">
        <f t="shared" ref="H7:H29" si="2">F7-G7</f>
        <v>22</v>
      </c>
      <c r="I7" s="18">
        <v>779</v>
      </c>
      <c r="J7" s="54">
        <v>834</v>
      </c>
      <c r="K7" s="19">
        <f t="shared" ref="K7:K29" si="3">I7-J7</f>
        <v>-55</v>
      </c>
      <c r="L7" s="18">
        <v>235</v>
      </c>
      <c r="M7" s="54">
        <v>292</v>
      </c>
      <c r="N7" s="54">
        <f t="shared" ref="N7:N29" si="4">L7-M7</f>
        <v>-57</v>
      </c>
      <c r="O7" s="68">
        <f t="shared" si="0"/>
        <v>1567</v>
      </c>
      <c r="P7" s="63">
        <v>1659</v>
      </c>
      <c r="Q7" s="39">
        <f t="shared" ref="Q7:Q29" si="5">O7-P7</f>
        <v>-92</v>
      </c>
      <c r="R7" s="17"/>
      <c r="S7" s="17"/>
      <c r="T7" s="17"/>
    </row>
    <row r="8" spans="1:20" ht="18" customHeight="1" x14ac:dyDescent="0.2">
      <c r="A8" s="163"/>
      <c r="B8" s="78" t="s">
        <v>4</v>
      </c>
      <c r="C8" s="22">
        <v>152</v>
      </c>
      <c r="D8" s="55">
        <v>130</v>
      </c>
      <c r="E8" s="23">
        <f t="shared" si="1"/>
        <v>22</v>
      </c>
      <c r="F8" s="22">
        <v>59</v>
      </c>
      <c r="G8" s="133">
        <v>49</v>
      </c>
      <c r="H8" s="23">
        <f t="shared" si="2"/>
        <v>10</v>
      </c>
      <c r="I8" s="22">
        <v>11455</v>
      </c>
      <c r="J8" s="55">
        <v>10812</v>
      </c>
      <c r="K8" s="23">
        <f t="shared" si="3"/>
        <v>643</v>
      </c>
      <c r="L8" s="22">
        <v>2078</v>
      </c>
      <c r="M8" s="55">
        <v>2330</v>
      </c>
      <c r="N8" s="55">
        <f t="shared" si="4"/>
        <v>-252</v>
      </c>
      <c r="O8" s="69">
        <f t="shared" si="0"/>
        <v>13744</v>
      </c>
      <c r="P8" s="64">
        <v>13321</v>
      </c>
      <c r="Q8" s="40">
        <f t="shared" si="5"/>
        <v>423</v>
      </c>
      <c r="R8" s="17"/>
      <c r="S8" s="17"/>
      <c r="T8" s="17"/>
    </row>
    <row r="9" spans="1:20" ht="18" customHeight="1" x14ac:dyDescent="0.2">
      <c r="A9" s="162" t="s">
        <v>5</v>
      </c>
      <c r="B9" s="77" t="s">
        <v>36</v>
      </c>
      <c r="C9" s="42"/>
      <c r="D9" s="56"/>
      <c r="E9" s="56"/>
      <c r="F9" s="18">
        <v>94</v>
      </c>
      <c r="G9" s="132">
        <v>79</v>
      </c>
      <c r="H9" s="19">
        <f t="shared" si="2"/>
        <v>15</v>
      </c>
      <c r="I9" s="42"/>
      <c r="J9" s="56"/>
      <c r="K9" s="56"/>
      <c r="L9" s="42"/>
      <c r="M9" s="56"/>
      <c r="N9" s="56"/>
      <c r="O9" s="68">
        <f t="shared" si="0"/>
        <v>94</v>
      </c>
      <c r="P9" s="63">
        <v>79</v>
      </c>
      <c r="Q9" s="39">
        <f t="shared" si="5"/>
        <v>15</v>
      </c>
      <c r="R9" s="17"/>
      <c r="S9" s="17"/>
      <c r="T9" s="17"/>
    </row>
    <row r="10" spans="1:20" ht="18" customHeight="1" x14ac:dyDescent="0.2">
      <c r="A10" s="164"/>
      <c r="B10" s="79" t="s">
        <v>6</v>
      </c>
      <c r="C10" s="26">
        <v>1</v>
      </c>
      <c r="D10" s="57">
        <v>0</v>
      </c>
      <c r="E10" s="57">
        <f t="shared" si="1"/>
        <v>1</v>
      </c>
      <c r="F10" s="26">
        <v>63</v>
      </c>
      <c r="G10" s="134">
        <v>38</v>
      </c>
      <c r="H10" s="27">
        <f t="shared" si="2"/>
        <v>25</v>
      </c>
      <c r="I10" s="26">
        <v>12</v>
      </c>
      <c r="J10" s="57">
        <v>9</v>
      </c>
      <c r="K10" s="57">
        <f t="shared" si="3"/>
        <v>3</v>
      </c>
      <c r="L10" s="26">
        <v>1</v>
      </c>
      <c r="M10" s="57">
        <v>1</v>
      </c>
      <c r="N10" s="57">
        <f t="shared" si="4"/>
        <v>0</v>
      </c>
      <c r="O10" s="70">
        <f t="shared" si="0"/>
        <v>77</v>
      </c>
      <c r="P10" s="34">
        <v>48</v>
      </c>
      <c r="Q10" s="35">
        <f t="shared" si="5"/>
        <v>29</v>
      </c>
      <c r="R10" s="17"/>
      <c r="S10" s="17"/>
      <c r="T10" s="17"/>
    </row>
    <row r="11" spans="1:20" ht="18" customHeight="1" x14ac:dyDescent="0.2">
      <c r="A11" s="163"/>
      <c r="B11" s="78" t="s">
        <v>37</v>
      </c>
      <c r="C11" s="43"/>
      <c r="D11" s="58"/>
      <c r="E11" s="58"/>
      <c r="F11" s="22">
        <v>43</v>
      </c>
      <c r="G11" s="133">
        <v>43</v>
      </c>
      <c r="H11" s="23">
        <f t="shared" si="2"/>
        <v>0</v>
      </c>
      <c r="I11" s="43"/>
      <c r="J11" s="58"/>
      <c r="K11" s="58"/>
      <c r="L11" s="43"/>
      <c r="M11" s="58"/>
      <c r="N11" s="58"/>
      <c r="O11" s="69">
        <f t="shared" si="0"/>
        <v>43</v>
      </c>
      <c r="P11" s="64">
        <v>43</v>
      </c>
      <c r="Q11" s="40">
        <f t="shared" si="5"/>
        <v>0</v>
      </c>
      <c r="R11" s="17"/>
      <c r="S11" s="17"/>
      <c r="T11" s="17"/>
    </row>
    <row r="12" spans="1:20" ht="18" customHeight="1" x14ac:dyDescent="0.2">
      <c r="A12" s="162" t="s">
        <v>24</v>
      </c>
      <c r="B12" s="77" t="s">
        <v>7</v>
      </c>
      <c r="C12" s="18">
        <v>7</v>
      </c>
      <c r="D12" s="54">
        <v>5</v>
      </c>
      <c r="E12" s="19">
        <f t="shared" si="1"/>
        <v>2</v>
      </c>
      <c r="F12" s="18">
        <v>1</v>
      </c>
      <c r="G12" s="132">
        <v>1</v>
      </c>
      <c r="H12" s="19">
        <f t="shared" si="2"/>
        <v>0</v>
      </c>
      <c r="I12" s="18">
        <v>584</v>
      </c>
      <c r="J12" s="54">
        <v>494</v>
      </c>
      <c r="K12" s="19">
        <f t="shared" si="3"/>
        <v>90</v>
      </c>
      <c r="L12" s="18">
        <v>2</v>
      </c>
      <c r="M12" s="54">
        <v>0</v>
      </c>
      <c r="N12" s="54">
        <f t="shared" si="4"/>
        <v>2</v>
      </c>
      <c r="O12" s="68">
        <f t="shared" si="0"/>
        <v>594</v>
      </c>
      <c r="P12" s="63">
        <v>500</v>
      </c>
      <c r="Q12" s="39">
        <f t="shared" si="5"/>
        <v>94</v>
      </c>
      <c r="R12" s="17"/>
      <c r="S12" s="17"/>
      <c r="T12" s="17"/>
    </row>
    <row r="13" spans="1:20" ht="18" customHeight="1" x14ac:dyDescent="0.2">
      <c r="A13" s="163"/>
      <c r="B13" s="78" t="s">
        <v>6</v>
      </c>
      <c r="C13" s="22">
        <v>18</v>
      </c>
      <c r="D13" s="55">
        <v>15</v>
      </c>
      <c r="E13" s="23">
        <f t="shared" si="1"/>
        <v>3</v>
      </c>
      <c r="F13" s="22">
        <v>5</v>
      </c>
      <c r="G13" s="133">
        <v>4</v>
      </c>
      <c r="H13" s="23">
        <f t="shared" si="2"/>
        <v>1</v>
      </c>
      <c r="I13" s="22">
        <v>3761</v>
      </c>
      <c r="J13" s="55">
        <v>3220</v>
      </c>
      <c r="K13" s="23">
        <f t="shared" si="3"/>
        <v>541</v>
      </c>
      <c r="L13" s="22">
        <v>138</v>
      </c>
      <c r="M13" s="55">
        <v>129</v>
      </c>
      <c r="N13" s="55">
        <f t="shared" si="4"/>
        <v>9</v>
      </c>
      <c r="O13" s="69">
        <f t="shared" si="0"/>
        <v>3922</v>
      </c>
      <c r="P13" s="64">
        <v>3368</v>
      </c>
      <c r="Q13" s="40">
        <f t="shared" si="5"/>
        <v>554</v>
      </c>
      <c r="R13" s="17"/>
      <c r="S13" s="17"/>
      <c r="T13" s="17"/>
    </row>
    <row r="14" spans="1:20" ht="18" customHeight="1" x14ac:dyDescent="0.2">
      <c r="A14" s="162" t="s">
        <v>40</v>
      </c>
      <c r="B14" s="77" t="s">
        <v>8</v>
      </c>
      <c r="C14" s="18">
        <v>5</v>
      </c>
      <c r="D14" s="54">
        <v>6</v>
      </c>
      <c r="E14" s="19">
        <f t="shared" si="1"/>
        <v>-1</v>
      </c>
      <c r="F14" s="42"/>
      <c r="G14" s="135"/>
      <c r="H14" s="136"/>
      <c r="I14" s="18">
        <v>1778</v>
      </c>
      <c r="J14" s="54">
        <v>1569</v>
      </c>
      <c r="K14" s="19">
        <f t="shared" si="3"/>
        <v>209</v>
      </c>
      <c r="L14" s="18">
        <v>566</v>
      </c>
      <c r="M14" s="54">
        <v>605</v>
      </c>
      <c r="N14" s="54">
        <f t="shared" si="4"/>
        <v>-39</v>
      </c>
      <c r="O14" s="68">
        <f t="shared" si="0"/>
        <v>2349</v>
      </c>
      <c r="P14" s="63">
        <v>2180</v>
      </c>
      <c r="Q14" s="39">
        <f t="shared" si="5"/>
        <v>169</v>
      </c>
      <c r="R14" s="17"/>
      <c r="S14" s="17"/>
      <c r="T14" s="17"/>
    </row>
    <row r="15" spans="1:20" ht="18" customHeight="1" x14ac:dyDescent="0.2">
      <c r="A15" s="164"/>
      <c r="B15" s="79" t="s">
        <v>9</v>
      </c>
      <c r="C15" s="26">
        <v>1</v>
      </c>
      <c r="D15" s="57">
        <v>0</v>
      </c>
      <c r="E15" s="27">
        <f t="shared" si="1"/>
        <v>1</v>
      </c>
      <c r="F15" s="137"/>
      <c r="G15" s="138"/>
      <c r="H15" s="139"/>
      <c r="I15" s="26">
        <v>103</v>
      </c>
      <c r="J15" s="57">
        <v>72</v>
      </c>
      <c r="K15" s="27">
        <f t="shared" si="3"/>
        <v>31</v>
      </c>
      <c r="L15" s="26">
        <v>37</v>
      </c>
      <c r="M15" s="57">
        <v>25</v>
      </c>
      <c r="N15" s="57">
        <f t="shared" si="4"/>
        <v>12</v>
      </c>
      <c r="O15" s="70">
        <f t="shared" si="0"/>
        <v>141</v>
      </c>
      <c r="P15" s="34">
        <v>97</v>
      </c>
      <c r="Q15" s="35">
        <f t="shared" si="5"/>
        <v>44</v>
      </c>
      <c r="R15" s="17"/>
      <c r="S15" s="17"/>
      <c r="T15" s="17"/>
    </row>
    <row r="16" spans="1:20" ht="18" customHeight="1" x14ac:dyDescent="0.2">
      <c r="A16" s="164"/>
      <c r="B16" s="79" t="s">
        <v>41</v>
      </c>
      <c r="C16" s="26">
        <v>3</v>
      </c>
      <c r="D16" s="57">
        <v>11</v>
      </c>
      <c r="E16" s="27">
        <f t="shared" si="1"/>
        <v>-8</v>
      </c>
      <c r="F16" s="137"/>
      <c r="G16" s="138"/>
      <c r="H16" s="139"/>
      <c r="I16" s="26">
        <v>1744</v>
      </c>
      <c r="J16" s="57">
        <v>1574</v>
      </c>
      <c r="K16" s="27">
        <f t="shared" si="3"/>
        <v>170</v>
      </c>
      <c r="L16" s="26">
        <v>621</v>
      </c>
      <c r="M16" s="57">
        <v>607</v>
      </c>
      <c r="N16" s="57">
        <f t="shared" si="4"/>
        <v>14</v>
      </c>
      <c r="O16" s="70">
        <f t="shared" si="0"/>
        <v>2368</v>
      </c>
      <c r="P16" s="34">
        <v>2192</v>
      </c>
      <c r="Q16" s="35">
        <f t="shared" si="5"/>
        <v>176</v>
      </c>
      <c r="R16" s="17"/>
      <c r="S16" s="17"/>
      <c r="T16" s="17"/>
    </row>
    <row r="17" spans="1:20" ht="18" customHeight="1" x14ac:dyDescent="0.2">
      <c r="A17" s="164"/>
      <c r="B17" s="79" t="s">
        <v>11</v>
      </c>
      <c r="C17" s="26">
        <v>15</v>
      </c>
      <c r="D17" s="57">
        <v>11</v>
      </c>
      <c r="E17" s="27">
        <f t="shared" si="1"/>
        <v>4</v>
      </c>
      <c r="F17" s="137"/>
      <c r="G17" s="138"/>
      <c r="H17" s="139"/>
      <c r="I17" s="26">
        <v>1100</v>
      </c>
      <c r="J17" s="57">
        <v>1272</v>
      </c>
      <c r="K17" s="27">
        <f t="shared" si="3"/>
        <v>-172</v>
      </c>
      <c r="L17" s="26">
        <v>337</v>
      </c>
      <c r="M17" s="57">
        <v>439</v>
      </c>
      <c r="N17" s="57">
        <f t="shared" si="4"/>
        <v>-102</v>
      </c>
      <c r="O17" s="70">
        <f t="shared" si="0"/>
        <v>1452</v>
      </c>
      <c r="P17" s="34">
        <v>1722</v>
      </c>
      <c r="Q17" s="35">
        <f t="shared" si="5"/>
        <v>-270</v>
      </c>
      <c r="R17" s="17"/>
      <c r="S17" s="17"/>
      <c r="T17" s="17"/>
    </row>
    <row r="18" spans="1:20" ht="18" customHeight="1" x14ac:dyDescent="0.2">
      <c r="A18" s="164"/>
      <c r="B18" s="79" t="s">
        <v>12</v>
      </c>
      <c r="C18" s="26">
        <v>1</v>
      </c>
      <c r="D18" s="57">
        <v>1</v>
      </c>
      <c r="E18" s="27">
        <f t="shared" si="1"/>
        <v>0</v>
      </c>
      <c r="F18" s="137"/>
      <c r="G18" s="138"/>
      <c r="H18" s="139"/>
      <c r="I18" s="26">
        <v>107</v>
      </c>
      <c r="J18" s="57">
        <v>129</v>
      </c>
      <c r="K18" s="27">
        <f t="shared" si="3"/>
        <v>-22</v>
      </c>
      <c r="L18" s="26">
        <v>25</v>
      </c>
      <c r="M18" s="57">
        <v>39</v>
      </c>
      <c r="N18" s="57">
        <f t="shared" si="4"/>
        <v>-14</v>
      </c>
      <c r="O18" s="70">
        <f t="shared" si="0"/>
        <v>133</v>
      </c>
      <c r="P18" s="34">
        <v>169</v>
      </c>
      <c r="Q18" s="35">
        <f t="shared" si="5"/>
        <v>-36</v>
      </c>
      <c r="R18" s="17"/>
      <c r="S18" s="17"/>
      <c r="T18" s="17"/>
    </row>
    <row r="19" spans="1:20" ht="18" customHeight="1" x14ac:dyDescent="0.2">
      <c r="A19" s="163"/>
      <c r="B19" s="78" t="s">
        <v>20</v>
      </c>
      <c r="C19" s="22">
        <v>36</v>
      </c>
      <c r="D19" s="55">
        <v>12</v>
      </c>
      <c r="E19" s="23">
        <f t="shared" si="1"/>
        <v>24</v>
      </c>
      <c r="F19" s="43"/>
      <c r="G19" s="140"/>
      <c r="H19" s="141"/>
      <c r="I19" s="22">
        <v>1484</v>
      </c>
      <c r="J19" s="55">
        <v>1231</v>
      </c>
      <c r="K19" s="23">
        <f t="shared" si="3"/>
        <v>253</v>
      </c>
      <c r="L19" s="22">
        <v>361</v>
      </c>
      <c r="M19" s="55">
        <v>339</v>
      </c>
      <c r="N19" s="55">
        <f t="shared" si="4"/>
        <v>22</v>
      </c>
      <c r="O19" s="69">
        <f t="shared" si="0"/>
        <v>1881</v>
      </c>
      <c r="P19" s="64">
        <v>1582</v>
      </c>
      <c r="Q19" s="40">
        <f t="shared" si="5"/>
        <v>299</v>
      </c>
      <c r="R19" s="17"/>
      <c r="S19" s="17"/>
      <c r="T19" s="17"/>
    </row>
    <row r="20" spans="1:20" ht="18" customHeight="1" x14ac:dyDescent="0.2">
      <c r="A20" s="162" t="s">
        <v>39</v>
      </c>
      <c r="B20" s="77" t="s">
        <v>13</v>
      </c>
      <c r="C20" s="18">
        <v>7</v>
      </c>
      <c r="D20" s="54">
        <v>5</v>
      </c>
      <c r="E20" s="19">
        <f t="shared" si="1"/>
        <v>2</v>
      </c>
      <c r="F20" s="42"/>
      <c r="G20" s="135"/>
      <c r="H20" s="136"/>
      <c r="I20" s="18">
        <v>431</v>
      </c>
      <c r="J20" s="54">
        <v>327</v>
      </c>
      <c r="K20" s="19">
        <f t="shared" si="3"/>
        <v>104</v>
      </c>
      <c r="L20" s="18">
        <v>165</v>
      </c>
      <c r="M20" s="54">
        <v>131</v>
      </c>
      <c r="N20" s="54">
        <f t="shared" si="4"/>
        <v>34</v>
      </c>
      <c r="O20" s="68">
        <f t="shared" si="0"/>
        <v>603</v>
      </c>
      <c r="P20" s="63">
        <v>463</v>
      </c>
      <c r="Q20" s="39">
        <f t="shared" si="5"/>
        <v>140</v>
      </c>
      <c r="R20" s="17"/>
      <c r="S20" s="17"/>
      <c r="T20" s="17"/>
    </row>
    <row r="21" spans="1:20" ht="18" customHeight="1" x14ac:dyDescent="0.2">
      <c r="A21" s="164"/>
      <c r="B21" s="79" t="s">
        <v>14</v>
      </c>
      <c r="C21" s="26">
        <v>11</v>
      </c>
      <c r="D21" s="57">
        <v>3</v>
      </c>
      <c r="E21" s="27">
        <f t="shared" si="1"/>
        <v>8</v>
      </c>
      <c r="F21" s="26">
        <v>0</v>
      </c>
      <c r="G21" s="134">
        <v>0</v>
      </c>
      <c r="H21" s="27">
        <f t="shared" si="2"/>
        <v>0</v>
      </c>
      <c r="I21" s="26">
        <v>182</v>
      </c>
      <c r="J21" s="57">
        <v>442</v>
      </c>
      <c r="K21" s="27">
        <f t="shared" si="3"/>
        <v>-260</v>
      </c>
      <c r="L21" s="26">
        <v>9</v>
      </c>
      <c r="M21" s="57">
        <v>27</v>
      </c>
      <c r="N21" s="57">
        <f t="shared" si="4"/>
        <v>-18</v>
      </c>
      <c r="O21" s="70">
        <f t="shared" si="0"/>
        <v>202</v>
      </c>
      <c r="P21" s="34">
        <v>472</v>
      </c>
      <c r="Q21" s="35">
        <f t="shared" si="5"/>
        <v>-270</v>
      </c>
      <c r="R21" s="17"/>
      <c r="S21" s="17"/>
      <c r="T21" s="17"/>
    </row>
    <row r="22" spans="1:20" ht="18" customHeight="1" x14ac:dyDescent="0.2">
      <c r="A22" s="163"/>
      <c r="B22" s="78" t="s">
        <v>15</v>
      </c>
      <c r="C22" s="22">
        <v>16</v>
      </c>
      <c r="D22" s="55">
        <v>13</v>
      </c>
      <c r="E22" s="23">
        <f t="shared" si="1"/>
        <v>3</v>
      </c>
      <c r="F22" s="22">
        <v>0</v>
      </c>
      <c r="G22" s="133">
        <v>2</v>
      </c>
      <c r="H22" s="23">
        <f t="shared" si="2"/>
        <v>-2</v>
      </c>
      <c r="I22" s="22">
        <v>459</v>
      </c>
      <c r="J22" s="55">
        <v>379</v>
      </c>
      <c r="K22" s="23">
        <f t="shared" si="3"/>
        <v>80</v>
      </c>
      <c r="L22" s="22">
        <v>75</v>
      </c>
      <c r="M22" s="55">
        <v>82</v>
      </c>
      <c r="N22" s="55">
        <f t="shared" si="4"/>
        <v>-7</v>
      </c>
      <c r="O22" s="69">
        <f t="shared" si="0"/>
        <v>550</v>
      </c>
      <c r="P22" s="64">
        <v>476</v>
      </c>
      <c r="Q22" s="40">
        <f t="shared" si="5"/>
        <v>74</v>
      </c>
      <c r="R22" s="17"/>
      <c r="S22" s="17"/>
      <c r="T22" s="17"/>
    </row>
    <row r="23" spans="1:20" ht="18" customHeight="1" x14ac:dyDescent="0.2">
      <c r="A23" s="162" t="s">
        <v>27</v>
      </c>
      <c r="B23" s="77" t="s">
        <v>16</v>
      </c>
      <c r="C23" s="18">
        <v>521</v>
      </c>
      <c r="D23" s="54">
        <v>356</v>
      </c>
      <c r="E23" s="19">
        <f t="shared" si="1"/>
        <v>165</v>
      </c>
      <c r="F23" s="18">
        <v>41</v>
      </c>
      <c r="G23" s="132">
        <v>31</v>
      </c>
      <c r="H23" s="19">
        <f t="shared" si="2"/>
        <v>10</v>
      </c>
      <c r="I23" s="18">
        <v>317</v>
      </c>
      <c r="J23" s="54">
        <v>119</v>
      </c>
      <c r="K23" s="19">
        <f t="shared" si="3"/>
        <v>198</v>
      </c>
      <c r="L23" s="18">
        <v>10</v>
      </c>
      <c r="M23" s="54">
        <v>0</v>
      </c>
      <c r="N23" s="54">
        <f t="shared" si="4"/>
        <v>10</v>
      </c>
      <c r="O23" s="68">
        <f t="shared" si="0"/>
        <v>889</v>
      </c>
      <c r="P23" s="63">
        <v>506</v>
      </c>
      <c r="Q23" s="39">
        <f t="shared" si="5"/>
        <v>383</v>
      </c>
      <c r="R23" s="17"/>
      <c r="S23" s="17"/>
      <c r="T23" s="17"/>
    </row>
    <row r="24" spans="1:20" ht="18" customHeight="1" x14ac:dyDescent="0.2">
      <c r="A24" s="164"/>
      <c r="B24" s="79" t="s">
        <v>21</v>
      </c>
      <c r="C24" s="26">
        <v>49</v>
      </c>
      <c r="D24" s="57">
        <v>23</v>
      </c>
      <c r="E24" s="27">
        <f t="shared" si="1"/>
        <v>26</v>
      </c>
      <c r="F24" s="26">
        <v>0</v>
      </c>
      <c r="G24" s="134">
        <v>0</v>
      </c>
      <c r="H24" s="27">
        <f t="shared" si="2"/>
        <v>0</v>
      </c>
      <c r="I24" s="26">
        <v>14</v>
      </c>
      <c r="J24" s="57">
        <v>63</v>
      </c>
      <c r="K24" s="27">
        <f t="shared" si="3"/>
        <v>-49</v>
      </c>
      <c r="L24" s="26">
        <v>0</v>
      </c>
      <c r="M24" s="57">
        <v>0</v>
      </c>
      <c r="N24" s="57">
        <f t="shared" si="4"/>
        <v>0</v>
      </c>
      <c r="O24" s="70">
        <f t="shared" si="0"/>
        <v>63</v>
      </c>
      <c r="P24" s="34">
        <v>86</v>
      </c>
      <c r="Q24" s="35">
        <f t="shared" si="5"/>
        <v>-23</v>
      </c>
      <c r="R24" s="17"/>
      <c r="S24" s="17"/>
      <c r="T24" s="17"/>
    </row>
    <row r="25" spans="1:20" ht="18" customHeight="1" x14ac:dyDescent="0.2">
      <c r="A25" s="163"/>
      <c r="B25" s="78" t="s">
        <v>22</v>
      </c>
      <c r="C25" s="22">
        <v>1227</v>
      </c>
      <c r="D25" s="55">
        <v>1292</v>
      </c>
      <c r="E25" s="23">
        <f t="shared" si="1"/>
        <v>-65</v>
      </c>
      <c r="F25" s="22">
        <v>123</v>
      </c>
      <c r="G25" s="133">
        <v>130</v>
      </c>
      <c r="H25" s="23">
        <f t="shared" si="2"/>
        <v>-7</v>
      </c>
      <c r="I25" s="22">
        <v>282</v>
      </c>
      <c r="J25" s="55">
        <v>319</v>
      </c>
      <c r="K25" s="23">
        <f t="shared" si="3"/>
        <v>-37</v>
      </c>
      <c r="L25" s="22">
        <v>4</v>
      </c>
      <c r="M25" s="55">
        <v>6</v>
      </c>
      <c r="N25" s="55">
        <f t="shared" si="4"/>
        <v>-2</v>
      </c>
      <c r="O25" s="69">
        <f t="shared" si="0"/>
        <v>1636</v>
      </c>
      <c r="P25" s="64">
        <v>1747</v>
      </c>
      <c r="Q25" s="40">
        <f t="shared" si="5"/>
        <v>-111</v>
      </c>
      <c r="R25" s="17"/>
      <c r="S25" s="17"/>
      <c r="T25" s="17"/>
    </row>
    <row r="26" spans="1:20" ht="18" customHeight="1" x14ac:dyDescent="0.2">
      <c r="A26" s="165" t="s">
        <v>17</v>
      </c>
      <c r="B26" s="166"/>
      <c r="C26" s="13">
        <v>351</v>
      </c>
      <c r="D26" s="53">
        <v>263</v>
      </c>
      <c r="E26" s="14">
        <f t="shared" si="1"/>
        <v>88</v>
      </c>
      <c r="F26" s="13">
        <v>1</v>
      </c>
      <c r="G26" s="131">
        <v>0</v>
      </c>
      <c r="H26" s="14">
        <f t="shared" si="2"/>
        <v>1</v>
      </c>
      <c r="I26" s="13">
        <v>355</v>
      </c>
      <c r="J26" s="53">
        <v>323</v>
      </c>
      <c r="K26" s="14">
        <f t="shared" si="3"/>
        <v>32</v>
      </c>
      <c r="L26" s="13">
        <v>43</v>
      </c>
      <c r="M26" s="53">
        <v>31</v>
      </c>
      <c r="N26" s="53">
        <f t="shared" si="4"/>
        <v>12</v>
      </c>
      <c r="O26" s="67">
        <f t="shared" si="0"/>
        <v>750</v>
      </c>
      <c r="P26" s="61">
        <v>617</v>
      </c>
      <c r="Q26" s="38">
        <f t="shared" si="5"/>
        <v>133</v>
      </c>
      <c r="R26" s="17"/>
      <c r="S26" s="17"/>
      <c r="T26" s="17"/>
    </row>
    <row r="27" spans="1:20" ht="18" customHeight="1" x14ac:dyDescent="0.2">
      <c r="A27" s="165" t="s">
        <v>18</v>
      </c>
      <c r="B27" s="166"/>
      <c r="C27" s="13">
        <v>70</v>
      </c>
      <c r="D27" s="53">
        <v>46</v>
      </c>
      <c r="E27" s="14">
        <f t="shared" si="1"/>
        <v>24</v>
      </c>
      <c r="F27" s="13">
        <v>92</v>
      </c>
      <c r="G27" s="131">
        <v>72</v>
      </c>
      <c r="H27" s="14">
        <f t="shared" si="2"/>
        <v>20</v>
      </c>
      <c r="I27" s="13">
        <v>834</v>
      </c>
      <c r="J27" s="53">
        <v>822</v>
      </c>
      <c r="K27" s="14">
        <f t="shared" si="3"/>
        <v>12</v>
      </c>
      <c r="L27" s="13">
        <v>7</v>
      </c>
      <c r="M27" s="53">
        <v>2</v>
      </c>
      <c r="N27" s="53">
        <f t="shared" si="4"/>
        <v>5</v>
      </c>
      <c r="O27" s="67">
        <f t="shared" si="0"/>
        <v>1003</v>
      </c>
      <c r="P27" s="61">
        <v>942</v>
      </c>
      <c r="Q27" s="38">
        <f t="shared" si="5"/>
        <v>61</v>
      </c>
      <c r="R27" s="17"/>
      <c r="S27" s="17"/>
      <c r="T27" s="17"/>
    </row>
    <row r="28" spans="1:20" ht="18" customHeight="1" thickBot="1" x14ac:dyDescent="0.25">
      <c r="A28" s="164" t="s">
        <v>19</v>
      </c>
      <c r="B28" s="169"/>
      <c r="C28" s="44">
        <v>109</v>
      </c>
      <c r="D28" s="59">
        <v>81</v>
      </c>
      <c r="E28" s="45">
        <f t="shared" si="1"/>
        <v>28</v>
      </c>
      <c r="F28" s="44">
        <v>20</v>
      </c>
      <c r="G28" s="142">
        <v>8</v>
      </c>
      <c r="H28" s="45">
        <f t="shared" si="2"/>
        <v>12</v>
      </c>
      <c r="I28" s="44">
        <v>639</v>
      </c>
      <c r="J28" s="59">
        <v>520</v>
      </c>
      <c r="K28" s="45">
        <f t="shared" si="3"/>
        <v>119</v>
      </c>
      <c r="L28" s="44">
        <v>109</v>
      </c>
      <c r="M28" s="59">
        <v>97</v>
      </c>
      <c r="N28" s="59">
        <f t="shared" si="4"/>
        <v>12</v>
      </c>
      <c r="O28" s="71">
        <f t="shared" si="0"/>
        <v>877</v>
      </c>
      <c r="P28" s="62">
        <v>706</v>
      </c>
      <c r="Q28" s="41">
        <f t="shared" si="5"/>
        <v>171</v>
      </c>
      <c r="R28" s="17"/>
      <c r="S28" s="17"/>
      <c r="T28" s="17"/>
    </row>
    <row r="29" spans="1:20" ht="18" customHeight="1" thickTop="1" x14ac:dyDescent="0.2">
      <c r="A29" s="167" t="s">
        <v>34</v>
      </c>
      <c r="B29" s="168"/>
      <c r="C29" s="46">
        <v>2862</v>
      </c>
      <c r="D29" s="60">
        <v>2482</v>
      </c>
      <c r="E29" s="37">
        <f t="shared" si="1"/>
        <v>380</v>
      </c>
      <c r="F29" s="46">
        <v>2494</v>
      </c>
      <c r="G29" s="36">
        <v>2384</v>
      </c>
      <c r="H29" s="37">
        <f t="shared" si="2"/>
        <v>110</v>
      </c>
      <c r="I29" s="46">
        <v>75074</v>
      </c>
      <c r="J29" s="60">
        <v>73139</v>
      </c>
      <c r="K29" s="37">
        <f t="shared" si="3"/>
        <v>1935</v>
      </c>
      <c r="L29" s="46">
        <v>7338</v>
      </c>
      <c r="M29" s="60">
        <v>8355</v>
      </c>
      <c r="N29" s="60">
        <f t="shared" si="4"/>
        <v>-1017</v>
      </c>
      <c r="O29" s="72">
        <f>SUM(C29,F29,I29,L29)</f>
        <v>87768</v>
      </c>
      <c r="P29" s="36">
        <v>86360</v>
      </c>
      <c r="Q29" s="37">
        <f t="shared" si="5"/>
        <v>1408</v>
      </c>
      <c r="R29" s="32"/>
      <c r="S29" s="17"/>
      <c r="T29" s="17"/>
    </row>
  </sheetData>
  <mergeCells count="17">
    <mergeCell ref="I4:K4"/>
    <mergeCell ref="L4:N4"/>
    <mergeCell ref="O4:Q4"/>
    <mergeCell ref="A6:B6"/>
    <mergeCell ref="F4:H4"/>
    <mergeCell ref="A4:B5"/>
    <mergeCell ref="C4:E4"/>
    <mergeCell ref="A26:B26"/>
    <mergeCell ref="A27:B27"/>
    <mergeCell ref="A28:B28"/>
    <mergeCell ref="A29:B29"/>
    <mergeCell ref="A7:A8"/>
    <mergeCell ref="A9:A11"/>
    <mergeCell ref="A12:A13"/>
    <mergeCell ref="A14:A19"/>
    <mergeCell ref="A20:A22"/>
    <mergeCell ref="A23:A25"/>
  </mergeCells>
  <phoneticPr fontId="2"/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H30</vt:lpstr>
      <vt:lpstr>R2</vt:lpstr>
      <vt:lpstr>比較</vt:lpstr>
      <vt:lpstr>'R2'!Print_Area</vt:lpstr>
      <vt:lpstr>比較!Print_Area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2021-09-16T06:58:16Z</dcterms:created>
  <dcterms:modified xsi:type="dcterms:W3CDTF">2023-12-20T06:57:23Z</dcterms:modified>
</cp:coreProperties>
</file>