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08" yWindow="-108" windowWidth="19416" windowHeight="104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W35" i="10"/>
  <c r="BW36" i="10" s="1"/>
  <c r="BE35" i="10"/>
  <c r="AM35" i="10"/>
  <c r="C35" i="10"/>
  <c r="BW34" i="10"/>
  <c r="BE34" i="10"/>
  <c r="C34" i="10"/>
  <c r="U34" i="10" s="1"/>
  <c r="U35" i="10" s="1"/>
  <c r="U36" i="10" s="1"/>
  <c r="BW37" i="10" l="1"/>
  <c r="CO34" i="10" s="1"/>
  <c r="CO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<sst xmlns="http://schemas.openxmlformats.org/spreadsheetml/2006/main" count="1116" uniqueCount="603">
  <si>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</si>
  <si>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</si>
  <si>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</si>
  <si>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</si>
  <si>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</si>
  <si>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</si>
  <si>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</si>
  <si>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</si>
  <si>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</si>
  <si>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</si>
  <si>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</si>
  <si>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</si>
  <si>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</si>
  <si>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</si>
  <si>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</si>
  <si>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</si>
  <si>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</si>
  <si>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</si>
  <si>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</si>
  <si>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</si>
  <si>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</si>
  <si>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</si>
  <si>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</si>
  <si>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</si>
  <si>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</si>
  <si>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</si>
  <si>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</si>
  <si>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</si>
  <si>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</si>
  <si>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</si>
  <si>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</si>
  <si>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</si>
  <si>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</si>
  <si>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</si>
  <si>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</si>
  <si>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</si>
  <si>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</si>
  <si>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</si>
  <si>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</si>
  <si>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</si>
  <si>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</si>
  <si>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</si>
  <si>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</si>
  <si>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</si>
  <si>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</si>
  <si>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</si>
  <si>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</si>
  <si>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</si>
  <si>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</si>
  <si>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</si>
  <si>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</si>
  <si>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</si>
  <si>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</si>
  <si>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</si>
  <si>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</si>
  <si>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</si>
  <si>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</si>
  <si>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</si>
  <si>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</si>
  <si>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</si>
  <si>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</si>
  <si>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</si>
  <si>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</si>
  <si>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</si>
  <si>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</si>
  <si>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</si>
  <si>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</si>
  <si>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</si>
  <si>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</si>
  <si>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</si>
  <si>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</si>
  <si>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</si>
  <si>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</si>
  <si>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</si>
  <si>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</si>
  <si>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</si>
  <si>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</si>
  <si>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</si>
  <si>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</si>
  <si>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</si>
  <si>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</si>
  <si>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</si>
  <si>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</si>
  <si>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</si>
  <si>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</si>
  <si>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</si>
  <si>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</si>
  <si>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</si>
  <si>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</si>
  <si>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</si>
  <si>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</si>
  <si>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</si>
  <si>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</si>
  <si>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</si>
  <si>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</si>
  <si>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</si>
  <si>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</si>
  <si>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</si>
  <si>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</si>
  <si>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</si>
  <si>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</si>
  <si>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</si>
  <si>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</si>
  <si>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</si>
  <si>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</si>
  <si>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</si>
  <si>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</si>
  <si>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</si>
  <si>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</si>
  <si>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</si>
  <si>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</si>
  <si>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</si>
  <si>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</si>
  <si>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</si>
  <si>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</si>
  <si>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</si>
  <si>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</si>
  <si>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</si>
  <si>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</si>
  <si>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</si>
  <si>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</si>
  <si>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</si>
  <si>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</si>
  <si>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</si>
  <si>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</si>
  <si>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</si>
  <si>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</si>
  <si>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</si>
  <si>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</si>
  <si>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</si>
  <si>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</si>
  <si>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</si>
  <si>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</si>
  <si>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</si>
  <si>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</si>
  <si>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</si>
  <si>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</si>
  <si>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</si>
  <si>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</si>
  <si>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</si>
  <si>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</si>
  <si>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</si>
  <si>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</si>
  <si>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</si>
  <si>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</si>
  <si>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</si>
  <si>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</si>
  <si>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</si>
  <si>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</si>
  <si>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</si>
  <si>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</si>
  <si>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</si>
  <si>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</si>
  <si>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</si>
  <si>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</si>
  <si>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</si>
  <si>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</si>
  <si>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</si>
  <si>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</si>
  <si>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</si>
  <si>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</si>
  <si>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</si>
  <si>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</si>
  <si>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</si>
  <si>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</si>
  <si>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</si>
  <si>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</si>
  <si>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</si>
  <si>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</si>
  <si>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</si>
  <si>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</si>
  <si>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</si>
  <si>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</si>
  <si>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</si>
  <si>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</si>
  <si>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</si>
  <si>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</si>
  <si>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</si>
  <si>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</si>
  <si>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</si>
  <si>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</si>
  <si>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</si>
  <si>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</si>
  <si>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</si>
  <si>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</si>
  <si>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</si>
  <si>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</si>
  <si>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</si>
  <si>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</si>
  <si>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</si>
  <si>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</si>
  <si>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</si>
  <si>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</si>
  <si>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</si>
  <si>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</si>
  <si>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</si>
  <si>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</si>
  <si>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</si>
  <si>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</si>
  <si>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</si>
  <si>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</si>
  <si>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</si>
  <si>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</si>
  <si>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</si>
  <si>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</si>
  <si>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</si>
  <si>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</si>
  <si>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</si>
  <si>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</si>
  <si>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</si>
  <si>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</si>
  <si>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</si>
  <si>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</si>
  <si>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</si>
  <si>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</si>
  <si>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</si>
  <si>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</si>
  <si>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</si>
  <si>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神奈川県大磯町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</si>
  <si>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</si>
  <si>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</si>
  <si>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</si>
  <si>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</si>
  <si>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</si>
  <si>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</si>
  <si>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</si>
  <si>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</si>
  <si>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</si>
  <si>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</si>
  <si>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</si>
  <si>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</si>
  <si>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</si>
  <si>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</si>
  <si>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</si>
  <si>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</si>
  <si>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</si>
  <si>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</si>
  <si>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</si>
  <si>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</si>
  <si>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</si>
  <si>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</si>
  <si>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</si>
  <si>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</si>
  <si>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</si>
  <si>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</si>
  <si>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</si>
  <si>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</si>
  <si>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</si>
  <si>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</si>
  <si>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</si>
  <si>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</si>
  <si>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</si>
  <si>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</si>
  <si>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</si>
  <si>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</si>
  <si>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</si>
  <si>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</si>
  <si>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</si>
  <si>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</si>
  <si>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</si>
  <si>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</si>
  <si>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</si>
  <si>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</si>
  <si>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</si>
  <si>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</si>
  <si>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</si>
  <si>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</si>
  <si>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</si>
  <si>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</si>
  <si>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</si>
  <si>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</si>
  <si>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</si>
  <si>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</si>
  <si>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</si>
  <si>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</si>
  <si>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</si>
  <si>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</si>
  <si>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</si>
  <si>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</si>
  <si>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</si>
  <si>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</si>
  <si>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</si>
  <si>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</si>
  <si>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</si>
  <si>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</si>
  <si>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</si>
  <si>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</si>
  <si>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</si>
  <si>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</si>
  <si>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</si>
  <si>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</si>
  <si>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</si>
  <si>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</si>
  <si>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</si>
  <si>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</si>
  <si>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</si>
  <si>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</si>
  <si>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</si>
  <si>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</si>
  <si>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</si>
  <si>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</si>
  <si>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</si>
  <si>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</si>
  <si>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</si>
  <si>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</si>
  <si>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</si>
  <si>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</si>
  <si>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</si>
  <si>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</si>
  <si>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</si>
  <si>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</si>
  <si>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</si>
  <si>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</si>
  <si>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</si>
  <si>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</si>
  <si>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</si>
  <si>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</si>
  <si>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</si>
  <si>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</si>
  <si>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</si>
  <si>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</si>
  <si>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</si>
  <si>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</si>
  <si>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</si>
  <si>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</si>
  <si>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</si>
  <si>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</si>
  <si>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</si>
  <si>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</si>
  <si>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</si>
  <si>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</si>
  <si>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</si>
  <si>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</si>
  <si>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</si>
  <si>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</si>
  <si>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</si>
  <si>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</si>
  <si>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</si>
  <si>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</si>
  <si>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</si>
  <si>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</si>
  <si>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</si>
  <si>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</si>
  <si>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</si>
  <si>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</si>
  <si>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</si>
  <si>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</si>
  <si>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</si>
  <si>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</si>
  <si>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</si>
  <si>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</si>
  <si>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</si>
  <si>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</si>
  <si>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</si>
  <si>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</si>
  <si>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</si>
  <si>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</si>
  <si>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</si>
  <si>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</si>
  <si>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</si>
  <si>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</si>
  <si>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</si>
  <si>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</si>
  <si>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</si>
  <si>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</si>
  <si>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</si>
  <si>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</si>
  <si>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</si>
  <si>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</si>
  <si>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</si>
  <si>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</si>
  <si>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神奈川県大磯町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</si>
  <si>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</si>
  <si>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</si>
  <si>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</si>
  <si>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</si>
  <si>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</si>
  <si>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</si>
  <si>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</si>
  <si>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</si>
  <si>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</si>
  <si>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</si>
  <si>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</si>
  <si>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</si>
  <si>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</si>
  <si>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</si>
  <si>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</si>
  <si>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</si>
  <si>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</si>
  <si>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</si>
  <si>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</si>
  <si>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</si>
  <si>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</si>
  <si>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</si>
  <si>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</si>
  <si>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</si>
  <si>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</si>
  <si>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</si>
  <si>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</si>
  <si>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</si>
  <si>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</si>
  <si>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</si>
  <si>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</si>
  <si>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</si>
  <si>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</si>
  <si>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</si>
  <si>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</si>
  <si>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</si>
  <si>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</si>
  <si>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</si>
  <si>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</si>
  <si>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</si>
  <si>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</si>
  <si>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</si>
  <si>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</si>
  <si>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</si>
  <si>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</si>
  <si>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</si>
  <si>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</si>
  <si>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</si>
  <si>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</si>
  <si>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</si>
  <si>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</si>
  <si>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</si>
  <si>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</si>
  <si>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</si>
  <si>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</si>
  <si>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</si>
  <si>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</si>
  <si>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</si>
  <si>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</si>
  <si>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</si>
  <si>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</si>
  <si>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</si>
  <si>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</si>
  <si>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</si>
  <si>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</si>
  <si>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</si>
  <si>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</si>
  <si>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</si>
  <si>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</si>
  <si>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</si>
  <si>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</si>
  <si>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</si>
  <si>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</si>
  <si>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</si>
  <si>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</si>
  <si>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</si>
  <si>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</si>
  <si>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</si>
  <si>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</si>
  <si>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</si>
  <si>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</si>
  <si>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</si>
  <si>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</si>
  <si>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</si>
  <si>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</si>
  <si>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</si>
  <si>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</si>
  <si>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</si>
  <si>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</si>
  <si>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</si>
  <si>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</si>
  <si>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</si>
  <si>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</si>
  <si>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</si>
  <si>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</si>
  <si>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</si>
  <si>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</si>
  <si>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</si>
  <si>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</si>
  <si>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</si>
  <si>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</si>
  <si>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</si>
  <si>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</si>
  <si>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</si>
  <si>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</si>
  <si>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</si>
  <si>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</si>
  <si>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</si>
  <si>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</si>
  <si>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</si>
  <si>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</si>
  <si>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</si>
  <si>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</si>
  <si>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</si>
  <si>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</si>
  <si>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</si>
  <si>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</si>
  <si>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</si>
  <si>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</si>
  <si>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</si>
  <si>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</si>
  <si>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</si>
  <si>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</si>
  <si>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</si>
  <si>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</si>
  <si>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</si>
  <si>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</si>
  <si>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</si>
  <si>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</si>
  <si>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</si>
  <si>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</si>
  <si>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</si>
  <si>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</si>
  <si>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</si>
  <si>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</si>
  <si>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</si>
  <si>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</si>
  <si>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</si>
  <si>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</si>
  <si>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</si>
  <si>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</si>
  <si>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</si>
  <si>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</si>
  <si>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</si>
  <si>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</si>
  <si>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</si>
  <si>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</si>
  <si>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</si>
  <si>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</si>
  <si>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</si>
  <si>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</si>
  <si>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</si>
  <si>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</si>
  <si>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</si>
  <si>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</si>
  <si>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</si>
  <si>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</si>
  <si>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</si>
  <si>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</si>
  <si>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</si>
  <si>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</si>
  <si>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</si>
  <si>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</si>
  <si>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</si>
  <si>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</si>
  <si>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</si>
  <si>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</si>
  <si>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</si>
  <si>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</si>
  <si>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</si>
  <si>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</si>
  <si>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</si>
  <si>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</si>
  <si>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</si>
  <si>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</si>
  <si>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</si>
  <si>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</si>
  <si>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</si>
  <si>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</si>
  <si>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</si>
  <si>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</si>
  <si>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</si>
  <si>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</si>
  <si>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</si>
  <si>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</si>
  <si>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</si>
  <si>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</si>
  <si>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</si>
  <si>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</si>
  <si>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</si>
  <si>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</si>
  <si>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</si>
  <si>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</si>
  <si>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</si>
  <si>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</si>
  <si>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</si>
  <si>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</si>
  <si>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</si>
  <si>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</si>
  <si>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</si>
  <si>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</si>
  <si>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</si>
  <si>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</si>
  <si>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1.56</t>
  </si>
  <si>
    <t>▲ 2.86</t>
  </si>
  <si>
    <t>一般会計</t>
  </si>
  <si>
    <t>下水道事業会計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</si>
  <si>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</si>
  <si>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</si>
  <si>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</si>
  <si>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</si>
  <si>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</si>
  <si>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</si>
  <si>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</si>
  <si>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</si>
  <si>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</si>
  <si>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</si>
  <si>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</si>
  <si>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大磯町土地開発公社</t>
    <rPh sb="0" eb="3">
      <t>オオイソマチ</t>
    </rPh>
    <rPh sb="3" eb="9">
      <t>トチカイハツコウシャ</t>
    </rPh>
    <phoneticPr fontId="2"/>
  </si>
  <si>
    <t>-</t>
    <phoneticPr fontId="2"/>
  </si>
  <si>
    <t>公益財団法人かながわ海岸美化財団</t>
    <rPh sb="0" eb="6">
      <t>コウエキザイダンホウジン</t>
    </rPh>
    <rPh sb="10" eb="16">
      <t>カイガンビカザイダン</t>
    </rPh>
    <phoneticPr fontId="2"/>
  </si>
  <si>
    <t>神奈川県市町村職員退職手当組合</t>
    <rPh sb="0" eb="4">
      <t>カナガワケン</t>
    </rPh>
    <rPh sb="4" eb="7">
      <t>シチョウソン</t>
    </rPh>
    <rPh sb="7" eb="11">
      <t>ショクインタイショク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</si>
  <si>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5">
      <t>イリョウコウイキレンゴウ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</si>
  <si>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5">
      <t>イリョウコウイキレンゴウ</t>
    </rPh>
    <rPh sb="16" eb="20">
      <t>コウキコウレイ</t>
    </rPh>
    <rPh sb="20" eb="21">
      <t>シャ</t>
    </rPh>
    <rPh sb="21" eb="23">
      <t>イリョウ</t>
    </rPh>
    <rPh sb="23" eb="25">
      <t>トクベツ</t>
    </rPh>
    <rPh sb="25" eb="27">
      <t>カイケイ</t>
    </rPh>
    <phoneticPr fontId="2"/>
  </si>
  <si>
    <t>神奈川県町村情報システム共同事業組合</t>
    <rPh sb="0" eb="4">
      <t>カナガワケン</t>
    </rPh>
    <rPh sb="4" eb="8">
      <t>チョウソンジョウホウ</t>
    </rPh>
    <rPh sb="12" eb="18">
      <t>キョウドウジギョウクミアイ</t>
    </rPh>
    <phoneticPr fontId="2"/>
  </si>
  <si>
    <t>本庁舎建設基金</t>
    <rPh sb="0" eb="3">
      <t>ホンチョウシャ</t>
    </rPh>
    <rPh sb="3" eb="7">
      <t>ケンセツキキン</t>
    </rPh>
    <phoneticPr fontId="5"/>
  </si>
  <si>
    <t>公共施設整備基金</t>
    <rPh sb="0" eb="2">
      <t>コウキョウ</t>
    </rPh>
    <rPh sb="2" eb="4">
      <t>シセツ</t>
    </rPh>
    <rPh sb="4" eb="6">
      <t>セイビ</t>
    </rPh>
    <rPh sb="6" eb="8">
      <t>キキン</t>
    </rPh>
    <phoneticPr fontId="2"/>
  </si>
  <si>
    <t>町民会館建設基金</t>
    <rPh sb="0" eb="8">
      <t>チョウミンカイカンケンセツキキン</t>
    </rPh>
    <phoneticPr fontId="2"/>
  </si>
  <si>
    <t>地域福祉基金</t>
    <rPh sb="0" eb="6">
      <t>チイキフクシキキン</t>
    </rPh>
    <phoneticPr fontId="2"/>
  </si>
  <si>
    <t>旧吉田茂邸整備活性化等基金</t>
    <rPh sb="0" eb="5">
      <t>キュウヨシダシゲルテイ</t>
    </rPh>
    <rPh sb="5" eb="13">
      <t>セイビカッセイカトウキキン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</si>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</sst>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C145-4750-831B-A0A78E1619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14910</c:v>
                </c:pt>
                <c:pt idx="1">
                  <c:v>51204</c:v>
                </c:pt>
                <c:pt idx="2">
                  <c:v>24058</c:v>
                </c:pt>
                <c:pt idx="3">
                  <c:v>44846</c:v>
                </c:pt>
                <c:pt idx="4">
                  <c:v>23609</c:v>
                </c:pt>
              </c:numCache>
            </c:numRef>
          </c:val>
          <c:smooth val="0"/>
          <c:extLst>
            <c:ext xmlns:c16="http://schemas.microsoft.com/office/drawing/2014/chart" uri="{C3380CC4-5D6E-409C-BE32-E72D297353CC}">
              <c16:uniqueId val="{00000001-C145-4750-831B-A0A78E1619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9.07</c:v>
                </c:pt>
                <c:pt idx="1">
                  <c:v>12.6</c:v>
                </c:pt>
                <c:pt idx="2">
                  <c:v>8.6999999999999993</c:v>
                </c:pt>
                <c:pt idx="3">
                  <c:v>10.45</c:v>
                </c:pt>
                <c:pt idx="4">
                  <c:v>10.41</c:v>
                </c:pt>
              </c:numCache>
            </c:numRef>
          </c:val>
          <c:extLst>
            <c:ext xmlns:c16="http://schemas.microsoft.com/office/drawing/2014/chart" uri="{C3380CC4-5D6E-409C-BE32-E72D297353CC}">
              <c16:uniqueId val="{00000000-6F6C-470A-A12C-EC122D4F4B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c:v>
                </c:pt>
                <c:pt idx="1">
                  <c:v>15.01</c:v>
                </c:pt>
                <c:pt idx="2">
                  <c:v>16.29</c:v>
                </c:pt>
                <c:pt idx="3">
                  <c:v>19.75</c:v>
                </c:pt>
                <c:pt idx="4">
                  <c:v>17.63</c:v>
                </c:pt>
              </c:numCache>
            </c:numRef>
          </c:val>
          <c:extLst>
            <c:ext xmlns:c16="http://schemas.microsoft.com/office/drawing/2014/chart" uri="{C3380CC4-5D6E-409C-BE32-E72D297353CC}">
              <c16:uniqueId val="{00000001-6F6C-470A-A12C-EC122D4F4B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4.9000000000000004</c:v>
                </c:pt>
                <c:pt idx="1">
                  <c:v>3.71</c:v>
                </c:pt>
                <c:pt idx="2">
                  <c:v>-1.56</c:v>
                </c:pt>
                <c:pt idx="3">
                  <c:v>7.09</c:v>
                </c:pt>
                <c:pt idx="4">
                  <c:v>-2.86</c:v>
                </c:pt>
              </c:numCache>
            </c:numRef>
          </c:val>
          <c:smooth val="0"/>
          <c:extLst>
            <c:ext xmlns:c16="http://schemas.microsoft.com/office/drawing/2014/chart" uri="{C3380CC4-5D6E-409C-BE32-E72D297353CC}">
              <c16:uniqueId val="{00000002-6F6C-470A-A12C-EC122D4F4B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c:v>
                </c:pt>
                <c:pt idx="2">
                  <c:v>#N/A</c:v>
                </c:pt>
                <c:pt idx="3">
                  <c:v>0.27</c:v>
                </c:pt>
                <c:pt idx="4">
                  <c:v>0</c:v>
                </c:pt>
                <c:pt idx="5">
                  <c:v>0</c:v>
                </c:pt>
                <c:pt idx="6">
                  <c:v>0</c:v>
                </c:pt>
                <c:pt idx="7">
                  <c:v>0</c:v>
                </c:pt>
                <c:pt idx="8">
                  <c:v>0</c:v>
                </c:pt>
                <c:pt idx="9">
                  <c:v>0</c:v>
                </c:pt>
              </c:numCache>
            </c:numRef>
          </c:val>
          <c:extLst>
            <c:ext xmlns:c16="http://schemas.microsoft.com/office/drawing/2014/chart" uri="{C3380CC4-5D6E-409C-BE32-E72D297353CC}">
              <c16:uniqueId val="{00000000-963B-4437-8B98-4D60E82CC0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3B-4437-8B98-4D60E82CC0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3B-4437-8B98-4D60E82CC0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63B-4437-8B98-4D60E82CC0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63B-4437-8B98-4D60E82CC04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0.31</c:v>
                </c:pt>
                <c:pt idx="4">
                  <c:v>#N/A</c:v>
                </c:pt>
                <c:pt idx="5">
                  <c:v>0.27</c:v>
                </c:pt>
                <c:pt idx="6">
                  <c:v>#N/A</c:v>
                </c:pt>
                <c:pt idx="7">
                  <c:v>0.16</c:v>
                </c:pt>
                <c:pt idx="8">
                  <c:v>#N/A</c:v>
                </c:pt>
                <c:pt idx="9">
                  <c:v>0.27</c:v>
                </c:pt>
              </c:numCache>
            </c:numRef>
          </c:val>
          <c:extLst>
            <c:ext xmlns:c16="http://schemas.microsoft.com/office/drawing/2014/chart" uri="{C3380CC4-5D6E-409C-BE32-E72D297353CC}">
              <c16:uniqueId val="{00000005-963B-4437-8B98-4D60E82CC04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0.3</c:v>
                </c:pt>
                <c:pt idx="4">
                  <c:v>#N/A</c:v>
                </c:pt>
                <c:pt idx="5">
                  <c:v>1.02</c:v>
                </c:pt>
                <c:pt idx="6">
                  <c:v>#N/A</c:v>
                </c:pt>
                <c:pt idx="7">
                  <c:v>0.8</c:v>
                </c:pt>
                <c:pt idx="8">
                  <c:v>#N/A</c:v>
                </c:pt>
                <c:pt idx="9">
                  <c:v>0.49</c:v>
                </c:pt>
              </c:numCache>
            </c:numRef>
          </c:val>
          <c:extLst>
            <c:ext xmlns:c16="http://schemas.microsoft.com/office/drawing/2014/chart" uri="{C3380CC4-5D6E-409C-BE32-E72D297353CC}">
              <c16:uniqueId val="{00000006-963B-4437-8B98-4D60E82CC04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3.53</c:v>
                </c:pt>
                <c:pt idx="2">
                  <c:v>#N/A</c:v>
                </c:pt>
                <c:pt idx="3">
                  <c:v>2.35</c:v>
                </c:pt>
                <c:pt idx="4">
                  <c:v>#N/A</c:v>
                </c:pt>
                <c:pt idx="5">
                  <c:v>2.72</c:v>
                </c:pt>
                <c:pt idx="6">
                  <c:v>#N/A</c:v>
                </c:pt>
                <c:pt idx="7">
                  <c:v>2.67</c:v>
                </c:pt>
                <c:pt idx="8">
                  <c:v>#N/A</c:v>
                </c:pt>
                <c:pt idx="9">
                  <c:v>2.12</c:v>
                </c:pt>
              </c:numCache>
            </c:numRef>
          </c:val>
          <c:extLst>
            <c:ext xmlns:c16="http://schemas.microsoft.com/office/drawing/2014/chart" uri="{C3380CC4-5D6E-409C-BE32-E72D297353CC}">
              <c16:uniqueId val="{00000007-963B-4437-8B98-4D60E82CC04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0.8</c:v>
                </c:pt>
                <c:pt idx="6">
                  <c:v>#N/A</c:v>
                </c:pt>
                <c:pt idx="7">
                  <c:v>2.12</c:v>
                </c:pt>
                <c:pt idx="8">
                  <c:v>#N/A</c:v>
                </c:pt>
                <c:pt idx="9">
                  <c:v>3.46</c:v>
                </c:pt>
              </c:numCache>
            </c:numRef>
          </c:val>
          <c:extLst>
            <c:ext xmlns:c16="http://schemas.microsoft.com/office/drawing/2014/chart" uri="{C3380CC4-5D6E-409C-BE32-E72D297353CC}">
              <c16:uniqueId val="{00000008-963B-4437-8B98-4D60E82CC0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9.07</c:v>
                </c:pt>
                <c:pt idx="2">
                  <c:v>#N/A</c:v>
                </c:pt>
                <c:pt idx="3">
                  <c:v>12.6</c:v>
                </c:pt>
                <c:pt idx="4">
                  <c:v>#N/A</c:v>
                </c:pt>
                <c:pt idx="5">
                  <c:v>8.6999999999999993</c:v>
                </c:pt>
                <c:pt idx="6">
                  <c:v>#N/A</c:v>
                </c:pt>
                <c:pt idx="7">
                  <c:v>10.45</c:v>
                </c:pt>
                <c:pt idx="8">
                  <c:v>#N/A</c:v>
                </c:pt>
                <c:pt idx="9">
                  <c:v>10.4</c:v>
                </c:pt>
              </c:numCache>
            </c:numRef>
          </c:val>
          <c:extLst>
            <c:ext xmlns:c16="http://schemas.microsoft.com/office/drawing/2014/chart" uri="{C3380CC4-5D6E-409C-BE32-E72D297353CC}">
              <c16:uniqueId val="{00000009-963B-4437-8B98-4D60E82CC0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831</c:v>
                </c:pt>
                <c:pt idx="5">
                  <c:v>843</c:v>
                </c:pt>
                <c:pt idx="8">
                  <c:v>873</c:v>
                </c:pt>
                <c:pt idx="11">
                  <c:v>890</c:v>
                </c:pt>
                <c:pt idx="14">
                  <c:v>890</c:v>
                </c:pt>
              </c:numCache>
            </c:numRef>
          </c:val>
          <c:extLst>
            <c:ext xmlns:c16="http://schemas.microsoft.com/office/drawing/2014/chart" uri="{C3380CC4-5D6E-409C-BE32-E72D297353CC}">
              <c16:uniqueId val="{00000000-5075-40C0-B2AA-F1182C3FA5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75-40C0-B2AA-F1182C3FA5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75-40C0-B2AA-F1182C3FA5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75-40C0-B2AA-F1182C3FA5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561</c:v>
                </c:pt>
                <c:pt idx="3">
                  <c:v>519</c:v>
                </c:pt>
                <c:pt idx="6">
                  <c:v>479</c:v>
                </c:pt>
                <c:pt idx="9">
                  <c:v>503</c:v>
                </c:pt>
                <c:pt idx="12">
                  <c:v>484</c:v>
                </c:pt>
              </c:numCache>
            </c:numRef>
          </c:val>
          <c:extLst>
            <c:ext xmlns:c16="http://schemas.microsoft.com/office/drawing/2014/chart" uri="{C3380CC4-5D6E-409C-BE32-E72D297353CC}">
              <c16:uniqueId val="{00000004-5075-40C0-B2AA-F1182C3FA5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5-40C0-B2AA-F1182C3FA5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75-40C0-B2AA-F1182C3FA5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631</c:v>
                </c:pt>
                <c:pt idx="3">
                  <c:v>638</c:v>
                </c:pt>
                <c:pt idx="6">
                  <c:v>654</c:v>
                </c:pt>
                <c:pt idx="9">
                  <c:v>733</c:v>
                </c:pt>
                <c:pt idx="12">
                  <c:v>722</c:v>
                </c:pt>
              </c:numCache>
            </c:numRef>
          </c:val>
          <c:extLst>
            <c:ext xmlns:c16="http://schemas.microsoft.com/office/drawing/2014/chart" uri="{C3380CC4-5D6E-409C-BE32-E72D297353CC}">
              <c16:uniqueId val="{00000007-5075-40C0-B2AA-F1182C3FA5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361</c:v>
                </c:pt>
                <c:pt idx="2">
                  <c:v>#N/A</c:v>
                </c:pt>
                <c:pt idx="3">
                  <c:v>#N/A</c:v>
                </c:pt>
                <c:pt idx="4">
                  <c:v>314</c:v>
                </c:pt>
                <c:pt idx="5">
                  <c:v>#N/A</c:v>
                </c:pt>
                <c:pt idx="6">
                  <c:v>#N/A</c:v>
                </c:pt>
                <c:pt idx="7">
                  <c:v>260</c:v>
                </c:pt>
                <c:pt idx="8">
                  <c:v>#N/A</c:v>
                </c:pt>
                <c:pt idx="9">
                  <c:v>#N/A</c:v>
                </c:pt>
                <c:pt idx="10">
                  <c:v>346</c:v>
                </c:pt>
                <c:pt idx="11">
                  <c:v>#N/A</c:v>
                </c:pt>
                <c:pt idx="12">
                  <c:v>#N/A</c:v>
                </c:pt>
                <c:pt idx="13">
                  <c:v>316</c:v>
                </c:pt>
                <c:pt idx="14">
                  <c:v>#N/A</c:v>
                </c:pt>
              </c:numCache>
            </c:numRef>
          </c:val>
          <c:smooth val="0"/>
          <c:extLst>
            <c:ext xmlns:c16="http://schemas.microsoft.com/office/drawing/2014/chart" uri="{C3380CC4-5D6E-409C-BE32-E72D297353CC}">
              <c16:uniqueId val="{00000008-5075-40C0-B2AA-F1182C3FA5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11216</c:v>
                </c:pt>
                <c:pt idx="5">
                  <c:v>11134</c:v>
                </c:pt>
                <c:pt idx="8">
                  <c:v>11031</c:v>
                </c:pt>
                <c:pt idx="11">
                  <c:v>11118</c:v>
                </c:pt>
                <c:pt idx="14">
                  <c:v>10726</c:v>
                </c:pt>
              </c:numCache>
            </c:numRef>
          </c:val>
          <c:extLst>
            <c:ext xmlns:c16="http://schemas.microsoft.com/office/drawing/2014/chart" uri="{C3380CC4-5D6E-409C-BE32-E72D297353CC}">
              <c16:uniqueId val="{00000000-E70C-4A07-918D-8F64ABDB51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525</c:v>
                </c:pt>
                <c:pt idx="11">
                  <c:v>899</c:v>
                </c:pt>
                <c:pt idx="14">
                  <c:v>899</c:v>
                </c:pt>
              </c:numCache>
            </c:numRef>
          </c:val>
          <c:extLst>
            <c:ext xmlns:c16="http://schemas.microsoft.com/office/drawing/2014/chart" uri="{C3380CC4-5D6E-409C-BE32-E72D297353CC}">
              <c16:uniqueId val="{00000001-E70C-4A07-918D-8F64ABDB51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2958</c:v>
                </c:pt>
                <c:pt idx="5">
                  <c:v>3578</c:v>
                </c:pt>
                <c:pt idx="8">
                  <c:v>4308</c:v>
                </c:pt>
                <c:pt idx="11">
                  <c:v>5127</c:v>
                </c:pt>
                <c:pt idx="14">
                  <c:v>5555</c:v>
                </c:pt>
              </c:numCache>
            </c:numRef>
          </c:val>
          <c:extLst>
            <c:ext xmlns:c16="http://schemas.microsoft.com/office/drawing/2014/chart" uri="{C3380CC4-5D6E-409C-BE32-E72D297353CC}">
              <c16:uniqueId val="{00000002-E70C-4A07-918D-8F64ABDB51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0C-4A07-918D-8F64ABDB51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0C-4A07-918D-8F64ABDB51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0C-4A07-918D-8F64ABDB51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2321</c:v>
                </c:pt>
                <c:pt idx="3">
                  <c:v>2278</c:v>
                </c:pt>
                <c:pt idx="6">
                  <c:v>2181</c:v>
                </c:pt>
                <c:pt idx="9">
                  <c:v>2112</c:v>
                </c:pt>
                <c:pt idx="12">
                  <c:v>2067</c:v>
                </c:pt>
              </c:numCache>
            </c:numRef>
          </c:val>
          <c:extLst>
            <c:ext xmlns:c16="http://schemas.microsoft.com/office/drawing/2014/chart" uri="{C3380CC4-5D6E-409C-BE32-E72D297353CC}">
              <c16:uniqueId val="{00000006-E70C-4A07-918D-8F64ABDB51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70C-4A07-918D-8F64ABDB51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7915</c:v>
                </c:pt>
                <c:pt idx="3">
                  <c:v>7837</c:v>
                </c:pt>
                <c:pt idx="6">
                  <c:v>7544</c:v>
                </c:pt>
                <c:pt idx="9">
                  <c:v>7211</c:v>
                </c:pt>
                <c:pt idx="12">
                  <c:v>7157</c:v>
                </c:pt>
              </c:numCache>
            </c:numRef>
          </c:val>
          <c:extLst>
            <c:ext xmlns:c16="http://schemas.microsoft.com/office/drawing/2014/chart" uri="{C3380CC4-5D6E-409C-BE32-E72D297353CC}">
              <c16:uniqueId val="{00000008-E70C-4A07-918D-8F64ABDB51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688</c:v>
                </c:pt>
                <c:pt idx="3">
                  <c:v>688</c:v>
                </c:pt>
                <c:pt idx="6">
                  <c:v>688</c:v>
                </c:pt>
                <c:pt idx="9">
                  <c:v>688</c:v>
                </c:pt>
                <c:pt idx="12">
                  <c:v>688</c:v>
                </c:pt>
              </c:numCache>
            </c:numRef>
          </c:val>
          <c:extLst>
            <c:ext xmlns:c16="http://schemas.microsoft.com/office/drawing/2014/chart" uri="{C3380CC4-5D6E-409C-BE32-E72D297353CC}">
              <c16:uniqueId val="{00000009-E70C-4A07-918D-8F64ABDB51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7777</c:v>
                </c:pt>
                <c:pt idx="3">
                  <c:v>8264</c:v>
                </c:pt>
                <c:pt idx="6">
                  <c:v>8191</c:v>
                </c:pt>
                <c:pt idx="9">
                  <c:v>8534</c:v>
                </c:pt>
                <c:pt idx="12">
                  <c:v>8048</c:v>
                </c:pt>
              </c:numCache>
            </c:numRef>
          </c:val>
          <c:extLst>
            <c:ext xmlns:c16="http://schemas.microsoft.com/office/drawing/2014/chart" uri="{C3380CC4-5D6E-409C-BE32-E72D297353CC}">
              <c16:uniqueId val="{0000000A-E70C-4A07-918D-8F64ABDB51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4528</c:v>
                </c:pt>
                <c:pt idx="2">
                  <c:v>#N/A</c:v>
                </c:pt>
                <c:pt idx="3">
                  <c:v>#N/A</c:v>
                </c:pt>
                <c:pt idx="4">
                  <c:v>4355</c:v>
                </c:pt>
                <c:pt idx="5">
                  <c:v>#N/A</c:v>
                </c:pt>
                <c:pt idx="6">
                  <c:v>#N/A</c:v>
                </c:pt>
                <c:pt idx="7">
                  <c:v>2741</c:v>
                </c:pt>
                <c:pt idx="8">
                  <c:v>#N/A</c:v>
                </c:pt>
                <c:pt idx="9">
                  <c:v>#N/A</c:v>
                </c:pt>
                <c:pt idx="10">
                  <c:v>1401</c:v>
                </c:pt>
                <c:pt idx="11">
                  <c:v>#N/A</c:v>
                </c:pt>
                <c:pt idx="12">
                  <c:v>#N/A</c:v>
                </c:pt>
                <c:pt idx="13">
                  <c:v>781</c:v>
                </c:pt>
                <c:pt idx="14">
                  <c:v>#N/A</c:v>
                </c:pt>
              </c:numCache>
            </c:numRef>
          </c:val>
          <c:smooth val="0"/>
          <c:extLst>
            <c:ext xmlns:c16="http://schemas.microsoft.com/office/drawing/2014/chart" uri="{C3380CC4-5D6E-409C-BE32-E72D297353CC}">
              <c16:uniqueId val="{0000000B-E70C-4A07-918D-8F64ABDB51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1147</c:v>
                </c:pt>
                <c:pt idx="1">
                  <c:v>1504</c:v>
                </c:pt>
                <c:pt idx="2">
                  <c:v>1312</c:v>
                </c:pt>
              </c:numCache>
            </c:numRef>
          </c:val>
          <c:extLst>
            <c:ext xmlns:c16="http://schemas.microsoft.com/office/drawing/2014/chart" uri="{C3380CC4-5D6E-409C-BE32-E72D297353CC}">
              <c16:uniqueId val="{00000000-819C-498D-8827-61CDE8BE79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19C-498D-8827-61CDE8BE79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2204</c:v>
                </c:pt>
                <c:pt idx="1">
                  <c:v>2569</c:v>
                </c:pt>
                <c:pt idx="2">
                  <c:v>3071</c:v>
                </c:pt>
              </c:numCache>
            </c:numRef>
          </c:val>
          <c:extLst>
            <c:ext xmlns:c16="http://schemas.microsoft.com/office/drawing/2014/chart" uri="{C3380CC4-5D6E-409C-BE32-E72D297353CC}">
              <c16:uniqueId val="{00000002-819C-498D-8827-61CDE8BE79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基準財政需要額に算入された公債費は前年度と同じ値となっている。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実質公債費比率の分子については、元利償還金や公営企業の元利償還金に対する繰入金の減により減少している。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Ｐゴシック" panose="020B0600070205080204" pitchFamily="50" charset="-128"/>
              <a:ea typeface="ＭＳ Ｐゴシック" panose="020B0600070205080204" pitchFamily="50" charset="-128"/>
            </a:rPr>
            <a:t>該当なし。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地方債の償還による現在高の減や、退職手当負担見込額の減などにより、将来負担額は前年度に比べ減少している。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また、充当可能基金の増加により充当可能財源等が増加しているため、将来負担比率の分子は減少している。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決算における余剰金を財政調整基金、公共施設整備基金、本庁舎建設基金に積立てを行った。また、定期的に本庁舎建設基金に積立てを行っているほか、寄附金を各種基金に積立てを行っ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今後、活用が見込まれる基金については、計画的に積立てを行うように努める。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・本庁舎建設基金：大磯町本庁舎建設の財源とするため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・公共施設整備基金：大磯町公共施設整備費に充当するため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・町民会館建設基金：大磯町町民会館建設の財源とするため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・地域福祉基金：地域福祉の増進を図る事業の資金に充てるため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・旧吉田茂邸整備活性化等基金：吉田茂元総理大臣の旧邸宅の再建等に係る整備及び活性化を目的とした事業推進を図るため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・本庁舎建設基金については、今後予定される本庁舎の建替えに向けて定期的に積立てを行っているため増加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・公共施設整備基金については、令和３年度決算において生じた余剰金の積立て及び寄附金の積立てを行ったことによる増加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・地域福祉基金については、寄附金の積立てを行ったことによる増加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・本庁舎建設基金については、本庁舎の今後の整備の方向性を検討しつつ、必要に応じて積立てを行う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・公共施設整備基金については、公共施設等総合管理計画に沿った施設管理に費用を要する見込みであるため、決算余剰金などの積立て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を可能な限り行っていく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・町民会館建設基金については、現状維持を見込んでいる。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・地域福祉基金については、今後の活用に備え、寄附金等の積立てを行っていく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・旧吉田茂邸整備活性化等基金については、旧吉田茂邸運営に関する歳入と歳出の状況により、取崩しや積立てを行っていく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当初予算や補正予算において取崩しを行い、令和３年度決算において歳入では町民税や地方交付税が見込みを上回り、歳出では事業を執行した結果の残として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額が生じたことによる余剰金の積立てを行ったが、最終的な取崩し額が積立て額を上回ったため、減少となった。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財政調整基金の残高は、各年度の取崩しを行った状態で標準財政規模の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近年は、利子収入の増のみとなっている。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現状では、減債基金を活用する償還計画を立てていないため、現状維持を見込んでいる。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32,265
32,051
17.18
12,392,842
11,601,953
774,700
7,443,218
8,047,657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類似団体平均は上回っているものの、全国平均を上回る高齢化率（令和５年１月１日現在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％）であるため、今後は町民税の減少が見込まれる。また、町内に中心となる産業もないことなどから財政基盤は脆弱性がある。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近年横ばいで推移しているが、令和２年度以降は緩やかに減少傾向にある。地域経済の活性化や定住促進を図るとともに町税等の徴収強化に取組み自主財源の確保に努める。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788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ポイント下回っている。今後も事業の見直しを更に進めるとともに、全ての事務事業の優先度を厳しく点検し、優先度の低い事業については、廃止・縮小を進め経常経費の削減を図る。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63</xdr:row>
      <xdr:rowOff>12954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6469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63</xdr:row>
      <xdr:rowOff>119126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6469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63500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976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人件費については、一般職給や会計年度任用職員報酬などの増により増加しており、物件費についても委託料等の増により増加しているため、前年度を上回っている。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類似団体平均と比較すると下回ってはいるが、今後も事業の見直しなどによりコストの削減を図る。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120351</xdr:rowOff>
    </xdr:from>
    <xdr:to>
      <xdr:col>23</xdr:col>
      <xdr:colOff>133350</xdr:colOff>
      <xdr:row>83</xdr:row>
      <xdr:rowOff>6136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79251"/>
          <a:ext cx="838200" cy="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88004</xdr:rowOff>
    </xdr:from>
    <xdr:to>
      <xdr:col>19</xdr:col>
      <xdr:colOff>133350</xdr:colOff>
      <xdr:row>82</xdr:row>
      <xdr:rowOff>120351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46904"/>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24530</xdr:rowOff>
    </xdr:from>
    <xdr:to>
      <xdr:col>15</xdr:col>
      <xdr:colOff>82550</xdr:colOff>
      <xdr:row>82</xdr:row>
      <xdr:rowOff>88004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83430"/>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169866</xdr:rowOff>
    </xdr:from>
    <xdr:to>
      <xdr:col>11</xdr:col>
      <xdr:colOff>31750</xdr:colOff>
      <xdr:row>82</xdr:row>
      <xdr:rowOff>24530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57316"/>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126786</xdr:rowOff>
    </xdr:from>
    <xdr:to>
      <xdr:col>23</xdr:col>
      <xdr:colOff>184150</xdr:colOff>
      <xdr:row>83</xdr:row>
      <xdr:rowOff>56936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143313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69551</xdr:rowOff>
    </xdr:from>
    <xdr:to>
      <xdr:col>19</xdr:col>
      <xdr:colOff>184150</xdr:colOff>
      <xdr:row>82</xdr:row>
      <xdr:rowOff>171151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9878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97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37204</xdr:rowOff>
    </xdr:from>
    <xdr:to>
      <xdr:col>15</xdr:col>
      <xdr:colOff>133350</xdr:colOff>
      <xdr:row>82</xdr:row>
      <xdr:rowOff>138804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148981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145180</xdr:rowOff>
    </xdr:from>
    <xdr:to>
      <xdr:col>11</xdr:col>
      <xdr:colOff>82550</xdr:colOff>
      <xdr:row>82</xdr:row>
      <xdr:rowOff>75330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85507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0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119066</xdr:rowOff>
    </xdr:from>
    <xdr:to>
      <xdr:col>7</xdr:col>
      <xdr:colOff>31750</xdr:colOff>
      <xdr:row>82</xdr:row>
      <xdr:rowOff>49216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59393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7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給与改正などにより、前年よりも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今後も給与水準の適正化に努めるとともに、人事評価制度や職員研修などによる職員の資質向上に努める。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150586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7410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87</xdr:row>
      <xdr:rowOff>85271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74107"/>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教諭等の教職員数が比較的多いなど、類似団体平均を毎年上回っている状態である。大磯町定員適正化計画に則り、事務事業の見直し、退職者数・採用者数の調整、民間活力の活用などの方策により定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人を維持することにより適正な定員管理に努める。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61</xdr:row>
      <xdr:rowOff>110762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450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76291</xdr:rowOff>
    </xdr:from>
    <xdr:to>
      <xdr:col>77</xdr:col>
      <xdr:colOff>44450</xdr:colOff>
      <xdr:row>61</xdr:row>
      <xdr:rowOff>86632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474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76291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0544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46990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950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59962</xdr:rowOff>
    </xdr:from>
    <xdr:to>
      <xdr:col>81</xdr:col>
      <xdr:colOff>95250</xdr:colOff>
      <xdr:row>61</xdr:row>
      <xdr:rowOff>161562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32039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122209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8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25491</xdr:rowOff>
    </xdr:from>
    <xdr:to>
      <xdr:col>73</xdr:col>
      <xdr:colOff>44450</xdr:colOff>
      <xdr:row>61</xdr:row>
      <xdr:rowOff>127091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公債費における元利償還金が減少したことなど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緊急度、ニーズを的確に把握した事業の選択により起債に大きく頼ることのない財政運営に努める。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112304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919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39</xdr:row>
      <xdr:rowOff>139881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988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139881</xdr:rowOff>
    </xdr:from>
    <xdr:to>
      <xdr:col>72</xdr:col>
      <xdr:colOff>203200</xdr:colOff>
      <xdr:row>40</xdr:row>
      <xdr:rowOff>23585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264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9797</xdr:rowOff>
    </xdr:from>
    <xdr:to>
      <xdr:col>68</xdr:col>
      <xdr:colOff>152400</xdr:colOff>
      <xdr:row>40</xdr:row>
      <xdr:rowOff>23585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677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89081</xdr:rowOff>
    </xdr:from>
    <xdr:to>
      <xdr:col>73</xdr:col>
      <xdr:colOff>44450</xdr:colOff>
      <xdr:row>40</xdr:row>
      <xdr:rowOff>19231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29408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ポイント減少している。主な要因としては、地方債の現在高等の将来負担額が減少したことが挙げられる。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類似平均団体を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ポイント上回っており、今後も地方債の発行が見込まれるが、起債に大きく頼ることのない財政運営に努める。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49651</xdr:rowOff>
    </xdr:from>
    <xdr:to>
      <xdr:col>81</xdr:col>
      <xdr:colOff>44450</xdr:colOff>
      <xdr:row>14</xdr:row>
      <xdr:rowOff>151916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49951"/>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151916</xdr:rowOff>
    </xdr:from>
    <xdr:to>
      <xdr:col>77</xdr:col>
      <xdr:colOff>44450</xdr:colOff>
      <xdr:row>16</xdr:row>
      <xdr:rowOff>80191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52216"/>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80191</xdr:rowOff>
    </xdr:from>
    <xdr:to>
      <xdr:col>72</xdr:col>
      <xdr:colOff>203200</xdr:colOff>
      <xdr:row>18</xdr:row>
      <xdr:rowOff>70515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23391"/>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70515</xdr:rowOff>
    </xdr:from>
    <xdr:to>
      <xdr:col>68</xdr:col>
      <xdr:colOff>152400</xdr:colOff>
      <xdr:row>18</xdr:row>
      <xdr:rowOff>109583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5661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170301</xdr:rowOff>
    </xdr:from>
    <xdr:to>
      <xdr:col>81</xdr:col>
      <xdr:colOff>95250</xdr:colOff>
      <xdr:row>14</xdr:row>
      <xdr:rowOff>100451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142378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7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101116</xdr:rowOff>
    </xdr:from>
    <xdr:to>
      <xdr:col>77</xdr:col>
      <xdr:colOff>95250</xdr:colOff>
      <xdr:row>15</xdr:row>
      <xdr:rowOff>31266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58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29391</xdr:rowOff>
    </xdr:from>
    <xdr:to>
      <xdr:col>73</xdr:col>
      <xdr:colOff>44450</xdr:colOff>
      <xdr:row>16</xdr:row>
      <xdr:rowOff>130991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115768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19715</xdr:rowOff>
    </xdr:from>
    <xdr:to>
      <xdr:col>68</xdr:col>
      <xdr:colOff>203200</xdr:colOff>
      <xdr:row>18</xdr:row>
      <xdr:rowOff>121315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106092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32,265
32,051
17.18
12,392,842
11,601,953
774,700
7,443,218
8,047,657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幼稚園教諭等の教職員数が比較的多いなど、類似団体平均より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ポイント上回っている。また、一般職給や会計年度任用職員報酬などの増により、前年度と比較して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ポイント増加している。大磯町定員適正化計画に則り、退職者数・採用者数の調整を行うなど、定員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人を維持することにより適正な職員の定員管理に努める。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39</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00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94996</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00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72136</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872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xdr:rowOff>
    </xdr:from>
    <xdr:to>
      <xdr:col>6</xdr:col>
      <xdr:colOff>171450</xdr:colOff>
      <xdr:row>38</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103141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委託料や需用費などの増により前年度と比較して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今後も業務の民間委託等の取組みにより経費が増加することが予測されるため、委託等による効果が最大限発揮できるよう行政サービスの質を維持しつつ、物件費の抑制に努める。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016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131572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016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747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ポイント下回ったが、サービス利用の増加等に伴う自立支援給付費などの増加により前年度と比較して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今後は社会保障費の増加が見込まれるが、受益と負担における公平性の視点から、町単独制度をはじめ適正な行政サービスを提供し、財政を圧迫する上昇傾向に歯止めをかけるよう努める。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75293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後期高齢者医療特別会計繰出金などの減により、前年度と比較して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今後もサービスの多様化等による社会保障費の増加が見込まれるが、各特別会計における保険料などの適正化を図ることなどにより、普通会計の負担を減らすよう努める。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15422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44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58</xdr:row>
      <xdr:rowOff>18143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880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62</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62243"/>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29028</xdr:rowOff>
    </xdr:from>
    <xdr:to>
      <xdr:col>69</xdr:col>
      <xdr:colOff>92075</xdr:colOff>
      <xdr:row>62</xdr:row>
      <xdr:rowOff>61685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658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149678</xdr:rowOff>
    </xdr:from>
    <xdr:to>
      <xdr:col>69</xdr:col>
      <xdr:colOff>142875</xdr:colOff>
      <xdr:row>62</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64605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10885</xdr:rowOff>
    </xdr:from>
    <xdr:to>
      <xdr:col>65</xdr:col>
      <xdr:colOff>53975</xdr:colOff>
      <xdr:row>62</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下水道事業会計繰出金などの減により、前年度と比較して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今後は町単独補助金について費用対効果や事業の必要性等を再確認し、適正な交付に努める。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70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35</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28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60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学校教育施設等整備事業債等の償還が終了したが、平成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年度に借り入れた臨時財政対策債の償還が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始まったことにより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前年度と同じ値になった。今後も増加が見込まれるため、緊急度・住民ニーズを的確に把握した事業の選択により起債に大きく頼ることのない財政運営に努める。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20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75</xdr:row>
      <xdr:rowOff>161289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152146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公債費を除く経常収支比率では、人件費の占める割合が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％で最も高いが、類似団体平均は下回っている。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引き続き事務事業の見直しを行い、優先度の低い事業は、廃止・縮小を進めるなど行政の効率化を図り、経常的経費の削減に努める。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781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79</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781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43180</xdr:rowOff>
    </xdr:from>
    <xdr:to>
      <xdr:col>73</xdr:col>
      <xdr:colOff>180975</xdr:colOff>
      <xdr:row>79</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877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79</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56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88916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48699</xdr:rowOff>
    </xdr:from>
    <xdr:to>
      <xdr:col>29</xdr:col>
      <xdr:colOff>127000</xdr:colOff>
      <xdr:row>17</xdr:row>
      <xdr:rowOff>86549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0974"/>
          <a:ext cx="647700" cy="3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33476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5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86549</xdr:rowOff>
    </xdr:from>
    <xdr:to>
      <xdr:col>26</xdr:col>
      <xdr:colOff>50800</xdr:colOff>
      <xdr:row>17</xdr:row>
      <xdr:rowOff>114030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8824"/>
          <a:ext cx="698500" cy="2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114030</xdr:rowOff>
    </xdr:from>
    <xdr:to>
      <xdr:col>22</xdr:col>
      <xdr:colOff>114300</xdr:colOff>
      <xdr:row>17</xdr:row>
      <xdr:rowOff>156974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6305"/>
          <a:ext cx="698500" cy="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156974</xdr:rowOff>
    </xdr:from>
    <xdr:to>
      <xdr:col>18</xdr:col>
      <xdr:colOff>177800</xdr:colOff>
      <xdr:row>18</xdr:row>
      <xdr:rowOff>2995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9249"/>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169349</xdr:rowOff>
    </xdr:from>
    <xdr:to>
      <xdr:col>29</xdr:col>
      <xdr:colOff>177800</xdr:colOff>
      <xdr:row>17</xdr:row>
      <xdr:rowOff>99499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35749</xdr:rowOff>
    </xdr:from>
    <xdr:to>
      <xdr:col>26</xdr:col>
      <xdr:colOff>101600</xdr:colOff>
      <xdr:row>17</xdr:row>
      <xdr:rowOff>137349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147526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6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63230</xdr:rowOff>
    </xdr:from>
    <xdr:to>
      <xdr:col>22</xdr:col>
      <xdr:colOff>165100</xdr:colOff>
      <xdr:row>17</xdr:row>
      <xdr:rowOff>164830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3557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106174</xdr:rowOff>
    </xdr:from>
    <xdr:to>
      <xdr:col>19</xdr:col>
      <xdr:colOff>38100</xdr:colOff>
      <xdr:row>18</xdr:row>
      <xdr:rowOff>36324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21101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123645</xdr:rowOff>
    </xdr:from>
    <xdr:to>
      <xdr:col>15</xdr:col>
      <xdr:colOff>101600</xdr:colOff>
      <xdr:row>18</xdr:row>
      <xdr:rowOff>53795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38572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19501</xdr:rowOff>
    </xdr:from>
    <xdr:to>
      <xdr:col>29</xdr:col>
      <xdr:colOff>127000</xdr:colOff>
      <xdr:row>36</xdr:row>
      <xdr:rowOff>35826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72751"/>
          <a:ext cx="647700" cy="1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19501</xdr:rowOff>
    </xdr:from>
    <xdr:to>
      <xdr:col>26</xdr:col>
      <xdr:colOff>50800</xdr:colOff>
      <xdr:row>36</xdr:row>
      <xdr:rowOff>70879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72751"/>
          <a:ext cx="698500" cy="5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40018</xdr:rowOff>
    </xdr:from>
    <xdr:to>
      <xdr:col>22</xdr:col>
      <xdr:colOff>114300</xdr:colOff>
      <xdr:row>36</xdr:row>
      <xdr:rowOff>70879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93268"/>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14357</xdr:rowOff>
    </xdr:from>
    <xdr:to>
      <xdr:col>18</xdr:col>
      <xdr:colOff>177800</xdr:colOff>
      <xdr:row>36</xdr:row>
      <xdr:rowOff>40018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7607"/>
          <a:ext cx="698500" cy="2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327926</xdr:rowOff>
    </xdr:from>
    <xdr:to>
      <xdr:col>29</xdr:col>
      <xdr:colOff>177800</xdr:colOff>
      <xdr:row>36</xdr:row>
      <xdr:rowOff>86626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300003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1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311601</xdr:rowOff>
    </xdr:from>
    <xdr:to>
      <xdr:col>26</xdr:col>
      <xdr:colOff>101600</xdr:colOff>
      <xdr:row>36</xdr:row>
      <xdr:rowOff>70301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55078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0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20079</xdr:rowOff>
    </xdr:from>
    <xdr:to>
      <xdr:col>22</xdr:col>
      <xdr:colOff>165100</xdr:colOff>
      <xdr:row>36</xdr:row>
      <xdr:rowOff>121679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7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106456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332118</xdr:rowOff>
    </xdr:from>
    <xdr:to>
      <xdr:col>19</xdr:col>
      <xdr:colOff>38100</xdr:colOff>
      <xdr:row>36</xdr:row>
      <xdr:rowOff>90818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4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75595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306457</xdr:rowOff>
    </xdr:from>
    <xdr:to>
      <xdr:col>15</xdr:col>
      <xdr:colOff>101600</xdr:colOff>
      <xdr:row>36</xdr:row>
      <xdr:rowOff>65157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6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49934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32,265
32,051
17.18
12,392,842
11,601,953
774,700
7,443,218
8,047,657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164732</xdr:rowOff>
    </xdr:from>
    <xdr:to>
      <xdr:col>24</xdr:col>
      <xdr:colOff>63500</xdr:colOff>
      <xdr:row>35</xdr:row>
      <xdr:rowOff>59099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4032"/>
          <a:ext cx="838200" cy="6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59099</xdr:rowOff>
    </xdr:from>
    <xdr:to>
      <xdr:col>19</xdr:col>
      <xdr:colOff>177800</xdr:colOff>
      <xdr:row>35</xdr:row>
      <xdr:rowOff>93599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9849"/>
          <a:ext cx="889000" cy="3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93599</xdr:rowOff>
    </xdr:from>
    <xdr:to>
      <xdr:col>15</xdr:col>
      <xdr:colOff>50800</xdr:colOff>
      <xdr:row>36</xdr:row>
      <xdr:rowOff>78645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4349"/>
          <a:ext cx="8890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78645</xdr:rowOff>
    </xdr:from>
    <xdr:to>
      <xdr:col>10</xdr:col>
      <xdr:colOff>114300</xdr:colOff>
      <xdr:row>36</xdr:row>
      <xdr:rowOff>88284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0845"/>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113932</xdr:rowOff>
    </xdr:from>
    <xdr:to>
      <xdr:col>24</xdr:col>
      <xdr:colOff>114300</xdr:colOff>
      <xdr:row>35</xdr:row>
      <xdr:rowOff>44082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136809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8299</xdr:rowOff>
    </xdr:from>
    <xdr:to>
      <xdr:col>20</xdr:col>
      <xdr:colOff>38100</xdr:colOff>
      <xdr:row>35</xdr:row>
      <xdr:rowOff>109899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126426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42799</xdr:rowOff>
    </xdr:from>
    <xdr:to>
      <xdr:col>15</xdr:col>
      <xdr:colOff>101600</xdr:colOff>
      <xdr:row>35</xdr:row>
      <xdr:rowOff>144399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160926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27845</xdr:rowOff>
    </xdr:from>
    <xdr:to>
      <xdr:col>10</xdr:col>
      <xdr:colOff>165100</xdr:colOff>
      <xdr:row>36</xdr:row>
      <xdr:rowOff>129445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145972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37484</xdr:rowOff>
    </xdr:from>
    <xdr:to>
      <xdr:col>6</xdr:col>
      <xdr:colOff>38100</xdr:colOff>
      <xdr:row>36</xdr:row>
      <xdr:rowOff>139084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155611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123813</xdr:rowOff>
    </xdr:from>
    <xdr:to>
      <xdr:col>24</xdr:col>
      <xdr:colOff>63500</xdr:colOff>
      <xdr:row>59</xdr:row>
      <xdr:rowOff>9650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7913"/>
          <a:ext cx="8382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9650</xdr:rowOff>
    </xdr:from>
    <xdr:to>
      <xdr:col>19</xdr:col>
      <xdr:colOff>177800</xdr:colOff>
      <xdr:row>59</xdr:row>
      <xdr:rowOff>29233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25200"/>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29233</xdr:rowOff>
    </xdr:from>
    <xdr:to>
      <xdr:col>15</xdr:col>
      <xdr:colOff>50800</xdr:colOff>
      <xdr:row>59</xdr:row>
      <xdr:rowOff>56748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44783"/>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56748</xdr:rowOff>
    </xdr:from>
    <xdr:to>
      <xdr:col>10</xdr:col>
      <xdr:colOff>114300</xdr:colOff>
      <xdr:row>59</xdr:row>
      <xdr:rowOff>75844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72298"/>
          <a:ext cx="889000" cy="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73013</xdr:rowOff>
    </xdr:from>
    <xdr:to>
      <xdr:col>24</xdr:col>
      <xdr:colOff>114300</xdr:colOff>
      <xdr:row>59</xdr:row>
      <xdr:rowOff>3163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51440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130300</xdr:rowOff>
    </xdr:from>
    <xdr:to>
      <xdr:col>20</xdr:col>
      <xdr:colOff>38100</xdr:colOff>
      <xdr:row>59</xdr:row>
      <xdr:rowOff>60450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51577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149883</xdr:rowOff>
    </xdr:from>
    <xdr:to>
      <xdr:col>15</xdr:col>
      <xdr:colOff>101600</xdr:colOff>
      <xdr:row>59</xdr:row>
      <xdr:rowOff>80033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71160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5948</xdr:rowOff>
    </xdr:from>
    <xdr:to>
      <xdr:col>10</xdr:col>
      <xdr:colOff>165100</xdr:colOff>
      <xdr:row>59</xdr:row>
      <xdr:rowOff>107548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98675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25044</xdr:rowOff>
    </xdr:from>
    <xdr:to>
      <xdr:col>6</xdr:col>
      <xdr:colOff>38100</xdr:colOff>
      <xdr:row>59</xdr:row>
      <xdr:rowOff>126644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117771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147701</xdr:rowOff>
    </xdr:from>
    <xdr:to>
      <xdr:col>24</xdr:col>
      <xdr:colOff>63500</xdr:colOff>
      <xdr:row>77</xdr:row>
      <xdr:rowOff>168366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49351"/>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147701</xdr:rowOff>
    </xdr:from>
    <xdr:to>
      <xdr:col>19</xdr:col>
      <xdr:colOff>177800</xdr:colOff>
      <xdr:row>78</xdr:row>
      <xdr:rowOff>7934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9351"/>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162880</xdr:rowOff>
    </xdr:from>
    <xdr:to>
      <xdr:col>15</xdr:col>
      <xdr:colOff>50800</xdr:colOff>
      <xdr:row>78</xdr:row>
      <xdr:rowOff>7934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4530"/>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162880</xdr:rowOff>
    </xdr:from>
    <xdr:to>
      <xdr:col>10</xdr:col>
      <xdr:colOff>114300</xdr:colOff>
      <xdr:row>78</xdr:row>
      <xdr:rowOff>21330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4530"/>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117566</xdr:rowOff>
    </xdr:from>
    <xdr:to>
      <xdr:col>24</xdr:col>
      <xdr:colOff>114300</xdr:colOff>
      <xdr:row>78</xdr:row>
      <xdr:rowOff>47716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96901</xdr:rowOff>
    </xdr:from>
    <xdr:to>
      <xdr:col>20</xdr:col>
      <xdr:colOff>38100</xdr:colOff>
      <xdr:row>78</xdr:row>
      <xdr:rowOff>27051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18178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128584</xdr:rowOff>
    </xdr:from>
    <xdr:to>
      <xdr:col>15</xdr:col>
      <xdr:colOff>101600</xdr:colOff>
      <xdr:row>78</xdr:row>
      <xdr:rowOff>58734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49861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112080</xdr:rowOff>
    </xdr:from>
    <xdr:to>
      <xdr:col>10</xdr:col>
      <xdr:colOff>165100</xdr:colOff>
      <xdr:row>78</xdr:row>
      <xdr:rowOff>42230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33357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141980</xdr:rowOff>
    </xdr:from>
    <xdr:to>
      <xdr:col>6</xdr:col>
      <xdr:colOff>38100</xdr:colOff>
      <xdr:row>78</xdr:row>
      <xdr:rowOff>72130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63257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109829</xdr:rowOff>
    </xdr:from>
    <xdr:to>
      <xdr:col>24</xdr:col>
      <xdr:colOff>63500</xdr:colOff>
      <xdr:row>97</xdr:row>
      <xdr:rowOff>45267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9029"/>
          <a:ext cx="838200" cy="10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109829</xdr:rowOff>
    </xdr:from>
    <xdr:to>
      <xdr:col>19</xdr:col>
      <xdr:colOff>177800</xdr:colOff>
      <xdr:row>98</xdr:row>
      <xdr:rowOff>16148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9029"/>
          <a:ext cx="889000" cy="2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16148</xdr:rowOff>
    </xdr:from>
    <xdr:to>
      <xdr:col>15</xdr:col>
      <xdr:colOff>50800</xdr:colOff>
      <xdr:row>98</xdr:row>
      <xdr:rowOff>34554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8248"/>
          <a:ext cx="889000" cy="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34554</xdr:rowOff>
    </xdr:from>
    <xdr:to>
      <xdr:col>10</xdr:col>
      <xdr:colOff>114300</xdr:colOff>
      <xdr:row>98</xdr:row>
      <xdr:rowOff>47117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36654"/>
          <a:ext cx="889000" cy="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165917</xdr:rowOff>
    </xdr:from>
    <xdr:to>
      <xdr:col>24</xdr:col>
      <xdr:colOff>114300</xdr:colOff>
      <xdr:row>97</xdr:row>
      <xdr:rowOff>96067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144344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59029</xdr:rowOff>
    </xdr:from>
    <xdr:to>
      <xdr:col>20</xdr:col>
      <xdr:colOff>38100</xdr:colOff>
      <xdr:row>96</xdr:row>
      <xdr:rowOff>160629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151756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136798</xdr:rowOff>
    </xdr:from>
    <xdr:to>
      <xdr:col>15</xdr:col>
      <xdr:colOff>101600</xdr:colOff>
      <xdr:row>98</xdr:row>
      <xdr:rowOff>66948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58075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155204</xdr:rowOff>
    </xdr:from>
    <xdr:to>
      <xdr:col>10</xdr:col>
      <xdr:colOff>165100</xdr:colOff>
      <xdr:row>98</xdr:row>
      <xdr:rowOff>85354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76481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167767</xdr:rowOff>
    </xdr:from>
    <xdr:to>
      <xdr:col>6</xdr:col>
      <xdr:colOff>38100</xdr:colOff>
      <xdr:row>98</xdr:row>
      <xdr:rowOff>97917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89044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38093</xdr:rowOff>
    </xdr:from>
    <xdr:to>
      <xdr:col>54</xdr:col>
      <xdr:colOff>189865</xdr:colOff>
      <xdr:row>38</xdr:row>
      <xdr:rowOff>21372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81593"/>
          <a:ext cx="1270" cy="135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25199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21372</xdr:rowOff>
    </xdr:from>
    <xdr:to>
      <xdr:col>55</xdr:col>
      <xdr:colOff>88900</xdr:colOff>
      <xdr:row>38</xdr:row>
      <xdr:rowOff>21372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156220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38093</xdr:rowOff>
    </xdr:from>
    <xdr:to>
      <xdr:col>55</xdr:col>
      <xdr:colOff>88900</xdr:colOff>
      <xdr:row>30</xdr:row>
      <xdr:rowOff>38093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36754</xdr:rowOff>
    </xdr:from>
    <xdr:to>
      <xdr:col>55</xdr:col>
      <xdr:colOff>0</xdr:colOff>
      <xdr:row>37</xdr:row>
      <xdr:rowOff>57099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80404"/>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121302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164443</xdr:rowOff>
    </xdr:from>
    <xdr:to>
      <xdr:col>50</xdr:col>
      <xdr:colOff>114300</xdr:colOff>
      <xdr:row>37</xdr:row>
      <xdr:rowOff>57099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07943"/>
          <a:ext cx="889000" cy="109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140564</xdr:rowOff>
    </xdr:from>
    <xdr:to>
      <xdr:col>50</xdr:col>
      <xdr:colOff>165100</xdr:colOff>
      <xdr:row>36</xdr:row>
      <xdr:rowOff>70714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87241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164443</xdr:rowOff>
    </xdr:from>
    <xdr:to>
      <xdr:col>45</xdr:col>
      <xdr:colOff>177800</xdr:colOff>
      <xdr:row>38</xdr:row>
      <xdr:rowOff>115817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07943"/>
          <a:ext cx="889000" cy="13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82771</xdr:rowOff>
    </xdr:from>
    <xdr:to>
      <xdr:col>46</xdr:col>
      <xdr:colOff>38100</xdr:colOff>
      <xdr:row>30</xdr:row>
      <xdr:rowOff>12921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29448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115817</xdr:rowOff>
    </xdr:from>
    <xdr:to>
      <xdr:col>41</xdr:col>
      <xdr:colOff>50800</xdr:colOff>
      <xdr:row>38</xdr:row>
      <xdr:rowOff>131731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30917"/>
          <a:ext cx="8890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66856</xdr:rowOff>
    </xdr:from>
    <xdr:to>
      <xdr:col>41</xdr:col>
      <xdr:colOff>101600</xdr:colOff>
      <xdr:row>36</xdr:row>
      <xdr:rowOff>168456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72713</xdr:rowOff>
    </xdr:from>
    <xdr:to>
      <xdr:col>36</xdr:col>
      <xdr:colOff>165100</xdr:colOff>
      <xdr:row>37</xdr:row>
      <xdr:rowOff>2863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19390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157404</xdr:rowOff>
    </xdr:from>
    <xdr:to>
      <xdr:col>55</xdr:col>
      <xdr:colOff>50800</xdr:colOff>
      <xdr:row>37</xdr:row>
      <xdr:rowOff>87554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135831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6299</xdr:rowOff>
    </xdr:from>
    <xdr:to>
      <xdr:col>50</xdr:col>
      <xdr:colOff>165100</xdr:colOff>
      <xdr:row>37</xdr:row>
      <xdr:rowOff>107899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99026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113643</xdr:rowOff>
    </xdr:from>
    <xdr:to>
      <xdr:col>46</xdr:col>
      <xdr:colOff>38100</xdr:colOff>
      <xdr:row>31</xdr:row>
      <xdr:rowOff>43793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34920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34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65017</xdr:rowOff>
    </xdr:from>
    <xdr:to>
      <xdr:col>41</xdr:col>
      <xdr:colOff>101600</xdr:colOff>
      <xdr:row>38</xdr:row>
      <xdr:rowOff>166617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157744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80931</xdr:rowOff>
    </xdr:from>
    <xdr:to>
      <xdr:col>36</xdr:col>
      <xdr:colOff>165100</xdr:colOff>
      <xdr:row>39</xdr:row>
      <xdr:rowOff>11081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2208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45624</xdr:rowOff>
    </xdr:from>
    <xdr:to>
      <xdr:col>55</xdr:col>
      <xdr:colOff>0</xdr:colOff>
      <xdr:row>58</xdr:row>
      <xdr:rowOff>35999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18274"/>
          <a:ext cx="838200" cy="1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45624</xdr:rowOff>
    </xdr:from>
    <xdr:to>
      <xdr:col>50</xdr:col>
      <xdr:colOff>114300</xdr:colOff>
      <xdr:row>58</xdr:row>
      <xdr:rowOff>32578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18274"/>
          <a:ext cx="889000" cy="1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168625</xdr:rowOff>
    </xdr:from>
    <xdr:to>
      <xdr:col>45</xdr:col>
      <xdr:colOff>177800</xdr:colOff>
      <xdr:row>58</xdr:row>
      <xdr:rowOff>32578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69825"/>
          <a:ext cx="889000" cy="20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168625</xdr:rowOff>
    </xdr:from>
    <xdr:to>
      <xdr:col>41</xdr:col>
      <xdr:colOff>50800</xdr:colOff>
      <xdr:row>58</xdr:row>
      <xdr:rowOff>102286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69825"/>
          <a:ext cx="889000" cy="27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156649</xdr:rowOff>
    </xdr:from>
    <xdr:to>
      <xdr:col>55</xdr:col>
      <xdr:colOff>50800</xdr:colOff>
      <xdr:row>58</xdr:row>
      <xdr:rowOff>86799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71576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166274</xdr:rowOff>
    </xdr:from>
    <xdr:to>
      <xdr:col>50</xdr:col>
      <xdr:colOff>165100</xdr:colOff>
      <xdr:row>57</xdr:row>
      <xdr:rowOff>96424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87551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153228</xdr:rowOff>
    </xdr:from>
    <xdr:to>
      <xdr:col>46</xdr:col>
      <xdr:colOff>38100</xdr:colOff>
      <xdr:row>58</xdr:row>
      <xdr:rowOff>83378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2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74505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117825</xdr:rowOff>
    </xdr:from>
    <xdr:to>
      <xdr:col>41</xdr:col>
      <xdr:colOff>101600</xdr:colOff>
      <xdr:row>57</xdr:row>
      <xdr:rowOff>47975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39102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51486</xdr:rowOff>
    </xdr:from>
    <xdr:to>
      <xdr:col>36</xdr:col>
      <xdr:colOff>165100</xdr:colOff>
      <xdr:row>58</xdr:row>
      <xdr:rowOff>153086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144213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23152</xdr:rowOff>
    </xdr:from>
    <xdr:to>
      <xdr:col>55</xdr:col>
      <xdr:colOff>0</xdr:colOff>
      <xdr:row>79</xdr:row>
      <xdr:rowOff>39269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67702"/>
          <a:ext cx="8382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144824</xdr:rowOff>
    </xdr:from>
    <xdr:to>
      <xdr:col>50</xdr:col>
      <xdr:colOff>114300</xdr:colOff>
      <xdr:row>79</xdr:row>
      <xdr:rowOff>23152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46474"/>
          <a:ext cx="889000" cy="2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144824</xdr:rowOff>
    </xdr:from>
    <xdr:to>
      <xdr:col>45</xdr:col>
      <xdr:colOff>177800</xdr:colOff>
      <xdr:row>78</xdr:row>
      <xdr:rowOff>90323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46474"/>
          <a:ext cx="889000" cy="1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90323</xdr:rowOff>
    </xdr:from>
    <xdr:to>
      <xdr:col>41</xdr:col>
      <xdr:colOff>50800</xdr:colOff>
      <xdr:row>79</xdr:row>
      <xdr:rowOff>23419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3423"/>
          <a:ext cx="8890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159919</xdr:rowOff>
    </xdr:from>
    <xdr:to>
      <xdr:col>55</xdr:col>
      <xdr:colOff>50800</xdr:colOff>
      <xdr:row>79</xdr:row>
      <xdr:rowOff>90069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74846</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143802</xdr:rowOff>
    </xdr:from>
    <xdr:to>
      <xdr:col>50</xdr:col>
      <xdr:colOff>165100</xdr:colOff>
      <xdr:row>79</xdr:row>
      <xdr:rowOff>73952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65079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94024</xdr:rowOff>
    </xdr:from>
    <xdr:to>
      <xdr:col>46</xdr:col>
      <xdr:colOff>38100</xdr:colOff>
      <xdr:row>78</xdr:row>
      <xdr:rowOff>24174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3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39523</xdr:rowOff>
    </xdr:from>
    <xdr:to>
      <xdr:col>41</xdr:col>
      <xdr:colOff>101600</xdr:colOff>
      <xdr:row>78</xdr:row>
      <xdr:rowOff>141123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132250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144069</xdr:rowOff>
    </xdr:from>
    <xdr:to>
      <xdr:col>36</xdr:col>
      <xdr:colOff>165100</xdr:colOff>
      <xdr:row>79</xdr:row>
      <xdr:rowOff>74219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65346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18836</xdr:rowOff>
    </xdr:from>
    <xdr:to>
      <xdr:col>55</xdr:col>
      <xdr:colOff>0</xdr:colOff>
      <xdr:row>98</xdr:row>
      <xdr:rowOff>26870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0936"/>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18836</xdr:rowOff>
    </xdr:from>
    <xdr:to>
      <xdr:col>50</xdr:col>
      <xdr:colOff>114300</xdr:colOff>
      <xdr:row>98</xdr:row>
      <xdr:rowOff>147913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20936"/>
          <a:ext cx="889000" cy="1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147244</xdr:rowOff>
    </xdr:from>
    <xdr:to>
      <xdr:col>45</xdr:col>
      <xdr:colOff>177800</xdr:colOff>
      <xdr:row>98</xdr:row>
      <xdr:rowOff>147913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949344"/>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64246</xdr:rowOff>
    </xdr:from>
    <xdr:to>
      <xdr:col>41</xdr:col>
      <xdr:colOff>50800</xdr:colOff>
      <xdr:row>98</xdr:row>
      <xdr:rowOff>147244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66346"/>
          <a:ext cx="889000" cy="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147520</xdr:rowOff>
    </xdr:from>
    <xdr:to>
      <xdr:col>55</xdr:col>
      <xdr:colOff>50800</xdr:colOff>
      <xdr:row>98</xdr:row>
      <xdr:rowOff>77670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125947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139486</xdr:rowOff>
    </xdr:from>
    <xdr:to>
      <xdr:col>50</xdr:col>
      <xdr:colOff>165100</xdr:colOff>
      <xdr:row>98</xdr:row>
      <xdr:rowOff>69636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60763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97113</xdr:rowOff>
    </xdr:from>
    <xdr:to>
      <xdr:col>46</xdr:col>
      <xdr:colOff>38100</xdr:colOff>
      <xdr:row>99</xdr:row>
      <xdr:rowOff>27263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18390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96444</xdr:rowOff>
    </xdr:from>
    <xdr:to>
      <xdr:col>41</xdr:col>
      <xdr:colOff>101600</xdr:colOff>
      <xdr:row>99</xdr:row>
      <xdr:rowOff>26594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17721</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69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13446</xdr:rowOff>
    </xdr:from>
    <xdr:to>
      <xdr:col>36</xdr:col>
      <xdr:colOff>165100</xdr:colOff>
      <xdr:row>98</xdr:row>
      <xdr:rowOff>115046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106173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73144</xdr:rowOff>
    </xdr:from>
    <xdr:to>
      <xdr:col>85</xdr:col>
      <xdr:colOff>127000</xdr:colOff>
      <xdr:row>77</xdr:row>
      <xdr:rowOff>76166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274794"/>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73144</xdr:rowOff>
    </xdr:from>
    <xdr:to>
      <xdr:col>81</xdr:col>
      <xdr:colOff>50800</xdr:colOff>
      <xdr:row>77</xdr:row>
      <xdr:rowOff>115354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74794"/>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115354</xdr:rowOff>
    </xdr:from>
    <xdr:to>
      <xdr:col>76</xdr:col>
      <xdr:colOff>114300</xdr:colOff>
      <xdr:row>77</xdr:row>
      <xdr:rowOff>124040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31700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124040</xdr:rowOff>
    </xdr:from>
    <xdr:to>
      <xdr:col>71</xdr:col>
      <xdr:colOff>177800</xdr:colOff>
      <xdr:row>77</xdr:row>
      <xdr:rowOff>129167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325690"/>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25366</xdr:rowOff>
    </xdr:from>
    <xdr:to>
      <xdr:col>85</xdr:col>
      <xdr:colOff>177800</xdr:colOff>
      <xdr:row>77</xdr:row>
      <xdr:rowOff>126966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2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3793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22344</xdr:rowOff>
    </xdr:from>
    <xdr:to>
      <xdr:col>81</xdr:col>
      <xdr:colOff>101600</xdr:colOff>
      <xdr:row>77</xdr:row>
      <xdr:rowOff>123944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64554</xdr:rowOff>
    </xdr:from>
    <xdr:to>
      <xdr:col>76</xdr:col>
      <xdr:colOff>165100</xdr:colOff>
      <xdr:row>77</xdr:row>
      <xdr:rowOff>166154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157281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73240</xdr:rowOff>
    </xdr:from>
    <xdr:to>
      <xdr:col>72</xdr:col>
      <xdr:colOff>38100</xdr:colOff>
      <xdr:row>78</xdr:row>
      <xdr:rowOff>3390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165967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78367</xdr:rowOff>
    </xdr:from>
    <xdr:to>
      <xdr:col>67</xdr:col>
      <xdr:colOff>101600</xdr:colOff>
      <xdr:row>78</xdr:row>
      <xdr:rowOff>8517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171094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137908</xdr:rowOff>
    </xdr:from>
    <xdr:to>
      <xdr:col>85</xdr:col>
      <xdr:colOff>127000</xdr:colOff>
      <xdr:row>97</xdr:row>
      <xdr:rowOff>171362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768558"/>
          <a:ext cx="838200" cy="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137908</xdr:rowOff>
    </xdr:from>
    <xdr:to>
      <xdr:col>81</xdr:col>
      <xdr:colOff>50800</xdr:colOff>
      <xdr:row>97</xdr:row>
      <xdr:rowOff>154989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68558"/>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154989</xdr:rowOff>
    </xdr:from>
    <xdr:to>
      <xdr:col>76</xdr:col>
      <xdr:colOff>114300</xdr:colOff>
      <xdr:row>98</xdr:row>
      <xdr:rowOff>21225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85639"/>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21225</xdr:rowOff>
    </xdr:from>
    <xdr:to>
      <xdr:col>71</xdr:col>
      <xdr:colOff>177800</xdr:colOff>
      <xdr:row>98</xdr:row>
      <xdr:rowOff>68816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23325"/>
          <a:ext cx="889000" cy="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120562</xdr:rowOff>
    </xdr:from>
    <xdr:to>
      <xdr:col>85</xdr:col>
      <xdr:colOff>177800</xdr:colOff>
      <xdr:row>98</xdr:row>
      <xdr:rowOff>50712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143439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87108</xdr:rowOff>
    </xdr:from>
    <xdr:to>
      <xdr:col>81</xdr:col>
      <xdr:colOff>101600</xdr:colOff>
      <xdr:row>98</xdr:row>
      <xdr:rowOff>17258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33785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4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104189</xdr:rowOff>
    </xdr:from>
    <xdr:to>
      <xdr:col>76</xdr:col>
      <xdr:colOff>165100</xdr:colOff>
      <xdr:row>98</xdr:row>
      <xdr:rowOff>34339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50866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51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141875</xdr:rowOff>
    </xdr:from>
    <xdr:to>
      <xdr:col>72</xdr:col>
      <xdr:colOff>38100</xdr:colOff>
      <xdr:row>98</xdr:row>
      <xdr:rowOff>72025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88552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5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18016</xdr:rowOff>
    </xdr:from>
    <xdr:to>
      <xdr:col>67</xdr:col>
      <xdr:colOff>101600</xdr:colOff>
      <xdr:row>98</xdr:row>
      <xdr:rowOff>119616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110743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152121</xdr:rowOff>
    </xdr:from>
    <xdr:to>
      <xdr:col>116</xdr:col>
      <xdr:colOff>63500</xdr:colOff>
      <xdr:row>58</xdr:row>
      <xdr:rowOff>152502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9622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129718</xdr:rowOff>
    </xdr:from>
    <xdr:to>
      <xdr:col>111</xdr:col>
      <xdr:colOff>177800</xdr:colOff>
      <xdr:row>58</xdr:row>
      <xdr:rowOff>152502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73818"/>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129718</xdr:rowOff>
    </xdr:from>
    <xdr:to>
      <xdr:col>107</xdr:col>
      <xdr:colOff>50800</xdr:colOff>
      <xdr:row>58</xdr:row>
      <xdr:rowOff>129870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7381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129870</xdr:rowOff>
    </xdr:from>
    <xdr:to>
      <xdr:col>102</xdr:col>
      <xdr:colOff>114300</xdr:colOff>
      <xdr:row>58</xdr:row>
      <xdr:rowOff>130328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7397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101321</xdr:rowOff>
    </xdr:from>
    <xdr:to>
      <xdr:col>116</xdr:col>
      <xdr:colOff>114300</xdr:colOff>
      <xdr:row>59</xdr:row>
      <xdr:rowOff>31471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101702</xdr:rowOff>
    </xdr:from>
    <xdr:to>
      <xdr:col>112</xdr:col>
      <xdr:colOff>38100</xdr:colOff>
      <xdr:row>59</xdr:row>
      <xdr:rowOff>31852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22979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3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78918</xdr:rowOff>
    </xdr:from>
    <xdr:to>
      <xdr:col>107</xdr:col>
      <xdr:colOff>101600</xdr:colOff>
      <xdr:row>59</xdr:row>
      <xdr:rowOff>9068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79070</xdr:rowOff>
    </xdr:from>
    <xdr:to>
      <xdr:col>102</xdr:col>
      <xdr:colOff>165100</xdr:colOff>
      <xdr:row>59</xdr:row>
      <xdr:rowOff>9220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79528</xdr:rowOff>
    </xdr:from>
    <xdr:to>
      <xdr:col>98</xdr:col>
      <xdr:colOff>38100</xdr:colOff>
      <xdr:row>59</xdr:row>
      <xdr:rowOff>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95486</xdr:rowOff>
    </xdr:from>
    <xdr:to>
      <xdr:col>116</xdr:col>
      <xdr:colOff>63500</xdr:colOff>
      <xdr:row>77</xdr:row>
      <xdr:rowOff>108344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97136"/>
          <a:ext cx="8382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83598</xdr:rowOff>
    </xdr:from>
    <xdr:to>
      <xdr:col>111</xdr:col>
      <xdr:colOff>177800</xdr:colOff>
      <xdr:row>77</xdr:row>
      <xdr:rowOff>95486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8524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118326</xdr:rowOff>
    </xdr:from>
    <xdr:to>
      <xdr:col>107</xdr:col>
      <xdr:colOff>50800</xdr:colOff>
      <xdr:row>77</xdr:row>
      <xdr:rowOff>83598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77076"/>
          <a:ext cx="889000" cy="30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73863</xdr:rowOff>
    </xdr:from>
    <xdr:to>
      <xdr:col>102</xdr:col>
      <xdr:colOff>114300</xdr:colOff>
      <xdr:row>75</xdr:row>
      <xdr:rowOff>118326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32613"/>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57544</xdr:rowOff>
    </xdr:from>
    <xdr:to>
      <xdr:col>116</xdr:col>
      <xdr:colOff>114300</xdr:colOff>
      <xdr:row>77</xdr:row>
      <xdr:rowOff>159144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35971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44686</xdr:rowOff>
    </xdr:from>
    <xdr:to>
      <xdr:col>112</xdr:col>
      <xdr:colOff>38100</xdr:colOff>
      <xdr:row>77</xdr:row>
      <xdr:rowOff>146286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137413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32798</xdr:rowOff>
    </xdr:from>
    <xdr:to>
      <xdr:col>107</xdr:col>
      <xdr:colOff>101600</xdr:colOff>
      <xdr:row>77</xdr:row>
      <xdr:rowOff>134398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125525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67526</xdr:rowOff>
    </xdr:from>
    <xdr:to>
      <xdr:col>102</xdr:col>
      <xdr:colOff>165100</xdr:colOff>
      <xdr:row>75</xdr:row>
      <xdr:rowOff>169126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14203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23063</xdr:rowOff>
    </xdr:from>
    <xdr:to>
      <xdr:col>98</xdr:col>
      <xdr:colOff>38100</xdr:colOff>
      <xdr:row>75</xdr:row>
      <xdr:rowOff>124663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141190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359,583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78,686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円となっており、一般職給や会計年度任用職員報酬などの増により前年度よりも増加している。次いで構成項目としては、扶助費が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円、物件費が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62,085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円、補助費等が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子育て世帯臨時特別給付金給付事業の減等により前年度と比較すると減少している。物件費については新型コロナウイルスワクチン接種事業に係る委託料等の影響により増加している。補助費等については、中学校昼食支援補助金等の増により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32,265
32,051
17.18
12,392,842
11,601,953
774,700
7,443,218
8,047,657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42926</xdr:rowOff>
    </xdr:from>
    <xdr:to>
      <xdr:col>24</xdr:col>
      <xdr:colOff>63500</xdr:colOff>
      <xdr:row>34</xdr:row>
      <xdr:rowOff>65786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722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37973</xdr:rowOff>
    </xdr:from>
    <xdr:to>
      <xdr:col>19</xdr:col>
      <xdr:colOff>177800</xdr:colOff>
      <xdr:row>34</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727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37973</xdr:rowOff>
    </xdr:from>
    <xdr:to>
      <xdr:col>15</xdr:col>
      <xdr:colOff>50800</xdr:colOff>
      <xdr:row>34</xdr:row>
      <xdr:rowOff>61976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727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61976</xdr:rowOff>
    </xdr:from>
    <xdr:to>
      <xdr:col>10</xdr:col>
      <xdr:colOff>114300</xdr:colOff>
      <xdr:row>34</xdr:row>
      <xdr:rowOff>111125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1276"/>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14986</xdr:rowOff>
    </xdr:from>
    <xdr:to>
      <xdr:col>24</xdr:col>
      <xdr:colOff>114300</xdr:colOff>
      <xdr:row>34</xdr:row>
      <xdr:rowOff>116586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37863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163576</xdr:rowOff>
    </xdr:from>
    <xdr:to>
      <xdr:col>20</xdr:col>
      <xdr:colOff>38100</xdr:colOff>
      <xdr:row>34</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158623</xdr:rowOff>
    </xdr:from>
    <xdr:to>
      <xdr:col>15</xdr:col>
      <xdr:colOff>101600</xdr:colOff>
      <xdr:row>34</xdr:row>
      <xdr:rowOff>88773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105300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xdr:rowOff>
    </xdr:from>
    <xdr:to>
      <xdr:col>10</xdr:col>
      <xdr:colOff>165100</xdr:colOff>
      <xdr:row>34</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60325</xdr:rowOff>
    </xdr:from>
    <xdr:to>
      <xdr:col>6</xdr:col>
      <xdr:colOff>38100</xdr:colOff>
      <xdr:row>34</xdr:row>
      <xdr:rowOff>161925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112138</xdr:rowOff>
    </xdr:from>
    <xdr:to>
      <xdr:col>24</xdr:col>
      <xdr:colOff>63500</xdr:colOff>
      <xdr:row>57</xdr:row>
      <xdr:rowOff>119854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84788"/>
          <a:ext cx="8382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97317</xdr:rowOff>
    </xdr:from>
    <xdr:to>
      <xdr:col>19</xdr:col>
      <xdr:colOff>177800</xdr:colOff>
      <xdr:row>57</xdr:row>
      <xdr:rowOff>112138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27067"/>
          <a:ext cx="889000" cy="3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97317</xdr:rowOff>
    </xdr:from>
    <xdr:to>
      <xdr:col>15</xdr:col>
      <xdr:colOff>50800</xdr:colOff>
      <xdr:row>57</xdr:row>
      <xdr:rowOff>165981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27067"/>
          <a:ext cx="889000" cy="4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165981</xdr:rowOff>
    </xdr:from>
    <xdr:to>
      <xdr:col>10</xdr:col>
      <xdr:colOff>114300</xdr:colOff>
      <xdr:row>58</xdr:row>
      <xdr:rowOff>46450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38631"/>
          <a:ext cx="889000" cy="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69054</xdr:rowOff>
    </xdr:from>
    <xdr:to>
      <xdr:col>24</xdr:col>
      <xdr:colOff>114300</xdr:colOff>
      <xdr:row>57</xdr:row>
      <xdr:rowOff>170654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47481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61338</xdr:rowOff>
    </xdr:from>
    <xdr:to>
      <xdr:col>20</xdr:col>
      <xdr:colOff>38100</xdr:colOff>
      <xdr:row>57</xdr:row>
      <xdr:rowOff>162938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154065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46517</xdr:rowOff>
    </xdr:from>
    <xdr:to>
      <xdr:col>15</xdr:col>
      <xdr:colOff>101600</xdr:colOff>
      <xdr:row>55</xdr:row>
      <xdr:rowOff>148117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164644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5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115181</xdr:rowOff>
    </xdr:from>
    <xdr:to>
      <xdr:col>10</xdr:col>
      <xdr:colOff>165100</xdr:colOff>
      <xdr:row>58</xdr:row>
      <xdr:rowOff>45331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61858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167100</xdr:rowOff>
    </xdr:from>
    <xdr:to>
      <xdr:col>6</xdr:col>
      <xdr:colOff>38100</xdr:colOff>
      <xdr:row>58</xdr:row>
      <xdr:rowOff>97250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88377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29972</xdr:rowOff>
    </xdr:from>
    <xdr:to>
      <xdr:col>24</xdr:col>
      <xdr:colOff>63500</xdr:colOff>
      <xdr:row>78</xdr:row>
      <xdr:rowOff>93774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03072"/>
          <a:ext cx="838200" cy="6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29972</xdr:rowOff>
    </xdr:from>
    <xdr:to>
      <xdr:col>19</xdr:col>
      <xdr:colOff>177800</xdr:colOff>
      <xdr:row>79</xdr:row>
      <xdr:rowOff>47117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03072"/>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40411</xdr:rowOff>
    </xdr:from>
    <xdr:to>
      <xdr:col>15</xdr:col>
      <xdr:colOff>50800</xdr:colOff>
      <xdr:row>79</xdr:row>
      <xdr:rowOff>47117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8496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40411</xdr:rowOff>
    </xdr:from>
    <xdr:to>
      <xdr:col>10</xdr:col>
      <xdr:colOff>114300</xdr:colOff>
      <xdr:row>79</xdr:row>
      <xdr:rowOff>61412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84961"/>
          <a:ext cx="889000" cy="2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42974</xdr:rowOff>
    </xdr:from>
    <xdr:to>
      <xdr:col>24</xdr:col>
      <xdr:colOff>114300</xdr:colOff>
      <xdr:row>78</xdr:row>
      <xdr:rowOff>144574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150622</xdr:rowOff>
    </xdr:from>
    <xdr:to>
      <xdr:col>20</xdr:col>
      <xdr:colOff>38100</xdr:colOff>
      <xdr:row>78</xdr:row>
      <xdr:rowOff>80772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71899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167767</xdr:rowOff>
    </xdr:from>
    <xdr:to>
      <xdr:col>15</xdr:col>
      <xdr:colOff>101600</xdr:colOff>
      <xdr:row>79</xdr:row>
      <xdr:rowOff>97917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89044</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6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161061</xdr:rowOff>
    </xdr:from>
    <xdr:to>
      <xdr:col>10</xdr:col>
      <xdr:colOff>165100</xdr:colOff>
      <xdr:row>79</xdr:row>
      <xdr:rowOff>91211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82338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2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10612</xdr:rowOff>
    </xdr:from>
    <xdr:to>
      <xdr:col>6</xdr:col>
      <xdr:colOff>38100</xdr:colOff>
      <xdr:row>79</xdr:row>
      <xdr:rowOff>112212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103339</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98323</xdr:rowOff>
    </xdr:from>
    <xdr:to>
      <xdr:col>24</xdr:col>
      <xdr:colOff>63500</xdr:colOff>
      <xdr:row>97</xdr:row>
      <xdr:rowOff>118424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28973"/>
          <a:ext cx="8382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118424</xdr:rowOff>
    </xdr:from>
    <xdr:to>
      <xdr:col>19</xdr:col>
      <xdr:colOff>177800</xdr:colOff>
      <xdr:row>98</xdr:row>
      <xdr:rowOff>90584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9074"/>
          <a:ext cx="889000" cy="1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90584</xdr:rowOff>
    </xdr:from>
    <xdr:to>
      <xdr:col>15</xdr:col>
      <xdr:colOff>50800</xdr:colOff>
      <xdr:row>98</xdr:row>
      <xdr:rowOff>140320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2684"/>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140320</xdr:rowOff>
    </xdr:from>
    <xdr:to>
      <xdr:col>10</xdr:col>
      <xdr:colOff>114300</xdr:colOff>
      <xdr:row>98</xdr:row>
      <xdr:rowOff>153432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2420"/>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47523</xdr:rowOff>
    </xdr:from>
    <xdr:to>
      <xdr:col>24</xdr:col>
      <xdr:colOff>114300</xdr:colOff>
      <xdr:row>97</xdr:row>
      <xdr:rowOff>149123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25950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67624</xdr:rowOff>
    </xdr:from>
    <xdr:to>
      <xdr:col>20</xdr:col>
      <xdr:colOff>38100</xdr:colOff>
      <xdr:row>97</xdr:row>
      <xdr:rowOff>169224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160351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39784</xdr:rowOff>
    </xdr:from>
    <xdr:to>
      <xdr:col>15</xdr:col>
      <xdr:colOff>101600</xdr:colOff>
      <xdr:row>98</xdr:row>
      <xdr:rowOff>141384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132511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89520</xdr:rowOff>
    </xdr:from>
    <xdr:to>
      <xdr:col>10</xdr:col>
      <xdr:colOff>165100</xdr:colOff>
      <xdr:row>99</xdr:row>
      <xdr:rowOff>19670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102632</xdr:rowOff>
    </xdr:from>
    <xdr:to>
      <xdr:col>6</xdr:col>
      <xdr:colOff>38100</xdr:colOff>
      <xdr:row>99</xdr:row>
      <xdr:rowOff>32782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23909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159294</xdr:rowOff>
    </xdr:from>
    <xdr:to>
      <xdr:col>55</xdr:col>
      <xdr:colOff>0</xdr:colOff>
      <xdr:row>38</xdr:row>
      <xdr:rowOff>159620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7439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60343</xdr:rowOff>
    </xdr:from>
    <xdr:to>
      <xdr:col>50</xdr:col>
      <xdr:colOff>114300</xdr:colOff>
      <xdr:row>38</xdr:row>
      <xdr:rowOff>159620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75443"/>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60343</xdr:rowOff>
    </xdr:from>
    <xdr:to>
      <xdr:col>45</xdr:col>
      <xdr:colOff>177800</xdr:colOff>
      <xdr:row>38</xdr:row>
      <xdr:rowOff>61976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54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61976</xdr:rowOff>
    </xdr:from>
    <xdr:to>
      <xdr:col>41</xdr:col>
      <xdr:colOff>50800</xdr:colOff>
      <xdr:row>38</xdr:row>
      <xdr:rowOff>63282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7707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108494</xdr:rowOff>
    </xdr:from>
    <xdr:to>
      <xdr:col>55</xdr:col>
      <xdr:colOff>50800</xdr:colOff>
      <xdr:row>39</xdr:row>
      <xdr:rowOff>38644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108820</xdr:rowOff>
    </xdr:from>
    <xdr:to>
      <xdr:col>50</xdr:col>
      <xdr:colOff>165100</xdr:colOff>
      <xdr:row>39</xdr:row>
      <xdr:rowOff>38970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30097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9543</xdr:rowOff>
    </xdr:from>
    <xdr:to>
      <xdr:col>46</xdr:col>
      <xdr:colOff>38100</xdr:colOff>
      <xdr:row>38</xdr:row>
      <xdr:rowOff>111143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127670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xdr:rowOff>
    </xdr:from>
    <xdr:to>
      <xdr:col>41</xdr:col>
      <xdr:colOff>101600</xdr:colOff>
      <xdr:row>38</xdr:row>
      <xdr:rowOff>112776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129303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12482</xdr:rowOff>
    </xdr:from>
    <xdr:to>
      <xdr:col>36</xdr:col>
      <xdr:colOff>165100</xdr:colOff>
      <xdr:row>38</xdr:row>
      <xdr:rowOff>114082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130609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49240</xdr:rowOff>
    </xdr:from>
    <xdr:to>
      <xdr:col>55</xdr:col>
      <xdr:colOff>0</xdr:colOff>
      <xdr:row>59</xdr:row>
      <xdr:rowOff>50367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64790"/>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49240</xdr:rowOff>
    </xdr:from>
    <xdr:to>
      <xdr:col>50</xdr:col>
      <xdr:colOff>114300</xdr:colOff>
      <xdr:row>59</xdr:row>
      <xdr:rowOff>53844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64790"/>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53844</xdr:rowOff>
    </xdr:from>
    <xdr:to>
      <xdr:col>45</xdr:col>
      <xdr:colOff>177800</xdr:colOff>
      <xdr:row>59</xdr:row>
      <xdr:rowOff>54139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9394"/>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41173</xdr:rowOff>
    </xdr:from>
    <xdr:to>
      <xdr:col>41</xdr:col>
      <xdr:colOff>50800</xdr:colOff>
      <xdr:row>59</xdr:row>
      <xdr:rowOff>54139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56723"/>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171017</xdr:rowOff>
    </xdr:from>
    <xdr:to>
      <xdr:col>55</xdr:col>
      <xdr:colOff>50800</xdr:colOff>
      <xdr:row>59</xdr:row>
      <xdr:rowOff>101167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85944</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169890</xdr:rowOff>
    </xdr:from>
    <xdr:to>
      <xdr:col>50</xdr:col>
      <xdr:colOff>165100</xdr:colOff>
      <xdr:row>59</xdr:row>
      <xdr:rowOff>100040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91167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3044</xdr:rowOff>
    </xdr:from>
    <xdr:to>
      <xdr:col>46</xdr:col>
      <xdr:colOff>38100</xdr:colOff>
      <xdr:row>59</xdr:row>
      <xdr:rowOff>104644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95771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3339</xdr:rowOff>
    </xdr:from>
    <xdr:to>
      <xdr:col>41</xdr:col>
      <xdr:colOff>101600</xdr:colOff>
      <xdr:row>59</xdr:row>
      <xdr:rowOff>104939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96066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161823</xdr:rowOff>
    </xdr:from>
    <xdr:to>
      <xdr:col>36</xdr:col>
      <xdr:colOff>165100</xdr:colOff>
      <xdr:row>59</xdr:row>
      <xdr:rowOff>91973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83100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74168</xdr:rowOff>
    </xdr:from>
    <xdr:to>
      <xdr:col>55</xdr:col>
      <xdr:colOff>0</xdr:colOff>
      <xdr:row>78</xdr:row>
      <xdr:rowOff>99619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47268"/>
          <a:ext cx="8382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152730</xdr:rowOff>
    </xdr:from>
    <xdr:to>
      <xdr:col>50</xdr:col>
      <xdr:colOff>114300</xdr:colOff>
      <xdr:row>78</xdr:row>
      <xdr:rowOff>99619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54380"/>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152730</xdr:rowOff>
    </xdr:from>
    <xdr:to>
      <xdr:col>45</xdr:col>
      <xdr:colOff>177800</xdr:colOff>
      <xdr:row>78</xdr:row>
      <xdr:rowOff>49975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54380"/>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49975</xdr:rowOff>
    </xdr:from>
    <xdr:to>
      <xdr:col>41</xdr:col>
      <xdr:colOff>50800</xdr:colOff>
      <xdr:row>78</xdr:row>
      <xdr:rowOff>77178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2307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23368</xdr:rowOff>
    </xdr:from>
    <xdr:to>
      <xdr:col>55</xdr:col>
      <xdr:colOff>50800</xdr:colOff>
      <xdr:row>78</xdr:row>
      <xdr:rowOff>124968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109745</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48819</xdr:rowOff>
    </xdr:from>
    <xdr:to>
      <xdr:col>50</xdr:col>
      <xdr:colOff>165100</xdr:colOff>
      <xdr:row>78</xdr:row>
      <xdr:rowOff>150419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141546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101930</xdr:rowOff>
    </xdr:from>
    <xdr:to>
      <xdr:col>46</xdr:col>
      <xdr:colOff>38100</xdr:colOff>
      <xdr:row>78</xdr:row>
      <xdr:rowOff>32080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23207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170625</xdr:rowOff>
    </xdr:from>
    <xdr:to>
      <xdr:col>41</xdr:col>
      <xdr:colOff>101600</xdr:colOff>
      <xdr:row>78</xdr:row>
      <xdr:rowOff>100775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91902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26378</xdr:rowOff>
    </xdr:from>
    <xdr:to>
      <xdr:col>36</xdr:col>
      <xdr:colOff>165100</xdr:colOff>
      <xdr:row>78</xdr:row>
      <xdr:rowOff>127978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119105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9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45931</xdr:rowOff>
    </xdr:from>
    <xdr:to>
      <xdr:col>55</xdr:col>
      <xdr:colOff>0</xdr:colOff>
      <xdr:row>96</xdr:row>
      <xdr:rowOff>128085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333681"/>
          <a:ext cx="838200" cy="25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45931</xdr:rowOff>
    </xdr:from>
    <xdr:to>
      <xdr:col>50</xdr:col>
      <xdr:colOff>114300</xdr:colOff>
      <xdr:row>96</xdr:row>
      <xdr:rowOff>70304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333681"/>
          <a:ext cx="889000" cy="19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xdr:rowOff>
    </xdr:from>
    <xdr:to>
      <xdr:col>45</xdr:col>
      <xdr:colOff>177800</xdr:colOff>
      <xdr:row>96</xdr:row>
      <xdr:rowOff>70304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288418"/>
          <a:ext cx="889000" cy="2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668</xdr:rowOff>
    </xdr:from>
    <xdr:to>
      <xdr:col>41</xdr:col>
      <xdr:colOff>50800</xdr:colOff>
      <xdr:row>97</xdr:row>
      <xdr:rowOff>18476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288418"/>
          <a:ext cx="889000" cy="36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77285</xdr:rowOff>
    </xdr:from>
    <xdr:to>
      <xdr:col>55</xdr:col>
      <xdr:colOff>50800</xdr:colOff>
      <xdr:row>97</xdr:row>
      <xdr:rowOff>7435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100162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166581</xdr:rowOff>
    </xdr:from>
    <xdr:to>
      <xdr:col>50</xdr:col>
      <xdr:colOff>165100</xdr:colOff>
      <xdr:row>95</xdr:row>
      <xdr:rowOff>96731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2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113258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0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19504</xdr:rowOff>
    </xdr:from>
    <xdr:to>
      <xdr:col>46</xdr:col>
      <xdr:colOff>38100</xdr:colOff>
      <xdr:row>96</xdr:row>
      <xdr:rowOff>121104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137631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121318</xdr:rowOff>
    </xdr:from>
    <xdr:to>
      <xdr:col>41</xdr:col>
      <xdr:colOff>101600</xdr:colOff>
      <xdr:row>95</xdr:row>
      <xdr:rowOff>51468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2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67995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0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139126</xdr:rowOff>
    </xdr:from>
    <xdr:to>
      <xdr:col>36</xdr:col>
      <xdr:colOff>165100</xdr:colOff>
      <xdr:row>97</xdr:row>
      <xdr:rowOff>69276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60403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108839</xdr:rowOff>
    </xdr:from>
    <xdr:to>
      <xdr:col>85</xdr:col>
      <xdr:colOff>127000</xdr:colOff>
      <xdr:row>37</xdr:row>
      <xdr:rowOff>144158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52489"/>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144158</xdr:rowOff>
    </xdr:from>
    <xdr:to>
      <xdr:col>81</xdr:col>
      <xdr:colOff>50800</xdr:colOff>
      <xdr:row>38</xdr:row>
      <xdr:rowOff>47422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87808"/>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34582</xdr:rowOff>
    </xdr:from>
    <xdr:to>
      <xdr:col>76</xdr:col>
      <xdr:colOff>114300</xdr:colOff>
      <xdr:row>38</xdr:row>
      <xdr:rowOff>47422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54968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160731</xdr:rowOff>
    </xdr:from>
    <xdr:to>
      <xdr:col>71</xdr:col>
      <xdr:colOff>177800</xdr:colOff>
      <xdr:row>38</xdr:row>
      <xdr:rowOff>34582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504381"/>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58039</xdr:rowOff>
    </xdr:from>
    <xdr:to>
      <xdr:col>85</xdr:col>
      <xdr:colOff>177800</xdr:colOff>
      <xdr:row>37</xdr:row>
      <xdr:rowOff>159639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80916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93358</xdr:rowOff>
    </xdr:from>
    <xdr:to>
      <xdr:col>81</xdr:col>
      <xdr:colOff>101600</xdr:colOff>
      <xdr:row>38</xdr:row>
      <xdr:rowOff>23508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168072</xdr:rowOff>
    </xdr:from>
    <xdr:to>
      <xdr:col>76</xdr:col>
      <xdr:colOff>165100</xdr:colOff>
      <xdr:row>38</xdr:row>
      <xdr:rowOff>98222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89349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155232</xdr:rowOff>
    </xdr:from>
    <xdr:to>
      <xdr:col>72</xdr:col>
      <xdr:colOff>38100</xdr:colOff>
      <xdr:row>38</xdr:row>
      <xdr:rowOff>85382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76509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109931</xdr:rowOff>
    </xdr:from>
    <xdr:to>
      <xdr:col>67</xdr:col>
      <xdr:colOff>101600</xdr:colOff>
      <xdr:row>38</xdr:row>
      <xdr:rowOff>40081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31208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167149</xdr:rowOff>
    </xdr:from>
    <xdr:to>
      <xdr:col>85</xdr:col>
      <xdr:colOff>127000</xdr:colOff>
      <xdr:row>58</xdr:row>
      <xdr:rowOff>66613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39799"/>
          <a:ext cx="838200" cy="7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151783</xdr:rowOff>
    </xdr:from>
    <xdr:to>
      <xdr:col>81</xdr:col>
      <xdr:colOff>50800</xdr:colOff>
      <xdr:row>58</xdr:row>
      <xdr:rowOff>66613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924433"/>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151783</xdr:rowOff>
    </xdr:from>
    <xdr:to>
      <xdr:col>76</xdr:col>
      <xdr:colOff>114300</xdr:colOff>
      <xdr:row>58</xdr:row>
      <xdr:rowOff>143897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24433"/>
          <a:ext cx="889000" cy="16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143897</xdr:rowOff>
    </xdr:from>
    <xdr:to>
      <xdr:col>71</xdr:col>
      <xdr:colOff>177800</xdr:colOff>
      <xdr:row>58</xdr:row>
      <xdr:rowOff>167883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87997"/>
          <a:ext cx="889000" cy="2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116349</xdr:rowOff>
    </xdr:from>
    <xdr:to>
      <xdr:col>85</xdr:col>
      <xdr:colOff>177800</xdr:colOff>
      <xdr:row>58</xdr:row>
      <xdr:rowOff>46499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94776</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15813</xdr:rowOff>
    </xdr:from>
    <xdr:to>
      <xdr:col>81</xdr:col>
      <xdr:colOff>101600</xdr:colOff>
      <xdr:row>58</xdr:row>
      <xdr:rowOff>117413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108540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0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100983</xdr:rowOff>
    </xdr:from>
    <xdr:to>
      <xdr:col>76</xdr:col>
      <xdr:colOff>165100</xdr:colOff>
      <xdr:row>58</xdr:row>
      <xdr:rowOff>31133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93097</xdr:rowOff>
    </xdr:from>
    <xdr:to>
      <xdr:col>72</xdr:col>
      <xdr:colOff>38100</xdr:colOff>
      <xdr:row>59</xdr:row>
      <xdr:rowOff>23247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14374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117083</xdr:rowOff>
    </xdr:from>
    <xdr:to>
      <xdr:col>67</xdr:col>
      <xdr:colOff>101600</xdr:colOff>
      <xdr:row>59</xdr:row>
      <xdr:rowOff>47233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38360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73144</xdr:rowOff>
    </xdr:from>
    <xdr:to>
      <xdr:col>85</xdr:col>
      <xdr:colOff>127000</xdr:colOff>
      <xdr:row>97</xdr:row>
      <xdr:rowOff>76166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703794"/>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73144</xdr:rowOff>
    </xdr:from>
    <xdr:to>
      <xdr:col>81</xdr:col>
      <xdr:colOff>50800</xdr:colOff>
      <xdr:row>97</xdr:row>
      <xdr:rowOff>115354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03794"/>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115354</xdr:rowOff>
    </xdr:from>
    <xdr:to>
      <xdr:col>76</xdr:col>
      <xdr:colOff>114300</xdr:colOff>
      <xdr:row>97</xdr:row>
      <xdr:rowOff>124040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4600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124040</xdr:rowOff>
    </xdr:from>
    <xdr:to>
      <xdr:col>71</xdr:col>
      <xdr:colOff>177800</xdr:colOff>
      <xdr:row>97</xdr:row>
      <xdr:rowOff>129167</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54690"/>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25366</xdr:rowOff>
    </xdr:from>
    <xdr:to>
      <xdr:col>85</xdr:col>
      <xdr:colOff>177800</xdr:colOff>
      <xdr:row>97</xdr:row>
      <xdr:rowOff>126966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3793</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22344</xdr:rowOff>
    </xdr:from>
    <xdr:to>
      <xdr:col>81</xdr:col>
      <xdr:colOff>101600</xdr:colOff>
      <xdr:row>97</xdr:row>
      <xdr:rowOff>123944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115071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64554</xdr:rowOff>
    </xdr:from>
    <xdr:to>
      <xdr:col>76</xdr:col>
      <xdr:colOff>165100</xdr:colOff>
      <xdr:row>97</xdr:row>
      <xdr:rowOff>166154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157281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73240</xdr:rowOff>
    </xdr:from>
    <xdr:to>
      <xdr:col>72</xdr:col>
      <xdr:colOff>38100</xdr:colOff>
      <xdr:row>98</xdr:row>
      <xdr:rowOff>3390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165967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78367</xdr:rowOff>
    </xdr:from>
    <xdr:to>
      <xdr:col>67</xdr:col>
      <xdr:colOff>101600</xdr:colOff>
      <xdr:row>98</xdr:row>
      <xdr:rowOff>8517</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171094</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構成項目の主なものとして、民生費が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円、総務費が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70,209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円、土木費が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44,567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子育て世帯臨時特別給付金給付事業の減等により前年度と比較すると減少している。総務費については、財政調整基金積立金の減などにより減少している。土木費については、明治記念大磯邸園整備費の減によって減少したが、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財政調整基金残高については、適切な財源の確保と歳出の精査に努めているが、令和４年度については積立額よりも取崩額が上回ったため、前年と比較して減少している。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実質収支額についても減少しており、標準財政規模に占める割合では、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実質単年度収支については、標準財政規模に占める割合では、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ポイントの減となっており、マイナスに転じた。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全ての会計において、黒字となっており赤字は発生していない。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今後、少子高齢化が進み、医療費を中心とした社会保障費等の増加や公共施設の老朽化が進むことから、全ての会計において、長期的な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視点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に立ち、計画的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長寿命化対策を行うなど、将来に渡り健全な財政運営を堅持できるよう、予算執行を的確に管理し財政運営を行っていく。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82</v>
      </c>
      <c r="C2" s="178"/>
      <c r="D2" s="179"/>
    </row>
    <row r="3" spans="1:119" ht="18.75" customHeight="1" thickBot="1" x14ac:dyDescent="0.25">
      <c r="A3" s="177"/>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12392842</v>
      </c>
      <c r="BO4" s="415"/>
      <c r="BP4" s="415"/>
      <c r="BQ4" s="415"/>
      <c r="BR4" s="415"/>
      <c r="BS4" s="415"/>
      <c r="BT4" s="415"/>
      <c r="BU4" s="416"/>
      <c r="BV4" s="414">
        <v>13368498</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10.4</v>
      </c>
      <c r="CU4" s="589"/>
      <c r="CV4" s="589"/>
      <c r="CW4" s="589"/>
      <c r="CX4" s="589"/>
      <c r="CY4" s="589"/>
      <c r="CZ4" s="589"/>
      <c r="DA4" s="590"/>
      <c r="DB4" s="588">
        <v>10.5</v>
      </c>
      <c r="DC4" s="589"/>
      <c r="DD4" s="589"/>
      <c r="DE4" s="589"/>
      <c r="DF4" s="589"/>
      <c r="DG4" s="589"/>
      <c r="DH4" s="589"/>
      <c r="DI4" s="590"/>
    </row>
    <row r="5" spans="1:119" ht="18.75" customHeight="1" x14ac:dyDescent="0.2">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11601953</v>
      </c>
      <c r="BO5" s="420"/>
      <c r="BP5" s="420"/>
      <c r="BQ5" s="420"/>
      <c r="BR5" s="420"/>
      <c r="BS5" s="420"/>
      <c r="BT5" s="420"/>
      <c r="BU5" s="421"/>
      <c r="BV5" s="419">
        <v>12544810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85.4</v>
      </c>
      <c r="CU5" s="390"/>
      <c r="CV5" s="390"/>
      <c r="CW5" s="390"/>
      <c r="CX5" s="390"/>
      <c r="CY5" s="390"/>
      <c r="CZ5" s="390"/>
      <c r="DA5" s="391"/>
      <c r="DB5" s="389">
        <v>82.3</v>
      </c>
      <c r="DC5" s="390"/>
      <c r="DD5" s="390"/>
      <c r="DE5" s="390"/>
      <c r="DF5" s="390"/>
      <c r="DG5" s="390"/>
      <c r="DH5" s="390"/>
      <c r="DI5" s="391"/>
    </row>
    <row r="6" spans="1:119" ht="18.75" customHeight="1" x14ac:dyDescent="0.2">
      <c r="A6" s="177"/>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790889</v>
      </c>
      <c r="BO6" s="420"/>
      <c r="BP6" s="420"/>
      <c r="BQ6" s="420"/>
      <c r="BR6" s="420"/>
      <c r="BS6" s="420"/>
      <c r="BT6" s="420"/>
      <c r="BU6" s="421"/>
      <c r="BV6" s="419">
        <v>823688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87.8</v>
      </c>
      <c r="CU6" s="563"/>
      <c r="CV6" s="563"/>
      <c r="CW6" s="563"/>
      <c r="CX6" s="563"/>
      <c r="CY6" s="563"/>
      <c r="CZ6" s="563"/>
      <c r="DA6" s="564"/>
      <c r="DB6" s="562">
        <v>88.9</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16189</v>
      </c>
      <c r="BO7" s="420"/>
      <c r="BP7" s="420"/>
      <c r="BQ7" s="420"/>
      <c r="BR7" s="420"/>
      <c r="BS7" s="420"/>
      <c r="BT7" s="420"/>
      <c r="BU7" s="421"/>
      <c r="BV7" s="419">
        <v>28097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7443218</v>
      </c>
      <c r="CU7" s="420"/>
      <c r="CV7" s="420"/>
      <c r="CW7" s="420"/>
      <c r="CX7" s="420"/>
      <c r="CY7" s="420"/>
      <c r="CZ7" s="420"/>
      <c r="DA7" s="421"/>
      <c r="DB7" s="419">
        <v>7612384</v>
      </c>
      <c r="DC7" s="420"/>
      <c r="DD7" s="420"/>
      <c r="DE7" s="420"/>
      <c r="DF7" s="420"/>
      <c r="DG7" s="420"/>
      <c r="DH7" s="420"/>
      <c r="DI7" s="421"/>
    </row>
    <row r="8" spans="1:119" ht="18.75" customHeight="1" thickBot="1" x14ac:dyDescent="0.25">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95</v>
      </c>
      <c r="AV8" s="467"/>
      <c r="AW8" s="467"/>
      <c r="AX8" s="467"/>
      <c r="AY8" s="399" t="s">
        <v>111</v>
      </c>
      <c r="AZ8" s="400"/>
      <c r="BA8" s="400"/>
      <c r="BB8" s="400"/>
      <c r="BC8" s="400"/>
      <c r="BD8" s="400"/>
      <c r="BE8" s="400"/>
      <c r="BF8" s="400"/>
      <c r="BG8" s="400"/>
      <c r="BH8" s="400"/>
      <c r="BI8" s="400"/>
      <c r="BJ8" s="400"/>
      <c r="BK8" s="400"/>
      <c r="BL8" s="400"/>
      <c r="BM8" s="401"/>
      <c r="BN8" s="419">
        <v>774700</v>
      </c>
      <c r="BO8" s="420"/>
      <c r="BP8" s="420"/>
      <c r="BQ8" s="420"/>
      <c r="BR8" s="420"/>
      <c r="BS8" s="420"/>
      <c r="BT8" s="420"/>
      <c r="BU8" s="421"/>
      <c r="BV8" s="419">
        <v>795591</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0.79</v>
      </c>
      <c r="CU8" s="523"/>
      <c r="CV8" s="523"/>
      <c r="CW8" s="523"/>
      <c r="CX8" s="523"/>
      <c r="CY8" s="523"/>
      <c r="CZ8" s="523"/>
      <c r="DA8" s="524"/>
      <c r="DB8" s="522">
        <v>0.83</v>
      </c>
      <c r="DC8" s="523"/>
      <c r="DD8" s="523"/>
      <c r="DE8" s="523"/>
      <c r="DF8" s="523"/>
      <c r="DG8" s="523"/>
      <c r="DH8" s="523"/>
      <c r="DI8" s="524"/>
    </row>
    <row r="9" spans="1:119" ht="18.75" customHeight="1" thickBot="1" x14ac:dyDescent="0.25">
      <c r="A9" s="177"/>
      <c r="B9" s="551" t="s">
        <v>113</v>
      </c>
      <c r="C9" s="552"/>
      <c r="D9" s="552"/>
      <c r="E9" s="552"/>
      <c r="F9" s="552"/>
      <c r="G9" s="552"/>
      <c r="H9" s="552"/>
      <c r="I9" s="552"/>
      <c r="J9" s="552"/>
      <c r="K9" s="472"/>
      <c r="L9" s="553" t="s">
        <v>114</v>
      </c>
      <c r="M9" s="554"/>
      <c r="N9" s="554"/>
      <c r="O9" s="554"/>
      <c r="P9" s="554"/>
      <c r="Q9" s="555"/>
      <c r="R9" s="556">
        <v>31634</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-20891</v>
      </c>
      <c r="BO9" s="420"/>
      <c r="BP9" s="420"/>
      <c r="BQ9" s="420"/>
      <c r="BR9" s="420"/>
      <c r="BS9" s="420"/>
      <c r="BT9" s="420"/>
      <c r="BU9" s="421"/>
      <c r="BV9" s="419">
        <v>182705</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7.6</v>
      </c>
      <c r="CU9" s="390"/>
      <c r="CV9" s="390"/>
      <c r="CW9" s="390"/>
      <c r="CX9" s="390"/>
      <c r="CY9" s="390"/>
      <c r="CZ9" s="390"/>
      <c r="DA9" s="391"/>
      <c r="DB9" s="389">
        <v>7.9</v>
      </c>
      <c r="DC9" s="390"/>
      <c r="DD9" s="390"/>
      <c r="DE9" s="390"/>
      <c r="DF9" s="390"/>
      <c r="DG9" s="390"/>
      <c r="DH9" s="390"/>
      <c r="DI9" s="391"/>
    </row>
    <row r="10" spans="1:119" ht="18.75" customHeight="1" thickBot="1" x14ac:dyDescent="0.25">
      <c r="A10" s="177"/>
      <c r="B10" s="551"/>
      <c r="C10" s="552"/>
      <c r="D10" s="552"/>
      <c r="E10" s="552"/>
      <c r="F10" s="552"/>
      <c r="G10" s="552"/>
      <c r="H10" s="552"/>
      <c r="I10" s="552"/>
      <c r="J10" s="552"/>
      <c r="K10" s="472"/>
      <c r="L10" s="392" t="s">
        <v>120</v>
      </c>
      <c r="M10" s="393"/>
      <c r="N10" s="393"/>
      <c r="O10" s="393"/>
      <c r="P10" s="393"/>
      <c r="Q10" s="394"/>
      <c r="R10" s="395">
        <v>31550</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95</v>
      </c>
      <c r="AV10" s="467"/>
      <c r="AW10" s="467"/>
      <c r="AX10" s="467"/>
      <c r="AY10" s="399" t="s">
        <v>122</v>
      </c>
      <c r="AZ10" s="400"/>
      <c r="BA10" s="400"/>
      <c r="BB10" s="400"/>
      <c r="BC10" s="400"/>
      <c r="BD10" s="400"/>
      <c r="BE10" s="400"/>
      <c r="BF10" s="400"/>
      <c r="BG10" s="400"/>
      <c r="BH10" s="400"/>
      <c r="BI10" s="400"/>
      <c r="BJ10" s="400"/>
      <c r="BK10" s="400"/>
      <c r="BL10" s="400"/>
      <c r="BM10" s="401"/>
      <c r="BN10" s="419">
        <v>418021</v>
      </c>
      <c r="BO10" s="420"/>
      <c r="BP10" s="420"/>
      <c r="BQ10" s="420"/>
      <c r="BR10" s="420"/>
      <c r="BS10" s="420"/>
      <c r="BT10" s="420"/>
      <c r="BU10" s="421"/>
      <c r="BV10" s="419">
        <v>774103</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103</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
      <c r="A12" s="177"/>
      <c r="B12" s="525" t="s">
        <v>130</v>
      </c>
      <c r="C12" s="526"/>
      <c r="D12" s="526"/>
      <c r="E12" s="526"/>
      <c r="F12" s="526"/>
      <c r="G12" s="526"/>
      <c r="H12" s="526"/>
      <c r="I12" s="526"/>
      <c r="J12" s="526"/>
      <c r="K12" s="527"/>
      <c r="L12" s="534" t="s">
        <v>131</v>
      </c>
      <c r="M12" s="535"/>
      <c r="N12" s="535"/>
      <c r="O12" s="535"/>
      <c r="P12" s="535"/>
      <c r="Q12" s="536"/>
      <c r="R12" s="537">
        <v>32265</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135</v>
      </c>
      <c r="AV12" s="467"/>
      <c r="AW12" s="467"/>
      <c r="AX12" s="467"/>
      <c r="AY12" s="399" t="s">
        <v>136</v>
      </c>
      <c r="AZ12" s="400"/>
      <c r="BA12" s="400"/>
      <c r="BB12" s="400"/>
      <c r="BC12" s="400"/>
      <c r="BD12" s="400"/>
      <c r="BE12" s="400"/>
      <c r="BF12" s="400"/>
      <c r="BG12" s="400"/>
      <c r="BH12" s="400"/>
      <c r="BI12" s="400"/>
      <c r="BJ12" s="400"/>
      <c r="BK12" s="400"/>
      <c r="BL12" s="400"/>
      <c r="BM12" s="401"/>
      <c r="BN12" s="419">
        <v>609733</v>
      </c>
      <c r="BO12" s="420"/>
      <c r="BP12" s="420"/>
      <c r="BQ12" s="420"/>
      <c r="BR12" s="420"/>
      <c r="BS12" s="420"/>
      <c r="BT12" s="420"/>
      <c r="BU12" s="421"/>
      <c r="BV12" s="419">
        <v>417264</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9" t="s">
        <v>139</v>
      </c>
      <c r="N13" s="510"/>
      <c r="O13" s="510"/>
      <c r="P13" s="510"/>
      <c r="Q13" s="511"/>
      <c r="R13" s="512">
        <v>32051</v>
      </c>
      <c r="S13" s="513"/>
      <c r="T13" s="513"/>
      <c r="U13" s="513"/>
      <c r="V13" s="514"/>
      <c r="W13" s="500" t="s">
        <v>140</v>
      </c>
      <c r="X13" s="442"/>
      <c r="Y13" s="442"/>
      <c r="Z13" s="442"/>
      <c r="AA13" s="442"/>
      <c r="AB13" s="443"/>
      <c r="AC13" s="395">
        <v>297</v>
      </c>
      <c r="AD13" s="396"/>
      <c r="AE13" s="396"/>
      <c r="AF13" s="396"/>
      <c r="AG13" s="397"/>
      <c r="AH13" s="395">
        <v>317</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-212603</v>
      </c>
      <c r="BO13" s="420"/>
      <c r="BP13" s="420"/>
      <c r="BQ13" s="420"/>
      <c r="BR13" s="420"/>
      <c r="BS13" s="420"/>
      <c r="BT13" s="420"/>
      <c r="BU13" s="421"/>
      <c r="BV13" s="419">
        <v>539544</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4.7</v>
      </c>
      <c r="CU13" s="390"/>
      <c r="CV13" s="390"/>
      <c r="CW13" s="390"/>
      <c r="CX13" s="390"/>
      <c r="CY13" s="390"/>
      <c r="CZ13" s="390"/>
      <c r="DA13" s="391"/>
      <c r="DB13" s="389">
        <v>4.8</v>
      </c>
      <c r="DC13" s="390"/>
      <c r="DD13" s="390"/>
      <c r="DE13" s="390"/>
      <c r="DF13" s="390"/>
      <c r="DG13" s="390"/>
      <c r="DH13" s="390"/>
      <c r="DI13" s="391"/>
    </row>
    <row r="14" spans="1:119" ht="18.75" customHeight="1" thickBot="1" x14ac:dyDescent="0.25">
      <c r="A14" s="177"/>
      <c r="B14" s="528"/>
      <c r="C14" s="529"/>
      <c r="D14" s="529"/>
      <c r="E14" s="529"/>
      <c r="F14" s="529"/>
      <c r="G14" s="529"/>
      <c r="H14" s="529"/>
      <c r="I14" s="529"/>
      <c r="J14" s="529"/>
      <c r="K14" s="530"/>
      <c r="L14" s="502" t="s">
        <v>145</v>
      </c>
      <c r="M14" s="546"/>
      <c r="N14" s="546"/>
      <c r="O14" s="546"/>
      <c r="P14" s="546"/>
      <c r="Q14" s="547"/>
      <c r="R14" s="512">
        <v>32464</v>
      </c>
      <c r="S14" s="513"/>
      <c r="T14" s="513"/>
      <c r="U14" s="513"/>
      <c r="V14" s="514"/>
      <c r="W14" s="515"/>
      <c r="X14" s="445"/>
      <c r="Y14" s="445"/>
      <c r="Z14" s="445"/>
      <c r="AA14" s="445"/>
      <c r="AB14" s="446"/>
      <c r="AC14" s="505">
        <v>2.1</v>
      </c>
      <c r="AD14" s="506"/>
      <c r="AE14" s="506"/>
      <c r="AF14" s="506"/>
      <c r="AG14" s="507"/>
      <c r="AH14" s="505">
        <v>2.2999999999999998</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11.9</v>
      </c>
      <c r="CU14" s="517"/>
      <c r="CV14" s="517"/>
      <c r="CW14" s="517"/>
      <c r="CX14" s="517"/>
      <c r="CY14" s="517"/>
      <c r="CZ14" s="517"/>
      <c r="DA14" s="518"/>
      <c r="DB14" s="516">
        <v>20.8</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9" t="s">
        <v>147</v>
      </c>
      <c r="N15" s="510"/>
      <c r="O15" s="510"/>
      <c r="P15" s="510"/>
      <c r="Q15" s="511"/>
      <c r="R15" s="512">
        <v>32272</v>
      </c>
      <c r="S15" s="513"/>
      <c r="T15" s="513"/>
      <c r="U15" s="513"/>
      <c r="V15" s="514"/>
      <c r="W15" s="500" t="s">
        <v>148</v>
      </c>
      <c r="X15" s="442"/>
      <c r="Y15" s="442"/>
      <c r="Z15" s="442"/>
      <c r="AA15" s="442"/>
      <c r="AB15" s="443"/>
      <c r="AC15" s="395">
        <v>2689</v>
      </c>
      <c r="AD15" s="396"/>
      <c r="AE15" s="396"/>
      <c r="AF15" s="396"/>
      <c r="AG15" s="397"/>
      <c r="AH15" s="395">
        <v>3000</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4448608</v>
      </c>
      <c r="BO15" s="415"/>
      <c r="BP15" s="415"/>
      <c r="BQ15" s="415"/>
      <c r="BR15" s="415"/>
      <c r="BS15" s="415"/>
      <c r="BT15" s="415"/>
      <c r="BU15" s="416"/>
      <c r="BV15" s="414">
        <v>4263108</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19.5</v>
      </c>
      <c r="AD16" s="506"/>
      <c r="AE16" s="506"/>
      <c r="AF16" s="506"/>
      <c r="AG16" s="507"/>
      <c r="AH16" s="505">
        <v>22</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5899748</v>
      </c>
      <c r="BO16" s="420"/>
      <c r="BP16" s="420"/>
      <c r="BQ16" s="420"/>
      <c r="BR16" s="420"/>
      <c r="BS16" s="420"/>
      <c r="BT16" s="420"/>
      <c r="BU16" s="421"/>
      <c r="BV16" s="419">
        <v>5557140</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7"/>
      <c r="B17" s="531"/>
      <c r="C17" s="532"/>
      <c r="D17" s="532"/>
      <c r="E17" s="532"/>
      <c r="F17" s="532"/>
      <c r="G17" s="532"/>
      <c r="H17" s="532"/>
      <c r="I17" s="532"/>
      <c r="J17" s="532"/>
      <c r="K17" s="533"/>
      <c r="L17" s="191"/>
      <c r="M17" s="494" t="s">
        <v>154</v>
      </c>
      <c r="N17" s="495"/>
      <c r="O17" s="495"/>
      <c r="P17" s="495"/>
      <c r="Q17" s="496"/>
      <c r="R17" s="497" t="s">
        <v>155</v>
      </c>
      <c r="S17" s="498"/>
      <c r="T17" s="498"/>
      <c r="U17" s="498"/>
      <c r="V17" s="499"/>
      <c r="W17" s="500" t="s">
        <v>156</v>
      </c>
      <c r="X17" s="442"/>
      <c r="Y17" s="442"/>
      <c r="Z17" s="442"/>
      <c r="AA17" s="442"/>
      <c r="AB17" s="443"/>
      <c r="AC17" s="395">
        <v>10838</v>
      </c>
      <c r="AD17" s="396"/>
      <c r="AE17" s="396"/>
      <c r="AF17" s="396"/>
      <c r="AG17" s="397"/>
      <c r="AH17" s="395">
        <v>10304</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5776756</v>
      </c>
      <c r="BO17" s="420"/>
      <c r="BP17" s="420"/>
      <c r="BQ17" s="420"/>
      <c r="BR17" s="420"/>
      <c r="BS17" s="420"/>
      <c r="BT17" s="420"/>
      <c r="BU17" s="421"/>
      <c r="BV17" s="419">
        <v>5510151</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7"/>
      <c r="B18" s="471" t="s">
        <v>158</v>
      </c>
      <c r="C18" s="472"/>
      <c r="D18" s="472"/>
      <c r="E18" s="473"/>
      <c r="F18" s="473"/>
      <c r="G18" s="473"/>
      <c r="H18" s="473"/>
      <c r="I18" s="473"/>
      <c r="J18" s="473"/>
      <c r="K18" s="473"/>
      <c r="L18" s="474">
        <v>17.18</v>
      </c>
      <c r="M18" s="474"/>
      <c r="N18" s="474"/>
      <c r="O18" s="474"/>
      <c r="P18" s="474"/>
      <c r="Q18" s="474"/>
      <c r="R18" s="475"/>
      <c r="S18" s="475"/>
      <c r="T18" s="475"/>
      <c r="U18" s="475"/>
      <c r="V18" s="476"/>
      <c r="W18" s="490"/>
      <c r="X18" s="491"/>
      <c r="Y18" s="491"/>
      <c r="Z18" s="491"/>
      <c r="AA18" s="491"/>
      <c r="AB18" s="501"/>
      <c r="AC18" s="383">
        <v>78.400000000000006</v>
      </c>
      <c r="AD18" s="384"/>
      <c r="AE18" s="384"/>
      <c r="AF18" s="384"/>
      <c r="AG18" s="477"/>
      <c r="AH18" s="383">
        <v>75.599999999999994</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6461568</v>
      </c>
      <c r="BO18" s="420"/>
      <c r="BP18" s="420"/>
      <c r="BQ18" s="420"/>
      <c r="BR18" s="420"/>
      <c r="BS18" s="420"/>
      <c r="BT18" s="420"/>
      <c r="BU18" s="421"/>
      <c r="BV18" s="419">
        <v>6335288</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7"/>
      <c r="B19" s="471" t="s">
        <v>160</v>
      </c>
      <c r="C19" s="472"/>
      <c r="D19" s="472"/>
      <c r="E19" s="473"/>
      <c r="F19" s="473"/>
      <c r="G19" s="473"/>
      <c r="H19" s="473"/>
      <c r="I19" s="473"/>
      <c r="J19" s="473"/>
      <c r="K19" s="473"/>
      <c r="L19" s="479">
        <v>1841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9453250</v>
      </c>
      <c r="BO19" s="420"/>
      <c r="BP19" s="420"/>
      <c r="BQ19" s="420"/>
      <c r="BR19" s="420"/>
      <c r="BS19" s="420"/>
      <c r="BT19" s="420"/>
      <c r="BU19" s="421"/>
      <c r="BV19" s="419">
        <v>9256447</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7"/>
      <c r="B20" s="471" t="s">
        <v>162</v>
      </c>
      <c r="C20" s="472"/>
      <c r="D20" s="472"/>
      <c r="E20" s="473"/>
      <c r="F20" s="473"/>
      <c r="G20" s="473"/>
      <c r="H20" s="473"/>
      <c r="I20" s="473"/>
      <c r="J20" s="473"/>
      <c r="K20" s="473"/>
      <c r="L20" s="479">
        <v>12706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7"/>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77"/>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8047657</v>
      </c>
      <c r="BO22" s="415"/>
      <c r="BP22" s="415"/>
      <c r="BQ22" s="415"/>
      <c r="BR22" s="415"/>
      <c r="BS22" s="415"/>
      <c r="BT22" s="415"/>
      <c r="BU22" s="416"/>
      <c r="BV22" s="414">
        <v>8533993</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7893661</v>
      </c>
      <c r="BO23" s="420"/>
      <c r="BP23" s="420"/>
      <c r="BQ23" s="420"/>
      <c r="BR23" s="420"/>
      <c r="BS23" s="420"/>
      <c r="BT23" s="420"/>
      <c r="BU23" s="421"/>
      <c r="BV23" s="419">
        <v>8335381</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7"/>
      <c r="B24" s="435"/>
      <c r="C24" s="436"/>
      <c r="D24" s="437"/>
      <c r="E24" s="392" t="s">
        <v>172</v>
      </c>
      <c r="F24" s="393"/>
      <c r="G24" s="393"/>
      <c r="H24" s="393"/>
      <c r="I24" s="393"/>
      <c r="J24" s="393"/>
      <c r="K24" s="394"/>
      <c r="L24" s="395">
        <v>1</v>
      </c>
      <c r="M24" s="396"/>
      <c r="N24" s="396"/>
      <c r="O24" s="396"/>
      <c r="P24" s="397"/>
      <c r="Q24" s="395">
        <v>7670</v>
      </c>
      <c r="R24" s="396"/>
      <c r="S24" s="396"/>
      <c r="T24" s="396"/>
      <c r="U24" s="396"/>
      <c r="V24" s="397"/>
      <c r="W24" s="454"/>
      <c r="X24" s="436"/>
      <c r="Y24" s="437"/>
      <c r="Z24" s="392" t="s">
        <v>173</v>
      </c>
      <c r="AA24" s="393"/>
      <c r="AB24" s="393"/>
      <c r="AC24" s="393"/>
      <c r="AD24" s="393"/>
      <c r="AE24" s="393"/>
      <c r="AF24" s="393"/>
      <c r="AG24" s="394"/>
      <c r="AH24" s="395">
        <v>231</v>
      </c>
      <c r="AI24" s="396"/>
      <c r="AJ24" s="396"/>
      <c r="AK24" s="396"/>
      <c r="AL24" s="397"/>
      <c r="AM24" s="395">
        <v>671979</v>
      </c>
      <c r="AN24" s="396"/>
      <c r="AO24" s="396"/>
      <c r="AP24" s="396"/>
      <c r="AQ24" s="396"/>
      <c r="AR24" s="397"/>
      <c r="AS24" s="395">
        <v>2909</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2616067</v>
      </c>
      <c r="BO24" s="420"/>
      <c r="BP24" s="420"/>
      <c r="BQ24" s="420"/>
      <c r="BR24" s="420"/>
      <c r="BS24" s="420"/>
      <c r="BT24" s="420"/>
      <c r="BU24" s="421"/>
      <c r="BV24" s="419">
        <v>2867696</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77"/>
      <c r="B25" s="435"/>
      <c r="C25" s="436"/>
      <c r="D25" s="437"/>
      <c r="E25" s="392" t="s">
        <v>175</v>
      </c>
      <c r="F25" s="393"/>
      <c r="G25" s="393"/>
      <c r="H25" s="393"/>
      <c r="I25" s="393"/>
      <c r="J25" s="393"/>
      <c r="K25" s="394"/>
      <c r="L25" s="395">
        <v>1</v>
      </c>
      <c r="M25" s="396"/>
      <c r="N25" s="396"/>
      <c r="O25" s="396"/>
      <c r="P25" s="397"/>
      <c r="Q25" s="395">
        <v>6230</v>
      </c>
      <c r="R25" s="396"/>
      <c r="S25" s="396"/>
      <c r="T25" s="396"/>
      <c r="U25" s="396"/>
      <c r="V25" s="397"/>
      <c r="W25" s="454"/>
      <c r="X25" s="436"/>
      <c r="Y25" s="437"/>
      <c r="Z25" s="392" t="s">
        <v>176</v>
      </c>
      <c r="AA25" s="393"/>
      <c r="AB25" s="393"/>
      <c r="AC25" s="393"/>
      <c r="AD25" s="393"/>
      <c r="AE25" s="393"/>
      <c r="AF25" s="393"/>
      <c r="AG25" s="394"/>
      <c r="AH25" s="395">
        <v>47</v>
      </c>
      <c r="AI25" s="396"/>
      <c r="AJ25" s="396"/>
      <c r="AK25" s="396"/>
      <c r="AL25" s="397"/>
      <c r="AM25" s="395">
        <v>140342</v>
      </c>
      <c r="AN25" s="396"/>
      <c r="AO25" s="396"/>
      <c r="AP25" s="396"/>
      <c r="AQ25" s="396"/>
      <c r="AR25" s="397"/>
      <c r="AS25" s="395">
        <v>2986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6054043</v>
      </c>
      <c r="BO25" s="415"/>
      <c r="BP25" s="415"/>
      <c r="BQ25" s="415"/>
      <c r="BR25" s="415"/>
      <c r="BS25" s="415"/>
      <c r="BT25" s="415"/>
      <c r="BU25" s="416"/>
      <c r="BV25" s="414">
        <v>6199167</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77"/>
      <c r="B26" s="435"/>
      <c r="C26" s="436"/>
      <c r="D26" s="437"/>
      <c r="E26" s="392" t="s">
        <v>178</v>
      </c>
      <c r="F26" s="393"/>
      <c r="G26" s="393"/>
      <c r="H26" s="393"/>
      <c r="I26" s="393"/>
      <c r="J26" s="393"/>
      <c r="K26" s="394"/>
      <c r="L26" s="395">
        <v>1</v>
      </c>
      <c r="M26" s="396"/>
      <c r="N26" s="396"/>
      <c r="O26" s="396"/>
      <c r="P26" s="397"/>
      <c r="Q26" s="395">
        <v>5750</v>
      </c>
      <c r="R26" s="396"/>
      <c r="S26" s="396"/>
      <c r="T26" s="396"/>
      <c r="U26" s="396"/>
      <c r="V26" s="397"/>
      <c r="W26" s="454"/>
      <c r="X26" s="436"/>
      <c r="Y26" s="437"/>
      <c r="Z26" s="392" t="s">
        <v>179</v>
      </c>
      <c r="AA26" s="430"/>
      <c r="AB26" s="430"/>
      <c r="AC26" s="430"/>
      <c r="AD26" s="430"/>
      <c r="AE26" s="430"/>
      <c r="AF26" s="430"/>
      <c r="AG26" s="431"/>
      <c r="AH26" s="395">
        <v>3</v>
      </c>
      <c r="AI26" s="396"/>
      <c r="AJ26" s="396"/>
      <c r="AK26" s="396"/>
      <c r="AL26" s="397"/>
      <c r="AM26" s="395">
        <v>8268</v>
      </c>
      <c r="AN26" s="396"/>
      <c r="AO26" s="396"/>
      <c r="AP26" s="396"/>
      <c r="AQ26" s="396"/>
      <c r="AR26" s="397"/>
      <c r="AS26" s="395">
        <v>2756</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181</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7"/>
      <c r="B27" s="435"/>
      <c r="C27" s="436"/>
      <c r="D27" s="437"/>
      <c r="E27" s="392" t="s">
        <v>182</v>
      </c>
      <c r="F27" s="393"/>
      <c r="G27" s="393"/>
      <c r="H27" s="393"/>
      <c r="I27" s="393"/>
      <c r="J27" s="393"/>
      <c r="K27" s="394"/>
      <c r="L27" s="395">
        <v>1</v>
      </c>
      <c r="M27" s="396"/>
      <c r="N27" s="396"/>
      <c r="O27" s="396"/>
      <c r="P27" s="397"/>
      <c r="Q27" s="395">
        <v>4230</v>
      </c>
      <c r="R27" s="396"/>
      <c r="S27" s="396"/>
      <c r="T27" s="396"/>
      <c r="U27" s="396"/>
      <c r="V27" s="397"/>
      <c r="W27" s="454"/>
      <c r="X27" s="436"/>
      <c r="Y27" s="437"/>
      <c r="Z27" s="392" t="s">
        <v>183</v>
      </c>
      <c r="AA27" s="393"/>
      <c r="AB27" s="393"/>
      <c r="AC27" s="393"/>
      <c r="AD27" s="393"/>
      <c r="AE27" s="393"/>
      <c r="AF27" s="393"/>
      <c r="AG27" s="394"/>
      <c r="AH27" s="395">
        <v>17</v>
      </c>
      <c r="AI27" s="396"/>
      <c r="AJ27" s="396"/>
      <c r="AK27" s="396"/>
      <c r="AL27" s="397"/>
      <c r="AM27" s="395">
        <v>56471</v>
      </c>
      <c r="AN27" s="396"/>
      <c r="AO27" s="396"/>
      <c r="AP27" s="396"/>
      <c r="AQ27" s="396"/>
      <c r="AR27" s="397"/>
      <c r="AS27" s="395">
        <v>3322</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953886</v>
      </c>
      <c r="BO27" s="423"/>
      <c r="BP27" s="423"/>
      <c r="BQ27" s="423"/>
      <c r="BR27" s="423"/>
      <c r="BS27" s="423"/>
      <c r="BT27" s="423"/>
      <c r="BU27" s="424"/>
      <c r="BV27" s="422">
        <v>953881</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77"/>
      <c r="B28" s="435"/>
      <c r="C28" s="436"/>
      <c r="D28" s="437"/>
      <c r="E28" s="392" t="s">
        <v>185</v>
      </c>
      <c r="F28" s="393"/>
      <c r="G28" s="393"/>
      <c r="H28" s="393"/>
      <c r="I28" s="393"/>
      <c r="J28" s="393"/>
      <c r="K28" s="394"/>
      <c r="L28" s="395">
        <v>1</v>
      </c>
      <c r="M28" s="396"/>
      <c r="N28" s="396"/>
      <c r="O28" s="396"/>
      <c r="P28" s="397"/>
      <c r="Q28" s="395">
        <v>3440</v>
      </c>
      <c r="R28" s="396"/>
      <c r="S28" s="396"/>
      <c r="T28" s="396"/>
      <c r="U28" s="396"/>
      <c r="V28" s="397"/>
      <c r="W28" s="454"/>
      <c r="X28" s="436"/>
      <c r="Y28" s="437"/>
      <c r="Z28" s="392" t="s">
        <v>186</v>
      </c>
      <c r="AA28" s="393"/>
      <c r="AB28" s="393"/>
      <c r="AC28" s="393"/>
      <c r="AD28" s="393"/>
      <c r="AE28" s="393"/>
      <c r="AF28" s="393"/>
      <c r="AG28" s="394"/>
      <c r="AH28" s="395" t="s">
        <v>181</v>
      </c>
      <c r="AI28" s="396"/>
      <c r="AJ28" s="396"/>
      <c r="AK28" s="396"/>
      <c r="AL28" s="397"/>
      <c r="AM28" s="395" t="s">
        <v>187</v>
      </c>
      <c r="AN28" s="396"/>
      <c r="AO28" s="396"/>
      <c r="AP28" s="396"/>
      <c r="AQ28" s="396"/>
      <c r="AR28" s="397"/>
      <c r="AS28" s="395" t="s">
        <v>181</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1312079</v>
      </c>
      <c r="BO28" s="415"/>
      <c r="BP28" s="415"/>
      <c r="BQ28" s="415"/>
      <c r="BR28" s="415"/>
      <c r="BS28" s="415"/>
      <c r="BT28" s="415"/>
      <c r="BU28" s="416"/>
      <c r="BV28" s="414">
        <v>1503791</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77"/>
      <c r="B29" s="435"/>
      <c r="C29" s="436"/>
      <c r="D29" s="437"/>
      <c r="E29" s="392" t="s">
        <v>189</v>
      </c>
      <c r="F29" s="393"/>
      <c r="G29" s="393"/>
      <c r="H29" s="393"/>
      <c r="I29" s="393"/>
      <c r="J29" s="393"/>
      <c r="K29" s="394"/>
      <c r="L29" s="395">
        <v>12</v>
      </c>
      <c r="M29" s="396"/>
      <c r="N29" s="396"/>
      <c r="O29" s="396"/>
      <c r="P29" s="397"/>
      <c r="Q29" s="395">
        <v>3150</v>
      </c>
      <c r="R29" s="396"/>
      <c r="S29" s="396"/>
      <c r="T29" s="396"/>
      <c r="U29" s="396"/>
      <c r="V29" s="397"/>
      <c r="W29" s="455"/>
      <c r="X29" s="456"/>
      <c r="Y29" s="457"/>
      <c r="Z29" s="392" t="s">
        <v>190</v>
      </c>
      <c r="AA29" s="393"/>
      <c r="AB29" s="393"/>
      <c r="AC29" s="393"/>
      <c r="AD29" s="393"/>
      <c r="AE29" s="393"/>
      <c r="AF29" s="393"/>
      <c r="AG29" s="394"/>
      <c r="AH29" s="395">
        <v>248</v>
      </c>
      <c r="AI29" s="396"/>
      <c r="AJ29" s="396"/>
      <c r="AK29" s="396"/>
      <c r="AL29" s="397"/>
      <c r="AM29" s="395">
        <v>728450</v>
      </c>
      <c r="AN29" s="396"/>
      <c r="AO29" s="396"/>
      <c r="AP29" s="396"/>
      <c r="AQ29" s="396"/>
      <c r="AR29" s="397"/>
      <c r="AS29" s="395">
        <v>2937</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410</v>
      </c>
      <c r="BO29" s="420"/>
      <c r="BP29" s="420"/>
      <c r="BQ29" s="420"/>
      <c r="BR29" s="420"/>
      <c r="BS29" s="420"/>
      <c r="BT29" s="420"/>
      <c r="BU29" s="421"/>
      <c r="BV29" s="419">
        <v>410</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95.7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3070599</v>
      </c>
      <c r="BO30" s="423"/>
      <c r="BP30" s="423"/>
      <c r="BQ30" s="423"/>
      <c r="BR30" s="423"/>
      <c r="BS30" s="423"/>
      <c r="BT30" s="423"/>
      <c r="BU30" s="424"/>
      <c r="BV30" s="422">
        <v>2569315</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2">
      <c r="A33" s="177"/>
      <c r="B33" s="201"/>
      <c r="C33" s="371" t="s">
        <v>199</v>
      </c>
      <c r="D33" s="371"/>
      <c r="E33" s="370" t="s">
        <v>200</v>
      </c>
      <c r="F33" s="370"/>
      <c r="G33" s="370"/>
      <c r="H33" s="370"/>
      <c r="I33" s="370"/>
      <c r="J33" s="370"/>
      <c r="K33" s="370"/>
      <c r="L33" s="370"/>
      <c r="M33" s="370"/>
      <c r="N33" s="370"/>
      <c r="O33" s="370"/>
      <c r="P33" s="370"/>
      <c r="Q33" s="370"/>
      <c r="R33" s="370"/>
      <c r="S33" s="370"/>
      <c r="T33" s="202"/>
      <c r="U33" s="371" t="s">
        <v>199</v>
      </c>
      <c r="V33" s="371"/>
      <c r="W33" s="370" t="s">
        <v>201</v>
      </c>
      <c r="X33" s="370"/>
      <c r="Y33" s="370"/>
      <c r="Z33" s="370"/>
      <c r="AA33" s="370"/>
      <c r="AB33" s="370"/>
      <c r="AC33" s="370"/>
      <c r="AD33" s="370"/>
      <c r="AE33" s="370"/>
      <c r="AF33" s="370"/>
      <c r="AG33" s="370"/>
      <c r="AH33" s="370"/>
      <c r="AI33" s="370"/>
      <c r="AJ33" s="370"/>
      <c r="AK33" s="370"/>
      <c r="AL33" s="202"/>
      <c r="AM33" s="371" t="s">
        <v>202</v>
      </c>
      <c r="AN33" s="371"/>
      <c r="AO33" s="370" t="s">
        <v>201</v>
      </c>
      <c r="AP33" s="370"/>
      <c r="AQ33" s="370"/>
      <c r="AR33" s="370"/>
      <c r="AS33" s="370"/>
      <c r="AT33" s="370"/>
      <c r="AU33" s="370"/>
      <c r="AV33" s="370"/>
      <c r="AW33" s="370"/>
      <c r="AX33" s="370"/>
      <c r="AY33" s="370"/>
      <c r="AZ33" s="370"/>
      <c r="BA33" s="370"/>
      <c r="BB33" s="370"/>
      <c r="BC33" s="370"/>
      <c r="BD33" s="203"/>
      <c r="BE33" s="370" t="s">
        <v>203</v>
      </c>
      <c r="BF33" s="370"/>
      <c r="BG33" s="370" t="s">
        <v>204</v>
      </c>
      <c r="BH33" s="370"/>
      <c r="BI33" s="370"/>
      <c r="BJ33" s="370"/>
      <c r="BK33" s="370"/>
      <c r="BL33" s="370"/>
      <c r="BM33" s="370"/>
      <c r="BN33" s="370"/>
      <c r="BO33" s="370"/>
      <c r="BP33" s="370"/>
      <c r="BQ33" s="370"/>
      <c r="BR33" s="370"/>
      <c r="BS33" s="370"/>
      <c r="BT33" s="370"/>
      <c r="BU33" s="370"/>
      <c r="BV33" s="203"/>
      <c r="BW33" s="371" t="s">
        <v>203</v>
      </c>
      <c r="BX33" s="371"/>
      <c r="BY33" s="370" t="s">
        <v>205</v>
      </c>
      <c r="BZ33" s="370"/>
      <c r="CA33" s="370"/>
      <c r="CB33" s="370"/>
      <c r="CC33" s="370"/>
      <c r="CD33" s="370"/>
      <c r="CE33" s="370"/>
      <c r="CF33" s="370"/>
      <c r="CG33" s="370"/>
      <c r="CH33" s="370"/>
      <c r="CI33" s="370"/>
      <c r="CJ33" s="370"/>
      <c r="CK33" s="370"/>
      <c r="CL33" s="370"/>
      <c r="CM33" s="370"/>
      <c r="CN33" s="202"/>
      <c r="CO33" s="371" t="s">
        <v>202</v>
      </c>
      <c r="CP33" s="371"/>
      <c r="CQ33" s="370" t="s">
        <v>206</v>
      </c>
      <c r="CR33" s="370"/>
      <c r="CS33" s="370"/>
      <c r="CT33" s="370"/>
      <c r="CU33" s="370"/>
      <c r="CV33" s="370"/>
      <c r="CW33" s="370"/>
      <c r="CX33" s="370"/>
      <c r="CY33" s="370"/>
      <c r="CZ33" s="370"/>
      <c r="DA33" s="370"/>
      <c r="DB33" s="370"/>
      <c r="DC33" s="370"/>
      <c r="DD33" s="370"/>
      <c r="DE33" s="370"/>
      <c r="DF33" s="202"/>
      <c r="DG33" s="369" t="s">
        <v>207</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6</v>
      </c>
      <c r="BX34" s="367"/>
      <c r="BY34" s="368" t="str">
        <f>IF('各会計、関係団体の財政状況及び健全化判断比率'!B68="","",'各会計、関係団体の財政状況及び健全化判断比率'!B68)</f>
        <v>神奈川県市町村職員退職手当組合</v>
      </c>
      <c r="BZ34" s="368"/>
      <c r="CA34" s="368"/>
      <c r="CB34" s="368"/>
      <c r="CC34" s="368"/>
      <c r="CD34" s="368"/>
      <c r="CE34" s="368"/>
      <c r="CF34" s="368"/>
      <c r="CG34" s="368"/>
      <c r="CH34" s="368"/>
      <c r="CI34" s="368"/>
      <c r="CJ34" s="368"/>
      <c r="CK34" s="368"/>
      <c r="CL34" s="368"/>
      <c r="CM34" s="368"/>
      <c r="CN34" s="177"/>
      <c r="CO34" s="367">
        <f>IF(CQ34="","",MAX(C34:D43,U34:V43,AM34:AN43,BE34:BF43,BW34:BX43)+1)</f>
        <v>10</v>
      </c>
      <c r="CP34" s="367"/>
      <c r="CQ34" s="368" t="str">
        <f>IF('各会計、関係団体の財政状況及び健全化判断比率'!BS7="","",'各会計、関係団体の財政状況及び健全化判断比率'!BS7)</f>
        <v>大磯町土地開発公社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7</v>
      </c>
      <c r="BX35" s="367"/>
      <c r="BY35" s="368" t="str">
        <f>IF('各会計、関係団体の財政状況及び健全化判断比率'!B69="","",'各会計、関係団体の財政状況及び健全化判断比率'!B69)</f>
        <v>神奈川県後期高齢者医療広域連合（一般会計）</v>
      </c>
      <c r="BZ35" s="368"/>
      <c r="CA35" s="368"/>
      <c r="CB35" s="368"/>
      <c r="CC35" s="368"/>
      <c r="CD35" s="368"/>
      <c r="CE35" s="368"/>
      <c r="CF35" s="368"/>
      <c r="CG35" s="368"/>
      <c r="CH35" s="368"/>
      <c r="CI35" s="368"/>
      <c r="CJ35" s="368"/>
      <c r="CK35" s="368"/>
      <c r="CL35" s="368"/>
      <c r="CM35" s="368"/>
      <c r="CN35" s="177"/>
      <c r="CO35" s="367">
        <f t="shared" ref="CO35:CO43" si="3">IF(CQ35="","",CO34+1)</f>
        <v>11</v>
      </c>
      <c r="CP35" s="367"/>
      <c r="CQ35" s="368" t="str">
        <f>IF('各会計、関係団体の財政状況及び健全化判断比率'!BS8="","",'各会計、関係団体の財政状況及び健全化判断比率'!BS8)</f>
        <v>公益財団法人かながわ海岸美化財団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8</v>
      </c>
      <c r="BX36" s="367"/>
      <c r="BY36" s="368" t="str">
        <f>IF('各会計、関係団体の財政状況及び健全化判断比率'!B70="","",'各会計、関係団体の財政状況及び健全化判断比率'!B70)</f>
        <v>神奈川県後期高齢者医療広域連合（後期高齢者医療特別会計）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9</v>
      </c>
      <c r="BX37" s="367"/>
      <c r="BY37" s="368" t="str">
        <f>IF('各会計、関係団体の財政状況及び健全化判断比率'!B71="","",'各会計、関係団体の財政状況及び健全化判断比率'!B71)</f>
        <v>神奈川県町村情報システム共同事業組合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8Tg9twDGnKHY7KbJPtfaoIu2rXzETuQHLbWUKjvLi3gQJXIbbJOr+6iuz8AuZvl+gBeZq5z8Hpwsn+eV7kuCQw==" saltValue="jy9ScIDc4pF+coH5WTPN9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577</v>
      </c>
      <c r="D34" s="1151"/>
      <c r="E34" s="1152"/>
      <c r="F34" s="32">
        <v>9.07</v>
      </c>
      <c r="G34" s="33">
        <v>12.6</v>
      </c>
      <c r="H34" s="33">
        <v>8.6999999999999993</v>
      </c>
      <c r="I34" s="33">
        <v>10.45</v>
      </c>
      <c r="J34" s="34">
        <v>10.4</v>
      </c>
      <c r="K34" s="22"/>
      <c r="L34" s="22"/>
      <c r="M34" s="22"/>
      <c r="N34" s="22"/>
      <c r="O34" s="22"/>
      <c r="P34" s="22"/>
    </row>
    <row r="35" spans="1:16" ht="39" customHeight="1" x14ac:dyDescent="0.2">
      <c r="A35" s="22"/>
      <c r="B35" s="35"/>
      <c r="C35" s="1145" t="s">
        <v>578</v>
      </c>
      <c r="D35" s="1146"/>
      <c r="E35" s="1147"/>
      <c r="F35" s="36" t="s">
        <v>529</v>
      </c>
      <c r="G35" s="37" t="s">
        <v>529</v>
      </c>
      <c r="H35" s="37">
        <v>0.8</v>
      </c>
      <c r="I35" s="37">
        <v>2.12</v>
      </c>
      <c r="J35" s="38">
        <v>3.46</v>
      </c>
      <c r="K35" s="22"/>
      <c r="L35" s="22"/>
      <c r="M35" s="22"/>
      <c r="N35" s="22"/>
      <c r="O35" s="22"/>
      <c r="P35" s="22"/>
    </row>
    <row r="36" spans="1:16" ht="39" customHeight="1" x14ac:dyDescent="0.2">
      <c r="A36" s="22"/>
      <c r="B36" s="35"/>
      <c r="C36" s="1145" t="s">
        <v>579</v>
      </c>
      <c r="D36" s="1146"/>
      <c r="E36" s="1147"/>
      <c r="F36" s="36">
        <v>3.53</v>
      </c>
      <c r="G36" s="37">
        <v>2.35</v>
      </c>
      <c r="H36" s="37">
        <v>2.72</v>
      </c>
      <c r="I36" s="37">
        <v>2.67</v>
      </c>
      <c r="J36" s="38">
        <v>2.12</v>
      </c>
      <c r="K36" s="22"/>
      <c r="L36" s="22"/>
      <c r="M36" s="22"/>
      <c r="N36" s="22"/>
      <c r="O36" s="22"/>
      <c r="P36" s="22"/>
    </row>
    <row r="37" spans="1:16" ht="39" customHeight="1" x14ac:dyDescent="0.2">
      <c r="A37" s="22"/>
      <c r="B37" s="35"/>
      <c r="C37" s="1145" t="s">
        <v>580</v>
      </c>
      <c r="D37" s="1146"/>
      <c r="E37" s="1147"/>
      <c r="F37" s="36">
        <v>0.76</v>
      </c>
      <c r="G37" s="37">
        <v>0.3</v>
      </c>
      <c r="H37" s="37">
        <v>1.02</v>
      </c>
      <c r="I37" s="37">
        <v>0.8</v>
      </c>
      <c r="J37" s="38">
        <v>0.49</v>
      </c>
      <c r="K37" s="22"/>
      <c r="L37" s="22"/>
      <c r="M37" s="22"/>
      <c r="N37" s="22"/>
      <c r="O37" s="22"/>
      <c r="P37" s="22"/>
    </row>
    <row r="38" spans="1:16" ht="39" customHeight="1" x14ac:dyDescent="0.2">
      <c r="A38" s="22"/>
      <c r="B38" s="35"/>
      <c r="C38" s="1145" t="s">
        <v>581</v>
      </c>
      <c r="D38" s="1146"/>
      <c r="E38" s="1147"/>
      <c r="F38" s="36">
        <v>0.26</v>
      </c>
      <c r="G38" s="37">
        <v>0.31</v>
      </c>
      <c r="H38" s="37">
        <v>0.27</v>
      </c>
      <c r="I38" s="37">
        <v>0.16</v>
      </c>
      <c r="J38" s="38">
        <v>0.27</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582</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583</v>
      </c>
      <c r="D43" s="1149"/>
      <c r="E43" s="1150"/>
      <c r="F43" s="41">
        <v>1</v>
      </c>
      <c r="G43" s="42">
        <v>0.27</v>
      </c>
      <c r="H43" s="42" t="s">
        <v>529</v>
      </c>
      <c r="I43" s="42" t="s">
        <v>529</v>
      </c>
      <c r="J43" s="43" t="s">
        <v>529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f7GxYh6fPbvpVfTju+eoPKE8P3KdD7JH4Nz5EIOPZMrNrISCKerPT9G+txI+87p2SnxK02v5/+IRUxDPdN5Gw==" saltValue="rGCRCkPIx8/OwA0ceAa1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631</v>
      </c>
      <c r="L45" s="60">
        <v>638</v>
      </c>
      <c r="M45" s="60">
        <v>654</v>
      </c>
      <c r="N45" s="60">
        <v>733</v>
      </c>
      <c r="O45" s="61">
        <v>722</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2">
      <c r="A48" s="48"/>
      <c r="B48" s="1178"/>
      <c r="C48" s="1179"/>
      <c r="D48" s="62"/>
      <c r="E48" s="1155" t="s">
        <v>14</v>
      </c>
      <c r="F48" s="1155"/>
      <c r="G48" s="1155"/>
      <c r="H48" s="1155"/>
      <c r="I48" s="1155"/>
      <c r="J48" s="1156"/>
      <c r="K48" s="63">
        <v>561</v>
      </c>
      <c r="L48" s="64">
        <v>519</v>
      </c>
      <c r="M48" s="64">
        <v>479</v>
      </c>
      <c r="N48" s="64">
        <v>503</v>
      </c>
      <c r="O48" s="65">
        <v>484</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529</v>
      </c>
      <c r="L49" s="64" t="s">
        <v>529</v>
      </c>
      <c r="M49" s="64" t="s">
        <v>529</v>
      </c>
      <c r="N49" s="64" t="s">
        <v>529</v>
      </c>
      <c r="O49" s="65" t="s">
        <v>529</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529</v>
      </c>
      <c r="L50" s="64" t="s">
        <v>529</v>
      </c>
      <c r="M50" s="64" t="s">
        <v>529</v>
      </c>
      <c r="N50" s="64" t="s">
        <v>529</v>
      </c>
      <c r="O50" s="65" t="s">
        <v>529</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529</v>
      </c>
      <c r="L51" s="64" t="s">
        <v>529</v>
      </c>
      <c r="M51" s="64" t="s">
        <v>529</v>
      </c>
      <c r="N51" s="64" t="s">
        <v>529</v>
      </c>
      <c r="O51" s="65" t="s">
        <v>529</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831</v>
      </c>
      <c r="L52" s="64">
        <v>843</v>
      </c>
      <c r="M52" s="64">
        <v>873</v>
      </c>
      <c r="N52" s="64">
        <v>890</v>
      </c>
      <c r="O52" s="65">
        <v>890</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361</v>
      </c>
      <c r="L53" s="69">
        <v>314</v>
      </c>
      <c r="M53" s="69">
        <v>260</v>
      </c>
      <c r="N53" s="69">
        <v>346</v>
      </c>
      <c r="O53" s="70">
        <v>316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5">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2"/>
    <row r="66" ht="12.6" hidden="1" customHeight="1" x14ac:dyDescent="0.2"/>
    <row r="67" ht="12.6" hidden="1" customHeight="1" x14ac:dyDescent="0.2"/>
  </sheetData>
  <sheetProtection algorithmName="SHA-512" hashValue="8phMlOY1ujrNmdGufzEtfhEUolGG4pHphHa5a8yAWD+1REGAxByBXptjLsc23niJuOx5ooM0f3FG+BY58ryQYw==" saltValue="Udpi9ueeQwhIf5Tzi0PWC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570</v>
      </c>
      <c r="J40" s="103" t="s">
        <v>571</v>
      </c>
      <c r="K40" s="103" t="s">
        <v>572</v>
      </c>
      <c r="L40" s="103" t="s">
        <v>573</v>
      </c>
      <c r="M40" s="104" t="s">
        <v>574</v>
      </c>
    </row>
    <row r="41" spans="2:13" ht="27.75" customHeight="1" x14ac:dyDescent="0.2">
      <c r="B41" s="1196" t="s">
        <v>31</v>
      </c>
      <c r="C41" s="1197"/>
      <c r="D41" s="105"/>
      <c r="E41" s="1198" t="s">
        <v>32</v>
      </c>
      <c r="F41" s="1198"/>
      <c r="G41" s="1198"/>
      <c r="H41" s="1199"/>
      <c r="I41" s="351">
        <v>7777</v>
      </c>
      <c r="J41" s="352">
        <v>8264</v>
      </c>
      <c r="K41" s="352">
        <v>8191</v>
      </c>
      <c r="L41" s="352">
        <v>8534</v>
      </c>
      <c r="M41" s="353">
        <v>8048</v>
      </c>
    </row>
    <row r="42" spans="2:13" ht="27.75" customHeight="1" x14ac:dyDescent="0.2">
      <c r="B42" s="1186"/>
      <c r="C42" s="1187"/>
      <c r="D42" s="106"/>
      <c r="E42" s="1190" t="s">
        <v>33</v>
      </c>
      <c r="F42" s="1190"/>
      <c r="G42" s="1190"/>
      <c r="H42" s="1191"/>
      <c r="I42" s="354">
        <v>688</v>
      </c>
      <c r="J42" s="355">
        <v>688</v>
      </c>
      <c r="K42" s="355">
        <v>688</v>
      </c>
      <c r="L42" s="355">
        <v>688</v>
      </c>
      <c r="M42" s="356">
        <v>688</v>
      </c>
    </row>
    <row r="43" spans="2:13" ht="27.75" customHeight="1" x14ac:dyDescent="0.2">
      <c r="B43" s="1186"/>
      <c r="C43" s="1187"/>
      <c r="D43" s="106"/>
      <c r="E43" s="1190" t="s">
        <v>34</v>
      </c>
      <c r="F43" s="1190"/>
      <c r="G43" s="1190"/>
      <c r="H43" s="1191"/>
      <c r="I43" s="354">
        <v>7915</v>
      </c>
      <c r="J43" s="355">
        <v>7837</v>
      </c>
      <c r="K43" s="355">
        <v>7544</v>
      </c>
      <c r="L43" s="355">
        <v>7211</v>
      </c>
      <c r="M43" s="356">
        <v>7157</v>
      </c>
    </row>
    <row r="44" spans="2:13" ht="27.75" customHeight="1" x14ac:dyDescent="0.2">
      <c r="B44" s="1186"/>
      <c r="C44" s="1187"/>
      <c r="D44" s="106"/>
      <c r="E44" s="1190" t="s">
        <v>35</v>
      </c>
      <c r="F44" s="1190"/>
      <c r="G44" s="1190"/>
      <c r="H44" s="1191"/>
      <c r="I44" s="354" t="s">
        <v>529</v>
      </c>
      <c r="J44" s="355" t="s">
        <v>529</v>
      </c>
      <c r="K44" s="355" t="s">
        <v>529</v>
      </c>
      <c r="L44" s="355" t="s">
        <v>529</v>
      </c>
      <c r="M44" s="356" t="s">
        <v>529</v>
      </c>
    </row>
    <row r="45" spans="2:13" ht="27.75" customHeight="1" x14ac:dyDescent="0.2">
      <c r="B45" s="1186"/>
      <c r="C45" s="1187"/>
      <c r="D45" s="106"/>
      <c r="E45" s="1190" t="s">
        <v>36</v>
      </c>
      <c r="F45" s="1190"/>
      <c r="G45" s="1190"/>
      <c r="H45" s="1191"/>
      <c r="I45" s="354">
        <v>2321</v>
      </c>
      <c r="J45" s="355">
        <v>2278</v>
      </c>
      <c r="K45" s="355">
        <v>2181</v>
      </c>
      <c r="L45" s="355">
        <v>2112</v>
      </c>
      <c r="M45" s="356">
        <v>2067</v>
      </c>
    </row>
    <row r="46" spans="2:13" ht="27.75" customHeight="1" x14ac:dyDescent="0.2">
      <c r="B46" s="1186"/>
      <c r="C46" s="1187"/>
      <c r="D46" s="107"/>
      <c r="E46" s="1190" t="s">
        <v>37</v>
      </c>
      <c r="F46" s="1190"/>
      <c r="G46" s="1190"/>
      <c r="H46" s="1191"/>
      <c r="I46" s="354" t="s">
        <v>529</v>
      </c>
      <c r="J46" s="355" t="s">
        <v>529</v>
      </c>
      <c r="K46" s="355" t="s">
        <v>529</v>
      </c>
      <c r="L46" s="355" t="s">
        <v>529</v>
      </c>
      <c r="M46" s="356" t="s">
        <v>529</v>
      </c>
    </row>
    <row r="47" spans="2:13" ht="27.75" customHeight="1" x14ac:dyDescent="0.2">
      <c r="B47" s="1186"/>
      <c r="C47" s="1187"/>
      <c r="D47" s="108"/>
      <c r="E47" s="1200" t="s">
        <v>38</v>
      </c>
      <c r="F47" s="1201"/>
      <c r="G47" s="1201"/>
      <c r="H47" s="1202"/>
      <c r="I47" s="354" t="s">
        <v>529</v>
      </c>
      <c r="J47" s="355" t="s">
        <v>529</v>
      </c>
      <c r="K47" s="355" t="s">
        <v>529</v>
      </c>
      <c r="L47" s="355" t="s">
        <v>529</v>
      </c>
      <c r="M47" s="356" t="s">
        <v>529</v>
      </c>
    </row>
    <row r="48" spans="2:13" ht="27.75" customHeight="1" x14ac:dyDescent="0.2">
      <c r="B48" s="1186"/>
      <c r="C48" s="1187"/>
      <c r="D48" s="106"/>
      <c r="E48" s="1190" t="s">
        <v>39</v>
      </c>
      <c r="F48" s="1190"/>
      <c r="G48" s="1190"/>
      <c r="H48" s="1191"/>
      <c r="I48" s="354" t="s">
        <v>529</v>
      </c>
      <c r="J48" s="355" t="s">
        <v>529</v>
      </c>
      <c r="K48" s="355" t="s">
        <v>529</v>
      </c>
      <c r="L48" s="355" t="s">
        <v>529</v>
      </c>
      <c r="M48" s="356" t="s">
        <v>529</v>
      </c>
    </row>
    <row r="49" spans="2:13" ht="27.75" customHeight="1" x14ac:dyDescent="0.2">
      <c r="B49" s="1188"/>
      <c r="C49" s="1189"/>
      <c r="D49" s="106"/>
      <c r="E49" s="1190" t="s">
        <v>40</v>
      </c>
      <c r="F49" s="1190"/>
      <c r="G49" s="1190"/>
      <c r="H49" s="1191"/>
      <c r="I49" s="354" t="s">
        <v>529</v>
      </c>
      <c r="J49" s="355" t="s">
        <v>529</v>
      </c>
      <c r="K49" s="355" t="s">
        <v>529</v>
      </c>
      <c r="L49" s="355" t="s">
        <v>529</v>
      </c>
      <c r="M49" s="356" t="s">
        <v>529</v>
      </c>
    </row>
    <row r="50" spans="2:13" ht="27.75" customHeight="1" x14ac:dyDescent="0.2">
      <c r="B50" s="1184" t="s">
        <v>41</v>
      </c>
      <c r="C50" s="1185"/>
      <c r="D50" s="109"/>
      <c r="E50" s="1190" t="s">
        <v>42</v>
      </c>
      <c r="F50" s="1190"/>
      <c r="G50" s="1190"/>
      <c r="H50" s="1191"/>
      <c r="I50" s="354">
        <v>2958</v>
      </c>
      <c r="J50" s="355">
        <v>3578</v>
      </c>
      <c r="K50" s="355">
        <v>4308</v>
      </c>
      <c r="L50" s="355">
        <v>5127</v>
      </c>
      <c r="M50" s="356">
        <v>5555</v>
      </c>
    </row>
    <row r="51" spans="2:13" ht="27.75" customHeight="1" x14ac:dyDescent="0.2">
      <c r="B51" s="1186"/>
      <c r="C51" s="1187"/>
      <c r="D51" s="106"/>
      <c r="E51" s="1190" t="s">
        <v>43</v>
      </c>
      <c r="F51" s="1190"/>
      <c r="G51" s="1190"/>
      <c r="H51" s="1191"/>
      <c r="I51" s="354" t="s">
        <v>529</v>
      </c>
      <c r="J51" s="355" t="s">
        <v>529</v>
      </c>
      <c r="K51" s="355">
        <v>525</v>
      </c>
      <c r="L51" s="355">
        <v>899</v>
      </c>
      <c r="M51" s="356">
        <v>899</v>
      </c>
    </row>
    <row r="52" spans="2:13" ht="27.75" customHeight="1" x14ac:dyDescent="0.2">
      <c r="B52" s="1188"/>
      <c r="C52" s="1189"/>
      <c r="D52" s="106"/>
      <c r="E52" s="1190" t="s">
        <v>44</v>
      </c>
      <c r="F52" s="1190"/>
      <c r="G52" s="1190"/>
      <c r="H52" s="1191"/>
      <c r="I52" s="354">
        <v>11216</v>
      </c>
      <c r="J52" s="355">
        <v>11134</v>
      </c>
      <c r="K52" s="355">
        <v>11031</v>
      </c>
      <c r="L52" s="355">
        <v>11118</v>
      </c>
      <c r="M52" s="356">
        <v>10726</v>
      </c>
    </row>
    <row r="53" spans="2:13" ht="27.75" customHeight="1" thickBot="1" x14ac:dyDescent="0.25">
      <c r="B53" s="1192" t="s">
        <v>45</v>
      </c>
      <c r="C53" s="1193"/>
      <c r="D53" s="110"/>
      <c r="E53" s="1194" t="s">
        <v>46</v>
      </c>
      <c r="F53" s="1194"/>
      <c r="G53" s="1194"/>
      <c r="H53" s="1195"/>
      <c r="I53" s="357">
        <v>4528</v>
      </c>
      <c r="J53" s="358">
        <v>4355</v>
      </c>
      <c r="K53" s="358">
        <v>2741</v>
      </c>
      <c r="L53" s="358">
        <v>1401</v>
      </c>
      <c r="M53" s="359">
        <v>781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dY3ZJNAJe4VTa5cxfKHSP9xuojxX6lQu4RlHf4zQkRUgvSYMTmhktgSCbbFBtAwzq2KMD0Fyqv1yeiee73LI9w==" saltValue="Y1wqkrUTbkcPTP1NvYY5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2"/>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49</v>
      </c>
      <c r="D55" s="1211"/>
      <c r="E55" s="1212"/>
      <c r="F55" s="122">
        <v>1147</v>
      </c>
      <c r="G55" s="122">
        <v>1504</v>
      </c>
      <c r="H55" s="123">
        <v>1312</v>
      </c>
    </row>
    <row r="56" spans="2:8" ht="52.5" customHeight="1" x14ac:dyDescent="0.2">
      <c r="B56" s="124"/>
      <c r="C56" s="1213" t="s">
        <v>50</v>
      </c>
      <c r="D56" s="1213"/>
      <c r="E56" s="1214"/>
      <c r="F56" s="125">
        <v>0</v>
      </c>
      <c r="G56" s="125">
        <v>0</v>
      </c>
      <c r="H56" s="126">
        <v>0</v>
      </c>
    </row>
    <row r="57" spans="2:8" ht="53.25" customHeight="1" x14ac:dyDescent="0.2">
      <c r="B57" s="124"/>
      <c r="C57" s="1215" t="s">
        <v>51</v>
      </c>
      <c r="D57" s="1215"/>
      <c r="E57" s="1216"/>
      <c r="F57" s="127">
        <v>2204</v>
      </c>
      <c r="G57" s="127">
        <v>2569</v>
      </c>
      <c r="H57" s="128">
        <v>3071</v>
      </c>
    </row>
    <row r="58" spans="2:8" ht="45.75" customHeight="1" x14ac:dyDescent="0.2">
      <c r="B58" s="129"/>
      <c r="C58" s="1203" t="s">
        <v>597</v>
      </c>
      <c r="D58" s="1204"/>
      <c r="E58" s="1205"/>
      <c r="F58" s="360">
        <v>894</v>
      </c>
      <c r="G58" s="360">
        <v>1094</v>
      </c>
      <c r="H58" s="361">
        <v>1414</v>
      </c>
    </row>
    <row r="59" spans="2:8" ht="45.75" customHeight="1" x14ac:dyDescent="0.2">
      <c r="B59" s="129"/>
      <c r="C59" s="1203" t="s">
        <v>598</v>
      </c>
      <c r="D59" s="1204"/>
      <c r="E59" s="1205"/>
      <c r="F59" s="360">
        <v>765</v>
      </c>
      <c r="G59" s="360">
        <v>924</v>
      </c>
      <c r="H59" s="361">
        <v>1097</v>
      </c>
    </row>
    <row r="60" spans="2:8" ht="45.75" customHeight="1" x14ac:dyDescent="0.2">
      <c r="B60" s="129"/>
      <c r="C60" s="1203" t="s">
        <v>599</v>
      </c>
      <c r="D60" s="1204"/>
      <c r="E60" s="1205"/>
      <c r="F60" s="360">
        <v>141</v>
      </c>
      <c r="G60" s="360">
        <v>141</v>
      </c>
      <c r="H60" s="361">
        <v>141</v>
      </c>
    </row>
    <row r="61" spans="2:8" ht="45.75" customHeight="1" x14ac:dyDescent="0.2">
      <c r="B61" s="129"/>
      <c r="C61" s="1203" t="s">
        <v>600</v>
      </c>
      <c r="D61" s="1204"/>
      <c r="E61" s="1205"/>
      <c r="F61" s="360">
        <v>94</v>
      </c>
      <c r="G61" s="360">
        <v>95</v>
      </c>
      <c r="H61" s="361">
        <v>100</v>
      </c>
    </row>
    <row r="62" spans="2:8" ht="45.75" customHeight="1" thickBot="1" x14ac:dyDescent="0.25">
      <c r="B62" s="130"/>
      <c r="C62" s="1206" t="s">
        <v>601</v>
      </c>
      <c r="D62" s="1207"/>
      <c r="E62" s="1208"/>
      <c r="F62" s="362">
        <v>98</v>
      </c>
      <c r="G62" s="362">
        <v>98</v>
      </c>
      <c r="H62" s="363">
        <v>98</v>
      </c>
    </row>
    <row r="63" spans="2:8" ht="52.5" customHeight="1" thickBot="1" x14ac:dyDescent="0.25">
      <c r="B63" s="131"/>
      <c r="C63" s="1209" t="s">
        <v>52</v>
      </c>
      <c r="D63" s="1209"/>
      <c r="E63" s="1210"/>
      <c r="F63" s="132">
        <v>3351</v>
      </c>
      <c r="G63" s="132">
        <v>4074</v>
      </c>
      <c r="H63" s="133">
        <v>4383</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sheetData>
  <sheetProtection algorithmName="SHA-512" hashValue="9hMyo00o2ayNuhyEiP0EHMM9gfwYw88A9v5id24tUQJ4L7IYm9u4fC5CQHEFPtnxool37TGqtj6aKyt+OKbIVA==" saltValue="Gmg/Q1oXUmOZ+ZmMHpNv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53</v>
      </c>
      <c r="E2" s="145"/>
      <c r="F2" s="146" t="s">
        <v>567</v>
      </c>
      <c r="G2" s="147"/>
      <c r="H2" s="148"/>
    </row>
    <row r="3" spans="1:8" x14ac:dyDescent="0.2">
      <c r="A3" s="144" t="s">
        <v>560</v>
      </c>
      <c r="B3" s="149"/>
      <c r="C3" s="150"/>
      <c r="D3" s="151">
        <v>14910</v>
      </c>
      <c r="E3" s="152"/>
      <c r="F3" s="153">
        <v>47387</v>
      </c>
      <c r="G3" s="154"/>
      <c r="H3" s="155"/>
    </row>
    <row r="4" spans="1:8" x14ac:dyDescent="0.2">
      <c r="A4" s="156"/>
      <c r="B4" s="157"/>
      <c r="C4" s="158"/>
      <c r="D4" s="159">
        <v>4416</v>
      </c>
      <c r="E4" s="160"/>
      <c r="F4" s="161">
        <v>24928</v>
      </c>
      <c r="G4" s="162"/>
      <c r="H4" s="163"/>
    </row>
    <row r="5" spans="1:8" x14ac:dyDescent="0.2">
      <c r="A5" s="144" t="s">
        <v>562</v>
      </c>
      <c r="B5" s="149"/>
      <c r="C5" s="150"/>
      <c r="D5" s="151">
        <v>51204</v>
      </c>
      <c r="E5" s="152"/>
      <c r="F5" s="153">
        <v>51264</v>
      </c>
      <c r="G5" s="154"/>
      <c r="H5" s="155"/>
    </row>
    <row r="6" spans="1:8" x14ac:dyDescent="0.2">
      <c r="A6" s="156"/>
      <c r="B6" s="157"/>
      <c r="C6" s="158"/>
      <c r="D6" s="159">
        <v>5888</v>
      </c>
      <c r="E6" s="160"/>
      <c r="F6" s="161">
        <v>26040</v>
      </c>
      <c r="G6" s="162"/>
      <c r="H6" s="163"/>
    </row>
    <row r="7" spans="1:8" x14ac:dyDescent="0.2">
      <c r="A7" s="144" t="s">
        <v>563</v>
      </c>
      <c r="B7" s="149"/>
      <c r="C7" s="150"/>
      <c r="D7" s="151">
        <v>24058</v>
      </c>
      <c r="E7" s="152"/>
      <c r="F7" s="153">
        <v>52068</v>
      </c>
      <c r="G7" s="154"/>
      <c r="H7" s="155"/>
    </row>
    <row r="8" spans="1:8" x14ac:dyDescent="0.2">
      <c r="A8" s="156"/>
      <c r="B8" s="157"/>
      <c r="C8" s="158"/>
      <c r="D8" s="159">
        <v>4743</v>
      </c>
      <c r="E8" s="160"/>
      <c r="F8" s="161">
        <v>26936</v>
      </c>
      <c r="G8" s="162"/>
      <c r="H8" s="163"/>
    </row>
    <row r="9" spans="1:8" x14ac:dyDescent="0.2">
      <c r="A9" s="144" t="s">
        <v>564</v>
      </c>
      <c r="B9" s="149"/>
      <c r="C9" s="150"/>
      <c r="D9" s="151">
        <v>44846</v>
      </c>
      <c r="E9" s="152"/>
      <c r="F9" s="153">
        <v>47161</v>
      </c>
      <c r="G9" s="154"/>
      <c r="H9" s="155"/>
    </row>
    <row r="10" spans="1:8" x14ac:dyDescent="0.2">
      <c r="A10" s="156"/>
      <c r="B10" s="157"/>
      <c r="C10" s="158"/>
      <c r="D10" s="159">
        <v>7232</v>
      </c>
      <c r="E10" s="160"/>
      <c r="F10" s="161">
        <v>24595</v>
      </c>
      <c r="G10" s="162"/>
      <c r="H10" s="163"/>
    </row>
    <row r="11" spans="1:8" x14ac:dyDescent="0.2">
      <c r="A11" s="144" t="s">
        <v>565</v>
      </c>
      <c r="B11" s="149"/>
      <c r="C11" s="150"/>
      <c r="D11" s="151">
        <v>23609</v>
      </c>
      <c r="E11" s="152"/>
      <c r="F11" s="153">
        <v>43423</v>
      </c>
      <c r="G11" s="154"/>
      <c r="H11" s="155"/>
    </row>
    <row r="12" spans="1:8" x14ac:dyDescent="0.2">
      <c r="A12" s="156"/>
      <c r="B12" s="157"/>
      <c r="C12" s="164"/>
      <c r="D12" s="159">
        <v>10001</v>
      </c>
      <c r="E12" s="160"/>
      <c r="F12" s="161">
        <v>22207</v>
      </c>
      <c r="G12" s="162"/>
      <c r="H12" s="163"/>
    </row>
    <row r="13" spans="1:8" x14ac:dyDescent="0.2">
      <c r="A13" s="144"/>
      <c r="B13" s="149"/>
      <c r="C13" s="165"/>
      <c r="D13" s="166">
        <v>31725</v>
      </c>
      <c r="E13" s="167"/>
      <c r="F13" s="168">
        <v>48261</v>
      </c>
      <c r="G13" s="169"/>
      <c r="H13" s="155"/>
    </row>
    <row r="14" spans="1:8" x14ac:dyDescent="0.2">
      <c r="A14" s="156"/>
      <c r="B14" s="157"/>
      <c r="C14" s="158"/>
      <c r="D14" s="159">
        <v>6456</v>
      </c>
      <c r="E14" s="160"/>
      <c r="F14" s="161">
        <v>24941</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9.07</v>
      </c>
      <c r="C19" s="170">
        <f>ROUND(VALUE(SUBSTITUTE(実質収支比率等に係る経年分析!G$48,"▲","-")),2)</f>
        <v>12.6</v>
      </c>
      <c r="D19" s="170">
        <f>ROUND(VALUE(SUBSTITUTE(実質収支比率等に係る経年分析!H$48,"▲","-")),2)</f>
        <v>8.6999999999999993</v>
      </c>
      <c r="E19" s="170">
        <f>ROUND(VALUE(SUBSTITUTE(実質収支比率等に係る経年分析!I$48,"▲","-")),2)</f>
        <v>10.45</v>
      </c>
      <c r="F19" s="170">
        <f>ROUND(VALUE(SUBSTITUTE(実質収支比率等に係る経年分析!J$48,"▲","-")),2)</f>
        <v>10.41</v>
      </c>
    </row>
    <row r="20" spans="1:11" x14ac:dyDescent="0.2">
      <c r="A20" s="170" t="s">
        <v>56</v>
      </c>
      <c r="B20" s="170">
        <f>ROUND(VALUE(SUBSTITUTE(実質収支比率等に係る経年分析!F$47,"▲","-")),2)</f>
        <v>15</v>
      </c>
      <c r="C20" s="170">
        <f>ROUND(VALUE(SUBSTITUTE(実質収支比率等に係る経年分析!G$47,"▲","-")),2)</f>
        <v>15.01</v>
      </c>
      <c r="D20" s="170">
        <f>ROUND(VALUE(SUBSTITUTE(実質収支比率等に係る経年分析!H$47,"▲","-")),2)</f>
        <v>16.29</v>
      </c>
      <c r="E20" s="170">
        <f>ROUND(VALUE(SUBSTITUTE(実質収支比率等に係る経年分析!I$47,"▲","-")),2)</f>
        <v>19.75</v>
      </c>
      <c r="F20" s="170">
        <f>ROUND(VALUE(SUBSTITUTE(実質収支比率等に係る経年分析!J$47,"▲","-")),2)</f>
        <v>17.63</v>
      </c>
    </row>
    <row r="21" spans="1:11" x14ac:dyDescent="0.2">
      <c r="A21" s="170" t="s">
        <v>57</v>
      </c>
      <c r="B21" s="170">
        <f>IF(ISNUMBER(VALUE(SUBSTITUTE(実質収支比率等に係る経年分析!F$49,"▲","-"))),ROUND(VALUE(SUBSTITUTE(実質収支比率等に係る経年分析!F$49,"▲","-")),2),NA())</f>
        <v>4.9000000000000004</v>
      </c>
      <c r="C21" s="170">
        <f>IF(ISNUMBER(VALUE(SUBSTITUTE(実質収支比率等に係る経年分析!G$49,"▲","-"))),ROUND(VALUE(SUBSTITUTE(実質収支比率等に係る経年分析!G$49,"▲","-")),2),NA())</f>
        <v>3.71</v>
      </c>
      <c r="D21" s="170">
        <f>IF(ISNUMBER(VALUE(SUBSTITUTE(実質収支比率等に係る経年分析!H$49,"▲","-"))),ROUND(VALUE(SUBSTITUTE(実質収支比率等に係る経年分析!H$49,"▲","-")),2),NA())</f>
        <v>-1.56</v>
      </c>
      <c r="E21" s="170">
        <f>IF(ISNUMBER(VALUE(SUBSTITUTE(実質収支比率等に係る経年分析!I$49,"▲","-"))),ROUND(VALUE(SUBSTITUTE(実質収支比率等に係る経年分析!I$49,"▲","-")),2),NA())</f>
        <v>7.09</v>
      </c>
      <c r="F21" s="170">
        <f>IF(ISNUMBER(VALUE(SUBSTITUTE(実質収支比率等に係る経年分析!J$49,"▲","-"))),ROUND(VALUE(SUBSTITUTE(実質収支比率等に係る経年分析!J$49,"▲","-")),2),NA())</f>
        <v>-2.86</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0.27</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2">
      <c r="A31" s="171" t="e">
        <f>IF(連結実質赤字比率に係る赤字・黒字の構成分析!C$39="",NA(),連結実質赤字比率に係る赤字・黒字の構成分析!C$39)</f>
        <v>#N/A</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#VALUE!</v>
      </c>
      <c r="E31" s="171" t="e">
        <f>IF(ROUND(VALUE(SUBSTITUTE(連結実質赤字比率に係る赤字・黒字の構成分析!G$39,"▲", "-")), 2) &gt;= 0, ABS(ROUND(VALUE(SUBSTITUTE(連結実質赤字比率に係る赤字・黒字の構成分析!G$39,"▲", "-")), 2)), NA())</f>
        <v>#VALUE!</v>
      </c>
      <c r="F31" s="171" t="e">
        <f>IF(ROUND(VALUE(SUBSTITUTE(連結実質赤字比率に係る赤字・黒字の構成分析!H$39,"▲", "-")), 2) &lt; 0, ABS(ROUND(VALUE(SUBSTITUTE(連結実質赤字比率に係る赤字・黒字の構成分析!H$39,"▲", "-")), 2)), NA())</f>
        <v>#VALUE!</v>
      </c>
      <c r="G31" s="171" t="e">
        <f>IF(ROUND(VALUE(SUBSTITUTE(連結実質赤字比率に係る赤字・黒字の構成分析!H$39,"▲", "-")), 2) &gt;= 0, ABS(ROUND(VALUE(SUBSTITUTE(連結実質赤字比率に係る赤字・黒字の構成分析!H$39,"▲", "-")), 2)), NA())</f>
        <v>#VALUE!</v>
      </c>
      <c r="H31" s="171" t="e">
        <f>IF(ROUND(VALUE(SUBSTITUTE(連結実質赤字比率に係る赤字・黒字の構成分析!I$39,"▲", "-")), 2) &lt; 0, ABS(ROUND(VALUE(SUBSTITUTE(連結実質赤字比率に係る赤字・黒字の構成分析!I$39,"▲", "-")), 2)), NA())</f>
        <v>#VALUE!</v>
      </c>
      <c r="I31" s="171" t="e">
        <f>IF(ROUND(VALUE(SUBSTITUTE(連結実質赤字比率に係る赤字・黒字の構成分析!I$39,"▲", "-")), 2) &gt;= 0, ABS(ROUND(VALUE(SUBSTITUTE(連結実質赤字比率に係る赤字・黒字の構成分析!I$39,"▲", "-")), 2)), NA())</f>
        <v>#VALUE!</v>
      </c>
      <c r="J31" s="171" t="e">
        <f>IF(ROUND(VALUE(SUBSTITUTE(連結実質赤字比率に係る赤字・黒字の構成分析!J$39,"▲", "-")), 2) &lt; 0, ABS(ROUND(VALUE(SUBSTITUTE(連結実質赤字比率に係る赤字・黒字の構成分析!J$39,"▲", "-")), 2)), NA())</f>
        <v>#VALUE!</v>
      </c>
      <c r="K31" s="171" t="e">
        <f>IF(ROUND(VALUE(SUBSTITUTE(連結実質赤字比率に係る赤字・黒字の構成分析!J$39,"▲", "-")), 2) &gt;= 0, ABS(ROUND(VALUE(SUBSTITUTE(連結実質赤字比率に係る赤字・黒字の構成分析!J$39,"▲", "-")), 2)), NA())</f>
        <v>#VALUE!</v>
      </c>
    </row>
    <row r="32" spans="1:11" x14ac:dyDescent="0.2">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0.26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0.31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0.27</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0.27</v>
      </c>
    </row>
    <row r="33" spans="1:16" x14ac:dyDescent="0.2">
      <c r="A33" s="171" t="str">
        <f>IF(連結実質赤字比率に係る赤字・黒字の構成分析!C$37="",NA(),連結実質赤字比率に係る赤字・黒字の構成分析!C$37)</f>
        <v>国民健康保険事業特別会計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0.76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1.02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0.49</v>
      </c>
    </row>
    <row r="34" spans="1:16" x14ac:dyDescent="0.2">
      <c r="A34" s="171" t="str">
        <f>IF(連結実質赤字比率に係る赤字・黒字の構成分析!C$36="",NA(),連結実質赤字比率に係る赤字・黒字の構成分析!C$36)</f>
        <v>介護保険事業特別会計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3.53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2.35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2.72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2.67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2.12</v>
      </c>
    </row>
    <row r="35" spans="1:16" x14ac:dyDescent="0.2">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#VALUE!</v>
      </c>
      <c r="E35" s="171" t="e">
        <f>IF(ROUND(VALUE(SUBSTITUTE(連結実質赤字比率に係る赤字・黒字の構成分析!G$35,"▲", "-")), 2) &gt;= 0, ABS(ROUND(VALUE(SUBSTITUTE(連結実質赤字比率に係る赤字・黒字の構成分析!G$35,"▲", "-")), 2)), NA())</f>
        <v>#VALUE!</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0.8</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2.12</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3.46</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9.07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12.6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8.6999999999999993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10.45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10.4</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831</v>
      </c>
      <c r="E42" s="172"/>
      <c r="F42" s="172"/>
      <c r="G42" s="172">
        <f>'実質公債費比率（分子）の構造'!L$52</f>
        <v>843</v>
      </c>
      <c r="H42" s="172"/>
      <c r="I42" s="172"/>
      <c r="J42" s="172">
        <f>'実質公債費比率（分子）の構造'!M$52</f>
        <v>873</v>
      </c>
      <c r="K42" s="172"/>
      <c r="L42" s="172"/>
      <c r="M42" s="172">
        <f>'実質公債費比率（分子）の構造'!N$52</f>
        <v>890</v>
      </c>
      <c r="N42" s="172"/>
      <c r="O42" s="172"/>
      <c r="P42" s="172">
        <f>'実質公債費比率（分子）の構造'!O$52</f>
        <v>890</v>
      </c>
    </row>
    <row r="43" spans="1:16" x14ac:dyDescent="0.2">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67</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68</v>
      </c>
      <c r="B46" s="172">
        <f>'実質公債費比率（分子）の構造'!K$48</f>
        <v>561</v>
      </c>
      <c r="C46" s="172"/>
      <c r="D46" s="172"/>
      <c r="E46" s="172">
        <f>'実質公債費比率（分子）の構造'!L$48</f>
        <v>519</v>
      </c>
      <c r="F46" s="172"/>
      <c r="G46" s="172"/>
      <c r="H46" s="172">
        <f>'実質公債費比率（分子）の構造'!M$48</f>
        <v>479</v>
      </c>
      <c r="I46" s="172"/>
      <c r="J46" s="172"/>
      <c r="K46" s="172">
        <f>'実質公債費比率（分子）の構造'!N$48</f>
        <v>503</v>
      </c>
      <c r="L46" s="172"/>
      <c r="M46" s="172"/>
      <c r="N46" s="172">
        <f>'実質公債費比率（分子）の構造'!O$48</f>
        <v>484</v>
      </c>
      <c r="O46" s="172"/>
      <c r="P46" s="172"/>
    </row>
    <row r="47" spans="1:16" x14ac:dyDescent="0.2">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631</v>
      </c>
      <c r="C49" s="172"/>
      <c r="D49" s="172"/>
      <c r="E49" s="172">
        <f>'実質公債費比率（分子）の構造'!L$45</f>
        <v>638</v>
      </c>
      <c r="F49" s="172"/>
      <c r="G49" s="172"/>
      <c r="H49" s="172">
        <f>'実質公債費比率（分子）の構造'!M$45</f>
        <v>654</v>
      </c>
      <c r="I49" s="172"/>
      <c r="J49" s="172"/>
      <c r="K49" s="172">
        <f>'実質公債費比率（分子）の構造'!N$45</f>
        <v>733</v>
      </c>
      <c r="L49" s="172"/>
      <c r="M49" s="172"/>
      <c r="N49" s="172">
        <f>'実質公債費比率（分子）の構造'!O$45</f>
        <v>722</v>
      </c>
      <c r="O49" s="172"/>
      <c r="P49" s="172"/>
    </row>
    <row r="50" spans="1:16" x14ac:dyDescent="0.2">
      <c r="A50" s="172" t="s">
        <v>72</v>
      </c>
      <c r="B50" s="172" t="e">
        <f>NA()</f>
        <v>#N/A</v>
      </c>
      <c r="C50" s="172">
        <f>IF(ISNUMBER('実質公債費比率（分子）の構造'!K$53),'実質公債費比率（分子）の構造'!K$53,NA())</f>
        <v>361</v>
      </c>
      <c r="D50" s="172" t="e">
        <f>NA()</f>
        <v>#N/A</v>
      </c>
      <c r="E50" s="172" t="e">
        <f>NA()</f>
        <v>#N/A</v>
      </c>
      <c r="F50" s="172">
        <f>IF(ISNUMBER('実質公債費比率（分子）の構造'!L$53),'実質公債費比率（分子）の構造'!L$53,NA())</f>
        <v>314</v>
      </c>
      <c r="G50" s="172" t="e">
        <f>NA()</f>
        <v>#N/A</v>
      </c>
      <c r="H50" s="172" t="e">
        <f>NA()</f>
        <v>#N/A</v>
      </c>
      <c r="I50" s="172">
        <f>IF(ISNUMBER('実質公債費比率（分子）の構造'!M$53),'実質公債費比率（分子）の構造'!M$53,NA())</f>
        <v>260</v>
      </c>
      <c r="J50" s="172" t="e">
        <f>NA()</f>
        <v>#N/A</v>
      </c>
      <c r="K50" s="172" t="e">
        <f>NA()</f>
        <v>#N/A</v>
      </c>
      <c r="L50" s="172">
        <f>IF(ISNUMBER('実質公債費比率（分子）の構造'!N$53),'実質公債費比率（分子）の構造'!N$53,NA())</f>
        <v>346</v>
      </c>
      <c r="M50" s="172" t="e">
        <f>NA()</f>
        <v>#N/A</v>
      </c>
      <c r="N50" s="172" t="e">
        <f>NA()</f>
        <v>#N/A</v>
      </c>
      <c r="O50" s="172">
        <f>IF(ISNUMBER('実質公債費比率（分子）の構造'!O$53),'実質公債費比率（分子）の構造'!O$53,NA())</f>
        <v>316</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44</v>
      </c>
      <c r="B56" s="171"/>
      <c r="C56" s="171"/>
      <c r="D56" s="171">
        <f>'将来負担比率（分子）の構造'!I$52</f>
        <v>11216</v>
      </c>
      <c r="E56" s="171"/>
      <c r="F56" s="171"/>
      <c r="G56" s="171">
        <f>'将来負担比率（分子）の構造'!J$52</f>
        <v>11134</v>
      </c>
      <c r="H56" s="171"/>
      <c r="I56" s="171"/>
      <c r="J56" s="171">
        <f>'将来負担比率（分子）の構造'!K$52</f>
        <v>11031</v>
      </c>
      <c r="K56" s="171"/>
      <c r="L56" s="171"/>
      <c r="M56" s="171">
        <f>'将来負担比率（分子）の構造'!L$52</f>
        <v>11118</v>
      </c>
      <c r="N56" s="171"/>
      <c r="O56" s="171"/>
      <c r="P56" s="171">
        <f>'将来負担比率（分子）の構造'!M$52</f>
        <v>10726</v>
      </c>
    </row>
    <row r="57" spans="1:16" x14ac:dyDescent="0.2">
      <c r="A57" s="171" t="s">
        <v>43</v>
      </c>
      <c r="B57" s="171"/>
      <c r="C57" s="171"/>
      <c r="D57" s="171" t="str">
        <f>'将来負担比率（分子）の構造'!I$51</f>
        <v>-</v>
      </c>
      <c r="E57" s="171"/>
      <c r="F57" s="171"/>
      <c r="G57" s="171" t="str">
        <f>'将来負担比率（分子）の構造'!J$51</f>
        <v>-</v>
      </c>
      <c r="H57" s="171"/>
      <c r="I57" s="171"/>
      <c r="J57" s="171">
        <f>'将来負担比率（分子）の構造'!K$51</f>
        <v>525</v>
      </c>
      <c r="K57" s="171"/>
      <c r="L57" s="171"/>
      <c r="M57" s="171">
        <f>'将来負担比率（分子）の構造'!L$51</f>
        <v>899</v>
      </c>
      <c r="N57" s="171"/>
      <c r="O57" s="171"/>
      <c r="P57" s="171">
        <f>'将来負担比率（分子）の構造'!M$51</f>
        <v>899</v>
      </c>
    </row>
    <row r="58" spans="1:16" x14ac:dyDescent="0.2">
      <c r="A58" s="171" t="s">
        <v>42</v>
      </c>
      <c r="B58" s="171"/>
      <c r="C58" s="171"/>
      <c r="D58" s="171">
        <f>'将来負担比率（分子）の構造'!I$50</f>
        <v>2958</v>
      </c>
      <c r="E58" s="171"/>
      <c r="F58" s="171"/>
      <c r="G58" s="171">
        <f>'将来負担比率（分子）の構造'!J$50</f>
        <v>3578</v>
      </c>
      <c r="H58" s="171"/>
      <c r="I58" s="171"/>
      <c r="J58" s="171">
        <f>'将来負担比率（分子）の構造'!K$50</f>
        <v>4308</v>
      </c>
      <c r="K58" s="171"/>
      <c r="L58" s="171"/>
      <c r="M58" s="171">
        <f>'将来負担比率（分子）の構造'!L$50</f>
        <v>5127</v>
      </c>
      <c r="N58" s="171"/>
      <c r="O58" s="171"/>
      <c r="P58" s="171">
        <f>'将来負担比率（分子）の構造'!M$50</f>
        <v>5555</v>
      </c>
    </row>
    <row r="59" spans="1:16" x14ac:dyDescent="0.2">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36</v>
      </c>
      <c r="B62" s="171">
        <f>'将来負担比率（分子）の構造'!I$45</f>
        <v>2321</v>
      </c>
      <c r="C62" s="171"/>
      <c r="D62" s="171"/>
      <c r="E62" s="171">
        <f>'将来負担比率（分子）の構造'!J$45</f>
        <v>2278</v>
      </c>
      <c r="F62" s="171"/>
      <c r="G62" s="171"/>
      <c r="H62" s="171">
        <f>'将来負担比率（分子）の構造'!K$45</f>
        <v>2181</v>
      </c>
      <c r="I62" s="171"/>
      <c r="J62" s="171"/>
      <c r="K62" s="171">
        <f>'将来負担比率（分子）の構造'!L$45</f>
        <v>2112</v>
      </c>
      <c r="L62" s="171"/>
      <c r="M62" s="171"/>
      <c r="N62" s="171">
        <f>'将来負担比率（分子）の構造'!M$45</f>
        <v>2067</v>
      </c>
      <c r="O62" s="171"/>
      <c r="P62" s="171"/>
    </row>
    <row r="63" spans="1:16" x14ac:dyDescent="0.2">
      <c r="A63" s="171" t="s">
        <v>35</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34</v>
      </c>
      <c r="B64" s="171">
        <f>'将来負担比率（分子）の構造'!I$43</f>
        <v>7915</v>
      </c>
      <c r="C64" s="171"/>
      <c r="D64" s="171"/>
      <c r="E64" s="171">
        <f>'将来負担比率（分子）の構造'!J$43</f>
        <v>7837</v>
      </c>
      <c r="F64" s="171"/>
      <c r="G64" s="171"/>
      <c r="H64" s="171">
        <f>'将来負担比率（分子）の構造'!K$43</f>
        <v>7544</v>
      </c>
      <c r="I64" s="171"/>
      <c r="J64" s="171"/>
      <c r="K64" s="171">
        <f>'将来負担比率（分子）の構造'!L$43</f>
        <v>7211</v>
      </c>
      <c r="L64" s="171"/>
      <c r="M64" s="171"/>
      <c r="N64" s="171">
        <f>'将来負担比率（分子）の構造'!M$43</f>
        <v>7157</v>
      </c>
      <c r="O64" s="171"/>
      <c r="P64" s="171"/>
    </row>
    <row r="65" spans="1:16" x14ac:dyDescent="0.2">
      <c r="A65" s="171" t="s">
        <v>33</v>
      </c>
      <c r="B65" s="171">
        <f>'将来負担比率（分子）の構造'!I$42</f>
        <v>688</v>
      </c>
      <c r="C65" s="171"/>
      <c r="D65" s="171"/>
      <c r="E65" s="171">
        <f>'将来負担比率（分子）の構造'!J$42</f>
        <v>688</v>
      </c>
      <c r="F65" s="171"/>
      <c r="G65" s="171"/>
      <c r="H65" s="171">
        <f>'将来負担比率（分子）の構造'!K$42</f>
        <v>688</v>
      </c>
      <c r="I65" s="171"/>
      <c r="J65" s="171"/>
      <c r="K65" s="171">
        <f>'将来負担比率（分子）の構造'!L$42</f>
        <v>688</v>
      </c>
      <c r="L65" s="171"/>
      <c r="M65" s="171"/>
      <c r="N65" s="171">
        <f>'将来負担比率（分子）の構造'!M$42</f>
        <v>688</v>
      </c>
      <c r="O65" s="171"/>
      <c r="P65" s="171"/>
    </row>
    <row r="66" spans="1:16" x14ac:dyDescent="0.2">
      <c r="A66" s="171" t="s">
        <v>32</v>
      </c>
      <c r="B66" s="171">
        <f>'将来負担比率（分子）の構造'!I$41</f>
        <v>7777</v>
      </c>
      <c r="C66" s="171"/>
      <c r="D66" s="171"/>
      <c r="E66" s="171">
        <f>'将来負担比率（分子）の構造'!J$41</f>
        <v>8264</v>
      </c>
      <c r="F66" s="171"/>
      <c r="G66" s="171"/>
      <c r="H66" s="171">
        <f>'将来負担比率（分子）の構造'!K$41</f>
        <v>8191</v>
      </c>
      <c r="I66" s="171"/>
      <c r="J66" s="171"/>
      <c r="K66" s="171">
        <f>'将来負担比率（分子）の構造'!L$41</f>
        <v>8534</v>
      </c>
      <c r="L66" s="171"/>
      <c r="M66" s="171"/>
      <c r="N66" s="171">
        <f>'将来負担比率（分子）の構造'!M$41</f>
        <v>8048</v>
      </c>
      <c r="O66" s="171"/>
      <c r="P66" s="171"/>
    </row>
    <row r="67" spans="1:16" x14ac:dyDescent="0.2">
      <c r="A67" s="171" t="s">
        <v>76</v>
      </c>
      <c r="B67" s="171" t="e">
        <f>NA()</f>
        <v>#N/A</v>
      </c>
      <c r="C67" s="171">
        <f>IF(ISNUMBER('将来負担比率（分子）の構造'!I$53), IF('将来負担比率（分子）の構造'!I$53 &lt; 0, 0, '将来負担比率（分子）の構造'!I$53), NA())</f>
        <v>4528</v>
      </c>
      <c r="D67" s="171" t="e">
        <f>NA()</f>
        <v>#N/A</v>
      </c>
      <c r="E67" s="171" t="e">
        <f>NA()</f>
        <v>#N/A</v>
      </c>
      <c r="F67" s="171">
        <f>IF(ISNUMBER('将来負担比率（分子）の構造'!J$53), IF('将来負担比率（分子）の構造'!J$53 &lt; 0, 0, '将来負担比率（分子）の構造'!J$53), NA())</f>
        <v>4355</v>
      </c>
      <c r="G67" s="171" t="e">
        <f>NA()</f>
        <v>#N/A</v>
      </c>
      <c r="H67" s="171" t="e">
        <f>NA()</f>
        <v>#N/A</v>
      </c>
      <c r="I67" s="171">
        <f>IF(ISNUMBER('将来負担比率（分子）の構造'!K$53), IF('将来負担比率（分子）の構造'!K$53 &lt; 0, 0, '将来負担比率（分子）の構造'!K$53), NA())</f>
        <v>2741</v>
      </c>
      <c r="J67" s="171" t="e">
        <f>NA()</f>
        <v>#N/A</v>
      </c>
      <c r="K67" s="171" t="e">
        <f>NA()</f>
        <v>#N/A</v>
      </c>
      <c r="L67" s="171">
        <f>IF(ISNUMBER('将来負担比率（分子）の構造'!L$53), IF('将来負担比率（分子）の構造'!L$53 &lt; 0, 0, '将来負担比率（分子）の構造'!L$53), NA())</f>
        <v>1401</v>
      </c>
      <c r="M67" s="171" t="e">
        <f>NA()</f>
        <v>#N/A</v>
      </c>
      <c r="N67" s="171" t="e">
        <f>NA()</f>
        <v>#N/A</v>
      </c>
      <c r="O67" s="171">
        <f>IF(ISNUMBER('将来負担比率（分子）の構造'!M$53), IF('将来負担比率（分子）の構造'!M$53 &lt; 0, 0, '将来負担比率（分子）の構造'!M$53), NA())</f>
        <v>781</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1147</v>
      </c>
      <c r="C72" s="175">
        <f>基金残高に係る経年分析!G55</f>
        <v>1504</v>
      </c>
      <c r="D72" s="175">
        <f>基金残高に係る経年分析!H55</f>
        <v>1312</v>
      </c>
    </row>
    <row r="73" spans="1:16" x14ac:dyDescent="0.2">
      <c r="A73" s="174" t="s">
        <v>79</v>
      </c>
      <c r="B73" s="175">
        <f>基金残高に係る経年分析!F56</f>
        <v>0</v>
      </c>
      <c r="C73" s="175">
        <f>基金残高に係る経年分析!G56</f>
        <v>0</v>
      </c>
      <c r="D73" s="175">
        <f>基金残高に係る経年分析!H56</f>
        <v>0</v>
      </c>
    </row>
    <row r="74" spans="1:16" x14ac:dyDescent="0.2">
      <c r="A74" s="174" t="s">
        <v>80</v>
      </c>
      <c r="B74" s="175">
        <f>基金残高に係る経年分析!F57</f>
        <v>2204</v>
      </c>
      <c r="C74" s="175">
        <f>基金残高に係る経年分析!G57</f>
        <v>2569</v>
      </c>
      <c r="D74" s="175">
        <f>基金残高に係る経年分析!H57</f>
        <v>3071</v>
      </c>
    </row>
  </sheetData>
  <sheetProtection algorithmName="SHA-512" hashValue="AaDlw9P030WT2Vgy8MmPqGJuJqXMM9cgxK683vOoq/zOv+4Q2NCLy+YULS6Biwbxb3zLpNRxHlu0txRdBCBSIA==" saltValue="i1BwuWa2sl7EJVuUtF1c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217</v>
      </c>
      <c r="DI1" s="718"/>
      <c r="DJ1" s="718"/>
      <c r="DK1" s="718"/>
      <c r="DL1" s="718"/>
      <c r="DM1" s="718"/>
      <c r="DN1" s="719"/>
      <c r="DO1" s="210"/>
      <c r="DP1" s="717" t="s">
        <v>218</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4916970</v>
      </c>
      <c r="S5" s="674"/>
      <c r="T5" s="674"/>
      <c r="U5" s="674"/>
      <c r="V5" s="674"/>
      <c r="W5" s="674"/>
      <c r="X5" s="674"/>
      <c r="Y5" s="702"/>
      <c r="Z5" s="715">
        <v>39.700000000000003</v>
      </c>
      <c r="AA5" s="715"/>
      <c r="AB5" s="715"/>
      <c r="AC5" s="715"/>
      <c r="AD5" s="716">
        <v>4916970</v>
      </c>
      <c r="AE5" s="716"/>
      <c r="AF5" s="716"/>
      <c r="AG5" s="716"/>
      <c r="AH5" s="716"/>
      <c r="AI5" s="716"/>
      <c r="AJ5" s="716"/>
      <c r="AK5" s="716"/>
      <c r="AL5" s="703">
        <v>66.8</v>
      </c>
      <c r="AM5" s="686"/>
      <c r="AN5" s="686"/>
      <c r="AO5" s="704"/>
      <c r="AP5" s="676" t="s">
        <v>231</v>
      </c>
      <c r="AQ5" s="677"/>
      <c r="AR5" s="677"/>
      <c r="AS5" s="677"/>
      <c r="AT5" s="677"/>
      <c r="AU5" s="677"/>
      <c r="AV5" s="677"/>
      <c r="AW5" s="677"/>
      <c r="AX5" s="677"/>
      <c r="AY5" s="677"/>
      <c r="AZ5" s="677"/>
      <c r="BA5" s="677"/>
      <c r="BB5" s="677"/>
      <c r="BC5" s="677"/>
      <c r="BD5" s="677"/>
      <c r="BE5" s="677"/>
      <c r="BF5" s="678"/>
      <c r="BG5" s="627">
        <v>4897004</v>
      </c>
      <c r="BH5" s="628"/>
      <c r="BI5" s="628"/>
      <c r="BJ5" s="628"/>
      <c r="BK5" s="628"/>
      <c r="BL5" s="628"/>
      <c r="BM5" s="628"/>
      <c r="BN5" s="629"/>
      <c r="BO5" s="663">
        <v>99.6</v>
      </c>
      <c r="BP5" s="663"/>
      <c r="BQ5" s="663"/>
      <c r="BR5" s="663"/>
      <c r="BS5" s="664">
        <v>11505</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24" t="s">
        <v>235</v>
      </c>
      <c r="C6" s="625"/>
      <c r="D6" s="625"/>
      <c r="E6" s="625"/>
      <c r="F6" s="625"/>
      <c r="G6" s="625"/>
      <c r="H6" s="625"/>
      <c r="I6" s="625"/>
      <c r="J6" s="625"/>
      <c r="K6" s="625"/>
      <c r="L6" s="625"/>
      <c r="M6" s="625"/>
      <c r="N6" s="625"/>
      <c r="O6" s="625"/>
      <c r="P6" s="625"/>
      <c r="Q6" s="626"/>
      <c r="R6" s="627">
        <v>64487</v>
      </c>
      <c r="S6" s="628"/>
      <c r="T6" s="628"/>
      <c r="U6" s="628"/>
      <c r="V6" s="628"/>
      <c r="W6" s="628"/>
      <c r="X6" s="628"/>
      <c r="Y6" s="629"/>
      <c r="Z6" s="663">
        <v>0.5</v>
      </c>
      <c r="AA6" s="663"/>
      <c r="AB6" s="663"/>
      <c r="AC6" s="663"/>
      <c r="AD6" s="664">
        <v>64487</v>
      </c>
      <c r="AE6" s="664"/>
      <c r="AF6" s="664"/>
      <c r="AG6" s="664"/>
      <c r="AH6" s="664"/>
      <c r="AI6" s="664"/>
      <c r="AJ6" s="664"/>
      <c r="AK6" s="664"/>
      <c r="AL6" s="630">
        <v>0.9</v>
      </c>
      <c r="AM6" s="631"/>
      <c r="AN6" s="631"/>
      <c r="AO6" s="665"/>
      <c r="AP6" s="624" t="s">
        <v>236</v>
      </c>
      <c r="AQ6" s="625"/>
      <c r="AR6" s="625"/>
      <c r="AS6" s="625"/>
      <c r="AT6" s="625"/>
      <c r="AU6" s="625"/>
      <c r="AV6" s="625"/>
      <c r="AW6" s="625"/>
      <c r="AX6" s="625"/>
      <c r="AY6" s="625"/>
      <c r="AZ6" s="625"/>
      <c r="BA6" s="625"/>
      <c r="BB6" s="625"/>
      <c r="BC6" s="625"/>
      <c r="BD6" s="625"/>
      <c r="BE6" s="625"/>
      <c r="BF6" s="626"/>
      <c r="BG6" s="627">
        <v>4897004</v>
      </c>
      <c r="BH6" s="628"/>
      <c r="BI6" s="628"/>
      <c r="BJ6" s="628"/>
      <c r="BK6" s="628"/>
      <c r="BL6" s="628"/>
      <c r="BM6" s="628"/>
      <c r="BN6" s="629"/>
      <c r="BO6" s="663">
        <v>99.6</v>
      </c>
      <c r="BP6" s="663"/>
      <c r="BQ6" s="663"/>
      <c r="BR6" s="663"/>
      <c r="BS6" s="664">
        <v>11505</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135331</v>
      </c>
      <c r="CS6" s="628"/>
      <c r="CT6" s="628"/>
      <c r="CU6" s="628"/>
      <c r="CV6" s="628"/>
      <c r="CW6" s="628"/>
      <c r="CX6" s="628"/>
      <c r="CY6" s="629"/>
      <c r="CZ6" s="703">
        <v>1.2</v>
      </c>
      <c r="DA6" s="686"/>
      <c r="DB6" s="686"/>
      <c r="DC6" s="705"/>
      <c r="DD6" s="633" t="s">
        <v>238</v>
      </c>
      <c r="DE6" s="628"/>
      <c r="DF6" s="628"/>
      <c r="DG6" s="628"/>
      <c r="DH6" s="628"/>
      <c r="DI6" s="628"/>
      <c r="DJ6" s="628"/>
      <c r="DK6" s="628"/>
      <c r="DL6" s="628"/>
      <c r="DM6" s="628"/>
      <c r="DN6" s="628"/>
      <c r="DO6" s="628"/>
      <c r="DP6" s="629"/>
      <c r="DQ6" s="633">
        <v>135244</v>
      </c>
      <c r="DR6" s="628"/>
      <c r="DS6" s="628"/>
      <c r="DT6" s="628"/>
      <c r="DU6" s="628"/>
      <c r="DV6" s="628"/>
      <c r="DW6" s="628"/>
      <c r="DX6" s="628"/>
      <c r="DY6" s="628"/>
      <c r="DZ6" s="628"/>
      <c r="EA6" s="628"/>
      <c r="EB6" s="628"/>
      <c r="EC6" s="662"/>
    </row>
    <row r="7" spans="2:143" ht="11.25" customHeight="1" x14ac:dyDescent="0.2">
      <c r="B7" s="624" t="s">
        <v>239</v>
      </c>
      <c r="C7" s="625"/>
      <c r="D7" s="625"/>
      <c r="E7" s="625"/>
      <c r="F7" s="625"/>
      <c r="G7" s="625"/>
      <c r="H7" s="625"/>
      <c r="I7" s="625"/>
      <c r="J7" s="625"/>
      <c r="K7" s="625"/>
      <c r="L7" s="625"/>
      <c r="M7" s="625"/>
      <c r="N7" s="625"/>
      <c r="O7" s="625"/>
      <c r="P7" s="625"/>
      <c r="Q7" s="626"/>
      <c r="R7" s="627">
        <v>1970</v>
      </c>
      <c r="S7" s="628"/>
      <c r="T7" s="628"/>
      <c r="U7" s="628"/>
      <c r="V7" s="628"/>
      <c r="W7" s="628"/>
      <c r="X7" s="628"/>
      <c r="Y7" s="629"/>
      <c r="Z7" s="663">
        <v>0</v>
      </c>
      <c r="AA7" s="663"/>
      <c r="AB7" s="663"/>
      <c r="AC7" s="663"/>
      <c r="AD7" s="664">
        <v>1970</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2530500</v>
      </c>
      <c r="BH7" s="628"/>
      <c r="BI7" s="628"/>
      <c r="BJ7" s="628"/>
      <c r="BK7" s="628"/>
      <c r="BL7" s="628"/>
      <c r="BM7" s="628"/>
      <c r="BN7" s="629"/>
      <c r="BO7" s="663">
        <v>51.5</v>
      </c>
      <c r="BP7" s="663"/>
      <c r="BQ7" s="663"/>
      <c r="BR7" s="663"/>
      <c r="BS7" s="664">
        <v>11505</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2265279</v>
      </c>
      <c r="CS7" s="628"/>
      <c r="CT7" s="628"/>
      <c r="CU7" s="628"/>
      <c r="CV7" s="628"/>
      <c r="CW7" s="628"/>
      <c r="CX7" s="628"/>
      <c r="CY7" s="629"/>
      <c r="CZ7" s="663">
        <v>19.5</v>
      </c>
      <c r="DA7" s="663"/>
      <c r="DB7" s="663"/>
      <c r="DC7" s="663"/>
      <c r="DD7" s="633">
        <v>147821</v>
      </c>
      <c r="DE7" s="628"/>
      <c r="DF7" s="628"/>
      <c r="DG7" s="628"/>
      <c r="DH7" s="628"/>
      <c r="DI7" s="628"/>
      <c r="DJ7" s="628"/>
      <c r="DK7" s="628"/>
      <c r="DL7" s="628"/>
      <c r="DM7" s="628"/>
      <c r="DN7" s="628"/>
      <c r="DO7" s="628"/>
      <c r="DP7" s="629"/>
      <c r="DQ7" s="633">
        <v>2107098</v>
      </c>
      <c r="DR7" s="628"/>
      <c r="DS7" s="628"/>
      <c r="DT7" s="628"/>
      <c r="DU7" s="628"/>
      <c r="DV7" s="628"/>
      <c r="DW7" s="628"/>
      <c r="DX7" s="628"/>
      <c r="DY7" s="628"/>
      <c r="DZ7" s="628"/>
      <c r="EA7" s="628"/>
      <c r="EB7" s="628"/>
      <c r="EC7" s="662"/>
    </row>
    <row r="8" spans="2:143" ht="11.25" customHeight="1" x14ac:dyDescent="0.2">
      <c r="B8" s="624" t="s">
        <v>242</v>
      </c>
      <c r="C8" s="625"/>
      <c r="D8" s="625"/>
      <c r="E8" s="625"/>
      <c r="F8" s="625"/>
      <c r="G8" s="625"/>
      <c r="H8" s="625"/>
      <c r="I8" s="625"/>
      <c r="J8" s="625"/>
      <c r="K8" s="625"/>
      <c r="L8" s="625"/>
      <c r="M8" s="625"/>
      <c r="N8" s="625"/>
      <c r="O8" s="625"/>
      <c r="P8" s="625"/>
      <c r="Q8" s="626"/>
      <c r="R8" s="627">
        <v>39572</v>
      </c>
      <c r="S8" s="628"/>
      <c r="T8" s="628"/>
      <c r="U8" s="628"/>
      <c r="V8" s="628"/>
      <c r="W8" s="628"/>
      <c r="X8" s="628"/>
      <c r="Y8" s="629"/>
      <c r="Z8" s="663">
        <v>0.3</v>
      </c>
      <c r="AA8" s="663"/>
      <c r="AB8" s="663"/>
      <c r="AC8" s="663"/>
      <c r="AD8" s="664">
        <v>39572</v>
      </c>
      <c r="AE8" s="664"/>
      <c r="AF8" s="664"/>
      <c r="AG8" s="664"/>
      <c r="AH8" s="664"/>
      <c r="AI8" s="664"/>
      <c r="AJ8" s="664"/>
      <c r="AK8" s="664"/>
      <c r="AL8" s="630">
        <v>0.5</v>
      </c>
      <c r="AM8" s="631"/>
      <c r="AN8" s="631"/>
      <c r="AO8" s="665"/>
      <c r="AP8" s="624" t="s">
        <v>243</v>
      </c>
      <c r="AQ8" s="625"/>
      <c r="AR8" s="625"/>
      <c r="AS8" s="625"/>
      <c r="AT8" s="625"/>
      <c r="AU8" s="625"/>
      <c r="AV8" s="625"/>
      <c r="AW8" s="625"/>
      <c r="AX8" s="625"/>
      <c r="AY8" s="625"/>
      <c r="AZ8" s="625"/>
      <c r="BA8" s="625"/>
      <c r="BB8" s="625"/>
      <c r="BC8" s="625"/>
      <c r="BD8" s="625"/>
      <c r="BE8" s="625"/>
      <c r="BF8" s="626"/>
      <c r="BG8" s="627">
        <v>57877</v>
      </c>
      <c r="BH8" s="628"/>
      <c r="BI8" s="628"/>
      <c r="BJ8" s="628"/>
      <c r="BK8" s="628"/>
      <c r="BL8" s="628"/>
      <c r="BM8" s="628"/>
      <c r="BN8" s="629"/>
      <c r="BO8" s="663">
        <v>1.2</v>
      </c>
      <c r="BP8" s="663"/>
      <c r="BQ8" s="663"/>
      <c r="BR8" s="663"/>
      <c r="BS8" s="664" t="s">
        <v>238</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3743615</v>
      </c>
      <c r="CS8" s="628"/>
      <c r="CT8" s="628"/>
      <c r="CU8" s="628"/>
      <c r="CV8" s="628"/>
      <c r="CW8" s="628"/>
      <c r="CX8" s="628"/>
      <c r="CY8" s="629"/>
      <c r="CZ8" s="663">
        <v>32.299999999999997</v>
      </c>
      <c r="DA8" s="663"/>
      <c r="DB8" s="663"/>
      <c r="DC8" s="663"/>
      <c r="DD8" s="633">
        <v>7917</v>
      </c>
      <c r="DE8" s="628"/>
      <c r="DF8" s="628"/>
      <c r="DG8" s="628"/>
      <c r="DH8" s="628"/>
      <c r="DI8" s="628"/>
      <c r="DJ8" s="628"/>
      <c r="DK8" s="628"/>
      <c r="DL8" s="628"/>
      <c r="DM8" s="628"/>
      <c r="DN8" s="628"/>
      <c r="DO8" s="628"/>
      <c r="DP8" s="629"/>
      <c r="DQ8" s="633">
        <v>1978325</v>
      </c>
      <c r="DR8" s="628"/>
      <c r="DS8" s="628"/>
      <c r="DT8" s="628"/>
      <c r="DU8" s="628"/>
      <c r="DV8" s="628"/>
      <c r="DW8" s="628"/>
      <c r="DX8" s="628"/>
      <c r="DY8" s="628"/>
      <c r="DZ8" s="628"/>
      <c r="EA8" s="628"/>
      <c r="EB8" s="628"/>
      <c r="EC8" s="662"/>
    </row>
    <row r="9" spans="2:143" ht="11.25" customHeight="1" x14ac:dyDescent="0.2">
      <c r="B9" s="624" t="s">
        <v>245</v>
      </c>
      <c r="C9" s="625"/>
      <c r="D9" s="625"/>
      <c r="E9" s="625"/>
      <c r="F9" s="625"/>
      <c r="G9" s="625"/>
      <c r="H9" s="625"/>
      <c r="I9" s="625"/>
      <c r="J9" s="625"/>
      <c r="K9" s="625"/>
      <c r="L9" s="625"/>
      <c r="M9" s="625"/>
      <c r="N9" s="625"/>
      <c r="O9" s="625"/>
      <c r="P9" s="625"/>
      <c r="Q9" s="626"/>
      <c r="R9" s="627">
        <v>30288</v>
      </c>
      <c r="S9" s="628"/>
      <c r="T9" s="628"/>
      <c r="U9" s="628"/>
      <c r="V9" s="628"/>
      <c r="W9" s="628"/>
      <c r="X9" s="628"/>
      <c r="Y9" s="629"/>
      <c r="Z9" s="663">
        <v>0.2</v>
      </c>
      <c r="AA9" s="663"/>
      <c r="AB9" s="663"/>
      <c r="AC9" s="663"/>
      <c r="AD9" s="664">
        <v>30288</v>
      </c>
      <c r="AE9" s="664"/>
      <c r="AF9" s="664"/>
      <c r="AG9" s="664"/>
      <c r="AH9" s="664"/>
      <c r="AI9" s="664"/>
      <c r="AJ9" s="664"/>
      <c r="AK9" s="664"/>
      <c r="AL9" s="630">
        <v>0.4</v>
      </c>
      <c r="AM9" s="631"/>
      <c r="AN9" s="631"/>
      <c r="AO9" s="665"/>
      <c r="AP9" s="624" t="s">
        <v>246</v>
      </c>
      <c r="AQ9" s="625"/>
      <c r="AR9" s="625"/>
      <c r="AS9" s="625"/>
      <c r="AT9" s="625"/>
      <c r="AU9" s="625"/>
      <c r="AV9" s="625"/>
      <c r="AW9" s="625"/>
      <c r="AX9" s="625"/>
      <c r="AY9" s="625"/>
      <c r="AZ9" s="625"/>
      <c r="BA9" s="625"/>
      <c r="BB9" s="625"/>
      <c r="BC9" s="625"/>
      <c r="BD9" s="625"/>
      <c r="BE9" s="625"/>
      <c r="BF9" s="626"/>
      <c r="BG9" s="627">
        <v>2316789</v>
      </c>
      <c r="BH9" s="628"/>
      <c r="BI9" s="628"/>
      <c r="BJ9" s="628"/>
      <c r="BK9" s="628"/>
      <c r="BL9" s="628"/>
      <c r="BM9" s="628"/>
      <c r="BN9" s="629"/>
      <c r="BO9" s="663">
        <v>47.1</v>
      </c>
      <c r="BP9" s="663"/>
      <c r="BQ9" s="663"/>
      <c r="BR9" s="663"/>
      <c r="BS9" s="664" t="s">
        <v>187</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1323963</v>
      </c>
      <c r="CS9" s="628"/>
      <c r="CT9" s="628"/>
      <c r="CU9" s="628"/>
      <c r="CV9" s="628"/>
      <c r="CW9" s="628"/>
      <c r="CX9" s="628"/>
      <c r="CY9" s="629"/>
      <c r="CZ9" s="663">
        <v>11.4</v>
      </c>
      <c r="DA9" s="663"/>
      <c r="DB9" s="663"/>
      <c r="DC9" s="663"/>
      <c r="DD9" s="633">
        <v>44437</v>
      </c>
      <c r="DE9" s="628"/>
      <c r="DF9" s="628"/>
      <c r="DG9" s="628"/>
      <c r="DH9" s="628"/>
      <c r="DI9" s="628"/>
      <c r="DJ9" s="628"/>
      <c r="DK9" s="628"/>
      <c r="DL9" s="628"/>
      <c r="DM9" s="628"/>
      <c r="DN9" s="628"/>
      <c r="DO9" s="628"/>
      <c r="DP9" s="629"/>
      <c r="DQ9" s="633">
        <v>827019</v>
      </c>
      <c r="DR9" s="628"/>
      <c r="DS9" s="628"/>
      <c r="DT9" s="628"/>
      <c r="DU9" s="628"/>
      <c r="DV9" s="628"/>
      <c r="DW9" s="628"/>
      <c r="DX9" s="628"/>
      <c r="DY9" s="628"/>
      <c r="DZ9" s="628"/>
      <c r="EA9" s="628"/>
      <c r="EB9" s="628"/>
      <c r="EC9" s="662"/>
    </row>
    <row r="10" spans="2:143" ht="11.25" customHeight="1" x14ac:dyDescent="0.2">
      <c r="B10" s="624" t="s">
        <v>248</v>
      </c>
      <c r="C10" s="625"/>
      <c r="D10" s="625"/>
      <c r="E10" s="625"/>
      <c r="F10" s="625"/>
      <c r="G10" s="625"/>
      <c r="H10" s="625"/>
      <c r="I10" s="625"/>
      <c r="J10" s="625"/>
      <c r="K10" s="625"/>
      <c r="L10" s="625"/>
      <c r="M10" s="625"/>
      <c r="N10" s="625"/>
      <c r="O10" s="625"/>
      <c r="P10" s="625"/>
      <c r="Q10" s="626"/>
      <c r="R10" s="627" t="s">
        <v>187</v>
      </c>
      <c r="S10" s="628"/>
      <c r="T10" s="628"/>
      <c r="U10" s="628"/>
      <c r="V10" s="628"/>
      <c r="W10" s="628"/>
      <c r="X10" s="628"/>
      <c r="Y10" s="629"/>
      <c r="Z10" s="663" t="s">
        <v>187</v>
      </c>
      <c r="AA10" s="663"/>
      <c r="AB10" s="663"/>
      <c r="AC10" s="663"/>
      <c r="AD10" s="664" t="s">
        <v>181</v>
      </c>
      <c r="AE10" s="664"/>
      <c r="AF10" s="664"/>
      <c r="AG10" s="664"/>
      <c r="AH10" s="664"/>
      <c r="AI10" s="664"/>
      <c r="AJ10" s="664"/>
      <c r="AK10" s="664"/>
      <c r="AL10" s="630" t="s">
        <v>187</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67084</v>
      </c>
      <c r="BH10" s="628"/>
      <c r="BI10" s="628"/>
      <c r="BJ10" s="628"/>
      <c r="BK10" s="628"/>
      <c r="BL10" s="628"/>
      <c r="BM10" s="628"/>
      <c r="BN10" s="629"/>
      <c r="BO10" s="663">
        <v>1.4</v>
      </c>
      <c r="BP10" s="663"/>
      <c r="BQ10" s="663"/>
      <c r="BR10" s="663"/>
      <c r="BS10" s="664" t="s">
        <v>181</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10985</v>
      </c>
      <c r="CS10" s="628"/>
      <c r="CT10" s="628"/>
      <c r="CU10" s="628"/>
      <c r="CV10" s="628"/>
      <c r="CW10" s="628"/>
      <c r="CX10" s="628"/>
      <c r="CY10" s="629"/>
      <c r="CZ10" s="663">
        <v>0.1</v>
      </c>
      <c r="DA10" s="663"/>
      <c r="DB10" s="663"/>
      <c r="DC10" s="663"/>
      <c r="DD10" s="633" t="s">
        <v>181</v>
      </c>
      <c r="DE10" s="628"/>
      <c r="DF10" s="628"/>
      <c r="DG10" s="628"/>
      <c r="DH10" s="628"/>
      <c r="DI10" s="628"/>
      <c r="DJ10" s="628"/>
      <c r="DK10" s="628"/>
      <c r="DL10" s="628"/>
      <c r="DM10" s="628"/>
      <c r="DN10" s="628"/>
      <c r="DO10" s="628"/>
      <c r="DP10" s="629"/>
      <c r="DQ10" s="633">
        <v>985</v>
      </c>
      <c r="DR10" s="628"/>
      <c r="DS10" s="628"/>
      <c r="DT10" s="628"/>
      <c r="DU10" s="628"/>
      <c r="DV10" s="628"/>
      <c r="DW10" s="628"/>
      <c r="DX10" s="628"/>
      <c r="DY10" s="628"/>
      <c r="DZ10" s="628"/>
      <c r="EA10" s="628"/>
      <c r="EB10" s="628"/>
      <c r="EC10" s="662"/>
    </row>
    <row r="11" spans="2:143" ht="11.25" customHeight="1" x14ac:dyDescent="0.2">
      <c r="B11" s="624" t="s">
        <v>251</v>
      </c>
      <c r="C11" s="625"/>
      <c r="D11" s="625"/>
      <c r="E11" s="625"/>
      <c r="F11" s="625"/>
      <c r="G11" s="625"/>
      <c r="H11" s="625"/>
      <c r="I11" s="625"/>
      <c r="J11" s="625"/>
      <c r="K11" s="625"/>
      <c r="L11" s="625"/>
      <c r="M11" s="625"/>
      <c r="N11" s="625"/>
      <c r="O11" s="625"/>
      <c r="P11" s="625"/>
      <c r="Q11" s="626"/>
      <c r="R11" s="627">
        <v>687684</v>
      </c>
      <c r="S11" s="628"/>
      <c r="T11" s="628"/>
      <c r="U11" s="628"/>
      <c r="V11" s="628"/>
      <c r="W11" s="628"/>
      <c r="X11" s="628"/>
      <c r="Y11" s="629"/>
      <c r="Z11" s="630">
        <v>5.5</v>
      </c>
      <c r="AA11" s="631"/>
      <c r="AB11" s="631"/>
      <c r="AC11" s="632"/>
      <c r="AD11" s="633">
        <v>687684</v>
      </c>
      <c r="AE11" s="628"/>
      <c r="AF11" s="628"/>
      <c r="AG11" s="628"/>
      <c r="AH11" s="628"/>
      <c r="AI11" s="628"/>
      <c r="AJ11" s="628"/>
      <c r="AK11" s="629"/>
      <c r="AL11" s="630">
        <v>9.3000000000000007</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88750</v>
      </c>
      <c r="BH11" s="628"/>
      <c r="BI11" s="628"/>
      <c r="BJ11" s="628"/>
      <c r="BK11" s="628"/>
      <c r="BL11" s="628"/>
      <c r="BM11" s="628"/>
      <c r="BN11" s="629"/>
      <c r="BO11" s="663">
        <v>1.8</v>
      </c>
      <c r="BP11" s="663"/>
      <c r="BQ11" s="663"/>
      <c r="BR11" s="663"/>
      <c r="BS11" s="664">
        <v>11505</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95869</v>
      </c>
      <c r="CS11" s="628"/>
      <c r="CT11" s="628"/>
      <c r="CU11" s="628"/>
      <c r="CV11" s="628"/>
      <c r="CW11" s="628"/>
      <c r="CX11" s="628"/>
      <c r="CY11" s="629"/>
      <c r="CZ11" s="663">
        <v>0.8</v>
      </c>
      <c r="DA11" s="663"/>
      <c r="DB11" s="663"/>
      <c r="DC11" s="663"/>
      <c r="DD11" s="633" t="s">
        <v>187</v>
      </c>
      <c r="DE11" s="628"/>
      <c r="DF11" s="628"/>
      <c r="DG11" s="628"/>
      <c r="DH11" s="628"/>
      <c r="DI11" s="628"/>
      <c r="DJ11" s="628"/>
      <c r="DK11" s="628"/>
      <c r="DL11" s="628"/>
      <c r="DM11" s="628"/>
      <c r="DN11" s="628"/>
      <c r="DO11" s="628"/>
      <c r="DP11" s="629"/>
      <c r="DQ11" s="633">
        <v>84555</v>
      </c>
      <c r="DR11" s="628"/>
      <c r="DS11" s="628"/>
      <c r="DT11" s="628"/>
      <c r="DU11" s="628"/>
      <c r="DV11" s="628"/>
      <c r="DW11" s="628"/>
      <c r="DX11" s="628"/>
      <c r="DY11" s="628"/>
      <c r="DZ11" s="628"/>
      <c r="EA11" s="628"/>
      <c r="EB11" s="628"/>
      <c r="EC11" s="662"/>
    </row>
    <row r="12" spans="2:143" ht="11.25" customHeight="1" x14ac:dyDescent="0.2">
      <c r="B12" s="624" t="s">
        <v>254</v>
      </c>
      <c r="C12" s="625"/>
      <c r="D12" s="625"/>
      <c r="E12" s="625"/>
      <c r="F12" s="625"/>
      <c r="G12" s="625"/>
      <c r="H12" s="625"/>
      <c r="I12" s="625"/>
      <c r="J12" s="625"/>
      <c r="K12" s="625"/>
      <c r="L12" s="625"/>
      <c r="M12" s="625"/>
      <c r="N12" s="625"/>
      <c r="O12" s="625"/>
      <c r="P12" s="625"/>
      <c r="Q12" s="626"/>
      <c r="R12" s="627">
        <v>26991</v>
      </c>
      <c r="S12" s="628"/>
      <c r="T12" s="628"/>
      <c r="U12" s="628"/>
      <c r="V12" s="628"/>
      <c r="W12" s="628"/>
      <c r="X12" s="628"/>
      <c r="Y12" s="629"/>
      <c r="Z12" s="663">
        <v>0.2</v>
      </c>
      <c r="AA12" s="663"/>
      <c r="AB12" s="663"/>
      <c r="AC12" s="663"/>
      <c r="AD12" s="664">
        <v>26991</v>
      </c>
      <c r="AE12" s="664"/>
      <c r="AF12" s="664"/>
      <c r="AG12" s="664"/>
      <c r="AH12" s="664"/>
      <c r="AI12" s="664"/>
      <c r="AJ12" s="664"/>
      <c r="AK12" s="664"/>
      <c r="AL12" s="630">
        <v>0.4</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2145355</v>
      </c>
      <c r="BH12" s="628"/>
      <c r="BI12" s="628"/>
      <c r="BJ12" s="628"/>
      <c r="BK12" s="628"/>
      <c r="BL12" s="628"/>
      <c r="BM12" s="628"/>
      <c r="BN12" s="629"/>
      <c r="BO12" s="663">
        <v>43.6</v>
      </c>
      <c r="BP12" s="663"/>
      <c r="BQ12" s="663"/>
      <c r="BR12" s="663"/>
      <c r="BS12" s="664" t="s">
        <v>187</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120024</v>
      </c>
      <c r="CS12" s="628"/>
      <c r="CT12" s="628"/>
      <c r="CU12" s="628"/>
      <c r="CV12" s="628"/>
      <c r="CW12" s="628"/>
      <c r="CX12" s="628"/>
      <c r="CY12" s="629"/>
      <c r="CZ12" s="663">
        <v>1</v>
      </c>
      <c r="DA12" s="663"/>
      <c r="DB12" s="663"/>
      <c r="DC12" s="663"/>
      <c r="DD12" s="633">
        <v>1907</v>
      </c>
      <c r="DE12" s="628"/>
      <c r="DF12" s="628"/>
      <c r="DG12" s="628"/>
      <c r="DH12" s="628"/>
      <c r="DI12" s="628"/>
      <c r="DJ12" s="628"/>
      <c r="DK12" s="628"/>
      <c r="DL12" s="628"/>
      <c r="DM12" s="628"/>
      <c r="DN12" s="628"/>
      <c r="DO12" s="628"/>
      <c r="DP12" s="629"/>
      <c r="DQ12" s="633">
        <v>99962</v>
      </c>
      <c r="DR12" s="628"/>
      <c r="DS12" s="628"/>
      <c r="DT12" s="628"/>
      <c r="DU12" s="628"/>
      <c r="DV12" s="628"/>
      <c r="DW12" s="628"/>
      <c r="DX12" s="628"/>
      <c r="DY12" s="628"/>
      <c r="DZ12" s="628"/>
      <c r="EA12" s="628"/>
      <c r="EB12" s="628"/>
      <c r="EC12" s="662"/>
    </row>
    <row r="13" spans="2:143" ht="11.25" customHeight="1" x14ac:dyDescent="0.2">
      <c r="B13" s="624" t="s">
        <v>257</v>
      </c>
      <c r="C13" s="625"/>
      <c r="D13" s="625"/>
      <c r="E13" s="625"/>
      <c r="F13" s="625"/>
      <c r="G13" s="625"/>
      <c r="H13" s="625"/>
      <c r="I13" s="625"/>
      <c r="J13" s="625"/>
      <c r="K13" s="625"/>
      <c r="L13" s="625"/>
      <c r="M13" s="625"/>
      <c r="N13" s="625"/>
      <c r="O13" s="625"/>
      <c r="P13" s="625"/>
      <c r="Q13" s="626"/>
      <c r="R13" s="627" t="s">
        <v>187</v>
      </c>
      <c r="S13" s="628"/>
      <c r="T13" s="628"/>
      <c r="U13" s="628"/>
      <c r="V13" s="628"/>
      <c r="W13" s="628"/>
      <c r="X13" s="628"/>
      <c r="Y13" s="629"/>
      <c r="Z13" s="663" t="s">
        <v>238</v>
      </c>
      <c r="AA13" s="663"/>
      <c r="AB13" s="663"/>
      <c r="AC13" s="663"/>
      <c r="AD13" s="664" t="s">
        <v>187</v>
      </c>
      <c r="AE13" s="664"/>
      <c r="AF13" s="664"/>
      <c r="AG13" s="664"/>
      <c r="AH13" s="664"/>
      <c r="AI13" s="664"/>
      <c r="AJ13" s="664"/>
      <c r="AK13" s="664"/>
      <c r="AL13" s="630" t="s">
        <v>187</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2144992</v>
      </c>
      <c r="BH13" s="628"/>
      <c r="BI13" s="628"/>
      <c r="BJ13" s="628"/>
      <c r="BK13" s="628"/>
      <c r="BL13" s="628"/>
      <c r="BM13" s="628"/>
      <c r="BN13" s="629"/>
      <c r="BO13" s="663">
        <v>43.6</v>
      </c>
      <c r="BP13" s="663"/>
      <c r="BQ13" s="663"/>
      <c r="BR13" s="663"/>
      <c r="BS13" s="664" t="s">
        <v>181</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1437965</v>
      </c>
      <c r="CS13" s="628"/>
      <c r="CT13" s="628"/>
      <c r="CU13" s="628"/>
      <c r="CV13" s="628"/>
      <c r="CW13" s="628"/>
      <c r="CX13" s="628"/>
      <c r="CY13" s="629"/>
      <c r="CZ13" s="663">
        <v>12.4</v>
      </c>
      <c r="DA13" s="663"/>
      <c r="DB13" s="663"/>
      <c r="DC13" s="663"/>
      <c r="DD13" s="633">
        <v>449796</v>
      </c>
      <c r="DE13" s="628"/>
      <c r="DF13" s="628"/>
      <c r="DG13" s="628"/>
      <c r="DH13" s="628"/>
      <c r="DI13" s="628"/>
      <c r="DJ13" s="628"/>
      <c r="DK13" s="628"/>
      <c r="DL13" s="628"/>
      <c r="DM13" s="628"/>
      <c r="DN13" s="628"/>
      <c r="DO13" s="628"/>
      <c r="DP13" s="629"/>
      <c r="DQ13" s="633">
        <v>1182384</v>
      </c>
      <c r="DR13" s="628"/>
      <c r="DS13" s="628"/>
      <c r="DT13" s="628"/>
      <c r="DU13" s="628"/>
      <c r="DV13" s="628"/>
      <c r="DW13" s="628"/>
      <c r="DX13" s="628"/>
      <c r="DY13" s="628"/>
      <c r="DZ13" s="628"/>
      <c r="EA13" s="628"/>
      <c r="EB13" s="628"/>
      <c r="EC13" s="662"/>
    </row>
    <row r="14" spans="2:143" ht="11.25" customHeight="1" x14ac:dyDescent="0.2">
      <c r="B14" s="624" t="s">
        <v>260</v>
      </c>
      <c r="C14" s="625"/>
      <c r="D14" s="625"/>
      <c r="E14" s="625"/>
      <c r="F14" s="625"/>
      <c r="G14" s="625"/>
      <c r="H14" s="625"/>
      <c r="I14" s="625"/>
      <c r="J14" s="625"/>
      <c r="K14" s="625"/>
      <c r="L14" s="625"/>
      <c r="M14" s="625"/>
      <c r="N14" s="625"/>
      <c r="O14" s="625"/>
      <c r="P14" s="625"/>
      <c r="Q14" s="626"/>
      <c r="R14" s="627">
        <v>135</v>
      </c>
      <c r="S14" s="628"/>
      <c r="T14" s="628"/>
      <c r="U14" s="628"/>
      <c r="V14" s="628"/>
      <c r="W14" s="628"/>
      <c r="X14" s="628"/>
      <c r="Y14" s="629"/>
      <c r="Z14" s="663">
        <v>0</v>
      </c>
      <c r="AA14" s="663"/>
      <c r="AB14" s="663"/>
      <c r="AC14" s="663"/>
      <c r="AD14" s="664">
        <v>135</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68718</v>
      </c>
      <c r="BH14" s="628"/>
      <c r="BI14" s="628"/>
      <c r="BJ14" s="628"/>
      <c r="BK14" s="628"/>
      <c r="BL14" s="628"/>
      <c r="BM14" s="628"/>
      <c r="BN14" s="629"/>
      <c r="BO14" s="663">
        <v>1.4</v>
      </c>
      <c r="BP14" s="663"/>
      <c r="BQ14" s="663"/>
      <c r="BR14" s="663"/>
      <c r="BS14" s="664" t="s">
        <v>187</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558513</v>
      </c>
      <c r="CS14" s="628"/>
      <c r="CT14" s="628"/>
      <c r="CU14" s="628"/>
      <c r="CV14" s="628"/>
      <c r="CW14" s="628"/>
      <c r="CX14" s="628"/>
      <c r="CY14" s="629"/>
      <c r="CZ14" s="663">
        <v>4.8</v>
      </c>
      <c r="DA14" s="663"/>
      <c r="DB14" s="663"/>
      <c r="DC14" s="663"/>
      <c r="DD14" s="633">
        <v>61757</v>
      </c>
      <c r="DE14" s="628"/>
      <c r="DF14" s="628"/>
      <c r="DG14" s="628"/>
      <c r="DH14" s="628"/>
      <c r="DI14" s="628"/>
      <c r="DJ14" s="628"/>
      <c r="DK14" s="628"/>
      <c r="DL14" s="628"/>
      <c r="DM14" s="628"/>
      <c r="DN14" s="628"/>
      <c r="DO14" s="628"/>
      <c r="DP14" s="629"/>
      <c r="DQ14" s="633">
        <v>523084</v>
      </c>
      <c r="DR14" s="628"/>
      <c r="DS14" s="628"/>
      <c r="DT14" s="628"/>
      <c r="DU14" s="628"/>
      <c r="DV14" s="628"/>
      <c r="DW14" s="628"/>
      <c r="DX14" s="628"/>
      <c r="DY14" s="628"/>
      <c r="DZ14" s="628"/>
      <c r="EA14" s="628"/>
      <c r="EB14" s="628"/>
      <c r="EC14" s="662"/>
    </row>
    <row r="15" spans="2:143" ht="11.25" customHeight="1" x14ac:dyDescent="0.2">
      <c r="B15" s="624" t="s">
        <v>263</v>
      </c>
      <c r="C15" s="625"/>
      <c r="D15" s="625"/>
      <c r="E15" s="625"/>
      <c r="F15" s="625"/>
      <c r="G15" s="625"/>
      <c r="H15" s="625"/>
      <c r="I15" s="625"/>
      <c r="J15" s="625"/>
      <c r="K15" s="625"/>
      <c r="L15" s="625"/>
      <c r="M15" s="625"/>
      <c r="N15" s="625"/>
      <c r="O15" s="625"/>
      <c r="P15" s="625"/>
      <c r="Q15" s="626"/>
      <c r="R15" s="627" t="s">
        <v>181</v>
      </c>
      <c r="S15" s="628"/>
      <c r="T15" s="628"/>
      <c r="U15" s="628"/>
      <c r="V15" s="628"/>
      <c r="W15" s="628"/>
      <c r="X15" s="628"/>
      <c r="Y15" s="629"/>
      <c r="Z15" s="663" t="s">
        <v>187</v>
      </c>
      <c r="AA15" s="663"/>
      <c r="AB15" s="663"/>
      <c r="AC15" s="663"/>
      <c r="AD15" s="664" t="s">
        <v>181</v>
      </c>
      <c r="AE15" s="664"/>
      <c r="AF15" s="664"/>
      <c r="AG15" s="664"/>
      <c r="AH15" s="664"/>
      <c r="AI15" s="664"/>
      <c r="AJ15" s="664"/>
      <c r="AK15" s="664"/>
      <c r="AL15" s="630" t="s">
        <v>238</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152431</v>
      </c>
      <c r="BH15" s="628"/>
      <c r="BI15" s="628"/>
      <c r="BJ15" s="628"/>
      <c r="BK15" s="628"/>
      <c r="BL15" s="628"/>
      <c r="BM15" s="628"/>
      <c r="BN15" s="629"/>
      <c r="BO15" s="663">
        <v>3.1</v>
      </c>
      <c r="BP15" s="663"/>
      <c r="BQ15" s="663"/>
      <c r="BR15" s="663"/>
      <c r="BS15" s="664" t="s">
        <v>187</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1187959</v>
      </c>
      <c r="CS15" s="628"/>
      <c r="CT15" s="628"/>
      <c r="CU15" s="628"/>
      <c r="CV15" s="628"/>
      <c r="CW15" s="628"/>
      <c r="CX15" s="628"/>
      <c r="CY15" s="629"/>
      <c r="CZ15" s="663">
        <v>10.199999999999999</v>
      </c>
      <c r="DA15" s="663"/>
      <c r="DB15" s="663"/>
      <c r="DC15" s="663"/>
      <c r="DD15" s="633">
        <v>48115</v>
      </c>
      <c r="DE15" s="628"/>
      <c r="DF15" s="628"/>
      <c r="DG15" s="628"/>
      <c r="DH15" s="628"/>
      <c r="DI15" s="628"/>
      <c r="DJ15" s="628"/>
      <c r="DK15" s="628"/>
      <c r="DL15" s="628"/>
      <c r="DM15" s="628"/>
      <c r="DN15" s="628"/>
      <c r="DO15" s="628"/>
      <c r="DP15" s="629"/>
      <c r="DQ15" s="633">
        <v>1005019</v>
      </c>
      <c r="DR15" s="628"/>
      <c r="DS15" s="628"/>
      <c r="DT15" s="628"/>
      <c r="DU15" s="628"/>
      <c r="DV15" s="628"/>
      <c r="DW15" s="628"/>
      <c r="DX15" s="628"/>
      <c r="DY15" s="628"/>
      <c r="DZ15" s="628"/>
      <c r="EA15" s="628"/>
      <c r="EB15" s="628"/>
      <c r="EC15" s="662"/>
    </row>
    <row r="16" spans="2:143" ht="11.25" customHeight="1" x14ac:dyDescent="0.2">
      <c r="B16" s="624" t="s">
        <v>266</v>
      </c>
      <c r="C16" s="625"/>
      <c r="D16" s="625"/>
      <c r="E16" s="625"/>
      <c r="F16" s="625"/>
      <c r="G16" s="625"/>
      <c r="H16" s="625"/>
      <c r="I16" s="625"/>
      <c r="J16" s="625"/>
      <c r="K16" s="625"/>
      <c r="L16" s="625"/>
      <c r="M16" s="625"/>
      <c r="N16" s="625"/>
      <c r="O16" s="625"/>
      <c r="P16" s="625"/>
      <c r="Q16" s="626"/>
      <c r="R16" s="627">
        <v>14150</v>
      </c>
      <c r="S16" s="628"/>
      <c r="T16" s="628"/>
      <c r="U16" s="628"/>
      <c r="V16" s="628"/>
      <c r="W16" s="628"/>
      <c r="X16" s="628"/>
      <c r="Y16" s="629"/>
      <c r="Z16" s="663">
        <v>0.1</v>
      </c>
      <c r="AA16" s="663"/>
      <c r="AB16" s="663"/>
      <c r="AC16" s="663"/>
      <c r="AD16" s="664">
        <v>14150</v>
      </c>
      <c r="AE16" s="664"/>
      <c r="AF16" s="664"/>
      <c r="AG16" s="664"/>
      <c r="AH16" s="664"/>
      <c r="AI16" s="664"/>
      <c r="AJ16" s="664"/>
      <c r="AK16" s="664"/>
      <c r="AL16" s="630">
        <v>0.2</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181</v>
      </c>
      <c r="BH16" s="628"/>
      <c r="BI16" s="628"/>
      <c r="BJ16" s="628"/>
      <c r="BK16" s="628"/>
      <c r="BL16" s="628"/>
      <c r="BM16" s="628"/>
      <c r="BN16" s="629"/>
      <c r="BO16" s="663" t="s">
        <v>187</v>
      </c>
      <c r="BP16" s="663"/>
      <c r="BQ16" s="663"/>
      <c r="BR16" s="663"/>
      <c r="BS16" s="664" t="s">
        <v>181</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t="s">
        <v>187</v>
      </c>
      <c r="CS16" s="628"/>
      <c r="CT16" s="628"/>
      <c r="CU16" s="628"/>
      <c r="CV16" s="628"/>
      <c r="CW16" s="628"/>
      <c r="CX16" s="628"/>
      <c r="CY16" s="629"/>
      <c r="CZ16" s="663" t="s">
        <v>238</v>
      </c>
      <c r="DA16" s="663"/>
      <c r="DB16" s="663"/>
      <c r="DC16" s="663"/>
      <c r="DD16" s="633" t="s">
        <v>187</v>
      </c>
      <c r="DE16" s="628"/>
      <c r="DF16" s="628"/>
      <c r="DG16" s="628"/>
      <c r="DH16" s="628"/>
      <c r="DI16" s="628"/>
      <c r="DJ16" s="628"/>
      <c r="DK16" s="628"/>
      <c r="DL16" s="628"/>
      <c r="DM16" s="628"/>
      <c r="DN16" s="628"/>
      <c r="DO16" s="628"/>
      <c r="DP16" s="629"/>
      <c r="DQ16" s="633" t="s">
        <v>181</v>
      </c>
      <c r="DR16" s="628"/>
      <c r="DS16" s="628"/>
      <c r="DT16" s="628"/>
      <c r="DU16" s="628"/>
      <c r="DV16" s="628"/>
      <c r="DW16" s="628"/>
      <c r="DX16" s="628"/>
      <c r="DY16" s="628"/>
      <c r="DZ16" s="628"/>
      <c r="EA16" s="628"/>
      <c r="EB16" s="628"/>
      <c r="EC16" s="662"/>
    </row>
    <row r="17" spans="2:133" ht="11.25" customHeight="1" x14ac:dyDescent="0.2">
      <c r="B17" s="624" t="s">
        <v>269</v>
      </c>
      <c r="C17" s="625"/>
      <c r="D17" s="625"/>
      <c r="E17" s="625"/>
      <c r="F17" s="625"/>
      <c r="G17" s="625"/>
      <c r="H17" s="625"/>
      <c r="I17" s="625"/>
      <c r="J17" s="625"/>
      <c r="K17" s="625"/>
      <c r="L17" s="625"/>
      <c r="M17" s="625"/>
      <c r="N17" s="625"/>
      <c r="O17" s="625"/>
      <c r="P17" s="625"/>
      <c r="Q17" s="626"/>
      <c r="R17" s="627">
        <v>43707</v>
      </c>
      <c r="S17" s="628"/>
      <c r="T17" s="628"/>
      <c r="U17" s="628"/>
      <c r="V17" s="628"/>
      <c r="W17" s="628"/>
      <c r="X17" s="628"/>
      <c r="Y17" s="629"/>
      <c r="Z17" s="663">
        <v>0.4</v>
      </c>
      <c r="AA17" s="663"/>
      <c r="AB17" s="663"/>
      <c r="AC17" s="663"/>
      <c r="AD17" s="664">
        <v>43707</v>
      </c>
      <c r="AE17" s="664"/>
      <c r="AF17" s="664"/>
      <c r="AG17" s="664"/>
      <c r="AH17" s="664"/>
      <c r="AI17" s="664"/>
      <c r="AJ17" s="664"/>
      <c r="AK17" s="664"/>
      <c r="AL17" s="630">
        <v>0.6</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187</v>
      </c>
      <c r="BP17" s="663"/>
      <c r="BQ17" s="663"/>
      <c r="BR17" s="663"/>
      <c r="BS17" s="664" t="s">
        <v>187</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722450</v>
      </c>
      <c r="CS17" s="628"/>
      <c r="CT17" s="628"/>
      <c r="CU17" s="628"/>
      <c r="CV17" s="628"/>
      <c r="CW17" s="628"/>
      <c r="CX17" s="628"/>
      <c r="CY17" s="629"/>
      <c r="CZ17" s="663">
        <v>6.2</v>
      </c>
      <c r="DA17" s="663"/>
      <c r="DB17" s="663"/>
      <c r="DC17" s="663"/>
      <c r="DD17" s="633" t="s">
        <v>187</v>
      </c>
      <c r="DE17" s="628"/>
      <c r="DF17" s="628"/>
      <c r="DG17" s="628"/>
      <c r="DH17" s="628"/>
      <c r="DI17" s="628"/>
      <c r="DJ17" s="628"/>
      <c r="DK17" s="628"/>
      <c r="DL17" s="628"/>
      <c r="DM17" s="628"/>
      <c r="DN17" s="628"/>
      <c r="DO17" s="628"/>
      <c r="DP17" s="629"/>
      <c r="DQ17" s="633">
        <v>718686</v>
      </c>
      <c r="DR17" s="628"/>
      <c r="DS17" s="628"/>
      <c r="DT17" s="628"/>
      <c r="DU17" s="628"/>
      <c r="DV17" s="628"/>
      <c r="DW17" s="628"/>
      <c r="DX17" s="628"/>
      <c r="DY17" s="628"/>
      <c r="DZ17" s="628"/>
      <c r="EA17" s="628"/>
      <c r="EB17" s="628"/>
      <c r="EC17" s="662"/>
    </row>
    <row r="18" spans="2:133" ht="11.25" customHeight="1" x14ac:dyDescent="0.2">
      <c r="B18" s="624" t="s">
        <v>272</v>
      </c>
      <c r="C18" s="625"/>
      <c r="D18" s="625"/>
      <c r="E18" s="625"/>
      <c r="F18" s="625"/>
      <c r="G18" s="625"/>
      <c r="H18" s="625"/>
      <c r="I18" s="625"/>
      <c r="J18" s="625"/>
      <c r="K18" s="625"/>
      <c r="L18" s="625"/>
      <c r="M18" s="625"/>
      <c r="N18" s="625"/>
      <c r="O18" s="625"/>
      <c r="P18" s="625"/>
      <c r="Q18" s="626"/>
      <c r="R18" s="627">
        <v>33353</v>
      </c>
      <c r="S18" s="628"/>
      <c r="T18" s="628"/>
      <c r="U18" s="628"/>
      <c r="V18" s="628"/>
      <c r="W18" s="628"/>
      <c r="X18" s="628"/>
      <c r="Y18" s="629"/>
      <c r="Z18" s="663">
        <v>0.3</v>
      </c>
      <c r="AA18" s="663"/>
      <c r="AB18" s="663"/>
      <c r="AC18" s="663"/>
      <c r="AD18" s="664">
        <v>33353</v>
      </c>
      <c r="AE18" s="664"/>
      <c r="AF18" s="664"/>
      <c r="AG18" s="664"/>
      <c r="AH18" s="664"/>
      <c r="AI18" s="664"/>
      <c r="AJ18" s="664"/>
      <c r="AK18" s="664"/>
      <c r="AL18" s="630">
        <v>0.5</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187</v>
      </c>
      <c r="BH18" s="628"/>
      <c r="BI18" s="628"/>
      <c r="BJ18" s="628"/>
      <c r="BK18" s="628"/>
      <c r="BL18" s="628"/>
      <c r="BM18" s="628"/>
      <c r="BN18" s="629"/>
      <c r="BO18" s="663" t="s">
        <v>238</v>
      </c>
      <c r="BP18" s="663"/>
      <c r="BQ18" s="663"/>
      <c r="BR18" s="663"/>
      <c r="BS18" s="664" t="s">
        <v>238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187</v>
      </c>
      <c r="CS18" s="628"/>
      <c r="CT18" s="628"/>
      <c r="CU18" s="628"/>
      <c r="CV18" s="628"/>
      <c r="CW18" s="628"/>
      <c r="CX18" s="628"/>
      <c r="CY18" s="629"/>
      <c r="CZ18" s="663" t="s">
        <v>187</v>
      </c>
      <c r="DA18" s="663"/>
      <c r="DB18" s="663"/>
      <c r="DC18" s="663"/>
      <c r="DD18" s="633" t="s">
        <v>187</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2">
      <c r="B19" s="624" t="s">
        <v>275</v>
      </c>
      <c r="C19" s="625"/>
      <c r="D19" s="625"/>
      <c r="E19" s="625"/>
      <c r="F19" s="625"/>
      <c r="G19" s="625"/>
      <c r="H19" s="625"/>
      <c r="I19" s="625"/>
      <c r="J19" s="625"/>
      <c r="K19" s="625"/>
      <c r="L19" s="625"/>
      <c r="M19" s="625"/>
      <c r="N19" s="625"/>
      <c r="O19" s="625"/>
      <c r="P19" s="625"/>
      <c r="Q19" s="626"/>
      <c r="R19" s="627">
        <v>33353</v>
      </c>
      <c r="S19" s="628"/>
      <c r="T19" s="628"/>
      <c r="U19" s="628"/>
      <c r="V19" s="628"/>
      <c r="W19" s="628"/>
      <c r="X19" s="628"/>
      <c r="Y19" s="629"/>
      <c r="Z19" s="663">
        <v>0.3</v>
      </c>
      <c r="AA19" s="663"/>
      <c r="AB19" s="663"/>
      <c r="AC19" s="663"/>
      <c r="AD19" s="664">
        <v>33353</v>
      </c>
      <c r="AE19" s="664"/>
      <c r="AF19" s="664"/>
      <c r="AG19" s="664"/>
      <c r="AH19" s="664"/>
      <c r="AI19" s="664"/>
      <c r="AJ19" s="664"/>
      <c r="AK19" s="664"/>
      <c r="AL19" s="630">
        <v>0.5</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19966</v>
      </c>
      <c r="BH19" s="628"/>
      <c r="BI19" s="628"/>
      <c r="BJ19" s="628"/>
      <c r="BK19" s="628"/>
      <c r="BL19" s="628"/>
      <c r="BM19" s="628"/>
      <c r="BN19" s="629"/>
      <c r="BO19" s="663">
        <v>0.4</v>
      </c>
      <c r="BP19" s="663"/>
      <c r="BQ19" s="663"/>
      <c r="BR19" s="663"/>
      <c r="BS19" s="664" t="s">
        <v>238</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181</v>
      </c>
      <c r="CS19" s="628"/>
      <c r="CT19" s="628"/>
      <c r="CU19" s="628"/>
      <c r="CV19" s="628"/>
      <c r="CW19" s="628"/>
      <c r="CX19" s="628"/>
      <c r="CY19" s="629"/>
      <c r="CZ19" s="663" t="s">
        <v>238</v>
      </c>
      <c r="DA19" s="663"/>
      <c r="DB19" s="663"/>
      <c r="DC19" s="663"/>
      <c r="DD19" s="633" t="s">
        <v>181</v>
      </c>
      <c r="DE19" s="628"/>
      <c r="DF19" s="628"/>
      <c r="DG19" s="628"/>
      <c r="DH19" s="628"/>
      <c r="DI19" s="628"/>
      <c r="DJ19" s="628"/>
      <c r="DK19" s="628"/>
      <c r="DL19" s="628"/>
      <c r="DM19" s="628"/>
      <c r="DN19" s="628"/>
      <c r="DO19" s="628"/>
      <c r="DP19" s="629"/>
      <c r="DQ19" s="633" t="s">
        <v>181</v>
      </c>
      <c r="DR19" s="628"/>
      <c r="DS19" s="628"/>
      <c r="DT19" s="628"/>
      <c r="DU19" s="628"/>
      <c r="DV19" s="628"/>
      <c r="DW19" s="628"/>
      <c r="DX19" s="628"/>
      <c r="DY19" s="628"/>
      <c r="DZ19" s="628"/>
      <c r="EA19" s="628"/>
      <c r="EB19" s="628"/>
      <c r="EC19" s="662"/>
    </row>
    <row r="20" spans="2:133" ht="11.25" customHeight="1" x14ac:dyDescent="0.2">
      <c r="B20" s="696" t="s">
        <v>278</v>
      </c>
      <c r="C20" s="697"/>
      <c r="D20" s="697"/>
      <c r="E20" s="697"/>
      <c r="F20" s="697"/>
      <c r="G20" s="697"/>
      <c r="H20" s="697"/>
      <c r="I20" s="697"/>
      <c r="J20" s="697"/>
      <c r="K20" s="697"/>
      <c r="L20" s="697"/>
      <c r="M20" s="697"/>
      <c r="N20" s="697"/>
      <c r="O20" s="697"/>
      <c r="P20" s="697"/>
      <c r="Q20" s="698"/>
      <c r="R20" s="627" t="s">
        <v>181</v>
      </c>
      <c r="S20" s="628"/>
      <c r="T20" s="628"/>
      <c r="U20" s="628"/>
      <c r="V20" s="628"/>
      <c r="W20" s="628"/>
      <c r="X20" s="628"/>
      <c r="Y20" s="629"/>
      <c r="Z20" s="663" t="s">
        <v>187</v>
      </c>
      <c r="AA20" s="663"/>
      <c r="AB20" s="663"/>
      <c r="AC20" s="663"/>
      <c r="AD20" s="664" t="s">
        <v>187</v>
      </c>
      <c r="AE20" s="664"/>
      <c r="AF20" s="664"/>
      <c r="AG20" s="664"/>
      <c r="AH20" s="664"/>
      <c r="AI20" s="664"/>
      <c r="AJ20" s="664"/>
      <c r="AK20" s="664"/>
      <c r="AL20" s="630" t="s">
        <v>187</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19966</v>
      </c>
      <c r="BH20" s="628"/>
      <c r="BI20" s="628"/>
      <c r="BJ20" s="628"/>
      <c r="BK20" s="628"/>
      <c r="BL20" s="628"/>
      <c r="BM20" s="628"/>
      <c r="BN20" s="629"/>
      <c r="BO20" s="663">
        <v>0.4</v>
      </c>
      <c r="BP20" s="663"/>
      <c r="BQ20" s="663"/>
      <c r="BR20" s="663"/>
      <c r="BS20" s="664" t="s">
        <v>187</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11601953</v>
      </c>
      <c r="CS20" s="628"/>
      <c r="CT20" s="628"/>
      <c r="CU20" s="628"/>
      <c r="CV20" s="628"/>
      <c r="CW20" s="628"/>
      <c r="CX20" s="628"/>
      <c r="CY20" s="629"/>
      <c r="CZ20" s="663">
        <v>100</v>
      </c>
      <c r="DA20" s="663"/>
      <c r="DB20" s="663"/>
      <c r="DC20" s="663"/>
      <c r="DD20" s="633">
        <v>761750</v>
      </c>
      <c r="DE20" s="628"/>
      <c r="DF20" s="628"/>
      <c r="DG20" s="628"/>
      <c r="DH20" s="628"/>
      <c r="DI20" s="628"/>
      <c r="DJ20" s="628"/>
      <c r="DK20" s="628"/>
      <c r="DL20" s="628"/>
      <c r="DM20" s="628"/>
      <c r="DN20" s="628"/>
      <c r="DO20" s="628"/>
      <c r="DP20" s="629"/>
      <c r="DQ20" s="633">
        <v>8662361</v>
      </c>
      <c r="DR20" s="628"/>
      <c r="DS20" s="628"/>
      <c r="DT20" s="628"/>
      <c r="DU20" s="628"/>
      <c r="DV20" s="628"/>
      <c r="DW20" s="628"/>
      <c r="DX20" s="628"/>
      <c r="DY20" s="628"/>
      <c r="DZ20" s="628"/>
      <c r="EA20" s="628"/>
      <c r="EB20" s="628"/>
      <c r="EC20" s="662"/>
    </row>
    <row r="21" spans="2:133" ht="11.25" customHeight="1" x14ac:dyDescent="0.2">
      <c r="B21" s="624" t="s">
        <v>281</v>
      </c>
      <c r="C21" s="625"/>
      <c r="D21" s="625"/>
      <c r="E21" s="625"/>
      <c r="F21" s="625"/>
      <c r="G21" s="625"/>
      <c r="H21" s="625"/>
      <c r="I21" s="625"/>
      <c r="J21" s="625"/>
      <c r="K21" s="625"/>
      <c r="L21" s="625"/>
      <c r="M21" s="625"/>
      <c r="N21" s="625"/>
      <c r="O21" s="625"/>
      <c r="P21" s="625"/>
      <c r="Q21" s="626"/>
      <c r="R21" s="627">
        <v>1576608</v>
      </c>
      <c r="S21" s="628"/>
      <c r="T21" s="628"/>
      <c r="U21" s="628"/>
      <c r="V21" s="628"/>
      <c r="W21" s="628"/>
      <c r="X21" s="628"/>
      <c r="Y21" s="629"/>
      <c r="Z21" s="663">
        <v>12.7</v>
      </c>
      <c r="AA21" s="663"/>
      <c r="AB21" s="663"/>
      <c r="AC21" s="663"/>
      <c r="AD21" s="664">
        <v>1451140</v>
      </c>
      <c r="AE21" s="664"/>
      <c r="AF21" s="664"/>
      <c r="AG21" s="664"/>
      <c r="AH21" s="664"/>
      <c r="AI21" s="664"/>
      <c r="AJ21" s="664"/>
      <c r="AK21" s="664"/>
      <c r="AL21" s="630">
        <v>19.7</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19966</v>
      </c>
      <c r="BH21" s="628"/>
      <c r="BI21" s="628"/>
      <c r="BJ21" s="628"/>
      <c r="BK21" s="628"/>
      <c r="BL21" s="628"/>
      <c r="BM21" s="628"/>
      <c r="BN21" s="629"/>
      <c r="BO21" s="663">
        <v>0.4</v>
      </c>
      <c r="BP21" s="663"/>
      <c r="BQ21" s="663"/>
      <c r="BR21" s="663"/>
      <c r="BS21" s="664" t="s">
        <v>187</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283</v>
      </c>
      <c r="C22" s="625"/>
      <c r="D22" s="625"/>
      <c r="E22" s="625"/>
      <c r="F22" s="625"/>
      <c r="G22" s="625"/>
      <c r="H22" s="625"/>
      <c r="I22" s="625"/>
      <c r="J22" s="625"/>
      <c r="K22" s="625"/>
      <c r="L22" s="625"/>
      <c r="M22" s="625"/>
      <c r="N22" s="625"/>
      <c r="O22" s="625"/>
      <c r="P22" s="625"/>
      <c r="Q22" s="626"/>
      <c r="R22" s="627">
        <v>1451140</v>
      </c>
      <c r="S22" s="628"/>
      <c r="T22" s="628"/>
      <c r="U22" s="628"/>
      <c r="V22" s="628"/>
      <c r="W22" s="628"/>
      <c r="X22" s="628"/>
      <c r="Y22" s="629"/>
      <c r="Z22" s="663">
        <v>11.7</v>
      </c>
      <c r="AA22" s="663"/>
      <c r="AB22" s="663"/>
      <c r="AC22" s="663"/>
      <c r="AD22" s="664">
        <v>1451140</v>
      </c>
      <c r="AE22" s="664"/>
      <c r="AF22" s="664"/>
      <c r="AG22" s="664"/>
      <c r="AH22" s="664"/>
      <c r="AI22" s="664"/>
      <c r="AJ22" s="664"/>
      <c r="AK22" s="664"/>
      <c r="AL22" s="630">
        <v>19.7</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187</v>
      </c>
      <c r="BH22" s="628"/>
      <c r="BI22" s="628"/>
      <c r="BJ22" s="628"/>
      <c r="BK22" s="628"/>
      <c r="BL22" s="628"/>
      <c r="BM22" s="628"/>
      <c r="BN22" s="629"/>
      <c r="BO22" s="663" t="s">
        <v>181</v>
      </c>
      <c r="BP22" s="663"/>
      <c r="BQ22" s="663"/>
      <c r="BR22" s="663"/>
      <c r="BS22" s="664" t="s">
        <v>181</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286</v>
      </c>
      <c r="C23" s="625"/>
      <c r="D23" s="625"/>
      <c r="E23" s="625"/>
      <c r="F23" s="625"/>
      <c r="G23" s="625"/>
      <c r="H23" s="625"/>
      <c r="I23" s="625"/>
      <c r="J23" s="625"/>
      <c r="K23" s="625"/>
      <c r="L23" s="625"/>
      <c r="M23" s="625"/>
      <c r="N23" s="625"/>
      <c r="O23" s="625"/>
      <c r="P23" s="625"/>
      <c r="Q23" s="626"/>
      <c r="R23" s="627">
        <v>125468</v>
      </c>
      <c r="S23" s="628"/>
      <c r="T23" s="628"/>
      <c r="U23" s="628"/>
      <c r="V23" s="628"/>
      <c r="W23" s="628"/>
      <c r="X23" s="628"/>
      <c r="Y23" s="629"/>
      <c r="Z23" s="663">
        <v>1</v>
      </c>
      <c r="AA23" s="663"/>
      <c r="AB23" s="663"/>
      <c r="AC23" s="663"/>
      <c r="AD23" s="664" t="s">
        <v>181</v>
      </c>
      <c r="AE23" s="664"/>
      <c r="AF23" s="664"/>
      <c r="AG23" s="664"/>
      <c r="AH23" s="664"/>
      <c r="AI23" s="664"/>
      <c r="AJ23" s="664"/>
      <c r="AK23" s="664"/>
      <c r="AL23" s="630" t="s">
        <v>187</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238</v>
      </c>
      <c r="BH23" s="628"/>
      <c r="BI23" s="628"/>
      <c r="BJ23" s="628"/>
      <c r="BK23" s="628"/>
      <c r="BL23" s="628"/>
      <c r="BM23" s="628"/>
      <c r="BN23" s="629"/>
      <c r="BO23" s="663" t="s">
        <v>187</v>
      </c>
      <c r="BP23" s="663"/>
      <c r="BQ23" s="663"/>
      <c r="BR23" s="663"/>
      <c r="BS23" s="664" t="s">
        <v>238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24" t="s">
        <v>293</v>
      </c>
      <c r="C24" s="625"/>
      <c r="D24" s="625"/>
      <c r="E24" s="625"/>
      <c r="F24" s="625"/>
      <c r="G24" s="625"/>
      <c r="H24" s="625"/>
      <c r="I24" s="625"/>
      <c r="J24" s="625"/>
      <c r="K24" s="625"/>
      <c r="L24" s="625"/>
      <c r="M24" s="625"/>
      <c r="N24" s="625"/>
      <c r="O24" s="625"/>
      <c r="P24" s="625"/>
      <c r="Q24" s="626"/>
      <c r="R24" s="627" t="s">
        <v>187</v>
      </c>
      <c r="S24" s="628"/>
      <c r="T24" s="628"/>
      <c r="U24" s="628"/>
      <c r="V24" s="628"/>
      <c r="W24" s="628"/>
      <c r="X24" s="628"/>
      <c r="Y24" s="629"/>
      <c r="Z24" s="663" t="s">
        <v>181</v>
      </c>
      <c r="AA24" s="663"/>
      <c r="AB24" s="663"/>
      <c r="AC24" s="663"/>
      <c r="AD24" s="664" t="s">
        <v>238</v>
      </c>
      <c r="AE24" s="664"/>
      <c r="AF24" s="664"/>
      <c r="AG24" s="664"/>
      <c r="AH24" s="664"/>
      <c r="AI24" s="664"/>
      <c r="AJ24" s="664"/>
      <c r="AK24" s="664"/>
      <c r="AL24" s="630" t="s">
        <v>238</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238</v>
      </c>
      <c r="BH24" s="628"/>
      <c r="BI24" s="628"/>
      <c r="BJ24" s="628"/>
      <c r="BK24" s="628"/>
      <c r="BL24" s="628"/>
      <c r="BM24" s="628"/>
      <c r="BN24" s="629"/>
      <c r="BO24" s="663" t="s">
        <v>187</v>
      </c>
      <c r="BP24" s="663"/>
      <c r="BQ24" s="663"/>
      <c r="BR24" s="663"/>
      <c r="BS24" s="664" t="s">
        <v>238</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5404435</v>
      </c>
      <c r="CS24" s="674"/>
      <c r="CT24" s="674"/>
      <c r="CU24" s="674"/>
      <c r="CV24" s="674"/>
      <c r="CW24" s="674"/>
      <c r="CX24" s="674"/>
      <c r="CY24" s="702"/>
      <c r="CZ24" s="703">
        <v>46.6</v>
      </c>
      <c r="DA24" s="686"/>
      <c r="DB24" s="686"/>
      <c r="DC24" s="705"/>
      <c r="DD24" s="701">
        <v>3663001</v>
      </c>
      <c r="DE24" s="674"/>
      <c r="DF24" s="674"/>
      <c r="DG24" s="674"/>
      <c r="DH24" s="674"/>
      <c r="DI24" s="674"/>
      <c r="DJ24" s="674"/>
      <c r="DK24" s="702"/>
      <c r="DL24" s="701">
        <v>3639753</v>
      </c>
      <c r="DM24" s="674"/>
      <c r="DN24" s="674"/>
      <c r="DO24" s="674"/>
      <c r="DP24" s="674"/>
      <c r="DQ24" s="674"/>
      <c r="DR24" s="674"/>
      <c r="DS24" s="674"/>
      <c r="DT24" s="674"/>
      <c r="DU24" s="674"/>
      <c r="DV24" s="702"/>
      <c r="DW24" s="703">
        <v>48.1</v>
      </c>
      <c r="DX24" s="686"/>
      <c r="DY24" s="686"/>
      <c r="DZ24" s="686"/>
      <c r="EA24" s="686"/>
      <c r="EB24" s="686"/>
      <c r="EC24" s="704"/>
    </row>
    <row r="25" spans="2:133" ht="11.25" customHeight="1" x14ac:dyDescent="0.2">
      <c r="B25" s="624" t="s">
        <v>296</v>
      </c>
      <c r="C25" s="625"/>
      <c r="D25" s="625"/>
      <c r="E25" s="625"/>
      <c r="F25" s="625"/>
      <c r="G25" s="625"/>
      <c r="H25" s="625"/>
      <c r="I25" s="625"/>
      <c r="J25" s="625"/>
      <c r="K25" s="625"/>
      <c r="L25" s="625"/>
      <c r="M25" s="625"/>
      <c r="N25" s="625"/>
      <c r="O25" s="625"/>
      <c r="P25" s="625"/>
      <c r="Q25" s="626"/>
      <c r="R25" s="627">
        <v>7435915</v>
      </c>
      <c r="S25" s="628"/>
      <c r="T25" s="628"/>
      <c r="U25" s="628"/>
      <c r="V25" s="628"/>
      <c r="W25" s="628"/>
      <c r="X25" s="628"/>
      <c r="Y25" s="629"/>
      <c r="Z25" s="663">
        <v>60</v>
      </c>
      <c r="AA25" s="663"/>
      <c r="AB25" s="663"/>
      <c r="AC25" s="663"/>
      <c r="AD25" s="664">
        <v>7310447</v>
      </c>
      <c r="AE25" s="664"/>
      <c r="AF25" s="664"/>
      <c r="AG25" s="664"/>
      <c r="AH25" s="664"/>
      <c r="AI25" s="664"/>
      <c r="AJ25" s="664"/>
      <c r="AK25" s="664"/>
      <c r="AL25" s="630">
        <v>99.4</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187</v>
      </c>
      <c r="BH25" s="628"/>
      <c r="BI25" s="628"/>
      <c r="BJ25" s="628"/>
      <c r="BK25" s="628"/>
      <c r="BL25" s="628"/>
      <c r="BM25" s="628"/>
      <c r="BN25" s="629"/>
      <c r="BO25" s="663" t="s">
        <v>187</v>
      </c>
      <c r="BP25" s="663"/>
      <c r="BQ25" s="663"/>
      <c r="BR25" s="663"/>
      <c r="BS25" s="664" t="s">
        <v>238</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2538794</v>
      </c>
      <c r="CS25" s="636"/>
      <c r="CT25" s="636"/>
      <c r="CU25" s="636"/>
      <c r="CV25" s="636"/>
      <c r="CW25" s="636"/>
      <c r="CX25" s="636"/>
      <c r="CY25" s="637"/>
      <c r="CZ25" s="630">
        <v>21.9</v>
      </c>
      <c r="DA25" s="638"/>
      <c r="DB25" s="638"/>
      <c r="DC25" s="639"/>
      <c r="DD25" s="633">
        <v>2369587</v>
      </c>
      <c r="DE25" s="636"/>
      <c r="DF25" s="636"/>
      <c r="DG25" s="636"/>
      <c r="DH25" s="636"/>
      <c r="DI25" s="636"/>
      <c r="DJ25" s="636"/>
      <c r="DK25" s="637"/>
      <c r="DL25" s="633">
        <v>2346400</v>
      </c>
      <c r="DM25" s="636"/>
      <c r="DN25" s="636"/>
      <c r="DO25" s="636"/>
      <c r="DP25" s="636"/>
      <c r="DQ25" s="636"/>
      <c r="DR25" s="636"/>
      <c r="DS25" s="636"/>
      <c r="DT25" s="636"/>
      <c r="DU25" s="636"/>
      <c r="DV25" s="637"/>
      <c r="DW25" s="630">
        <v>31</v>
      </c>
      <c r="DX25" s="638"/>
      <c r="DY25" s="638"/>
      <c r="DZ25" s="638"/>
      <c r="EA25" s="638"/>
      <c r="EB25" s="638"/>
      <c r="EC25" s="652"/>
    </row>
    <row r="26" spans="2:133" ht="11.25" customHeight="1" x14ac:dyDescent="0.2">
      <c r="B26" s="624" t="s">
        <v>299</v>
      </c>
      <c r="C26" s="625"/>
      <c r="D26" s="625"/>
      <c r="E26" s="625"/>
      <c r="F26" s="625"/>
      <c r="G26" s="625"/>
      <c r="H26" s="625"/>
      <c r="I26" s="625"/>
      <c r="J26" s="625"/>
      <c r="K26" s="625"/>
      <c r="L26" s="625"/>
      <c r="M26" s="625"/>
      <c r="N26" s="625"/>
      <c r="O26" s="625"/>
      <c r="P26" s="625"/>
      <c r="Q26" s="626"/>
      <c r="R26" s="627">
        <v>3140</v>
      </c>
      <c r="S26" s="628"/>
      <c r="T26" s="628"/>
      <c r="U26" s="628"/>
      <c r="V26" s="628"/>
      <c r="W26" s="628"/>
      <c r="X26" s="628"/>
      <c r="Y26" s="629"/>
      <c r="Z26" s="663">
        <v>0</v>
      </c>
      <c r="AA26" s="663"/>
      <c r="AB26" s="663"/>
      <c r="AC26" s="663"/>
      <c r="AD26" s="664">
        <v>3140</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187</v>
      </c>
      <c r="BH26" s="628"/>
      <c r="BI26" s="628"/>
      <c r="BJ26" s="628"/>
      <c r="BK26" s="628"/>
      <c r="BL26" s="628"/>
      <c r="BM26" s="628"/>
      <c r="BN26" s="629"/>
      <c r="BO26" s="663" t="s">
        <v>187</v>
      </c>
      <c r="BP26" s="663"/>
      <c r="BQ26" s="663"/>
      <c r="BR26" s="663"/>
      <c r="BS26" s="664" t="s">
        <v>238</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1596569</v>
      </c>
      <c r="CS26" s="628"/>
      <c r="CT26" s="628"/>
      <c r="CU26" s="628"/>
      <c r="CV26" s="628"/>
      <c r="CW26" s="628"/>
      <c r="CX26" s="628"/>
      <c r="CY26" s="629"/>
      <c r="CZ26" s="630">
        <v>13.8</v>
      </c>
      <c r="DA26" s="638"/>
      <c r="DB26" s="638"/>
      <c r="DC26" s="639"/>
      <c r="DD26" s="633">
        <v>1475620</v>
      </c>
      <c r="DE26" s="628"/>
      <c r="DF26" s="628"/>
      <c r="DG26" s="628"/>
      <c r="DH26" s="628"/>
      <c r="DI26" s="628"/>
      <c r="DJ26" s="628"/>
      <c r="DK26" s="629"/>
      <c r="DL26" s="633" t="s">
        <v>187</v>
      </c>
      <c r="DM26" s="628"/>
      <c r="DN26" s="628"/>
      <c r="DO26" s="628"/>
      <c r="DP26" s="628"/>
      <c r="DQ26" s="628"/>
      <c r="DR26" s="628"/>
      <c r="DS26" s="628"/>
      <c r="DT26" s="628"/>
      <c r="DU26" s="628"/>
      <c r="DV26" s="629"/>
      <c r="DW26" s="630" t="s">
        <v>187</v>
      </c>
      <c r="DX26" s="638"/>
      <c r="DY26" s="638"/>
      <c r="DZ26" s="638"/>
      <c r="EA26" s="638"/>
      <c r="EB26" s="638"/>
      <c r="EC26" s="652"/>
    </row>
    <row r="27" spans="2:133" ht="11.25" customHeight="1" x14ac:dyDescent="0.2">
      <c r="B27" s="624" t="s">
        <v>302</v>
      </c>
      <c r="C27" s="625"/>
      <c r="D27" s="625"/>
      <c r="E27" s="625"/>
      <c r="F27" s="625"/>
      <c r="G27" s="625"/>
      <c r="H27" s="625"/>
      <c r="I27" s="625"/>
      <c r="J27" s="625"/>
      <c r="K27" s="625"/>
      <c r="L27" s="625"/>
      <c r="M27" s="625"/>
      <c r="N27" s="625"/>
      <c r="O27" s="625"/>
      <c r="P27" s="625"/>
      <c r="Q27" s="626"/>
      <c r="R27" s="627">
        <v>214196</v>
      </c>
      <c r="S27" s="628"/>
      <c r="T27" s="628"/>
      <c r="U27" s="628"/>
      <c r="V27" s="628"/>
      <c r="W27" s="628"/>
      <c r="X27" s="628"/>
      <c r="Y27" s="629"/>
      <c r="Z27" s="663">
        <v>1.7</v>
      </c>
      <c r="AA27" s="663"/>
      <c r="AB27" s="663"/>
      <c r="AC27" s="663"/>
      <c r="AD27" s="664" t="s">
        <v>238</v>
      </c>
      <c r="AE27" s="664"/>
      <c r="AF27" s="664"/>
      <c r="AG27" s="664"/>
      <c r="AH27" s="664"/>
      <c r="AI27" s="664"/>
      <c r="AJ27" s="664"/>
      <c r="AK27" s="664"/>
      <c r="AL27" s="630" t="s">
        <v>187</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4916970</v>
      </c>
      <c r="BH27" s="628"/>
      <c r="BI27" s="628"/>
      <c r="BJ27" s="628"/>
      <c r="BK27" s="628"/>
      <c r="BL27" s="628"/>
      <c r="BM27" s="628"/>
      <c r="BN27" s="629"/>
      <c r="BO27" s="663">
        <v>100</v>
      </c>
      <c r="BP27" s="663"/>
      <c r="BQ27" s="663"/>
      <c r="BR27" s="663"/>
      <c r="BS27" s="664">
        <v>11505</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2143191</v>
      </c>
      <c r="CS27" s="636"/>
      <c r="CT27" s="636"/>
      <c r="CU27" s="636"/>
      <c r="CV27" s="636"/>
      <c r="CW27" s="636"/>
      <c r="CX27" s="636"/>
      <c r="CY27" s="637"/>
      <c r="CZ27" s="630">
        <v>18.5</v>
      </c>
      <c r="DA27" s="638"/>
      <c r="DB27" s="638"/>
      <c r="DC27" s="639"/>
      <c r="DD27" s="633">
        <v>574728</v>
      </c>
      <c r="DE27" s="636"/>
      <c r="DF27" s="636"/>
      <c r="DG27" s="636"/>
      <c r="DH27" s="636"/>
      <c r="DI27" s="636"/>
      <c r="DJ27" s="636"/>
      <c r="DK27" s="637"/>
      <c r="DL27" s="633">
        <v>574667</v>
      </c>
      <c r="DM27" s="636"/>
      <c r="DN27" s="636"/>
      <c r="DO27" s="636"/>
      <c r="DP27" s="636"/>
      <c r="DQ27" s="636"/>
      <c r="DR27" s="636"/>
      <c r="DS27" s="636"/>
      <c r="DT27" s="636"/>
      <c r="DU27" s="636"/>
      <c r="DV27" s="637"/>
      <c r="DW27" s="630">
        <v>7.6</v>
      </c>
      <c r="DX27" s="638"/>
      <c r="DY27" s="638"/>
      <c r="DZ27" s="638"/>
      <c r="EA27" s="638"/>
      <c r="EB27" s="638"/>
      <c r="EC27" s="652"/>
    </row>
    <row r="28" spans="2:133" ht="11.25" customHeight="1" x14ac:dyDescent="0.2">
      <c r="B28" s="624" t="s">
        <v>305</v>
      </c>
      <c r="C28" s="625"/>
      <c r="D28" s="625"/>
      <c r="E28" s="625"/>
      <c r="F28" s="625"/>
      <c r="G28" s="625"/>
      <c r="H28" s="625"/>
      <c r="I28" s="625"/>
      <c r="J28" s="625"/>
      <c r="K28" s="625"/>
      <c r="L28" s="625"/>
      <c r="M28" s="625"/>
      <c r="N28" s="625"/>
      <c r="O28" s="625"/>
      <c r="P28" s="625"/>
      <c r="Q28" s="626"/>
      <c r="R28" s="627">
        <v>76583</v>
      </c>
      <c r="S28" s="628"/>
      <c r="T28" s="628"/>
      <c r="U28" s="628"/>
      <c r="V28" s="628"/>
      <c r="W28" s="628"/>
      <c r="X28" s="628"/>
      <c r="Y28" s="629"/>
      <c r="Z28" s="663">
        <v>0.6</v>
      </c>
      <c r="AA28" s="663"/>
      <c r="AB28" s="663"/>
      <c r="AC28" s="663"/>
      <c r="AD28" s="664">
        <v>20000</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722450</v>
      </c>
      <c r="CS28" s="628"/>
      <c r="CT28" s="628"/>
      <c r="CU28" s="628"/>
      <c r="CV28" s="628"/>
      <c r="CW28" s="628"/>
      <c r="CX28" s="628"/>
      <c r="CY28" s="629"/>
      <c r="CZ28" s="630">
        <v>6.2</v>
      </c>
      <c r="DA28" s="638"/>
      <c r="DB28" s="638"/>
      <c r="DC28" s="639"/>
      <c r="DD28" s="633">
        <v>718686</v>
      </c>
      <c r="DE28" s="628"/>
      <c r="DF28" s="628"/>
      <c r="DG28" s="628"/>
      <c r="DH28" s="628"/>
      <c r="DI28" s="628"/>
      <c r="DJ28" s="628"/>
      <c r="DK28" s="629"/>
      <c r="DL28" s="633">
        <v>718686</v>
      </c>
      <c r="DM28" s="628"/>
      <c r="DN28" s="628"/>
      <c r="DO28" s="628"/>
      <c r="DP28" s="628"/>
      <c r="DQ28" s="628"/>
      <c r="DR28" s="628"/>
      <c r="DS28" s="628"/>
      <c r="DT28" s="628"/>
      <c r="DU28" s="628"/>
      <c r="DV28" s="629"/>
      <c r="DW28" s="630">
        <v>9.5</v>
      </c>
      <c r="DX28" s="638"/>
      <c r="DY28" s="638"/>
      <c r="DZ28" s="638"/>
      <c r="EA28" s="638"/>
      <c r="EB28" s="638"/>
      <c r="EC28" s="652"/>
    </row>
    <row r="29" spans="2:133" ht="11.25" customHeight="1" x14ac:dyDescent="0.2">
      <c r="B29" s="624" t="s">
        <v>307</v>
      </c>
      <c r="C29" s="625"/>
      <c r="D29" s="625"/>
      <c r="E29" s="625"/>
      <c r="F29" s="625"/>
      <c r="G29" s="625"/>
      <c r="H29" s="625"/>
      <c r="I29" s="625"/>
      <c r="J29" s="625"/>
      <c r="K29" s="625"/>
      <c r="L29" s="625"/>
      <c r="M29" s="625"/>
      <c r="N29" s="625"/>
      <c r="O29" s="625"/>
      <c r="P29" s="625"/>
      <c r="Q29" s="626"/>
      <c r="R29" s="627">
        <v>55190</v>
      </c>
      <c r="S29" s="628"/>
      <c r="T29" s="628"/>
      <c r="U29" s="628"/>
      <c r="V29" s="628"/>
      <c r="W29" s="628"/>
      <c r="X29" s="628"/>
      <c r="Y29" s="629"/>
      <c r="Z29" s="663">
        <v>0.4</v>
      </c>
      <c r="AA29" s="663"/>
      <c r="AB29" s="663"/>
      <c r="AC29" s="663"/>
      <c r="AD29" s="664" t="s">
        <v>181</v>
      </c>
      <c r="AE29" s="664"/>
      <c r="AF29" s="664"/>
      <c r="AG29" s="664"/>
      <c r="AH29" s="664"/>
      <c r="AI29" s="664"/>
      <c r="AJ29" s="664"/>
      <c r="AK29" s="664"/>
      <c r="AL29" s="630" t="s">
        <v>187</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722450</v>
      </c>
      <c r="CS29" s="636"/>
      <c r="CT29" s="636"/>
      <c r="CU29" s="636"/>
      <c r="CV29" s="636"/>
      <c r="CW29" s="636"/>
      <c r="CX29" s="636"/>
      <c r="CY29" s="637"/>
      <c r="CZ29" s="630">
        <v>6.2</v>
      </c>
      <c r="DA29" s="638"/>
      <c r="DB29" s="638"/>
      <c r="DC29" s="639"/>
      <c r="DD29" s="633">
        <v>718686</v>
      </c>
      <c r="DE29" s="636"/>
      <c r="DF29" s="636"/>
      <c r="DG29" s="636"/>
      <c r="DH29" s="636"/>
      <c r="DI29" s="636"/>
      <c r="DJ29" s="636"/>
      <c r="DK29" s="637"/>
      <c r="DL29" s="633">
        <v>718686</v>
      </c>
      <c r="DM29" s="636"/>
      <c r="DN29" s="636"/>
      <c r="DO29" s="636"/>
      <c r="DP29" s="636"/>
      <c r="DQ29" s="636"/>
      <c r="DR29" s="636"/>
      <c r="DS29" s="636"/>
      <c r="DT29" s="636"/>
      <c r="DU29" s="636"/>
      <c r="DV29" s="637"/>
      <c r="DW29" s="630">
        <v>9.5</v>
      </c>
      <c r="DX29" s="638"/>
      <c r="DY29" s="638"/>
      <c r="DZ29" s="638"/>
      <c r="EA29" s="638"/>
      <c r="EB29" s="638"/>
      <c r="EC29" s="652"/>
    </row>
    <row r="30" spans="2:133" ht="11.25" customHeight="1" x14ac:dyDescent="0.2">
      <c r="B30" s="624" t="s">
        <v>310</v>
      </c>
      <c r="C30" s="625"/>
      <c r="D30" s="625"/>
      <c r="E30" s="625"/>
      <c r="F30" s="625"/>
      <c r="G30" s="625"/>
      <c r="H30" s="625"/>
      <c r="I30" s="625"/>
      <c r="J30" s="625"/>
      <c r="K30" s="625"/>
      <c r="L30" s="625"/>
      <c r="M30" s="625"/>
      <c r="N30" s="625"/>
      <c r="O30" s="625"/>
      <c r="P30" s="625"/>
      <c r="Q30" s="626"/>
      <c r="R30" s="627">
        <v>1908514</v>
      </c>
      <c r="S30" s="628"/>
      <c r="T30" s="628"/>
      <c r="U30" s="628"/>
      <c r="V30" s="628"/>
      <c r="W30" s="628"/>
      <c r="X30" s="628"/>
      <c r="Y30" s="629"/>
      <c r="Z30" s="663">
        <v>15.4</v>
      </c>
      <c r="AA30" s="663"/>
      <c r="AB30" s="663"/>
      <c r="AC30" s="663"/>
      <c r="AD30" s="664" t="s">
        <v>238</v>
      </c>
      <c r="AE30" s="664"/>
      <c r="AF30" s="664"/>
      <c r="AG30" s="664"/>
      <c r="AH30" s="664"/>
      <c r="AI30" s="664"/>
      <c r="AJ30" s="664"/>
      <c r="AK30" s="664"/>
      <c r="AL30" s="630" t="s">
        <v>187</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701336</v>
      </c>
      <c r="CS30" s="628"/>
      <c r="CT30" s="628"/>
      <c r="CU30" s="628"/>
      <c r="CV30" s="628"/>
      <c r="CW30" s="628"/>
      <c r="CX30" s="628"/>
      <c r="CY30" s="629"/>
      <c r="CZ30" s="630">
        <v>6</v>
      </c>
      <c r="DA30" s="638"/>
      <c r="DB30" s="638"/>
      <c r="DC30" s="639"/>
      <c r="DD30" s="633">
        <v>699912</v>
      </c>
      <c r="DE30" s="628"/>
      <c r="DF30" s="628"/>
      <c r="DG30" s="628"/>
      <c r="DH30" s="628"/>
      <c r="DI30" s="628"/>
      <c r="DJ30" s="628"/>
      <c r="DK30" s="629"/>
      <c r="DL30" s="633">
        <v>699912</v>
      </c>
      <c r="DM30" s="628"/>
      <c r="DN30" s="628"/>
      <c r="DO30" s="628"/>
      <c r="DP30" s="628"/>
      <c r="DQ30" s="628"/>
      <c r="DR30" s="628"/>
      <c r="DS30" s="628"/>
      <c r="DT30" s="628"/>
      <c r="DU30" s="628"/>
      <c r="DV30" s="629"/>
      <c r="DW30" s="630">
        <v>9.1999999999999993</v>
      </c>
      <c r="DX30" s="638"/>
      <c r="DY30" s="638"/>
      <c r="DZ30" s="638"/>
      <c r="EA30" s="638"/>
      <c r="EB30" s="638"/>
      <c r="EC30" s="652"/>
    </row>
    <row r="31" spans="2:133" ht="11.25" customHeight="1" x14ac:dyDescent="0.2">
      <c r="B31" s="696" t="s">
        <v>314</v>
      </c>
      <c r="C31" s="697"/>
      <c r="D31" s="697"/>
      <c r="E31" s="697"/>
      <c r="F31" s="697"/>
      <c r="G31" s="697"/>
      <c r="H31" s="697"/>
      <c r="I31" s="697"/>
      <c r="J31" s="697"/>
      <c r="K31" s="697"/>
      <c r="L31" s="697"/>
      <c r="M31" s="697"/>
      <c r="N31" s="697"/>
      <c r="O31" s="697"/>
      <c r="P31" s="697"/>
      <c r="Q31" s="698"/>
      <c r="R31" s="627" t="s">
        <v>187</v>
      </c>
      <c r="S31" s="628"/>
      <c r="T31" s="628"/>
      <c r="U31" s="628"/>
      <c r="V31" s="628"/>
      <c r="W31" s="628"/>
      <c r="X31" s="628"/>
      <c r="Y31" s="629"/>
      <c r="Z31" s="663" t="s">
        <v>187</v>
      </c>
      <c r="AA31" s="663"/>
      <c r="AB31" s="663"/>
      <c r="AC31" s="663"/>
      <c r="AD31" s="664" t="s">
        <v>181</v>
      </c>
      <c r="AE31" s="664"/>
      <c r="AF31" s="664"/>
      <c r="AG31" s="664"/>
      <c r="AH31" s="664"/>
      <c r="AI31" s="664"/>
      <c r="AJ31" s="664"/>
      <c r="AK31" s="664"/>
      <c r="AL31" s="630" t="s">
        <v>181</v>
      </c>
      <c r="AM31" s="631"/>
      <c r="AN31" s="631"/>
      <c r="AO31" s="665"/>
      <c r="AP31" s="688" t="s">
        <v>315</v>
      </c>
      <c r="AQ31" s="689"/>
      <c r="AR31" s="689"/>
      <c r="AS31" s="689"/>
      <c r="AT31" s="690" t="s">
        <v>316</v>
      </c>
      <c r="AU31" s="214"/>
      <c r="AV31" s="214"/>
      <c r="AW31" s="214"/>
      <c r="AX31" s="676" t="s">
        <v>190</v>
      </c>
      <c r="AY31" s="677"/>
      <c r="AZ31" s="677"/>
      <c r="BA31" s="677"/>
      <c r="BB31" s="677"/>
      <c r="BC31" s="677"/>
      <c r="BD31" s="677"/>
      <c r="BE31" s="677"/>
      <c r="BF31" s="678"/>
      <c r="BG31" s="684">
        <v>99.4</v>
      </c>
      <c r="BH31" s="685"/>
      <c r="BI31" s="685"/>
      <c r="BJ31" s="685"/>
      <c r="BK31" s="685"/>
      <c r="BL31" s="685"/>
      <c r="BM31" s="686">
        <v>97.6</v>
      </c>
      <c r="BN31" s="685"/>
      <c r="BO31" s="685"/>
      <c r="BP31" s="685"/>
      <c r="BQ31" s="687"/>
      <c r="BR31" s="684">
        <v>99.6</v>
      </c>
      <c r="BS31" s="685"/>
      <c r="BT31" s="685"/>
      <c r="BU31" s="685"/>
      <c r="BV31" s="685"/>
      <c r="BW31" s="685"/>
      <c r="BX31" s="686">
        <v>97.5</v>
      </c>
      <c r="BY31" s="685"/>
      <c r="BZ31" s="685"/>
      <c r="CA31" s="685"/>
      <c r="CB31" s="687"/>
      <c r="CD31" s="642"/>
      <c r="CE31" s="643"/>
      <c r="CF31" s="624" t="s">
        <v>317</v>
      </c>
      <c r="CG31" s="625"/>
      <c r="CH31" s="625"/>
      <c r="CI31" s="625"/>
      <c r="CJ31" s="625"/>
      <c r="CK31" s="625"/>
      <c r="CL31" s="625"/>
      <c r="CM31" s="625"/>
      <c r="CN31" s="625"/>
      <c r="CO31" s="625"/>
      <c r="CP31" s="625"/>
      <c r="CQ31" s="626"/>
      <c r="CR31" s="627">
        <v>21114</v>
      </c>
      <c r="CS31" s="636"/>
      <c r="CT31" s="636"/>
      <c r="CU31" s="636"/>
      <c r="CV31" s="636"/>
      <c r="CW31" s="636"/>
      <c r="CX31" s="636"/>
      <c r="CY31" s="637"/>
      <c r="CZ31" s="630">
        <v>0.2</v>
      </c>
      <c r="DA31" s="638"/>
      <c r="DB31" s="638"/>
      <c r="DC31" s="639"/>
      <c r="DD31" s="633">
        <v>18774</v>
      </c>
      <c r="DE31" s="636"/>
      <c r="DF31" s="636"/>
      <c r="DG31" s="636"/>
      <c r="DH31" s="636"/>
      <c r="DI31" s="636"/>
      <c r="DJ31" s="636"/>
      <c r="DK31" s="637"/>
      <c r="DL31" s="633">
        <v>18774</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2">
      <c r="B32" s="624" t="s">
        <v>318</v>
      </c>
      <c r="C32" s="625"/>
      <c r="D32" s="625"/>
      <c r="E32" s="625"/>
      <c r="F32" s="625"/>
      <c r="G32" s="625"/>
      <c r="H32" s="625"/>
      <c r="I32" s="625"/>
      <c r="J32" s="625"/>
      <c r="K32" s="625"/>
      <c r="L32" s="625"/>
      <c r="M32" s="625"/>
      <c r="N32" s="625"/>
      <c r="O32" s="625"/>
      <c r="P32" s="625"/>
      <c r="Q32" s="626"/>
      <c r="R32" s="627">
        <v>762993</v>
      </c>
      <c r="S32" s="628"/>
      <c r="T32" s="628"/>
      <c r="U32" s="628"/>
      <c r="V32" s="628"/>
      <c r="W32" s="628"/>
      <c r="X32" s="628"/>
      <c r="Y32" s="629"/>
      <c r="Z32" s="663">
        <v>6.2</v>
      </c>
      <c r="AA32" s="663"/>
      <c r="AB32" s="663"/>
      <c r="AC32" s="663"/>
      <c r="AD32" s="664" t="s">
        <v>238</v>
      </c>
      <c r="AE32" s="664"/>
      <c r="AF32" s="664"/>
      <c r="AG32" s="664"/>
      <c r="AH32" s="664"/>
      <c r="AI32" s="664"/>
      <c r="AJ32" s="664"/>
      <c r="AK32" s="664"/>
      <c r="AL32" s="630" t="s">
        <v>187</v>
      </c>
      <c r="AM32" s="631"/>
      <c r="AN32" s="631"/>
      <c r="AO32" s="665"/>
      <c r="AP32" s="666"/>
      <c r="AQ32" s="667"/>
      <c r="AR32" s="667"/>
      <c r="AS32" s="667"/>
      <c r="AT32" s="691"/>
      <c r="AU32" s="210" t="s">
        <v>319</v>
      </c>
      <c r="AX32" s="624" t="s">
        <v>320</v>
      </c>
      <c r="AY32" s="625"/>
      <c r="AZ32" s="625"/>
      <c r="BA32" s="625"/>
      <c r="BB32" s="625"/>
      <c r="BC32" s="625"/>
      <c r="BD32" s="625"/>
      <c r="BE32" s="625"/>
      <c r="BF32" s="626"/>
      <c r="BG32" s="683">
        <v>99.1</v>
      </c>
      <c r="BH32" s="636"/>
      <c r="BI32" s="636"/>
      <c r="BJ32" s="636"/>
      <c r="BK32" s="636"/>
      <c r="BL32" s="636"/>
      <c r="BM32" s="631">
        <v>96.6</v>
      </c>
      <c r="BN32" s="636"/>
      <c r="BO32" s="636"/>
      <c r="BP32" s="636"/>
      <c r="BQ32" s="661"/>
      <c r="BR32" s="683">
        <v>99.6</v>
      </c>
      <c r="BS32" s="636"/>
      <c r="BT32" s="636"/>
      <c r="BU32" s="636"/>
      <c r="BV32" s="636"/>
      <c r="BW32" s="636"/>
      <c r="BX32" s="631">
        <v>96.7</v>
      </c>
      <c r="BY32" s="636"/>
      <c r="BZ32" s="636"/>
      <c r="CA32" s="636"/>
      <c r="CB32" s="661"/>
      <c r="CD32" s="644"/>
      <c r="CE32" s="645"/>
      <c r="CF32" s="624" t="s">
        <v>321</v>
      </c>
      <c r="CG32" s="625"/>
      <c r="CH32" s="625"/>
      <c r="CI32" s="625"/>
      <c r="CJ32" s="625"/>
      <c r="CK32" s="625"/>
      <c r="CL32" s="625"/>
      <c r="CM32" s="625"/>
      <c r="CN32" s="625"/>
      <c r="CO32" s="625"/>
      <c r="CP32" s="625"/>
      <c r="CQ32" s="626"/>
      <c r="CR32" s="627" t="s">
        <v>181</v>
      </c>
      <c r="CS32" s="628"/>
      <c r="CT32" s="628"/>
      <c r="CU32" s="628"/>
      <c r="CV32" s="628"/>
      <c r="CW32" s="628"/>
      <c r="CX32" s="628"/>
      <c r="CY32" s="629"/>
      <c r="CZ32" s="630" t="s">
        <v>181</v>
      </c>
      <c r="DA32" s="638"/>
      <c r="DB32" s="638"/>
      <c r="DC32" s="639"/>
      <c r="DD32" s="633" t="s">
        <v>187</v>
      </c>
      <c r="DE32" s="628"/>
      <c r="DF32" s="628"/>
      <c r="DG32" s="628"/>
      <c r="DH32" s="628"/>
      <c r="DI32" s="628"/>
      <c r="DJ32" s="628"/>
      <c r="DK32" s="629"/>
      <c r="DL32" s="633" t="s">
        <v>181</v>
      </c>
      <c r="DM32" s="628"/>
      <c r="DN32" s="628"/>
      <c r="DO32" s="628"/>
      <c r="DP32" s="628"/>
      <c r="DQ32" s="628"/>
      <c r="DR32" s="628"/>
      <c r="DS32" s="628"/>
      <c r="DT32" s="628"/>
      <c r="DU32" s="628"/>
      <c r="DV32" s="629"/>
      <c r="DW32" s="630" t="s">
        <v>187</v>
      </c>
      <c r="DX32" s="638"/>
      <c r="DY32" s="638"/>
      <c r="DZ32" s="638"/>
      <c r="EA32" s="638"/>
      <c r="EB32" s="638"/>
      <c r="EC32" s="652"/>
    </row>
    <row r="33" spans="2:133" ht="11.25" customHeight="1" x14ac:dyDescent="0.2">
      <c r="B33" s="624" t="s">
        <v>322</v>
      </c>
      <c r="C33" s="625"/>
      <c r="D33" s="625"/>
      <c r="E33" s="625"/>
      <c r="F33" s="625"/>
      <c r="G33" s="625"/>
      <c r="H33" s="625"/>
      <c r="I33" s="625"/>
      <c r="J33" s="625"/>
      <c r="K33" s="625"/>
      <c r="L33" s="625"/>
      <c r="M33" s="625"/>
      <c r="N33" s="625"/>
      <c r="O33" s="625"/>
      <c r="P33" s="625"/>
      <c r="Q33" s="626"/>
      <c r="R33" s="627">
        <v>24347</v>
      </c>
      <c r="S33" s="628"/>
      <c r="T33" s="628"/>
      <c r="U33" s="628"/>
      <c r="V33" s="628"/>
      <c r="W33" s="628"/>
      <c r="X33" s="628"/>
      <c r="Y33" s="629"/>
      <c r="Z33" s="663">
        <v>0.2</v>
      </c>
      <c r="AA33" s="663"/>
      <c r="AB33" s="663"/>
      <c r="AC33" s="663"/>
      <c r="AD33" s="664">
        <v>18903</v>
      </c>
      <c r="AE33" s="664"/>
      <c r="AF33" s="664"/>
      <c r="AG33" s="664"/>
      <c r="AH33" s="664"/>
      <c r="AI33" s="664"/>
      <c r="AJ33" s="664"/>
      <c r="AK33" s="664"/>
      <c r="AL33" s="630">
        <v>0.3</v>
      </c>
      <c r="AM33" s="631"/>
      <c r="AN33" s="631"/>
      <c r="AO33" s="665"/>
      <c r="AP33" s="668"/>
      <c r="AQ33" s="669"/>
      <c r="AR33" s="669"/>
      <c r="AS33" s="669"/>
      <c r="AT33" s="692"/>
      <c r="AU33" s="215"/>
      <c r="AV33" s="215"/>
      <c r="AW33" s="215"/>
      <c r="AX33" s="608" t="s">
        <v>323</v>
      </c>
      <c r="AY33" s="609"/>
      <c r="AZ33" s="609"/>
      <c r="BA33" s="609"/>
      <c r="BB33" s="609"/>
      <c r="BC33" s="609"/>
      <c r="BD33" s="609"/>
      <c r="BE33" s="609"/>
      <c r="BF33" s="610"/>
      <c r="BG33" s="682">
        <v>99.7</v>
      </c>
      <c r="BH33" s="612"/>
      <c r="BI33" s="612"/>
      <c r="BJ33" s="612"/>
      <c r="BK33" s="612"/>
      <c r="BL33" s="612"/>
      <c r="BM33" s="656">
        <v>98.7</v>
      </c>
      <c r="BN33" s="612"/>
      <c r="BO33" s="612"/>
      <c r="BP33" s="612"/>
      <c r="BQ33" s="650"/>
      <c r="BR33" s="682">
        <v>99.6</v>
      </c>
      <c r="BS33" s="612"/>
      <c r="BT33" s="612"/>
      <c r="BU33" s="612"/>
      <c r="BV33" s="612"/>
      <c r="BW33" s="612"/>
      <c r="BX33" s="656">
        <v>98.4</v>
      </c>
      <c r="BY33" s="612"/>
      <c r="BZ33" s="612"/>
      <c r="CA33" s="612"/>
      <c r="CB33" s="650"/>
      <c r="CD33" s="624" t="s">
        <v>324</v>
      </c>
      <c r="CE33" s="625"/>
      <c r="CF33" s="625"/>
      <c r="CG33" s="625"/>
      <c r="CH33" s="625"/>
      <c r="CI33" s="625"/>
      <c r="CJ33" s="625"/>
      <c r="CK33" s="625"/>
      <c r="CL33" s="625"/>
      <c r="CM33" s="625"/>
      <c r="CN33" s="625"/>
      <c r="CO33" s="625"/>
      <c r="CP33" s="625"/>
      <c r="CQ33" s="626"/>
      <c r="CR33" s="627">
        <v>5435768</v>
      </c>
      <c r="CS33" s="636"/>
      <c r="CT33" s="636"/>
      <c r="CU33" s="636"/>
      <c r="CV33" s="636"/>
      <c r="CW33" s="636"/>
      <c r="CX33" s="636"/>
      <c r="CY33" s="637"/>
      <c r="CZ33" s="630">
        <v>46.9</v>
      </c>
      <c r="DA33" s="638"/>
      <c r="DB33" s="638"/>
      <c r="DC33" s="639"/>
      <c r="DD33" s="633">
        <v>4467152</v>
      </c>
      <c r="DE33" s="636"/>
      <c r="DF33" s="636"/>
      <c r="DG33" s="636"/>
      <c r="DH33" s="636"/>
      <c r="DI33" s="636"/>
      <c r="DJ33" s="636"/>
      <c r="DK33" s="637"/>
      <c r="DL33" s="633">
        <v>2821815</v>
      </c>
      <c r="DM33" s="636"/>
      <c r="DN33" s="636"/>
      <c r="DO33" s="636"/>
      <c r="DP33" s="636"/>
      <c r="DQ33" s="636"/>
      <c r="DR33" s="636"/>
      <c r="DS33" s="636"/>
      <c r="DT33" s="636"/>
      <c r="DU33" s="636"/>
      <c r="DV33" s="637"/>
      <c r="DW33" s="630">
        <v>37.299999999999997</v>
      </c>
      <c r="DX33" s="638"/>
      <c r="DY33" s="638"/>
      <c r="DZ33" s="638"/>
      <c r="EA33" s="638"/>
      <c r="EB33" s="638"/>
      <c r="EC33" s="652"/>
    </row>
    <row r="34" spans="2:133" ht="11.25" customHeight="1" x14ac:dyDescent="0.2">
      <c r="B34" s="624" t="s">
        <v>325</v>
      </c>
      <c r="C34" s="625"/>
      <c r="D34" s="625"/>
      <c r="E34" s="625"/>
      <c r="F34" s="625"/>
      <c r="G34" s="625"/>
      <c r="H34" s="625"/>
      <c r="I34" s="625"/>
      <c r="J34" s="625"/>
      <c r="K34" s="625"/>
      <c r="L34" s="625"/>
      <c r="M34" s="625"/>
      <c r="N34" s="625"/>
      <c r="O34" s="625"/>
      <c r="P34" s="625"/>
      <c r="Q34" s="626"/>
      <c r="R34" s="627">
        <v>33839</v>
      </c>
      <c r="S34" s="628"/>
      <c r="T34" s="628"/>
      <c r="U34" s="628"/>
      <c r="V34" s="628"/>
      <c r="W34" s="628"/>
      <c r="X34" s="628"/>
      <c r="Y34" s="629"/>
      <c r="Z34" s="663">
        <v>0.3</v>
      </c>
      <c r="AA34" s="663"/>
      <c r="AB34" s="663"/>
      <c r="AC34" s="663"/>
      <c r="AD34" s="664" t="s">
        <v>187</v>
      </c>
      <c r="AE34" s="664"/>
      <c r="AF34" s="664"/>
      <c r="AG34" s="664"/>
      <c r="AH34" s="664"/>
      <c r="AI34" s="664"/>
      <c r="AJ34" s="664"/>
      <c r="AK34" s="664"/>
      <c r="AL34" s="630" t="s">
        <v>181</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326</v>
      </c>
      <c r="CE34" s="625"/>
      <c r="CF34" s="625"/>
      <c r="CG34" s="625"/>
      <c r="CH34" s="625"/>
      <c r="CI34" s="625"/>
      <c r="CJ34" s="625"/>
      <c r="CK34" s="625"/>
      <c r="CL34" s="625"/>
      <c r="CM34" s="625"/>
      <c r="CN34" s="625"/>
      <c r="CO34" s="625"/>
      <c r="CP34" s="625"/>
      <c r="CQ34" s="626"/>
      <c r="CR34" s="627">
        <v>2003157</v>
      </c>
      <c r="CS34" s="628"/>
      <c r="CT34" s="628"/>
      <c r="CU34" s="628"/>
      <c r="CV34" s="628"/>
      <c r="CW34" s="628"/>
      <c r="CX34" s="628"/>
      <c r="CY34" s="629"/>
      <c r="CZ34" s="630">
        <v>17.3</v>
      </c>
      <c r="DA34" s="638"/>
      <c r="DB34" s="638"/>
      <c r="DC34" s="639"/>
      <c r="DD34" s="633">
        <v>1437857</v>
      </c>
      <c r="DE34" s="628"/>
      <c r="DF34" s="628"/>
      <c r="DG34" s="628"/>
      <c r="DH34" s="628"/>
      <c r="DI34" s="628"/>
      <c r="DJ34" s="628"/>
      <c r="DK34" s="629"/>
      <c r="DL34" s="633">
        <v>1299145</v>
      </c>
      <c r="DM34" s="628"/>
      <c r="DN34" s="628"/>
      <c r="DO34" s="628"/>
      <c r="DP34" s="628"/>
      <c r="DQ34" s="628"/>
      <c r="DR34" s="628"/>
      <c r="DS34" s="628"/>
      <c r="DT34" s="628"/>
      <c r="DU34" s="628"/>
      <c r="DV34" s="629"/>
      <c r="DW34" s="630">
        <v>17.2</v>
      </c>
      <c r="DX34" s="638"/>
      <c r="DY34" s="638"/>
      <c r="DZ34" s="638"/>
      <c r="EA34" s="638"/>
      <c r="EB34" s="638"/>
      <c r="EC34" s="652"/>
    </row>
    <row r="35" spans="2:133" ht="11.25" customHeight="1" x14ac:dyDescent="0.2">
      <c r="B35" s="624" t="s">
        <v>327</v>
      </c>
      <c r="C35" s="625"/>
      <c r="D35" s="625"/>
      <c r="E35" s="625"/>
      <c r="F35" s="625"/>
      <c r="G35" s="625"/>
      <c r="H35" s="625"/>
      <c r="I35" s="625"/>
      <c r="J35" s="625"/>
      <c r="K35" s="625"/>
      <c r="L35" s="625"/>
      <c r="M35" s="625"/>
      <c r="N35" s="625"/>
      <c r="O35" s="625"/>
      <c r="P35" s="625"/>
      <c r="Q35" s="626"/>
      <c r="R35" s="627">
        <v>734208</v>
      </c>
      <c r="S35" s="628"/>
      <c r="T35" s="628"/>
      <c r="U35" s="628"/>
      <c r="V35" s="628"/>
      <c r="W35" s="628"/>
      <c r="X35" s="628"/>
      <c r="Y35" s="629"/>
      <c r="Z35" s="663">
        <v>5.9</v>
      </c>
      <c r="AA35" s="663"/>
      <c r="AB35" s="663"/>
      <c r="AC35" s="663"/>
      <c r="AD35" s="664" t="s">
        <v>187</v>
      </c>
      <c r="AE35" s="664"/>
      <c r="AF35" s="664"/>
      <c r="AG35" s="664"/>
      <c r="AH35" s="664"/>
      <c r="AI35" s="664"/>
      <c r="AJ35" s="664"/>
      <c r="AK35" s="664"/>
      <c r="AL35" s="630" t="s">
        <v>238</v>
      </c>
      <c r="AM35" s="631"/>
      <c r="AN35" s="631"/>
      <c r="AO35" s="665"/>
      <c r="AP35" s="218"/>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100750</v>
      </c>
      <c r="CS35" s="636"/>
      <c r="CT35" s="636"/>
      <c r="CU35" s="636"/>
      <c r="CV35" s="636"/>
      <c r="CW35" s="636"/>
      <c r="CX35" s="636"/>
      <c r="CY35" s="637"/>
      <c r="CZ35" s="630">
        <v>0.9</v>
      </c>
      <c r="DA35" s="638"/>
      <c r="DB35" s="638"/>
      <c r="DC35" s="639"/>
      <c r="DD35" s="633">
        <v>90168</v>
      </c>
      <c r="DE35" s="636"/>
      <c r="DF35" s="636"/>
      <c r="DG35" s="636"/>
      <c r="DH35" s="636"/>
      <c r="DI35" s="636"/>
      <c r="DJ35" s="636"/>
      <c r="DK35" s="637"/>
      <c r="DL35" s="633">
        <v>76857</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2">
      <c r="B36" s="624" t="s">
        <v>331</v>
      </c>
      <c r="C36" s="625"/>
      <c r="D36" s="625"/>
      <c r="E36" s="625"/>
      <c r="F36" s="625"/>
      <c r="G36" s="625"/>
      <c r="H36" s="625"/>
      <c r="I36" s="625"/>
      <c r="J36" s="625"/>
      <c r="K36" s="625"/>
      <c r="L36" s="625"/>
      <c r="M36" s="625"/>
      <c r="N36" s="625"/>
      <c r="O36" s="625"/>
      <c r="P36" s="625"/>
      <c r="Q36" s="626"/>
      <c r="R36" s="627">
        <v>823688</v>
      </c>
      <c r="S36" s="628"/>
      <c r="T36" s="628"/>
      <c r="U36" s="628"/>
      <c r="V36" s="628"/>
      <c r="W36" s="628"/>
      <c r="X36" s="628"/>
      <c r="Y36" s="629"/>
      <c r="Z36" s="663">
        <v>6.6</v>
      </c>
      <c r="AA36" s="663"/>
      <c r="AB36" s="663"/>
      <c r="AC36" s="663"/>
      <c r="AD36" s="664" t="s">
        <v>187</v>
      </c>
      <c r="AE36" s="664"/>
      <c r="AF36" s="664"/>
      <c r="AG36" s="664"/>
      <c r="AH36" s="664"/>
      <c r="AI36" s="664"/>
      <c r="AJ36" s="664"/>
      <c r="AK36" s="664"/>
      <c r="AL36" s="630" t="s">
        <v>238</v>
      </c>
      <c r="AM36" s="631"/>
      <c r="AN36" s="631"/>
      <c r="AO36" s="665"/>
      <c r="AP36" s="218"/>
      <c r="AQ36" s="670" t="s">
        <v>332</v>
      </c>
      <c r="AR36" s="671"/>
      <c r="AS36" s="671"/>
      <c r="AT36" s="671"/>
      <c r="AU36" s="671"/>
      <c r="AV36" s="671"/>
      <c r="AW36" s="671"/>
      <c r="AX36" s="671"/>
      <c r="AY36" s="672"/>
      <c r="AZ36" s="673">
        <v>1662336</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37186</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1200495</v>
      </c>
      <c r="CS36" s="628"/>
      <c r="CT36" s="628"/>
      <c r="CU36" s="628"/>
      <c r="CV36" s="628"/>
      <c r="CW36" s="628"/>
      <c r="CX36" s="628"/>
      <c r="CY36" s="629"/>
      <c r="CZ36" s="630">
        <v>10.3</v>
      </c>
      <c r="DA36" s="638"/>
      <c r="DB36" s="638"/>
      <c r="DC36" s="639"/>
      <c r="DD36" s="633">
        <v>1063589</v>
      </c>
      <c r="DE36" s="628"/>
      <c r="DF36" s="628"/>
      <c r="DG36" s="628"/>
      <c r="DH36" s="628"/>
      <c r="DI36" s="628"/>
      <c r="DJ36" s="628"/>
      <c r="DK36" s="629"/>
      <c r="DL36" s="633">
        <v>567327</v>
      </c>
      <c r="DM36" s="628"/>
      <c r="DN36" s="628"/>
      <c r="DO36" s="628"/>
      <c r="DP36" s="628"/>
      <c r="DQ36" s="628"/>
      <c r="DR36" s="628"/>
      <c r="DS36" s="628"/>
      <c r="DT36" s="628"/>
      <c r="DU36" s="628"/>
      <c r="DV36" s="629"/>
      <c r="DW36" s="630">
        <v>7.5</v>
      </c>
      <c r="DX36" s="638"/>
      <c r="DY36" s="638"/>
      <c r="DZ36" s="638"/>
      <c r="EA36" s="638"/>
      <c r="EB36" s="638"/>
      <c r="EC36" s="652"/>
    </row>
    <row r="37" spans="2:133" ht="11.25" customHeight="1" x14ac:dyDescent="0.2">
      <c r="B37" s="624" t="s">
        <v>335</v>
      </c>
      <c r="C37" s="625"/>
      <c r="D37" s="625"/>
      <c r="E37" s="625"/>
      <c r="F37" s="625"/>
      <c r="G37" s="625"/>
      <c r="H37" s="625"/>
      <c r="I37" s="625"/>
      <c r="J37" s="625"/>
      <c r="K37" s="625"/>
      <c r="L37" s="625"/>
      <c r="M37" s="625"/>
      <c r="N37" s="625"/>
      <c r="O37" s="625"/>
      <c r="P37" s="625"/>
      <c r="Q37" s="626"/>
      <c r="R37" s="627">
        <v>105229</v>
      </c>
      <c r="S37" s="628"/>
      <c r="T37" s="628"/>
      <c r="U37" s="628"/>
      <c r="V37" s="628"/>
      <c r="W37" s="628"/>
      <c r="X37" s="628"/>
      <c r="Y37" s="629"/>
      <c r="Z37" s="663">
        <v>0.8</v>
      </c>
      <c r="AA37" s="663"/>
      <c r="AB37" s="663"/>
      <c r="AC37" s="663"/>
      <c r="AD37" s="664">
        <v>3121</v>
      </c>
      <c r="AE37" s="664"/>
      <c r="AF37" s="664"/>
      <c r="AG37" s="664"/>
      <c r="AH37" s="664"/>
      <c r="AI37" s="664"/>
      <c r="AJ37" s="664"/>
      <c r="AK37" s="664"/>
      <c r="AL37" s="630">
        <v>0</v>
      </c>
      <c r="AM37" s="631"/>
      <c r="AN37" s="631"/>
      <c r="AO37" s="665"/>
      <c r="AQ37" s="658" t="s">
        <v>336</v>
      </c>
      <c r="AR37" s="659"/>
      <c r="AS37" s="659"/>
      <c r="AT37" s="659"/>
      <c r="AU37" s="659"/>
      <c r="AV37" s="659"/>
      <c r="AW37" s="659"/>
      <c r="AX37" s="659"/>
      <c r="AY37" s="660"/>
      <c r="AZ37" s="627">
        <v>544474</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28642</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92486</v>
      </c>
      <c r="CS37" s="636"/>
      <c r="CT37" s="636"/>
      <c r="CU37" s="636"/>
      <c r="CV37" s="636"/>
      <c r="CW37" s="636"/>
      <c r="CX37" s="636"/>
      <c r="CY37" s="637"/>
      <c r="CZ37" s="630">
        <v>0.8</v>
      </c>
      <c r="DA37" s="638"/>
      <c r="DB37" s="638"/>
      <c r="DC37" s="639"/>
      <c r="DD37" s="633">
        <v>73820</v>
      </c>
      <c r="DE37" s="636"/>
      <c r="DF37" s="636"/>
      <c r="DG37" s="636"/>
      <c r="DH37" s="636"/>
      <c r="DI37" s="636"/>
      <c r="DJ37" s="636"/>
      <c r="DK37" s="637"/>
      <c r="DL37" s="633">
        <v>66578</v>
      </c>
      <c r="DM37" s="636"/>
      <c r="DN37" s="636"/>
      <c r="DO37" s="636"/>
      <c r="DP37" s="636"/>
      <c r="DQ37" s="636"/>
      <c r="DR37" s="636"/>
      <c r="DS37" s="636"/>
      <c r="DT37" s="636"/>
      <c r="DU37" s="636"/>
      <c r="DV37" s="637"/>
      <c r="DW37" s="630">
        <v>0.9</v>
      </c>
      <c r="DX37" s="638"/>
      <c r="DY37" s="638"/>
      <c r="DZ37" s="638"/>
      <c r="EA37" s="638"/>
      <c r="EB37" s="638"/>
      <c r="EC37" s="652"/>
    </row>
    <row r="38" spans="2:133" ht="11.25" customHeight="1" x14ac:dyDescent="0.2">
      <c r="B38" s="624" t="s">
        <v>339</v>
      </c>
      <c r="C38" s="625"/>
      <c r="D38" s="625"/>
      <c r="E38" s="625"/>
      <c r="F38" s="625"/>
      <c r="G38" s="625"/>
      <c r="H38" s="625"/>
      <c r="I38" s="625"/>
      <c r="J38" s="625"/>
      <c r="K38" s="625"/>
      <c r="L38" s="625"/>
      <c r="M38" s="625"/>
      <c r="N38" s="625"/>
      <c r="O38" s="625"/>
      <c r="P38" s="625"/>
      <c r="Q38" s="626"/>
      <c r="R38" s="627">
        <v>215000</v>
      </c>
      <c r="S38" s="628"/>
      <c r="T38" s="628"/>
      <c r="U38" s="628"/>
      <c r="V38" s="628"/>
      <c r="W38" s="628"/>
      <c r="X38" s="628"/>
      <c r="Y38" s="629"/>
      <c r="Z38" s="663">
        <v>1.7</v>
      </c>
      <c r="AA38" s="663"/>
      <c r="AB38" s="663"/>
      <c r="AC38" s="663"/>
      <c r="AD38" s="664" t="s">
        <v>187</v>
      </c>
      <c r="AE38" s="664"/>
      <c r="AF38" s="664"/>
      <c r="AG38" s="664"/>
      <c r="AH38" s="664"/>
      <c r="AI38" s="664"/>
      <c r="AJ38" s="664"/>
      <c r="AK38" s="664"/>
      <c r="AL38" s="630" t="s">
        <v>181</v>
      </c>
      <c r="AM38" s="631"/>
      <c r="AN38" s="631"/>
      <c r="AO38" s="665"/>
      <c r="AQ38" s="658" t="s">
        <v>340</v>
      </c>
      <c r="AR38" s="659"/>
      <c r="AS38" s="659"/>
      <c r="AT38" s="659"/>
      <c r="AU38" s="659"/>
      <c r="AV38" s="659"/>
      <c r="AW38" s="659"/>
      <c r="AX38" s="659"/>
      <c r="AY38" s="660"/>
      <c r="AZ38" s="627" t="s">
        <v>187</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4483</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1117862</v>
      </c>
      <c r="CS38" s="628"/>
      <c r="CT38" s="628"/>
      <c r="CU38" s="628"/>
      <c r="CV38" s="628"/>
      <c r="CW38" s="628"/>
      <c r="CX38" s="628"/>
      <c r="CY38" s="629"/>
      <c r="CZ38" s="630">
        <v>9.6</v>
      </c>
      <c r="DA38" s="638"/>
      <c r="DB38" s="638"/>
      <c r="DC38" s="639"/>
      <c r="DD38" s="633">
        <v>916975</v>
      </c>
      <c r="DE38" s="628"/>
      <c r="DF38" s="628"/>
      <c r="DG38" s="628"/>
      <c r="DH38" s="628"/>
      <c r="DI38" s="628"/>
      <c r="DJ38" s="628"/>
      <c r="DK38" s="629"/>
      <c r="DL38" s="633">
        <v>878486</v>
      </c>
      <c r="DM38" s="628"/>
      <c r="DN38" s="628"/>
      <c r="DO38" s="628"/>
      <c r="DP38" s="628"/>
      <c r="DQ38" s="628"/>
      <c r="DR38" s="628"/>
      <c r="DS38" s="628"/>
      <c r="DT38" s="628"/>
      <c r="DU38" s="628"/>
      <c r="DV38" s="629"/>
      <c r="DW38" s="630">
        <v>11.6</v>
      </c>
      <c r="DX38" s="638"/>
      <c r="DY38" s="638"/>
      <c r="DZ38" s="638"/>
      <c r="EA38" s="638"/>
      <c r="EB38" s="638"/>
      <c r="EC38" s="652"/>
    </row>
    <row r="39" spans="2:133" ht="11.25" customHeight="1" x14ac:dyDescent="0.2">
      <c r="B39" s="624" t="s">
        <v>343</v>
      </c>
      <c r="C39" s="625"/>
      <c r="D39" s="625"/>
      <c r="E39" s="625"/>
      <c r="F39" s="625"/>
      <c r="G39" s="625"/>
      <c r="H39" s="625"/>
      <c r="I39" s="625"/>
      <c r="J39" s="625"/>
      <c r="K39" s="625"/>
      <c r="L39" s="625"/>
      <c r="M39" s="625"/>
      <c r="N39" s="625"/>
      <c r="O39" s="625"/>
      <c r="P39" s="625"/>
      <c r="Q39" s="626"/>
      <c r="R39" s="627" t="s">
        <v>187</v>
      </c>
      <c r="S39" s="628"/>
      <c r="T39" s="628"/>
      <c r="U39" s="628"/>
      <c r="V39" s="628"/>
      <c r="W39" s="628"/>
      <c r="X39" s="628"/>
      <c r="Y39" s="629"/>
      <c r="Z39" s="663" t="s">
        <v>238</v>
      </c>
      <c r="AA39" s="663"/>
      <c r="AB39" s="663"/>
      <c r="AC39" s="663"/>
      <c r="AD39" s="664" t="s">
        <v>187</v>
      </c>
      <c r="AE39" s="664"/>
      <c r="AF39" s="664"/>
      <c r="AG39" s="664"/>
      <c r="AH39" s="664"/>
      <c r="AI39" s="664"/>
      <c r="AJ39" s="664"/>
      <c r="AK39" s="664"/>
      <c r="AL39" s="630" t="s">
        <v>181</v>
      </c>
      <c r="AM39" s="631"/>
      <c r="AN39" s="631"/>
      <c r="AO39" s="665"/>
      <c r="AQ39" s="658" t="s">
        <v>344</v>
      </c>
      <c r="AR39" s="659"/>
      <c r="AS39" s="659"/>
      <c r="AT39" s="659"/>
      <c r="AU39" s="659"/>
      <c r="AV39" s="659"/>
      <c r="AW39" s="659"/>
      <c r="AX39" s="659"/>
      <c r="AY39" s="660"/>
      <c r="AZ39" s="627" t="s">
        <v>187</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6627</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986504</v>
      </c>
      <c r="CS39" s="636"/>
      <c r="CT39" s="636"/>
      <c r="CU39" s="636"/>
      <c r="CV39" s="636"/>
      <c r="CW39" s="636"/>
      <c r="CX39" s="636"/>
      <c r="CY39" s="637"/>
      <c r="CZ39" s="630">
        <v>8.5</v>
      </c>
      <c r="DA39" s="638"/>
      <c r="DB39" s="638"/>
      <c r="DC39" s="639"/>
      <c r="DD39" s="633">
        <v>958563</v>
      </c>
      <c r="DE39" s="636"/>
      <c r="DF39" s="636"/>
      <c r="DG39" s="636"/>
      <c r="DH39" s="636"/>
      <c r="DI39" s="636"/>
      <c r="DJ39" s="636"/>
      <c r="DK39" s="637"/>
      <c r="DL39" s="633" t="s">
        <v>238</v>
      </c>
      <c r="DM39" s="636"/>
      <c r="DN39" s="636"/>
      <c r="DO39" s="636"/>
      <c r="DP39" s="636"/>
      <c r="DQ39" s="636"/>
      <c r="DR39" s="636"/>
      <c r="DS39" s="636"/>
      <c r="DT39" s="636"/>
      <c r="DU39" s="636"/>
      <c r="DV39" s="637"/>
      <c r="DW39" s="630" t="s">
        <v>187</v>
      </c>
      <c r="DX39" s="638"/>
      <c r="DY39" s="638"/>
      <c r="DZ39" s="638"/>
      <c r="EA39" s="638"/>
      <c r="EB39" s="638"/>
      <c r="EC39" s="652"/>
    </row>
    <row r="40" spans="2:133" ht="11.25" customHeight="1" x14ac:dyDescent="0.2">
      <c r="B40" s="624" t="s">
        <v>347</v>
      </c>
      <c r="C40" s="625"/>
      <c r="D40" s="625"/>
      <c r="E40" s="625"/>
      <c r="F40" s="625"/>
      <c r="G40" s="625"/>
      <c r="H40" s="625"/>
      <c r="I40" s="625"/>
      <c r="J40" s="625"/>
      <c r="K40" s="625"/>
      <c r="L40" s="625"/>
      <c r="M40" s="625"/>
      <c r="N40" s="625"/>
      <c r="O40" s="625"/>
      <c r="P40" s="625"/>
      <c r="Q40" s="626"/>
      <c r="R40" s="627">
        <v>215000</v>
      </c>
      <c r="S40" s="628"/>
      <c r="T40" s="628"/>
      <c r="U40" s="628"/>
      <c r="V40" s="628"/>
      <c r="W40" s="628"/>
      <c r="X40" s="628"/>
      <c r="Y40" s="629"/>
      <c r="Z40" s="663">
        <v>1.7</v>
      </c>
      <c r="AA40" s="663"/>
      <c r="AB40" s="663"/>
      <c r="AC40" s="663"/>
      <c r="AD40" s="664" t="s">
        <v>181</v>
      </c>
      <c r="AE40" s="664"/>
      <c r="AF40" s="664"/>
      <c r="AG40" s="664"/>
      <c r="AH40" s="664"/>
      <c r="AI40" s="664"/>
      <c r="AJ40" s="664"/>
      <c r="AK40" s="664"/>
      <c r="AL40" s="630" t="s">
        <v>187</v>
      </c>
      <c r="AM40" s="631"/>
      <c r="AN40" s="631"/>
      <c r="AO40" s="665"/>
      <c r="AQ40" s="658" t="s">
        <v>348</v>
      </c>
      <c r="AR40" s="659"/>
      <c r="AS40" s="659"/>
      <c r="AT40" s="659"/>
      <c r="AU40" s="659"/>
      <c r="AV40" s="659"/>
      <c r="AW40" s="659"/>
      <c r="AX40" s="659"/>
      <c r="AY40" s="660"/>
      <c r="AZ40" s="627" t="s">
        <v>238</v>
      </c>
      <c r="BA40" s="628"/>
      <c r="BB40" s="628"/>
      <c r="BC40" s="628"/>
      <c r="BD40" s="636"/>
      <c r="BE40" s="636"/>
      <c r="BF40" s="661"/>
      <c r="BG40" s="666" t="s">
        <v>349</v>
      </c>
      <c r="BH40" s="667"/>
      <c r="BI40" s="667"/>
      <c r="BJ40" s="667"/>
      <c r="BK40" s="667"/>
      <c r="BL40" s="219"/>
      <c r="BM40" s="625" t="s">
        <v>350</v>
      </c>
      <c r="BN40" s="625"/>
      <c r="BO40" s="625"/>
      <c r="BP40" s="625"/>
      <c r="BQ40" s="625"/>
      <c r="BR40" s="625"/>
      <c r="BS40" s="625"/>
      <c r="BT40" s="625"/>
      <c r="BU40" s="626"/>
      <c r="BV40" s="627">
        <v>114</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27000</v>
      </c>
      <c r="CS40" s="628"/>
      <c r="CT40" s="628"/>
      <c r="CU40" s="628"/>
      <c r="CV40" s="628"/>
      <c r="CW40" s="628"/>
      <c r="CX40" s="628"/>
      <c r="CY40" s="629"/>
      <c r="CZ40" s="630">
        <v>0.2</v>
      </c>
      <c r="DA40" s="638"/>
      <c r="DB40" s="638"/>
      <c r="DC40" s="639"/>
      <c r="DD40" s="633" t="s">
        <v>187</v>
      </c>
      <c r="DE40" s="628"/>
      <c r="DF40" s="628"/>
      <c r="DG40" s="628"/>
      <c r="DH40" s="628"/>
      <c r="DI40" s="628"/>
      <c r="DJ40" s="628"/>
      <c r="DK40" s="629"/>
      <c r="DL40" s="633" t="s">
        <v>187</v>
      </c>
      <c r="DM40" s="628"/>
      <c r="DN40" s="628"/>
      <c r="DO40" s="628"/>
      <c r="DP40" s="628"/>
      <c r="DQ40" s="628"/>
      <c r="DR40" s="628"/>
      <c r="DS40" s="628"/>
      <c r="DT40" s="628"/>
      <c r="DU40" s="628"/>
      <c r="DV40" s="629"/>
      <c r="DW40" s="630" t="s">
        <v>238</v>
      </c>
      <c r="DX40" s="638"/>
      <c r="DY40" s="638"/>
      <c r="DZ40" s="638"/>
      <c r="EA40" s="638"/>
      <c r="EB40" s="638"/>
      <c r="EC40" s="652"/>
    </row>
    <row r="41" spans="2:133" ht="11.25" customHeight="1" x14ac:dyDescent="0.2">
      <c r="B41" s="608" t="s">
        <v>352</v>
      </c>
      <c r="C41" s="609"/>
      <c r="D41" s="609"/>
      <c r="E41" s="609"/>
      <c r="F41" s="609"/>
      <c r="G41" s="609"/>
      <c r="H41" s="609"/>
      <c r="I41" s="609"/>
      <c r="J41" s="609"/>
      <c r="K41" s="609"/>
      <c r="L41" s="609"/>
      <c r="M41" s="609"/>
      <c r="N41" s="609"/>
      <c r="O41" s="609"/>
      <c r="P41" s="609"/>
      <c r="Q41" s="610"/>
      <c r="R41" s="611">
        <v>12392842</v>
      </c>
      <c r="S41" s="649"/>
      <c r="T41" s="649"/>
      <c r="U41" s="649"/>
      <c r="V41" s="649"/>
      <c r="W41" s="649"/>
      <c r="X41" s="649"/>
      <c r="Y41" s="653"/>
      <c r="Z41" s="654">
        <v>100</v>
      </c>
      <c r="AA41" s="654"/>
      <c r="AB41" s="654"/>
      <c r="AC41" s="654"/>
      <c r="AD41" s="655">
        <v>7355611</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220899</v>
      </c>
      <c r="BA41" s="628"/>
      <c r="BB41" s="628"/>
      <c r="BC41" s="628"/>
      <c r="BD41" s="636"/>
      <c r="BE41" s="636"/>
      <c r="BF41" s="661"/>
      <c r="BG41" s="666"/>
      <c r="BH41" s="667"/>
      <c r="BI41" s="667"/>
      <c r="BJ41" s="667"/>
      <c r="BK41" s="667"/>
      <c r="BL41" s="219"/>
      <c r="BM41" s="625" t="s">
        <v>354</v>
      </c>
      <c r="BN41" s="625"/>
      <c r="BO41" s="625"/>
      <c r="BP41" s="625"/>
      <c r="BQ41" s="625"/>
      <c r="BR41" s="625"/>
      <c r="BS41" s="625"/>
      <c r="BT41" s="625"/>
      <c r="BU41" s="626"/>
      <c r="BV41" s="627" t="s">
        <v>238</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187</v>
      </c>
      <c r="CS41" s="636"/>
      <c r="CT41" s="636"/>
      <c r="CU41" s="636"/>
      <c r="CV41" s="636"/>
      <c r="CW41" s="636"/>
      <c r="CX41" s="636"/>
      <c r="CY41" s="637"/>
      <c r="CZ41" s="630" t="s">
        <v>187</v>
      </c>
      <c r="DA41" s="638"/>
      <c r="DB41" s="638"/>
      <c r="DC41" s="639"/>
      <c r="DD41" s="633" t="s">
        <v>238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356</v>
      </c>
      <c r="AR42" s="647"/>
      <c r="AS42" s="647"/>
      <c r="AT42" s="647"/>
      <c r="AU42" s="647"/>
      <c r="AV42" s="647"/>
      <c r="AW42" s="647"/>
      <c r="AX42" s="647"/>
      <c r="AY42" s="648"/>
      <c r="AZ42" s="611">
        <v>896963</v>
      </c>
      <c r="BA42" s="649"/>
      <c r="BB42" s="649"/>
      <c r="BC42" s="649"/>
      <c r="BD42" s="612"/>
      <c r="BE42" s="612"/>
      <c r="BF42" s="650"/>
      <c r="BG42" s="668"/>
      <c r="BH42" s="669"/>
      <c r="BI42" s="669"/>
      <c r="BJ42" s="669"/>
      <c r="BK42" s="669"/>
      <c r="BL42" s="220"/>
      <c r="BM42" s="609" t="s">
        <v>357</v>
      </c>
      <c r="BN42" s="609"/>
      <c r="BO42" s="609"/>
      <c r="BP42" s="609"/>
      <c r="BQ42" s="609"/>
      <c r="BR42" s="609"/>
      <c r="BS42" s="609"/>
      <c r="BT42" s="609"/>
      <c r="BU42" s="610"/>
      <c r="BV42" s="611">
        <v>351</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761750</v>
      </c>
      <c r="CS42" s="636"/>
      <c r="CT42" s="636"/>
      <c r="CU42" s="636"/>
      <c r="CV42" s="636"/>
      <c r="CW42" s="636"/>
      <c r="CX42" s="636"/>
      <c r="CY42" s="637"/>
      <c r="CZ42" s="630">
        <v>6.6</v>
      </c>
      <c r="DA42" s="638"/>
      <c r="DB42" s="638"/>
      <c r="DC42" s="639"/>
      <c r="DD42" s="633">
        <v>532208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0" t="s">
        <v>359</v>
      </c>
      <c r="CD43" s="624" t="s">
        <v>360</v>
      </c>
      <c r="CE43" s="625"/>
      <c r="CF43" s="625"/>
      <c r="CG43" s="625"/>
      <c r="CH43" s="625"/>
      <c r="CI43" s="625"/>
      <c r="CJ43" s="625"/>
      <c r="CK43" s="625"/>
      <c r="CL43" s="625"/>
      <c r="CM43" s="625"/>
      <c r="CN43" s="625"/>
      <c r="CO43" s="625"/>
      <c r="CP43" s="625"/>
      <c r="CQ43" s="626"/>
      <c r="CR43" s="627">
        <v>9839</v>
      </c>
      <c r="CS43" s="636"/>
      <c r="CT43" s="636"/>
      <c r="CU43" s="636"/>
      <c r="CV43" s="636"/>
      <c r="CW43" s="636"/>
      <c r="CX43" s="636"/>
      <c r="CY43" s="637"/>
      <c r="CZ43" s="630">
        <v>0.1</v>
      </c>
      <c r="DA43" s="638"/>
      <c r="DB43" s="638"/>
      <c r="DC43" s="639"/>
      <c r="DD43" s="633">
        <v>9839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761750</v>
      </c>
      <c r="CS44" s="628"/>
      <c r="CT44" s="628"/>
      <c r="CU44" s="628"/>
      <c r="CV44" s="628"/>
      <c r="CW44" s="628"/>
      <c r="CX44" s="628"/>
      <c r="CY44" s="629"/>
      <c r="CZ44" s="630">
        <v>6.6</v>
      </c>
      <c r="DA44" s="631"/>
      <c r="DB44" s="631"/>
      <c r="DC44" s="632"/>
      <c r="DD44" s="633">
        <v>532208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439058</v>
      </c>
      <c r="CS45" s="636"/>
      <c r="CT45" s="636"/>
      <c r="CU45" s="636"/>
      <c r="CV45" s="636"/>
      <c r="CW45" s="636"/>
      <c r="CX45" s="636"/>
      <c r="CY45" s="637"/>
      <c r="CZ45" s="630">
        <v>3.8</v>
      </c>
      <c r="DA45" s="638"/>
      <c r="DB45" s="638"/>
      <c r="DC45" s="639"/>
      <c r="DD45" s="633">
        <v>305291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1"/>
      <c r="CD46" s="642"/>
      <c r="CE46" s="643"/>
      <c r="CF46" s="624" t="s">
        <v>365</v>
      </c>
      <c r="CG46" s="625"/>
      <c r="CH46" s="625"/>
      <c r="CI46" s="625"/>
      <c r="CJ46" s="625"/>
      <c r="CK46" s="625"/>
      <c r="CL46" s="625"/>
      <c r="CM46" s="625"/>
      <c r="CN46" s="625"/>
      <c r="CO46" s="625"/>
      <c r="CP46" s="625"/>
      <c r="CQ46" s="626"/>
      <c r="CR46" s="627">
        <v>322692</v>
      </c>
      <c r="CS46" s="628"/>
      <c r="CT46" s="628"/>
      <c r="CU46" s="628"/>
      <c r="CV46" s="628"/>
      <c r="CW46" s="628"/>
      <c r="CX46" s="628"/>
      <c r="CY46" s="629"/>
      <c r="CZ46" s="630">
        <v>2.8</v>
      </c>
      <c r="DA46" s="631"/>
      <c r="DB46" s="631"/>
      <c r="DC46" s="632"/>
      <c r="DD46" s="633">
        <v>226917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1"/>
      <c r="CD47" s="642"/>
      <c r="CE47" s="643"/>
      <c r="CF47" s="624" t="s">
        <v>366</v>
      </c>
      <c r="CG47" s="625"/>
      <c r="CH47" s="625"/>
      <c r="CI47" s="625"/>
      <c r="CJ47" s="625"/>
      <c r="CK47" s="625"/>
      <c r="CL47" s="625"/>
      <c r="CM47" s="625"/>
      <c r="CN47" s="625"/>
      <c r="CO47" s="625"/>
      <c r="CP47" s="625"/>
      <c r="CQ47" s="626"/>
      <c r="CR47" s="627" t="s">
        <v>181</v>
      </c>
      <c r="CS47" s="636"/>
      <c r="CT47" s="636"/>
      <c r="CU47" s="636"/>
      <c r="CV47" s="636"/>
      <c r="CW47" s="636"/>
      <c r="CX47" s="636"/>
      <c r="CY47" s="637"/>
      <c r="CZ47" s="630" t="s">
        <v>187</v>
      </c>
      <c r="DA47" s="638"/>
      <c r="DB47" s="638"/>
      <c r="DC47" s="639"/>
      <c r="DD47" s="633" t="s">
        <v>187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1"/>
      <c r="CD48" s="644"/>
      <c r="CE48" s="645"/>
      <c r="CF48" s="624" t="s">
        <v>367</v>
      </c>
      <c r="CG48" s="625"/>
      <c r="CH48" s="625"/>
      <c r="CI48" s="625"/>
      <c r="CJ48" s="625"/>
      <c r="CK48" s="625"/>
      <c r="CL48" s="625"/>
      <c r="CM48" s="625"/>
      <c r="CN48" s="625"/>
      <c r="CO48" s="625"/>
      <c r="CP48" s="625"/>
      <c r="CQ48" s="626"/>
      <c r="CR48" s="627" t="s">
        <v>187</v>
      </c>
      <c r="CS48" s="628"/>
      <c r="CT48" s="628"/>
      <c r="CU48" s="628"/>
      <c r="CV48" s="628"/>
      <c r="CW48" s="628"/>
      <c r="CX48" s="628"/>
      <c r="CY48" s="629"/>
      <c r="CZ48" s="630" t="s">
        <v>238</v>
      </c>
      <c r="DA48" s="631"/>
      <c r="DB48" s="631"/>
      <c r="DC48" s="632"/>
      <c r="DD48" s="633" t="s">
        <v>187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1"/>
      <c r="CD49" s="608" t="s">
        <v>368</v>
      </c>
      <c r="CE49" s="609"/>
      <c r="CF49" s="609"/>
      <c r="CG49" s="609"/>
      <c r="CH49" s="609"/>
      <c r="CI49" s="609"/>
      <c r="CJ49" s="609"/>
      <c r="CK49" s="609"/>
      <c r="CL49" s="609"/>
      <c r="CM49" s="609"/>
      <c r="CN49" s="609"/>
      <c r="CO49" s="609"/>
      <c r="CP49" s="609"/>
      <c r="CQ49" s="610"/>
      <c r="CR49" s="611">
        <v>11601953</v>
      </c>
      <c r="CS49" s="612"/>
      <c r="CT49" s="612"/>
      <c r="CU49" s="612"/>
      <c r="CV49" s="612"/>
      <c r="CW49" s="612"/>
      <c r="CX49" s="612"/>
      <c r="CY49" s="613"/>
      <c r="CZ49" s="614">
        <v>100</v>
      </c>
      <c r="DA49" s="615"/>
      <c r="DB49" s="615"/>
      <c r="DC49" s="616"/>
      <c r="DD49" s="617">
        <v>8662361</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Kiux+LwTCn1PN1edvDM+rOk3p2kRbym+Oc1hIWeK7ZEzpKcFpXAozXoqt0yykPXFs2jRaenBVOtQX8Ol0tSHmg==" saltValue="qa9taKFqBMaXF9C2sSsLX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06" t="s">
        <v>369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370</v>
      </c>
      <c r="DK2" s="1108"/>
      <c r="DL2" s="1108"/>
      <c r="DM2" s="1108"/>
      <c r="DN2" s="1108"/>
      <c r="DO2" s="1109"/>
      <c r="DP2" s="224"/>
      <c r="DQ2" s="1107" t="s">
        <v>371</v>
      </c>
      <c r="DR2" s="1108"/>
      <c r="DS2" s="1108"/>
      <c r="DT2" s="1108"/>
      <c r="DU2" s="1108"/>
      <c r="DV2" s="1108"/>
      <c r="DW2" s="1108"/>
      <c r="DX2" s="1108"/>
      <c r="DY2" s="1108"/>
      <c r="DZ2" s="110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110"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28"/>
      <c r="BA5" s="228"/>
      <c r="BB5" s="228"/>
      <c r="BC5" s="228"/>
      <c r="BD5" s="228"/>
      <c r="BE5" s="229"/>
      <c r="BF5" s="229"/>
      <c r="BG5" s="229"/>
      <c r="BH5" s="229"/>
      <c r="BI5" s="229"/>
      <c r="BJ5" s="229"/>
      <c r="BK5" s="229"/>
      <c r="BL5" s="229"/>
      <c r="BM5" s="229"/>
      <c r="BN5" s="229"/>
      <c r="BO5" s="229"/>
      <c r="BP5" s="229"/>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100" t="s">
        <v>388</v>
      </c>
      <c r="DH5" s="1101"/>
      <c r="DI5" s="1101"/>
      <c r="DJ5" s="1101"/>
      <c r="DK5" s="1102"/>
      <c r="DL5" s="1100" t="s">
        <v>389</v>
      </c>
      <c r="DM5" s="1101"/>
      <c r="DN5" s="1101"/>
      <c r="DO5" s="1101"/>
      <c r="DP5" s="1102"/>
      <c r="DQ5" s="1001" t="s">
        <v>390</v>
      </c>
      <c r="DR5" s="1002"/>
      <c r="DS5" s="1002"/>
      <c r="DT5" s="1002"/>
      <c r="DU5" s="1003"/>
      <c r="DV5" s="1001" t="s">
        <v>381</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2">
      <c r="A7" s="232">
        <v>1</v>
      </c>
      <c r="B7" s="1047" t="s">
        <v>391</v>
      </c>
      <c r="C7" s="1048"/>
      <c r="D7" s="1048"/>
      <c r="E7" s="1048"/>
      <c r="F7" s="1048"/>
      <c r="G7" s="1048"/>
      <c r="H7" s="1048"/>
      <c r="I7" s="1048"/>
      <c r="J7" s="1048"/>
      <c r="K7" s="1048"/>
      <c r="L7" s="1048"/>
      <c r="M7" s="1048"/>
      <c r="N7" s="1048"/>
      <c r="O7" s="1048"/>
      <c r="P7" s="1049"/>
      <c r="Q7" s="1087">
        <v>12393</v>
      </c>
      <c r="R7" s="1088"/>
      <c r="S7" s="1088"/>
      <c r="T7" s="1088"/>
      <c r="U7" s="1088"/>
      <c r="V7" s="1088">
        <v>11602</v>
      </c>
      <c r="W7" s="1088"/>
      <c r="X7" s="1088"/>
      <c r="Y7" s="1088"/>
      <c r="Z7" s="1088"/>
      <c r="AA7" s="1088">
        <v>791</v>
      </c>
      <c r="AB7" s="1088"/>
      <c r="AC7" s="1088"/>
      <c r="AD7" s="1088"/>
      <c r="AE7" s="1089"/>
      <c r="AF7" s="1090">
        <v>775</v>
      </c>
      <c r="AG7" s="1091"/>
      <c r="AH7" s="1091"/>
      <c r="AI7" s="1091"/>
      <c r="AJ7" s="1092"/>
      <c r="AK7" s="1093">
        <v>734</v>
      </c>
      <c r="AL7" s="1094"/>
      <c r="AM7" s="1094"/>
      <c r="AN7" s="1094"/>
      <c r="AO7" s="1094"/>
      <c r="AP7" s="1094">
        <v>8048</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t="s">
        <v>590</v>
      </c>
      <c r="BT7" s="1098"/>
      <c r="BU7" s="1098"/>
      <c r="BV7" s="1098"/>
      <c r="BW7" s="1098"/>
      <c r="BX7" s="1098"/>
      <c r="BY7" s="1098"/>
      <c r="BZ7" s="1098"/>
      <c r="CA7" s="1098"/>
      <c r="CB7" s="1098"/>
      <c r="CC7" s="1098"/>
      <c r="CD7" s="1098"/>
      <c r="CE7" s="1098"/>
      <c r="CF7" s="1098"/>
      <c r="CG7" s="1099"/>
      <c r="CH7" s="1084">
        <v>0</v>
      </c>
      <c r="CI7" s="1085"/>
      <c r="CJ7" s="1085"/>
      <c r="CK7" s="1085"/>
      <c r="CL7" s="1086"/>
      <c r="CM7" s="1084">
        <v>7</v>
      </c>
      <c r="CN7" s="1085"/>
      <c r="CO7" s="1085"/>
      <c r="CP7" s="1085"/>
      <c r="CQ7" s="1086"/>
      <c r="CR7" s="1084">
        <v>5</v>
      </c>
      <c r="CS7" s="1085"/>
      <c r="CT7" s="1085"/>
      <c r="CU7" s="1085"/>
      <c r="CV7" s="1086"/>
      <c r="CW7" s="1084" t="s">
        <v>591</v>
      </c>
      <c r="CX7" s="1085"/>
      <c r="CY7" s="1085"/>
      <c r="CZ7" s="1085"/>
      <c r="DA7" s="1086"/>
      <c r="DB7" s="1084">
        <v>688</v>
      </c>
      <c r="DC7" s="1085"/>
      <c r="DD7" s="1085"/>
      <c r="DE7" s="1085"/>
      <c r="DF7" s="1086"/>
      <c r="DG7" s="1084" t="s">
        <v>591</v>
      </c>
      <c r="DH7" s="1085"/>
      <c r="DI7" s="1085"/>
      <c r="DJ7" s="1085"/>
      <c r="DK7" s="1086"/>
      <c r="DL7" s="1084" t="s">
        <v>591</v>
      </c>
      <c r="DM7" s="1085"/>
      <c r="DN7" s="1085"/>
      <c r="DO7" s="1085"/>
      <c r="DP7" s="1086"/>
      <c r="DQ7" s="1084" t="s">
        <v>591</v>
      </c>
      <c r="DR7" s="1085"/>
      <c r="DS7" s="1085"/>
      <c r="DT7" s="1085"/>
      <c r="DU7" s="1086"/>
      <c r="DV7" s="1097"/>
      <c r="DW7" s="1098"/>
      <c r="DX7" s="1098"/>
      <c r="DY7" s="1098"/>
      <c r="DZ7" s="1112"/>
      <c r="EA7" s="230"/>
    </row>
    <row r="8" spans="1:131" s="231" customFormat="1" ht="26.25" customHeight="1" x14ac:dyDescent="0.2">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592</v>
      </c>
      <c r="BT8" s="993"/>
      <c r="BU8" s="993"/>
      <c r="BV8" s="993"/>
      <c r="BW8" s="993"/>
      <c r="BX8" s="993"/>
      <c r="BY8" s="993"/>
      <c r="BZ8" s="993"/>
      <c r="CA8" s="993"/>
      <c r="CB8" s="993"/>
      <c r="CC8" s="993"/>
      <c r="CD8" s="993"/>
      <c r="CE8" s="993"/>
      <c r="CF8" s="993"/>
      <c r="CG8" s="1014"/>
      <c r="CH8" s="989">
        <v>0</v>
      </c>
      <c r="CI8" s="990"/>
      <c r="CJ8" s="990"/>
      <c r="CK8" s="990"/>
      <c r="CL8" s="991"/>
      <c r="CM8" s="989">
        <v>1866</v>
      </c>
      <c r="CN8" s="990"/>
      <c r="CO8" s="990"/>
      <c r="CP8" s="990"/>
      <c r="CQ8" s="991"/>
      <c r="CR8" s="989" t="s">
        <v>591</v>
      </c>
      <c r="CS8" s="990"/>
      <c r="CT8" s="990"/>
      <c r="CU8" s="990"/>
      <c r="CV8" s="991"/>
      <c r="CW8" s="989" t="s">
        <v>591</v>
      </c>
      <c r="CX8" s="990"/>
      <c r="CY8" s="990"/>
      <c r="CZ8" s="990"/>
      <c r="DA8" s="991"/>
      <c r="DB8" s="989" t="s">
        <v>591</v>
      </c>
      <c r="DC8" s="990"/>
      <c r="DD8" s="990"/>
      <c r="DE8" s="990"/>
      <c r="DF8" s="991"/>
      <c r="DG8" s="989" t="s">
        <v>591</v>
      </c>
      <c r="DH8" s="990"/>
      <c r="DI8" s="990"/>
      <c r="DJ8" s="990"/>
      <c r="DK8" s="991"/>
      <c r="DL8" s="989" t="s">
        <v>591</v>
      </c>
      <c r="DM8" s="990"/>
      <c r="DN8" s="990"/>
      <c r="DO8" s="990"/>
      <c r="DP8" s="991"/>
      <c r="DQ8" s="989" t="s">
        <v>591</v>
      </c>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393</v>
      </c>
      <c r="B23" s="937" t="s">
        <v>394</v>
      </c>
      <c r="C23" s="938"/>
      <c r="D23" s="938"/>
      <c r="E23" s="938"/>
      <c r="F23" s="938"/>
      <c r="G23" s="938"/>
      <c r="H23" s="938"/>
      <c r="I23" s="938"/>
      <c r="J23" s="938"/>
      <c r="K23" s="938"/>
      <c r="L23" s="938"/>
      <c r="M23" s="938"/>
      <c r="N23" s="938"/>
      <c r="O23" s="938"/>
      <c r="P23" s="948"/>
      <c r="Q23" s="1067">
        <v>12393</v>
      </c>
      <c r="R23" s="1061"/>
      <c r="S23" s="1061"/>
      <c r="T23" s="1061"/>
      <c r="U23" s="1061"/>
      <c r="V23" s="1061">
        <v>11602</v>
      </c>
      <c r="W23" s="1061"/>
      <c r="X23" s="1061"/>
      <c r="Y23" s="1061"/>
      <c r="Z23" s="1061"/>
      <c r="AA23" s="1061">
        <v>791</v>
      </c>
      <c r="AB23" s="1061"/>
      <c r="AC23" s="1061"/>
      <c r="AD23" s="1061"/>
      <c r="AE23" s="1068"/>
      <c r="AF23" s="1069">
        <v>775</v>
      </c>
      <c r="AG23" s="1061"/>
      <c r="AH23" s="1061"/>
      <c r="AI23" s="1061"/>
      <c r="AJ23" s="1070"/>
      <c r="AK23" s="1071"/>
      <c r="AL23" s="1072"/>
      <c r="AM23" s="1072"/>
      <c r="AN23" s="1072"/>
      <c r="AO23" s="1072"/>
      <c r="AP23" s="1061">
        <v>8048</v>
      </c>
      <c r="AQ23" s="1061"/>
      <c r="AR23" s="1061"/>
      <c r="AS23" s="1061"/>
      <c r="AT23" s="1061"/>
      <c r="AU23" s="1062"/>
      <c r="AV23" s="1062"/>
      <c r="AW23" s="1062"/>
      <c r="AX23" s="1062"/>
      <c r="AY23" s="1063"/>
      <c r="AZ23" s="1064" t="s">
        <v>395</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406</v>
      </c>
      <c r="C28" s="1048"/>
      <c r="D28" s="1048"/>
      <c r="E28" s="1048"/>
      <c r="F28" s="1048"/>
      <c r="G28" s="1048"/>
      <c r="H28" s="1048"/>
      <c r="I28" s="1048"/>
      <c r="J28" s="1048"/>
      <c r="K28" s="1048"/>
      <c r="L28" s="1048"/>
      <c r="M28" s="1048"/>
      <c r="N28" s="1048"/>
      <c r="O28" s="1048"/>
      <c r="P28" s="1049"/>
      <c r="Q28" s="1050">
        <v>3461</v>
      </c>
      <c r="R28" s="1051"/>
      <c r="S28" s="1051"/>
      <c r="T28" s="1051"/>
      <c r="U28" s="1051"/>
      <c r="V28" s="1051">
        <v>3424</v>
      </c>
      <c r="W28" s="1051"/>
      <c r="X28" s="1051"/>
      <c r="Y28" s="1051"/>
      <c r="Z28" s="1051"/>
      <c r="AA28" s="1051">
        <v>37</v>
      </c>
      <c r="AB28" s="1051"/>
      <c r="AC28" s="1051"/>
      <c r="AD28" s="1051"/>
      <c r="AE28" s="1052"/>
      <c r="AF28" s="1053">
        <v>37</v>
      </c>
      <c r="AG28" s="1051"/>
      <c r="AH28" s="1051"/>
      <c r="AI28" s="1051"/>
      <c r="AJ28" s="1054"/>
      <c r="AK28" s="1042">
        <v>266</v>
      </c>
      <c r="AL28" s="1043"/>
      <c r="AM28" s="1043"/>
      <c r="AN28" s="1043"/>
      <c r="AO28" s="1043"/>
      <c r="AP28" s="1043" t="s">
        <v>529</v>
      </c>
      <c r="AQ28" s="1043"/>
      <c r="AR28" s="1043"/>
      <c r="AS28" s="1043"/>
      <c r="AT28" s="1043"/>
      <c r="AU28" s="1043" t="s">
        <v>529</v>
      </c>
      <c r="AV28" s="1043"/>
      <c r="AW28" s="1043"/>
      <c r="AX28" s="1043"/>
      <c r="AY28" s="1043"/>
      <c r="AZ28" s="1044" t="s">
        <v>529</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407</v>
      </c>
      <c r="C29" s="1031"/>
      <c r="D29" s="1031"/>
      <c r="E29" s="1031"/>
      <c r="F29" s="1031"/>
      <c r="G29" s="1031"/>
      <c r="H29" s="1031"/>
      <c r="I29" s="1031"/>
      <c r="J29" s="1031"/>
      <c r="K29" s="1031"/>
      <c r="L29" s="1031"/>
      <c r="M29" s="1031"/>
      <c r="N29" s="1031"/>
      <c r="O29" s="1031"/>
      <c r="P29" s="1032"/>
      <c r="Q29" s="1038">
        <v>3235</v>
      </c>
      <c r="R29" s="1039"/>
      <c r="S29" s="1039"/>
      <c r="T29" s="1039"/>
      <c r="U29" s="1039"/>
      <c r="V29" s="1039">
        <v>3077</v>
      </c>
      <c r="W29" s="1039"/>
      <c r="X29" s="1039"/>
      <c r="Y29" s="1039"/>
      <c r="Z29" s="1039"/>
      <c r="AA29" s="1039">
        <v>158</v>
      </c>
      <c r="AB29" s="1039"/>
      <c r="AC29" s="1039"/>
      <c r="AD29" s="1039"/>
      <c r="AE29" s="1040"/>
      <c r="AF29" s="1035">
        <v>158</v>
      </c>
      <c r="AG29" s="1036"/>
      <c r="AH29" s="1036"/>
      <c r="AI29" s="1036"/>
      <c r="AJ29" s="1037"/>
      <c r="AK29" s="980">
        <v>523</v>
      </c>
      <c r="AL29" s="971"/>
      <c r="AM29" s="971"/>
      <c r="AN29" s="971"/>
      <c r="AO29" s="971"/>
      <c r="AP29" s="971" t="s">
        <v>529</v>
      </c>
      <c r="AQ29" s="971"/>
      <c r="AR29" s="971"/>
      <c r="AS29" s="971"/>
      <c r="AT29" s="971"/>
      <c r="AU29" s="971" t="s">
        <v>529</v>
      </c>
      <c r="AV29" s="971"/>
      <c r="AW29" s="971"/>
      <c r="AX29" s="971"/>
      <c r="AY29" s="971"/>
      <c r="AZ29" s="1041" t="s">
        <v>529</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408</v>
      </c>
      <c r="C30" s="1031"/>
      <c r="D30" s="1031"/>
      <c r="E30" s="1031"/>
      <c r="F30" s="1031"/>
      <c r="G30" s="1031"/>
      <c r="H30" s="1031"/>
      <c r="I30" s="1031"/>
      <c r="J30" s="1031"/>
      <c r="K30" s="1031"/>
      <c r="L30" s="1031"/>
      <c r="M30" s="1031"/>
      <c r="N30" s="1031"/>
      <c r="O30" s="1031"/>
      <c r="P30" s="1032"/>
      <c r="Q30" s="1038">
        <v>1039</v>
      </c>
      <c r="R30" s="1039"/>
      <c r="S30" s="1039"/>
      <c r="T30" s="1039"/>
      <c r="U30" s="1039"/>
      <c r="V30" s="1039">
        <v>1018</v>
      </c>
      <c r="W30" s="1039"/>
      <c r="X30" s="1039"/>
      <c r="Y30" s="1039"/>
      <c r="Z30" s="1039"/>
      <c r="AA30" s="1039">
        <v>21</v>
      </c>
      <c r="AB30" s="1039"/>
      <c r="AC30" s="1039"/>
      <c r="AD30" s="1039"/>
      <c r="AE30" s="1040"/>
      <c r="AF30" s="1035">
        <v>21</v>
      </c>
      <c r="AG30" s="1036"/>
      <c r="AH30" s="1036"/>
      <c r="AI30" s="1036"/>
      <c r="AJ30" s="1037"/>
      <c r="AK30" s="980">
        <v>406</v>
      </c>
      <c r="AL30" s="971"/>
      <c r="AM30" s="971"/>
      <c r="AN30" s="971"/>
      <c r="AO30" s="971"/>
      <c r="AP30" s="971" t="s">
        <v>529</v>
      </c>
      <c r="AQ30" s="971"/>
      <c r="AR30" s="971"/>
      <c r="AS30" s="971"/>
      <c r="AT30" s="971"/>
      <c r="AU30" s="971" t="s">
        <v>529</v>
      </c>
      <c r="AV30" s="971"/>
      <c r="AW30" s="971"/>
      <c r="AX30" s="971"/>
      <c r="AY30" s="971"/>
      <c r="AZ30" s="1041" t="s">
        <v>529</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409</v>
      </c>
      <c r="C31" s="1031"/>
      <c r="D31" s="1031"/>
      <c r="E31" s="1031"/>
      <c r="F31" s="1031"/>
      <c r="G31" s="1031"/>
      <c r="H31" s="1031"/>
      <c r="I31" s="1031"/>
      <c r="J31" s="1031"/>
      <c r="K31" s="1031"/>
      <c r="L31" s="1031"/>
      <c r="M31" s="1031"/>
      <c r="N31" s="1031"/>
      <c r="O31" s="1031"/>
      <c r="P31" s="1032"/>
      <c r="Q31" s="1038">
        <v>867</v>
      </c>
      <c r="R31" s="1039"/>
      <c r="S31" s="1039"/>
      <c r="T31" s="1039"/>
      <c r="U31" s="1039"/>
      <c r="V31" s="1039">
        <v>867</v>
      </c>
      <c r="W31" s="1039"/>
      <c r="X31" s="1039"/>
      <c r="Y31" s="1039"/>
      <c r="Z31" s="1039"/>
      <c r="AA31" s="1039" t="s">
        <v>529</v>
      </c>
      <c r="AB31" s="1039"/>
      <c r="AC31" s="1039"/>
      <c r="AD31" s="1039"/>
      <c r="AE31" s="1040"/>
      <c r="AF31" s="1035">
        <v>258</v>
      </c>
      <c r="AG31" s="1036"/>
      <c r="AH31" s="1036"/>
      <c r="AI31" s="1036"/>
      <c r="AJ31" s="1037"/>
      <c r="AK31" s="980">
        <v>544</v>
      </c>
      <c r="AL31" s="971"/>
      <c r="AM31" s="971"/>
      <c r="AN31" s="971"/>
      <c r="AO31" s="971"/>
      <c r="AP31" s="971">
        <v>9859</v>
      </c>
      <c r="AQ31" s="971"/>
      <c r="AR31" s="971"/>
      <c r="AS31" s="971"/>
      <c r="AT31" s="971"/>
      <c r="AU31" s="971">
        <v>7157</v>
      </c>
      <c r="AV31" s="971"/>
      <c r="AW31" s="971"/>
      <c r="AX31" s="971"/>
      <c r="AY31" s="971"/>
      <c r="AZ31" s="1041" t="s">
        <v>529</v>
      </c>
      <c r="BA31" s="1041"/>
      <c r="BB31" s="1041"/>
      <c r="BC31" s="1041"/>
      <c r="BD31" s="1041"/>
      <c r="BE31" s="972" t="s">
        <v>410</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393</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474</v>
      </c>
      <c r="AG63" s="959"/>
      <c r="AH63" s="959"/>
      <c r="AI63" s="959"/>
      <c r="AJ63" s="1022"/>
      <c r="AK63" s="1023"/>
      <c r="AL63" s="963"/>
      <c r="AM63" s="963"/>
      <c r="AN63" s="963"/>
      <c r="AO63" s="963"/>
      <c r="AP63" s="959">
        <v>9859</v>
      </c>
      <c r="AQ63" s="959"/>
      <c r="AR63" s="959"/>
      <c r="AS63" s="959"/>
      <c r="AT63" s="959"/>
      <c r="AU63" s="959">
        <v>7157</v>
      </c>
      <c r="AV63" s="959"/>
      <c r="AW63" s="959"/>
      <c r="AX63" s="959"/>
      <c r="AY63" s="959"/>
      <c r="AZ63" s="1017"/>
      <c r="BA63" s="1017"/>
      <c r="BB63" s="1017"/>
      <c r="BC63" s="1017"/>
      <c r="BD63" s="1017"/>
      <c r="BE63" s="960"/>
      <c r="BF63" s="960"/>
      <c r="BG63" s="960"/>
      <c r="BH63" s="960"/>
      <c r="BI63" s="961"/>
      <c r="BJ63" s="1018" t="s">
        <v>413</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593</v>
      </c>
      <c r="C68" s="986"/>
      <c r="D68" s="986"/>
      <c r="E68" s="986"/>
      <c r="F68" s="986"/>
      <c r="G68" s="986"/>
      <c r="H68" s="986"/>
      <c r="I68" s="986"/>
      <c r="J68" s="986"/>
      <c r="K68" s="986"/>
      <c r="L68" s="986"/>
      <c r="M68" s="986"/>
      <c r="N68" s="986"/>
      <c r="O68" s="986"/>
      <c r="P68" s="987"/>
      <c r="Q68" s="988">
        <v>3303</v>
      </c>
      <c r="R68" s="982"/>
      <c r="S68" s="982"/>
      <c r="T68" s="982"/>
      <c r="U68" s="982"/>
      <c r="V68" s="982">
        <v>3104</v>
      </c>
      <c r="W68" s="982"/>
      <c r="X68" s="982"/>
      <c r="Y68" s="982"/>
      <c r="Z68" s="982"/>
      <c r="AA68" s="982">
        <v>199</v>
      </c>
      <c r="AB68" s="982"/>
      <c r="AC68" s="982"/>
      <c r="AD68" s="982"/>
      <c r="AE68" s="982"/>
      <c r="AF68" s="982">
        <v>199</v>
      </c>
      <c r="AG68" s="982"/>
      <c r="AH68" s="982"/>
      <c r="AI68" s="982"/>
      <c r="AJ68" s="982"/>
      <c r="AK68" s="982" t="s">
        <v>591</v>
      </c>
      <c r="AL68" s="982"/>
      <c r="AM68" s="982"/>
      <c r="AN68" s="982"/>
      <c r="AO68" s="982"/>
      <c r="AP68" s="982" t="s">
        <v>591</v>
      </c>
      <c r="AQ68" s="982"/>
      <c r="AR68" s="982"/>
      <c r="AS68" s="982"/>
      <c r="AT68" s="982"/>
      <c r="AU68" s="982" t="s">
        <v>591</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594</v>
      </c>
      <c r="C69" s="975"/>
      <c r="D69" s="975"/>
      <c r="E69" s="975"/>
      <c r="F69" s="975"/>
      <c r="G69" s="975"/>
      <c r="H69" s="975"/>
      <c r="I69" s="975"/>
      <c r="J69" s="975"/>
      <c r="K69" s="975"/>
      <c r="L69" s="975"/>
      <c r="M69" s="975"/>
      <c r="N69" s="975"/>
      <c r="O69" s="975"/>
      <c r="P69" s="976"/>
      <c r="Q69" s="977">
        <v>4957</v>
      </c>
      <c r="R69" s="971"/>
      <c r="S69" s="971"/>
      <c r="T69" s="971"/>
      <c r="U69" s="971"/>
      <c r="V69" s="971">
        <v>4411</v>
      </c>
      <c r="W69" s="971"/>
      <c r="X69" s="971"/>
      <c r="Y69" s="971"/>
      <c r="Z69" s="971"/>
      <c r="AA69" s="971">
        <v>546</v>
      </c>
      <c r="AB69" s="971"/>
      <c r="AC69" s="971"/>
      <c r="AD69" s="971"/>
      <c r="AE69" s="971"/>
      <c r="AF69" s="971">
        <v>546</v>
      </c>
      <c r="AG69" s="971"/>
      <c r="AH69" s="971"/>
      <c r="AI69" s="971"/>
      <c r="AJ69" s="971"/>
      <c r="AK69" s="971">
        <v>543</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595</v>
      </c>
      <c r="C70" s="975"/>
      <c r="D70" s="975"/>
      <c r="E70" s="975"/>
      <c r="F70" s="975"/>
      <c r="G70" s="975"/>
      <c r="H70" s="975"/>
      <c r="I70" s="975"/>
      <c r="J70" s="975"/>
      <c r="K70" s="975"/>
      <c r="L70" s="975"/>
      <c r="M70" s="975"/>
      <c r="N70" s="975"/>
      <c r="O70" s="975"/>
      <c r="P70" s="976"/>
      <c r="Q70" s="977">
        <v>1038597</v>
      </c>
      <c r="R70" s="971"/>
      <c r="S70" s="971"/>
      <c r="T70" s="971"/>
      <c r="U70" s="971"/>
      <c r="V70" s="971">
        <v>1027785</v>
      </c>
      <c r="W70" s="971"/>
      <c r="X70" s="971"/>
      <c r="Y70" s="971"/>
      <c r="Z70" s="971"/>
      <c r="AA70" s="971">
        <v>10811</v>
      </c>
      <c r="AB70" s="971"/>
      <c r="AC70" s="971"/>
      <c r="AD70" s="971"/>
      <c r="AE70" s="971"/>
      <c r="AF70" s="971">
        <v>10811</v>
      </c>
      <c r="AG70" s="971"/>
      <c r="AH70" s="971"/>
      <c r="AI70" s="971"/>
      <c r="AJ70" s="971"/>
      <c r="AK70" s="971">
        <v>7967</v>
      </c>
      <c r="AL70" s="971"/>
      <c r="AM70" s="971"/>
      <c r="AN70" s="971"/>
      <c r="AO70" s="971"/>
      <c r="AP70" s="971" t="s">
        <v>591</v>
      </c>
      <c r="AQ70" s="971"/>
      <c r="AR70" s="971"/>
      <c r="AS70" s="971"/>
      <c r="AT70" s="971"/>
      <c r="AU70" s="971" t="s">
        <v>591</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596</v>
      </c>
      <c r="C71" s="975"/>
      <c r="D71" s="975"/>
      <c r="E71" s="975"/>
      <c r="F71" s="975"/>
      <c r="G71" s="975"/>
      <c r="H71" s="975"/>
      <c r="I71" s="975"/>
      <c r="J71" s="975"/>
      <c r="K71" s="975"/>
      <c r="L71" s="975"/>
      <c r="M71" s="975"/>
      <c r="N71" s="975"/>
      <c r="O71" s="975"/>
      <c r="P71" s="976"/>
      <c r="Q71" s="977">
        <v>1142</v>
      </c>
      <c r="R71" s="971"/>
      <c r="S71" s="971"/>
      <c r="T71" s="971"/>
      <c r="U71" s="971"/>
      <c r="V71" s="971">
        <v>1103</v>
      </c>
      <c r="W71" s="971"/>
      <c r="X71" s="971"/>
      <c r="Y71" s="971"/>
      <c r="Z71" s="971"/>
      <c r="AA71" s="971">
        <v>38</v>
      </c>
      <c r="AB71" s="971"/>
      <c r="AC71" s="971"/>
      <c r="AD71" s="971"/>
      <c r="AE71" s="971"/>
      <c r="AF71" s="971">
        <v>38</v>
      </c>
      <c r="AG71" s="971"/>
      <c r="AH71" s="971"/>
      <c r="AI71" s="971"/>
      <c r="AJ71" s="971"/>
      <c r="AK71" s="971" t="s">
        <v>591</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11594</v>
      </c>
      <c r="AG88" s="959"/>
      <c r="AH88" s="959"/>
      <c r="AI88" s="959"/>
      <c r="AJ88" s="959"/>
      <c r="AK88" s="963"/>
      <c r="AL88" s="963"/>
      <c r="AM88" s="963"/>
      <c r="AN88" s="963"/>
      <c r="AO88" s="963"/>
      <c r="AP88" s="959" t="s">
        <v>602</v>
      </c>
      <c r="AQ88" s="959"/>
      <c r="AR88" s="959"/>
      <c r="AS88" s="959"/>
      <c r="AT88" s="959"/>
      <c r="AU88" s="959" t="s">
        <v>602</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591</v>
      </c>
      <c r="CX102" s="953"/>
      <c r="CY102" s="953"/>
      <c r="CZ102" s="953"/>
      <c r="DA102" s="954"/>
      <c r="DB102" s="952">
        <v>688</v>
      </c>
      <c r="DC102" s="953"/>
      <c r="DD102" s="953"/>
      <c r="DE102" s="953"/>
      <c r="DF102" s="954"/>
      <c r="DG102" s="952" t="s">
        <v>591</v>
      </c>
      <c r="DH102" s="953"/>
      <c r="DI102" s="953"/>
      <c r="DJ102" s="953"/>
      <c r="DK102" s="954"/>
      <c r="DL102" s="952" t="s">
        <v>591</v>
      </c>
      <c r="DM102" s="953"/>
      <c r="DN102" s="953"/>
      <c r="DO102" s="953"/>
      <c r="DP102" s="954"/>
      <c r="DQ102" s="952" t="s">
        <v>591</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26" customFormat="1" ht="26.25" customHeight="1" x14ac:dyDescent="0.2">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653922</v>
      </c>
      <c r="AB110" s="889"/>
      <c r="AC110" s="889"/>
      <c r="AD110" s="889"/>
      <c r="AE110" s="890"/>
      <c r="AF110" s="891">
        <v>732923</v>
      </c>
      <c r="AG110" s="889"/>
      <c r="AH110" s="889"/>
      <c r="AI110" s="889"/>
      <c r="AJ110" s="890"/>
      <c r="AK110" s="891">
        <v>722450</v>
      </c>
      <c r="AL110" s="889"/>
      <c r="AM110" s="889"/>
      <c r="AN110" s="889"/>
      <c r="AO110" s="890"/>
      <c r="AP110" s="892">
        <v>11</v>
      </c>
      <c r="AQ110" s="893"/>
      <c r="AR110" s="893"/>
      <c r="AS110" s="893"/>
      <c r="AT110" s="894"/>
      <c r="AU110" s="930" t="s">
        <v>74</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8191361</v>
      </c>
      <c r="BR110" s="842"/>
      <c r="BS110" s="842"/>
      <c r="BT110" s="842"/>
      <c r="BU110" s="842"/>
      <c r="BV110" s="842">
        <v>8533993</v>
      </c>
      <c r="BW110" s="842"/>
      <c r="BX110" s="842"/>
      <c r="BY110" s="842"/>
      <c r="BZ110" s="842"/>
      <c r="CA110" s="842">
        <v>8047657</v>
      </c>
      <c r="CB110" s="842"/>
      <c r="CC110" s="842"/>
      <c r="CD110" s="842"/>
      <c r="CE110" s="842"/>
      <c r="CF110" s="866">
        <v>122.7</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441</v>
      </c>
      <c r="DM110" s="842"/>
      <c r="DN110" s="842"/>
      <c r="DO110" s="842"/>
      <c r="DP110" s="842"/>
      <c r="DQ110" s="842" t="s">
        <v>440</v>
      </c>
      <c r="DR110" s="842"/>
      <c r="DS110" s="842"/>
      <c r="DT110" s="842"/>
      <c r="DU110" s="842"/>
      <c r="DV110" s="843" t="s">
        <v>440</v>
      </c>
      <c r="DW110" s="843"/>
      <c r="DX110" s="843"/>
      <c r="DY110" s="843"/>
      <c r="DZ110" s="844"/>
    </row>
    <row r="111" spans="1:131" s="226"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440</v>
      </c>
      <c r="AG111" s="919"/>
      <c r="AH111" s="919"/>
      <c r="AI111" s="919"/>
      <c r="AJ111" s="920"/>
      <c r="AK111" s="921" t="s">
        <v>444</v>
      </c>
      <c r="AL111" s="919"/>
      <c r="AM111" s="919"/>
      <c r="AN111" s="919"/>
      <c r="AO111" s="920"/>
      <c r="AP111" s="922" t="s">
        <v>441</v>
      </c>
      <c r="AQ111" s="923"/>
      <c r="AR111" s="923"/>
      <c r="AS111" s="923"/>
      <c r="AT111" s="924"/>
      <c r="AU111" s="932"/>
      <c r="AV111" s="933"/>
      <c r="AW111" s="933"/>
      <c r="AX111" s="933"/>
      <c r="AY111" s="933"/>
      <c r="AZ111" s="817" t="s">
        <v>445</v>
      </c>
      <c r="BA111" s="752"/>
      <c r="BB111" s="752"/>
      <c r="BC111" s="752"/>
      <c r="BD111" s="752"/>
      <c r="BE111" s="752"/>
      <c r="BF111" s="752"/>
      <c r="BG111" s="752"/>
      <c r="BH111" s="752"/>
      <c r="BI111" s="752"/>
      <c r="BJ111" s="752"/>
      <c r="BK111" s="752"/>
      <c r="BL111" s="752"/>
      <c r="BM111" s="752"/>
      <c r="BN111" s="752"/>
      <c r="BO111" s="752"/>
      <c r="BP111" s="753"/>
      <c r="BQ111" s="789">
        <v>688352</v>
      </c>
      <c r="BR111" s="790"/>
      <c r="BS111" s="790"/>
      <c r="BT111" s="790"/>
      <c r="BU111" s="790"/>
      <c r="BV111" s="790">
        <v>688352</v>
      </c>
      <c r="BW111" s="790"/>
      <c r="BX111" s="790"/>
      <c r="BY111" s="790"/>
      <c r="BZ111" s="790"/>
      <c r="CA111" s="790">
        <v>688352</v>
      </c>
      <c r="CB111" s="790"/>
      <c r="CC111" s="790"/>
      <c r="CD111" s="790"/>
      <c r="CE111" s="790"/>
      <c r="CF111" s="875">
        <v>10.5</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441</v>
      </c>
      <c r="DH111" s="790"/>
      <c r="DI111" s="790"/>
      <c r="DJ111" s="790"/>
      <c r="DK111" s="790"/>
      <c r="DL111" s="790" t="s">
        <v>440</v>
      </c>
      <c r="DM111" s="790"/>
      <c r="DN111" s="790"/>
      <c r="DO111" s="790"/>
      <c r="DP111" s="790"/>
      <c r="DQ111" s="790" t="s">
        <v>441</v>
      </c>
      <c r="DR111" s="790"/>
      <c r="DS111" s="790"/>
      <c r="DT111" s="790"/>
      <c r="DU111" s="790"/>
      <c r="DV111" s="796" t="s">
        <v>440</v>
      </c>
      <c r="DW111" s="796"/>
      <c r="DX111" s="796"/>
      <c r="DY111" s="796"/>
      <c r="DZ111" s="797"/>
    </row>
    <row r="112" spans="1:131" s="226"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7544492</v>
      </c>
      <c r="BR112" s="790"/>
      <c r="BS112" s="790"/>
      <c r="BT112" s="790"/>
      <c r="BU112" s="790"/>
      <c r="BV112" s="790">
        <v>7210806</v>
      </c>
      <c r="BW112" s="790"/>
      <c r="BX112" s="790"/>
      <c r="BY112" s="790"/>
      <c r="BZ112" s="790"/>
      <c r="CA112" s="790">
        <v>7157427</v>
      </c>
      <c r="CB112" s="790"/>
      <c r="CC112" s="790"/>
      <c r="CD112" s="790"/>
      <c r="CE112" s="790"/>
      <c r="CF112" s="875">
        <v>109.2</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440</v>
      </c>
      <c r="DH112" s="790"/>
      <c r="DI112" s="790"/>
      <c r="DJ112" s="790"/>
      <c r="DK112" s="790"/>
      <c r="DL112" s="790" t="s">
        <v>440</v>
      </c>
      <c r="DM112" s="790"/>
      <c r="DN112" s="790"/>
      <c r="DO112" s="790"/>
      <c r="DP112" s="790"/>
      <c r="DQ112" s="790" t="s">
        <v>440</v>
      </c>
      <c r="DR112" s="790"/>
      <c r="DS112" s="790"/>
      <c r="DT112" s="790"/>
      <c r="DU112" s="790"/>
      <c r="DV112" s="796" t="s">
        <v>440</v>
      </c>
      <c r="DW112" s="796"/>
      <c r="DX112" s="796"/>
      <c r="DY112" s="796"/>
      <c r="DZ112" s="797"/>
    </row>
    <row r="113" spans="1:130" s="226"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479248</v>
      </c>
      <c r="AB113" s="919"/>
      <c r="AC113" s="919"/>
      <c r="AD113" s="919"/>
      <c r="AE113" s="920"/>
      <c r="AF113" s="921">
        <v>502528</v>
      </c>
      <c r="AG113" s="919"/>
      <c r="AH113" s="919"/>
      <c r="AI113" s="919"/>
      <c r="AJ113" s="920"/>
      <c r="AK113" s="921">
        <v>483737</v>
      </c>
      <c r="AL113" s="919"/>
      <c r="AM113" s="919"/>
      <c r="AN113" s="919"/>
      <c r="AO113" s="920"/>
      <c r="AP113" s="922">
        <v>7.4</v>
      </c>
      <c r="AQ113" s="923"/>
      <c r="AR113" s="923"/>
      <c r="AS113" s="923"/>
      <c r="AT113" s="924"/>
      <c r="AU113" s="932"/>
      <c r="AV113" s="933"/>
      <c r="AW113" s="933"/>
      <c r="AX113" s="933"/>
      <c r="AY113" s="933"/>
      <c r="AZ113" s="817" t="s">
        <v>452</v>
      </c>
      <c r="BA113" s="752"/>
      <c r="BB113" s="752"/>
      <c r="BC113" s="752"/>
      <c r="BD113" s="752"/>
      <c r="BE113" s="752"/>
      <c r="BF113" s="752"/>
      <c r="BG113" s="752"/>
      <c r="BH113" s="752"/>
      <c r="BI113" s="752"/>
      <c r="BJ113" s="752"/>
      <c r="BK113" s="752"/>
      <c r="BL113" s="752"/>
      <c r="BM113" s="752"/>
      <c r="BN113" s="752"/>
      <c r="BO113" s="752"/>
      <c r="BP113" s="753"/>
      <c r="BQ113" s="789" t="s">
        <v>440</v>
      </c>
      <c r="BR113" s="790"/>
      <c r="BS113" s="790"/>
      <c r="BT113" s="790"/>
      <c r="BU113" s="790"/>
      <c r="BV113" s="790" t="s">
        <v>444</v>
      </c>
      <c r="BW113" s="790"/>
      <c r="BX113" s="790"/>
      <c r="BY113" s="790"/>
      <c r="BZ113" s="790"/>
      <c r="CA113" s="790" t="s">
        <v>440</v>
      </c>
      <c r="CB113" s="790"/>
      <c r="CC113" s="790"/>
      <c r="CD113" s="790"/>
      <c r="CE113" s="790"/>
      <c r="CF113" s="875" t="s">
        <v>440</v>
      </c>
      <c r="CG113" s="876"/>
      <c r="CH113" s="876"/>
      <c r="CI113" s="876"/>
      <c r="CJ113" s="876"/>
      <c r="CK113" s="927"/>
      <c r="CL113" s="821"/>
      <c r="CM113" s="817"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444</v>
      </c>
      <c r="DM113" s="780"/>
      <c r="DN113" s="780"/>
      <c r="DO113" s="780"/>
      <c r="DP113" s="781"/>
      <c r="DQ113" s="782" t="s">
        <v>443</v>
      </c>
      <c r="DR113" s="780"/>
      <c r="DS113" s="780"/>
      <c r="DT113" s="780"/>
      <c r="DU113" s="781"/>
      <c r="DV113" s="824" t="s">
        <v>440</v>
      </c>
      <c r="DW113" s="825"/>
      <c r="DX113" s="825"/>
      <c r="DY113" s="825"/>
      <c r="DZ113" s="826"/>
    </row>
    <row r="114" spans="1:130" s="226"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444</v>
      </c>
      <c r="AB114" s="780"/>
      <c r="AC114" s="780"/>
      <c r="AD114" s="780"/>
      <c r="AE114" s="781"/>
      <c r="AF114" s="782" t="s">
        <v>444</v>
      </c>
      <c r="AG114" s="780"/>
      <c r="AH114" s="780"/>
      <c r="AI114" s="780"/>
      <c r="AJ114" s="781"/>
      <c r="AK114" s="782" t="s">
        <v>440</v>
      </c>
      <c r="AL114" s="780"/>
      <c r="AM114" s="780"/>
      <c r="AN114" s="780"/>
      <c r="AO114" s="781"/>
      <c r="AP114" s="824" t="s">
        <v>440</v>
      </c>
      <c r="AQ114" s="825"/>
      <c r="AR114" s="825"/>
      <c r="AS114" s="825"/>
      <c r="AT114" s="826"/>
      <c r="AU114" s="932"/>
      <c r="AV114" s="933"/>
      <c r="AW114" s="933"/>
      <c r="AX114" s="933"/>
      <c r="AY114" s="933"/>
      <c r="AZ114" s="817" t="s">
        <v>455</v>
      </c>
      <c r="BA114" s="752"/>
      <c r="BB114" s="752"/>
      <c r="BC114" s="752"/>
      <c r="BD114" s="752"/>
      <c r="BE114" s="752"/>
      <c r="BF114" s="752"/>
      <c r="BG114" s="752"/>
      <c r="BH114" s="752"/>
      <c r="BI114" s="752"/>
      <c r="BJ114" s="752"/>
      <c r="BK114" s="752"/>
      <c r="BL114" s="752"/>
      <c r="BM114" s="752"/>
      <c r="BN114" s="752"/>
      <c r="BO114" s="752"/>
      <c r="BP114" s="753"/>
      <c r="BQ114" s="789">
        <v>2180812</v>
      </c>
      <c r="BR114" s="790"/>
      <c r="BS114" s="790"/>
      <c r="BT114" s="790"/>
      <c r="BU114" s="790"/>
      <c r="BV114" s="790">
        <v>2111723</v>
      </c>
      <c r="BW114" s="790"/>
      <c r="BX114" s="790"/>
      <c r="BY114" s="790"/>
      <c r="BZ114" s="790"/>
      <c r="CA114" s="790">
        <v>2067090</v>
      </c>
      <c r="CB114" s="790"/>
      <c r="CC114" s="790"/>
      <c r="CD114" s="790"/>
      <c r="CE114" s="790"/>
      <c r="CF114" s="875">
        <v>31.5</v>
      </c>
      <c r="CG114" s="876"/>
      <c r="CH114" s="876"/>
      <c r="CI114" s="876"/>
      <c r="CJ114" s="876"/>
      <c r="CK114" s="927"/>
      <c r="CL114" s="821"/>
      <c r="CM114" s="817"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4" t="s">
        <v>440</v>
      </c>
      <c r="DW114" s="825"/>
      <c r="DX114" s="825"/>
      <c r="DY114" s="825"/>
      <c r="DZ114" s="826"/>
    </row>
    <row r="115" spans="1:130" s="226"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443</v>
      </c>
      <c r="AG115" s="919"/>
      <c r="AH115" s="919"/>
      <c r="AI115" s="919"/>
      <c r="AJ115" s="920"/>
      <c r="AK115" s="921" t="s">
        <v>440</v>
      </c>
      <c r="AL115" s="919"/>
      <c r="AM115" s="919"/>
      <c r="AN115" s="919"/>
      <c r="AO115" s="920"/>
      <c r="AP115" s="922" t="s">
        <v>440</v>
      </c>
      <c r="AQ115" s="923"/>
      <c r="AR115" s="923"/>
      <c r="AS115" s="923"/>
      <c r="AT115" s="924"/>
      <c r="AU115" s="932"/>
      <c r="AV115" s="933"/>
      <c r="AW115" s="933"/>
      <c r="AX115" s="933"/>
      <c r="AY115" s="933"/>
      <c r="AZ115" s="817" t="s">
        <v>458</v>
      </c>
      <c r="BA115" s="752"/>
      <c r="BB115" s="752"/>
      <c r="BC115" s="752"/>
      <c r="BD115" s="752"/>
      <c r="BE115" s="752"/>
      <c r="BF115" s="752"/>
      <c r="BG115" s="752"/>
      <c r="BH115" s="752"/>
      <c r="BI115" s="752"/>
      <c r="BJ115" s="752"/>
      <c r="BK115" s="752"/>
      <c r="BL115" s="752"/>
      <c r="BM115" s="752"/>
      <c r="BN115" s="752"/>
      <c r="BO115" s="752"/>
      <c r="BP115" s="753"/>
      <c r="BQ115" s="789" t="s">
        <v>440</v>
      </c>
      <c r="BR115" s="790"/>
      <c r="BS115" s="790"/>
      <c r="BT115" s="790"/>
      <c r="BU115" s="790"/>
      <c r="BV115" s="790" t="s">
        <v>444</v>
      </c>
      <c r="BW115" s="790"/>
      <c r="BX115" s="790"/>
      <c r="BY115" s="790"/>
      <c r="BZ115" s="790"/>
      <c r="CA115" s="790" t="s">
        <v>440</v>
      </c>
      <c r="CB115" s="790"/>
      <c r="CC115" s="790"/>
      <c r="CD115" s="790"/>
      <c r="CE115" s="790"/>
      <c r="CF115" s="875" t="s">
        <v>440</v>
      </c>
      <c r="CG115" s="876"/>
      <c r="CH115" s="876"/>
      <c r="CI115" s="876"/>
      <c r="CJ115" s="876"/>
      <c r="CK115" s="927"/>
      <c r="CL115" s="821"/>
      <c r="CM115" s="817"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688352</v>
      </c>
      <c r="DH115" s="780"/>
      <c r="DI115" s="780"/>
      <c r="DJ115" s="780"/>
      <c r="DK115" s="781"/>
      <c r="DL115" s="782">
        <v>688352</v>
      </c>
      <c r="DM115" s="780"/>
      <c r="DN115" s="780"/>
      <c r="DO115" s="780"/>
      <c r="DP115" s="781"/>
      <c r="DQ115" s="782">
        <v>688352</v>
      </c>
      <c r="DR115" s="780"/>
      <c r="DS115" s="780"/>
      <c r="DT115" s="780"/>
      <c r="DU115" s="781"/>
      <c r="DV115" s="824">
        <v>10.5</v>
      </c>
      <c r="DW115" s="825"/>
      <c r="DX115" s="825"/>
      <c r="DY115" s="825"/>
      <c r="DZ115" s="826"/>
    </row>
    <row r="116" spans="1:130" s="226"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443</v>
      </c>
      <c r="AG116" s="780"/>
      <c r="AH116" s="780"/>
      <c r="AI116" s="780"/>
      <c r="AJ116" s="781"/>
      <c r="AK116" s="782" t="s">
        <v>440</v>
      </c>
      <c r="AL116" s="780"/>
      <c r="AM116" s="780"/>
      <c r="AN116" s="780"/>
      <c r="AO116" s="781"/>
      <c r="AP116" s="824" t="s">
        <v>444</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789" t="s">
        <v>444</v>
      </c>
      <c r="BR116" s="790"/>
      <c r="BS116" s="790"/>
      <c r="BT116" s="790"/>
      <c r="BU116" s="790"/>
      <c r="BV116" s="790" t="s">
        <v>444</v>
      </c>
      <c r="BW116" s="790"/>
      <c r="BX116" s="790"/>
      <c r="BY116" s="790"/>
      <c r="BZ116" s="790"/>
      <c r="CA116" s="790" t="s">
        <v>440</v>
      </c>
      <c r="CB116" s="790"/>
      <c r="CC116" s="790"/>
      <c r="CD116" s="790"/>
      <c r="CE116" s="790"/>
      <c r="CF116" s="875" t="s">
        <v>444</v>
      </c>
      <c r="CG116" s="876"/>
      <c r="CH116" s="876"/>
      <c r="CI116" s="876"/>
      <c r="CJ116" s="876"/>
      <c r="CK116" s="927"/>
      <c r="CL116" s="821"/>
      <c r="CM116" s="817"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444</v>
      </c>
      <c r="DM116" s="780"/>
      <c r="DN116" s="780"/>
      <c r="DO116" s="780"/>
      <c r="DP116" s="781"/>
      <c r="DQ116" s="782" t="s">
        <v>440</v>
      </c>
      <c r="DR116" s="780"/>
      <c r="DS116" s="780"/>
      <c r="DT116" s="780"/>
      <c r="DU116" s="781"/>
      <c r="DV116" s="824" t="s">
        <v>444</v>
      </c>
      <c r="DW116" s="825"/>
      <c r="DX116" s="825"/>
      <c r="DY116" s="825"/>
      <c r="DZ116" s="826"/>
    </row>
    <row r="117" spans="1:130" s="226"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1133170</v>
      </c>
      <c r="AB117" s="903"/>
      <c r="AC117" s="903"/>
      <c r="AD117" s="903"/>
      <c r="AE117" s="904"/>
      <c r="AF117" s="905">
        <v>1235451</v>
      </c>
      <c r="AG117" s="903"/>
      <c r="AH117" s="903"/>
      <c r="AI117" s="903"/>
      <c r="AJ117" s="904"/>
      <c r="AK117" s="905">
        <v>1206187</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789" t="s">
        <v>465</v>
      </c>
      <c r="BR117" s="790"/>
      <c r="BS117" s="790"/>
      <c r="BT117" s="790"/>
      <c r="BU117" s="790"/>
      <c r="BV117" s="790" t="s">
        <v>466</v>
      </c>
      <c r="BW117" s="790"/>
      <c r="BX117" s="790"/>
      <c r="BY117" s="790"/>
      <c r="BZ117" s="790"/>
      <c r="CA117" s="790" t="s">
        <v>467</v>
      </c>
      <c r="CB117" s="790"/>
      <c r="CC117" s="790"/>
      <c r="CD117" s="790"/>
      <c r="CE117" s="790"/>
      <c r="CF117" s="875" t="s">
        <v>468</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465</v>
      </c>
      <c r="DH117" s="780"/>
      <c r="DI117" s="780"/>
      <c r="DJ117" s="780"/>
      <c r="DK117" s="781"/>
      <c r="DL117" s="782" t="s">
        <v>466</v>
      </c>
      <c r="DM117" s="780"/>
      <c r="DN117" s="780"/>
      <c r="DO117" s="780"/>
      <c r="DP117" s="781"/>
      <c r="DQ117" s="782" t="s">
        <v>470</v>
      </c>
      <c r="DR117" s="780"/>
      <c r="DS117" s="780"/>
      <c r="DT117" s="780"/>
      <c r="DU117" s="781"/>
      <c r="DV117" s="824" t="s">
        <v>471</v>
      </c>
      <c r="DW117" s="825"/>
      <c r="DX117" s="825"/>
      <c r="DY117" s="825"/>
      <c r="DZ117" s="826"/>
    </row>
    <row r="118" spans="1:130" s="226"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473</v>
      </c>
      <c r="BR118" s="845"/>
      <c r="BS118" s="845"/>
      <c r="BT118" s="845"/>
      <c r="BU118" s="845"/>
      <c r="BV118" s="845" t="s">
        <v>467</v>
      </c>
      <c r="BW118" s="845"/>
      <c r="BX118" s="845"/>
      <c r="BY118" s="845"/>
      <c r="BZ118" s="845"/>
      <c r="CA118" s="845" t="s">
        <v>471</v>
      </c>
      <c r="CB118" s="845"/>
      <c r="CC118" s="845"/>
      <c r="CD118" s="845"/>
      <c r="CE118" s="845"/>
      <c r="CF118" s="875" t="s">
        <v>466</v>
      </c>
      <c r="CG118" s="876"/>
      <c r="CH118" s="876"/>
      <c r="CI118" s="876"/>
      <c r="CJ118" s="876"/>
      <c r="CK118" s="927"/>
      <c r="CL118" s="821"/>
      <c r="CM118" s="817"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466</v>
      </c>
      <c r="DH118" s="780"/>
      <c r="DI118" s="780"/>
      <c r="DJ118" s="780"/>
      <c r="DK118" s="781"/>
      <c r="DL118" s="782" t="s">
        <v>466</v>
      </c>
      <c r="DM118" s="780"/>
      <c r="DN118" s="780"/>
      <c r="DO118" s="780"/>
      <c r="DP118" s="781"/>
      <c r="DQ118" s="782" t="s">
        <v>466</v>
      </c>
      <c r="DR118" s="780"/>
      <c r="DS118" s="780"/>
      <c r="DT118" s="780"/>
      <c r="DU118" s="781"/>
      <c r="DV118" s="824" t="s">
        <v>470</v>
      </c>
      <c r="DW118" s="825"/>
      <c r="DX118" s="825"/>
      <c r="DY118" s="825"/>
      <c r="DZ118" s="826"/>
    </row>
    <row r="119" spans="1:130" s="226" customFormat="1" ht="26.25" customHeight="1" x14ac:dyDescent="0.2">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467</v>
      </c>
      <c r="AB119" s="889"/>
      <c r="AC119" s="889"/>
      <c r="AD119" s="889"/>
      <c r="AE119" s="890"/>
      <c r="AF119" s="891" t="s">
        <v>468</v>
      </c>
      <c r="AG119" s="889"/>
      <c r="AH119" s="889"/>
      <c r="AI119" s="889"/>
      <c r="AJ119" s="890"/>
      <c r="AK119" s="891" t="s">
        <v>470</v>
      </c>
      <c r="AL119" s="889"/>
      <c r="AM119" s="889"/>
      <c r="AN119" s="889"/>
      <c r="AO119" s="890"/>
      <c r="AP119" s="892" t="s">
        <v>466</v>
      </c>
      <c r="AQ119" s="893"/>
      <c r="AR119" s="893"/>
      <c r="AS119" s="893"/>
      <c r="AT119" s="894"/>
      <c r="AU119" s="934"/>
      <c r="AV119" s="935"/>
      <c r="AW119" s="935"/>
      <c r="AX119" s="935"/>
      <c r="AY119" s="935"/>
      <c r="AZ119" s="247" t="s">
        <v>190</v>
      </c>
      <c r="BA119" s="247"/>
      <c r="BB119" s="247"/>
      <c r="BC119" s="247"/>
      <c r="BD119" s="247"/>
      <c r="BE119" s="247"/>
      <c r="BF119" s="247"/>
      <c r="BG119" s="247"/>
      <c r="BH119" s="247"/>
      <c r="BI119" s="247"/>
      <c r="BJ119" s="247"/>
      <c r="BK119" s="247"/>
      <c r="BL119" s="247"/>
      <c r="BM119" s="247"/>
      <c r="BN119" s="247"/>
      <c r="BO119" s="877" t="s">
        <v>475</v>
      </c>
      <c r="BP119" s="878"/>
      <c r="BQ119" s="879">
        <v>18605017</v>
      </c>
      <c r="BR119" s="845"/>
      <c r="BS119" s="845"/>
      <c r="BT119" s="845"/>
      <c r="BU119" s="845"/>
      <c r="BV119" s="845">
        <v>18544874</v>
      </c>
      <c r="BW119" s="845"/>
      <c r="BX119" s="845"/>
      <c r="BY119" s="845"/>
      <c r="BZ119" s="845"/>
      <c r="CA119" s="845">
        <v>17960526</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477</v>
      </c>
      <c r="DH119" s="764"/>
      <c r="DI119" s="764"/>
      <c r="DJ119" s="764"/>
      <c r="DK119" s="765"/>
      <c r="DL119" s="766" t="s">
        <v>467</v>
      </c>
      <c r="DM119" s="764"/>
      <c r="DN119" s="764"/>
      <c r="DO119" s="764"/>
      <c r="DP119" s="765"/>
      <c r="DQ119" s="766" t="s">
        <v>468</v>
      </c>
      <c r="DR119" s="764"/>
      <c r="DS119" s="764"/>
      <c r="DT119" s="764"/>
      <c r="DU119" s="765"/>
      <c r="DV119" s="848" t="s">
        <v>465</v>
      </c>
      <c r="DW119" s="849"/>
      <c r="DX119" s="849"/>
      <c r="DY119" s="849"/>
      <c r="DZ119" s="850"/>
    </row>
    <row r="120" spans="1:130" s="226" customFormat="1" ht="26.25" customHeight="1" x14ac:dyDescent="0.2">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468</v>
      </c>
      <c r="AB120" s="780"/>
      <c r="AC120" s="780"/>
      <c r="AD120" s="780"/>
      <c r="AE120" s="781"/>
      <c r="AF120" s="782" t="s">
        <v>466</v>
      </c>
      <c r="AG120" s="780"/>
      <c r="AH120" s="780"/>
      <c r="AI120" s="780"/>
      <c r="AJ120" s="781"/>
      <c r="AK120" s="782" t="s">
        <v>470</v>
      </c>
      <c r="AL120" s="780"/>
      <c r="AM120" s="780"/>
      <c r="AN120" s="780"/>
      <c r="AO120" s="781"/>
      <c r="AP120" s="824" t="s">
        <v>478</v>
      </c>
      <c r="AQ120" s="825"/>
      <c r="AR120" s="825"/>
      <c r="AS120" s="825"/>
      <c r="AT120" s="826"/>
      <c r="AU120" s="880" t="s">
        <v>479</v>
      </c>
      <c r="AV120" s="881"/>
      <c r="AW120" s="881"/>
      <c r="AX120" s="881"/>
      <c r="AY120" s="882"/>
      <c r="AZ120" s="860" t="s">
        <v>480</v>
      </c>
      <c r="BA120" s="810"/>
      <c r="BB120" s="810"/>
      <c r="BC120" s="810"/>
      <c r="BD120" s="810"/>
      <c r="BE120" s="810"/>
      <c r="BF120" s="810"/>
      <c r="BG120" s="810"/>
      <c r="BH120" s="810"/>
      <c r="BI120" s="810"/>
      <c r="BJ120" s="810"/>
      <c r="BK120" s="810"/>
      <c r="BL120" s="810"/>
      <c r="BM120" s="810"/>
      <c r="BN120" s="810"/>
      <c r="BO120" s="810"/>
      <c r="BP120" s="811"/>
      <c r="BQ120" s="861">
        <v>4308035</v>
      </c>
      <c r="BR120" s="842"/>
      <c r="BS120" s="842"/>
      <c r="BT120" s="842"/>
      <c r="BU120" s="842"/>
      <c r="BV120" s="842">
        <v>5127499</v>
      </c>
      <c r="BW120" s="842"/>
      <c r="BX120" s="842"/>
      <c r="BY120" s="842"/>
      <c r="BZ120" s="842"/>
      <c r="CA120" s="842">
        <v>5554548</v>
      </c>
      <c r="CB120" s="842"/>
      <c r="CC120" s="842"/>
      <c r="CD120" s="842"/>
      <c r="CE120" s="842"/>
      <c r="CF120" s="866">
        <v>84.7</v>
      </c>
      <c r="CG120" s="867"/>
      <c r="CH120" s="867"/>
      <c r="CI120" s="867"/>
      <c r="CJ120" s="867"/>
      <c r="CK120" s="868" t="s">
        <v>481</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7544492</v>
      </c>
      <c r="DH120" s="842"/>
      <c r="DI120" s="842"/>
      <c r="DJ120" s="842"/>
      <c r="DK120" s="842"/>
      <c r="DL120" s="842">
        <v>7210806</v>
      </c>
      <c r="DM120" s="842"/>
      <c r="DN120" s="842"/>
      <c r="DO120" s="842"/>
      <c r="DP120" s="842"/>
      <c r="DQ120" s="842">
        <v>7157427</v>
      </c>
      <c r="DR120" s="842"/>
      <c r="DS120" s="842"/>
      <c r="DT120" s="842"/>
      <c r="DU120" s="842"/>
      <c r="DV120" s="843">
        <v>109.2</v>
      </c>
      <c r="DW120" s="843"/>
      <c r="DX120" s="843"/>
      <c r="DY120" s="843"/>
      <c r="DZ120" s="844"/>
    </row>
    <row r="121" spans="1:130" s="226"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483</v>
      </c>
      <c r="AB121" s="780"/>
      <c r="AC121" s="780"/>
      <c r="AD121" s="780"/>
      <c r="AE121" s="781"/>
      <c r="AF121" s="782" t="s">
        <v>473</v>
      </c>
      <c r="AG121" s="780"/>
      <c r="AH121" s="780"/>
      <c r="AI121" s="780"/>
      <c r="AJ121" s="781"/>
      <c r="AK121" s="782" t="s">
        <v>468</v>
      </c>
      <c r="AL121" s="780"/>
      <c r="AM121" s="780"/>
      <c r="AN121" s="780"/>
      <c r="AO121" s="781"/>
      <c r="AP121" s="824" t="s">
        <v>468</v>
      </c>
      <c r="AQ121" s="825"/>
      <c r="AR121" s="825"/>
      <c r="AS121" s="825"/>
      <c r="AT121" s="826"/>
      <c r="AU121" s="883"/>
      <c r="AV121" s="884"/>
      <c r="AW121" s="884"/>
      <c r="AX121" s="884"/>
      <c r="AY121" s="885"/>
      <c r="AZ121" s="817" t="s">
        <v>484</v>
      </c>
      <c r="BA121" s="752"/>
      <c r="BB121" s="752"/>
      <c r="BC121" s="752"/>
      <c r="BD121" s="752"/>
      <c r="BE121" s="752"/>
      <c r="BF121" s="752"/>
      <c r="BG121" s="752"/>
      <c r="BH121" s="752"/>
      <c r="BI121" s="752"/>
      <c r="BJ121" s="752"/>
      <c r="BK121" s="752"/>
      <c r="BL121" s="752"/>
      <c r="BM121" s="752"/>
      <c r="BN121" s="752"/>
      <c r="BO121" s="752"/>
      <c r="BP121" s="753"/>
      <c r="BQ121" s="789">
        <v>524600</v>
      </c>
      <c r="BR121" s="790"/>
      <c r="BS121" s="790"/>
      <c r="BT121" s="790"/>
      <c r="BU121" s="790"/>
      <c r="BV121" s="790">
        <v>899200</v>
      </c>
      <c r="BW121" s="790"/>
      <c r="BX121" s="790"/>
      <c r="BY121" s="790"/>
      <c r="BZ121" s="790"/>
      <c r="CA121" s="790">
        <v>899200</v>
      </c>
      <c r="CB121" s="790"/>
      <c r="CC121" s="790"/>
      <c r="CD121" s="790"/>
      <c r="CE121" s="790"/>
      <c r="CF121" s="875">
        <v>13.7</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789" t="s">
        <v>483</v>
      </c>
      <c r="DH121" s="790"/>
      <c r="DI121" s="790"/>
      <c r="DJ121" s="790"/>
      <c r="DK121" s="790"/>
      <c r="DL121" s="790" t="s">
        <v>486</v>
      </c>
      <c r="DM121" s="790"/>
      <c r="DN121" s="790"/>
      <c r="DO121" s="790"/>
      <c r="DP121" s="790"/>
      <c r="DQ121" s="790" t="s">
        <v>468</v>
      </c>
      <c r="DR121" s="790"/>
      <c r="DS121" s="790"/>
      <c r="DT121" s="790"/>
      <c r="DU121" s="790"/>
      <c r="DV121" s="796" t="s">
        <v>466</v>
      </c>
      <c r="DW121" s="796"/>
      <c r="DX121" s="796"/>
      <c r="DY121" s="796"/>
      <c r="DZ121" s="797"/>
    </row>
    <row r="122" spans="1:130" s="226" customFormat="1" ht="26.25" customHeight="1" x14ac:dyDescent="0.2">
      <c r="A122" s="820"/>
      <c r="B122" s="821"/>
      <c r="C122" s="817"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468</v>
      </c>
      <c r="AG122" s="780"/>
      <c r="AH122" s="780"/>
      <c r="AI122" s="780"/>
      <c r="AJ122" s="781"/>
      <c r="AK122" s="782" t="s">
        <v>466</v>
      </c>
      <c r="AL122" s="780"/>
      <c r="AM122" s="780"/>
      <c r="AN122" s="780"/>
      <c r="AO122" s="781"/>
      <c r="AP122" s="824" t="s">
        <v>473</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11031231</v>
      </c>
      <c r="BR122" s="845"/>
      <c r="BS122" s="845"/>
      <c r="BT122" s="845"/>
      <c r="BU122" s="845"/>
      <c r="BV122" s="845">
        <v>11117612</v>
      </c>
      <c r="BW122" s="845"/>
      <c r="BX122" s="845"/>
      <c r="BY122" s="845"/>
      <c r="BZ122" s="845"/>
      <c r="CA122" s="845">
        <v>10725676</v>
      </c>
      <c r="CB122" s="845"/>
      <c r="CC122" s="845"/>
      <c r="CD122" s="845"/>
      <c r="CE122" s="845"/>
      <c r="CF122" s="846">
        <v>163.6</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789" t="s">
        <v>471</v>
      </c>
      <c r="DH122" s="790"/>
      <c r="DI122" s="790"/>
      <c r="DJ122" s="790"/>
      <c r="DK122" s="790"/>
      <c r="DL122" s="790" t="s">
        <v>466</v>
      </c>
      <c r="DM122" s="790"/>
      <c r="DN122" s="790"/>
      <c r="DO122" s="790"/>
      <c r="DP122" s="790"/>
      <c r="DQ122" s="790" t="s">
        <v>466</v>
      </c>
      <c r="DR122" s="790"/>
      <c r="DS122" s="790"/>
      <c r="DT122" s="790"/>
      <c r="DU122" s="790"/>
      <c r="DV122" s="796" t="s">
        <v>471</v>
      </c>
      <c r="DW122" s="796"/>
      <c r="DX122" s="796"/>
      <c r="DY122" s="796"/>
      <c r="DZ122" s="797"/>
    </row>
    <row r="123" spans="1:130" s="226" customFormat="1" ht="26.25" customHeight="1" x14ac:dyDescent="0.2">
      <c r="A123" s="820"/>
      <c r="B123" s="821"/>
      <c r="C123" s="817"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486</v>
      </c>
      <c r="AB123" s="780"/>
      <c r="AC123" s="780"/>
      <c r="AD123" s="780"/>
      <c r="AE123" s="781"/>
      <c r="AF123" s="782" t="s">
        <v>477</v>
      </c>
      <c r="AG123" s="780"/>
      <c r="AH123" s="780"/>
      <c r="AI123" s="780"/>
      <c r="AJ123" s="781"/>
      <c r="AK123" s="782" t="s">
        <v>486</v>
      </c>
      <c r="AL123" s="780"/>
      <c r="AM123" s="780"/>
      <c r="AN123" s="780"/>
      <c r="AO123" s="781"/>
      <c r="AP123" s="824" t="s">
        <v>473</v>
      </c>
      <c r="AQ123" s="825"/>
      <c r="AR123" s="825"/>
      <c r="AS123" s="825"/>
      <c r="AT123" s="826"/>
      <c r="AU123" s="886"/>
      <c r="AV123" s="887"/>
      <c r="AW123" s="887"/>
      <c r="AX123" s="887"/>
      <c r="AY123" s="887"/>
      <c r="AZ123" s="247" t="s">
        <v>190</v>
      </c>
      <c r="BA123" s="247"/>
      <c r="BB123" s="247"/>
      <c r="BC123" s="247"/>
      <c r="BD123" s="247"/>
      <c r="BE123" s="247"/>
      <c r="BF123" s="247"/>
      <c r="BG123" s="247"/>
      <c r="BH123" s="247"/>
      <c r="BI123" s="247"/>
      <c r="BJ123" s="247"/>
      <c r="BK123" s="247"/>
      <c r="BL123" s="247"/>
      <c r="BM123" s="247"/>
      <c r="BN123" s="247"/>
      <c r="BO123" s="877" t="s">
        <v>489</v>
      </c>
      <c r="BP123" s="878"/>
      <c r="BQ123" s="832">
        <v>15863866</v>
      </c>
      <c r="BR123" s="833"/>
      <c r="BS123" s="833"/>
      <c r="BT123" s="833"/>
      <c r="BU123" s="833"/>
      <c r="BV123" s="833">
        <v>17144311</v>
      </c>
      <c r="BW123" s="833"/>
      <c r="BX123" s="833"/>
      <c r="BY123" s="833"/>
      <c r="BZ123" s="833"/>
      <c r="CA123" s="833">
        <v>17179424</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478</v>
      </c>
      <c r="DH123" s="780"/>
      <c r="DI123" s="780"/>
      <c r="DJ123" s="780"/>
      <c r="DK123" s="781"/>
      <c r="DL123" s="782" t="s">
        <v>468</v>
      </c>
      <c r="DM123" s="780"/>
      <c r="DN123" s="780"/>
      <c r="DO123" s="780"/>
      <c r="DP123" s="781"/>
      <c r="DQ123" s="782" t="s">
        <v>473</v>
      </c>
      <c r="DR123" s="780"/>
      <c r="DS123" s="780"/>
      <c r="DT123" s="780"/>
      <c r="DU123" s="781"/>
      <c r="DV123" s="824" t="s">
        <v>483</v>
      </c>
      <c r="DW123" s="825"/>
      <c r="DX123" s="825"/>
      <c r="DY123" s="825"/>
      <c r="DZ123" s="826"/>
    </row>
    <row r="124" spans="1:130" s="226" customFormat="1" ht="26.25" customHeight="1" thickBot="1" x14ac:dyDescent="0.25">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471</v>
      </c>
      <c r="AB124" s="780"/>
      <c r="AC124" s="780"/>
      <c r="AD124" s="780"/>
      <c r="AE124" s="781"/>
      <c r="AF124" s="782" t="s">
        <v>477</v>
      </c>
      <c r="AG124" s="780"/>
      <c r="AH124" s="780"/>
      <c r="AI124" s="780"/>
      <c r="AJ124" s="781"/>
      <c r="AK124" s="782" t="s">
        <v>471</v>
      </c>
      <c r="AL124" s="780"/>
      <c r="AM124" s="780"/>
      <c r="AN124" s="780"/>
      <c r="AO124" s="781"/>
      <c r="AP124" s="824" t="s">
        <v>471</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44.4</v>
      </c>
      <c r="BR124" s="831"/>
      <c r="BS124" s="831"/>
      <c r="BT124" s="831"/>
      <c r="BU124" s="831"/>
      <c r="BV124" s="831">
        <v>20.8</v>
      </c>
      <c r="BW124" s="831"/>
      <c r="BX124" s="831"/>
      <c r="BY124" s="831"/>
      <c r="BZ124" s="831"/>
      <c r="CA124" s="831">
        <v>11.9</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465</v>
      </c>
      <c r="DM124" s="764"/>
      <c r="DN124" s="764"/>
      <c r="DO124" s="764"/>
      <c r="DP124" s="765"/>
      <c r="DQ124" s="766" t="s">
        <v>478</v>
      </c>
      <c r="DR124" s="764"/>
      <c r="DS124" s="764"/>
      <c r="DT124" s="764"/>
      <c r="DU124" s="765"/>
      <c r="DV124" s="848" t="s">
        <v>467</v>
      </c>
      <c r="DW124" s="849"/>
      <c r="DX124" s="849"/>
      <c r="DY124" s="849"/>
      <c r="DZ124" s="850"/>
    </row>
    <row r="125" spans="1:130" s="226" customFormat="1" ht="26.25" customHeight="1" x14ac:dyDescent="0.2">
      <c r="A125" s="820"/>
      <c r="B125" s="821"/>
      <c r="C125" s="817"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478</v>
      </c>
      <c r="AB125" s="780"/>
      <c r="AC125" s="780"/>
      <c r="AD125" s="780"/>
      <c r="AE125" s="781"/>
      <c r="AF125" s="782" t="s">
        <v>483</v>
      </c>
      <c r="AG125" s="780"/>
      <c r="AH125" s="780"/>
      <c r="AI125" s="780"/>
      <c r="AJ125" s="781"/>
      <c r="AK125" s="782" t="s">
        <v>473</v>
      </c>
      <c r="AL125" s="780"/>
      <c r="AM125" s="780"/>
      <c r="AN125" s="780"/>
      <c r="AO125" s="781"/>
      <c r="AP125" s="824" t="s">
        <v>465</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493</v>
      </c>
      <c r="CL125" s="852"/>
      <c r="CM125" s="852"/>
      <c r="CN125" s="852"/>
      <c r="CO125" s="853"/>
      <c r="CP125" s="860" t="s">
        <v>494</v>
      </c>
      <c r="CQ125" s="810"/>
      <c r="CR125" s="810"/>
      <c r="CS125" s="810"/>
      <c r="CT125" s="810"/>
      <c r="CU125" s="810"/>
      <c r="CV125" s="810"/>
      <c r="CW125" s="810"/>
      <c r="CX125" s="810"/>
      <c r="CY125" s="810"/>
      <c r="CZ125" s="810"/>
      <c r="DA125" s="810"/>
      <c r="DB125" s="810"/>
      <c r="DC125" s="810"/>
      <c r="DD125" s="810"/>
      <c r="DE125" s="810"/>
      <c r="DF125" s="811"/>
      <c r="DG125" s="861" t="s">
        <v>495</v>
      </c>
      <c r="DH125" s="842"/>
      <c r="DI125" s="842"/>
      <c r="DJ125" s="842"/>
      <c r="DK125" s="842"/>
      <c r="DL125" s="842" t="s">
        <v>478</v>
      </c>
      <c r="DM125" s="842"/>
      <c r="DN125" s="842"/>
      <c r="DO125" s="842"/>
      <c r="DP125" s="842"/>
      <c r="DQ125" s="842" t="s">
        <v>478</v>
      </c>
      <c r="DR125" s="842"/>
      <c r="DS125" s="842"/>
      <c r="DT125" s="842"/>
      <c r="DU125" s="842"/>
      <c r="DV125" s="843" t="s">
        <v>468</v>
      </c>
      <c r="DW125" s="843"/>
      <c r="DX125" s="843"/>
      <c r="DY125" s="843"/>
      <c r="DZ125" s="844"/>
    </row>
    <row r="126" spans="1:130" s="226" customFormat="1" ht="26.25" customHeight="1" thickBot="1" x14ac:dyDescent="0.25">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465</v>
      </c>
      <c r="AB126" s="780"/>
      <c r="AC126" s="780"/>
      <c r="AD126" s="780"/>
      <c r="AE126" s="781"/>
      <c r="AF126" s="782" t="s">
        <v>478</v>
      </c>
      <c r="AG126" s="780"/>
      <c r="AH126" s="780"/>
      <c r="AI126" s="780"/>
      <c r="AJ126" s="781"/>
      <c r="AK126" s="782" t="s">
        <v>495</v>
      </c>
      <c r="AL126" s="780"/>
      <c r="AM126" s="780"/>
      <c r="AN126" s="780"/>
      <c r="AO126" s="781"/>
      <c r="AP126" s="824" t="s">
        <v>473</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496</v>
      </c>
      <c r="CQ126" s="752"/>
      <c r="CR126" s="752"/>
      <c r="CS126" s="752"/>
      <c r="CT126" s="752"/>
      <c r="CU126" s="752"/>
      <c r="CV126" s="752"/>
      <c r="CW126" s="752"/>
      <c r="CX126" s="752"/>
      <c r="CY126" s="752"/>
      <c r="CZ126" s="752"/>
      <c r="DA126" s="752"/>
      <c r="DB126" s="752"/>
      <c r="DC126" s="752"/>
      <c r="DD126" s="752"/>
      <c r="DE126" s="752"/>
      <c r="DF126" s="753"/>
      <c r="DG126" s="789" t="s">
        <v>478</v>
      </c>
      <c r="DH126" s="790"/>
      <c r="DI126" s="790"/>
      <c r="DJ126" s="790"/>
      <c r="DK126" s="790"/>
      <c r="DL126" s="790" t="s">
        <v>468</v>
      </c>
      <c r="DM126" s="790"/>
      <c r="DN126" s="790"/>
      <c r="DO126" s="790"/>
      <c r="DP126" s="790"/>
      <c r="DQ126" s="790" t="s">
        <v>473</v>
      </c>
      <c r="DR126" s="790"/>
      <c r="DS126" s="790"/>
      <c r="DT126" s="790"/>
      <c r="DU126" s="790"/>
      <c r="DV126" s="796" t="s">
        <v>478</v>
      </c>
      <c r="DW126" s="796"/>
      <c r="DX126" s="796"/>
      <c r="DY126" s="796"/>
      <c r="DZ126" s="797"/>
    </row>
    <row r="127" spans="1:130" s="226"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478</v>
      </c>
      <c r="AB127" s="780"/>
      <c r="AC127" s="780"/>
      <c r="AD127" s="780"/>
      <c r="AE127" s="781"/>
      <c r="AF127" s="782" t="s">
        <v>478</v>
      </c>
      <c r="AG127" s="780"/>
      <c r="AH127" s="780"/>
      <c r="AI127" s="780"/>
      <c r="AJ127" s="781"/>
      <c r="AK127" s="782" t="s">
        <v>465</v>
      </c>
      <c r="AL127" s="780"/>
      <c r="AM127" s="780"/>
      <c r="AN127" s="780"/>
      <c r="AO127" s="781"/>
      <c r="AP127" s="824" t="s">
        <v>468</v>
      </c>
      <c r="AQ127" s="825"/>
      <c r="AR127" s="825"/>
      <c r="AS127" s="825"/>
      <c r="AT127" s="826"/>
      <c r="AU127" s="228"/>
      <c r="AV127" s="228"/>
      <c r="AW127" s="228"/>
      <c r="AX127" s="841" t="s">
        <v>498</v>
      </c>
      <c r="AY127" s="814"/>
      <c r="AZ127" s="814"/>
      <c r="BA127" s="814"/>
      <c r="BB127" s="814"/>
      <c r="BC127" s="814"/>
      <c r="BD127" s="814"/>
      <c r="BE127" s="815"/>
      <c r="BF127" s="813" t="s">
        <v>499</v>
      </c>
      <c r="BG127" s="814"/>
      <c r="BH127" s="814"/>
      <c r="BI127" s="814"/>
      <c r="BJ127" s="814"/>
      <c r="BK127" s="814"/>
      <c r="BL127" s="815"/>
      <c r="BM127" s="813" t="s">
        <v>500</v>
      </c>
      <c r="BN127" s="814"/>
      <c r="BO127" s="814"/>
      <c r="BP127" s="814"/>
      <c r="BQ127" s="814"/>
      <c r="BR127" s="814"/>
      <c r="BS127" s="815"/>
      <c r="BT127" s="813" t="s">
        <v>501</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502</v>
      </c>
      <c r="CQ127" s="752"/>
      <c r="CR127" s="752"/>
      <c r="CS127" s="752"/>
      <c r="CT127" s="752"/>
      <c r="CU127" s="752"/>
      <c r="CV127" s="752"/>
      <c r="CW127" s="752"/>
      <c r="CX127" s="752"/>
      <c r="CY127" s="752"/>
      <c r="CZ127" s="752"/>
      <c r="DA127" s="752"/>
      <c r="DB127" s="752"/>
      <c r="DC127" s="752"/>
      <c r="DD127" s="752"/>
      <c r="DE127" s="752"/>
      <c r="DF127" s="753"/>
      <c r="DG127" s="789" t="s">
        <v>478</v>
      </c>
      <c r="DH127" s="790"/>
      <c r="DI127" s="790"/>
      <c r="DJ127" s="790"/>
      <c r="DK127" s="790"/>
      <c r="DL127" s="790" t="s">
        <v>478</v>
      </c>
      <c r="DM127" s="790"/>
      <c r="DN127" s="790"/>
      <c r="DO127" s="790"/>
      <c r="DP127" s="790"/>
      <c r="DQ127" s="790" t="s">
        <v>465</v>
      </c>
      <c r="DR127" s="790"/>
      <c r="DS127" s="790"/>
      <c r="DT127" s="790"/>
      <c r="DU127" s="790"/>
      <c r="DV127" s="796" t="s">
        <v>465</v>
      </c>
      <c r="DW127" s="796"/>
      <c r="DX127" s="796"/>
      <c r="DY127" s="796"/>
      <c r="DZ127" s="797"/>
    </row>
    <row r="128" spans="1:130" s="226" customFormat="1" ht="26.25" customHeight="1" thickBot="1" x14ac:dyDescent="0.25">
      <c r="A128" s="798" t="s">
        <v>503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504</v>
      </c>
      <c r="X128" s="800"/>
      <c r="Y128" s="800"/>
      <c r="Z128" s="801"/>
      <c r="AA128" s="802">
        <v>1120</v>
      </c>
      <c r="AB128" s="803"/>
      <c r="AC128" s="803"/>
      <c r="AD128" s="803"/>
      <c r="AE128" s="804"/>
      <c r="AF128" s="805">
        <v>1158</v>
      </c>
      <c r="AG128" s="803"/>
      <c r="AH128" s="803"/>
      <c r="AI128" s="803"/>
      <c r="AJ128" s="804"/>
      <c r="AK128" s="805">
        <v>3764</v>
      </c>
      <c r="AL128" s="803"/>
      <c r="AM128" s="803"/>
      <c r="AN128" s="803"/>
      <c r="AO128" s="804"/>
      <c r="AP128" s="806"/>
      <c r="AQ128" s="807"/>
      <c r="AR128" s="807"/>
      <c r="AS128" s="807"/>
      <c r="AT128" s="808"/>
      <c r="AU128" s="228"/>
      <c r="AV128" s="228"/>
      <c r="AW128" s="228"/>
      <c r="AX128" s="809" t="s">
        <v>505</v>
      </c>
      <c r="AY128" s="810"/>
      <c r="AZ128" s="810"/>
      <c r="BA128" s="810"/>
      <c r="BB128" s="810"/>
      <c r="BC128" s="810"/>
      <c r="BD128" s="810"/>
      <c r="BE128" s="811"/>
      <c r="BF128" s="786" t="s">
        <v>467</v>
      </c>
      <c r="BG128" s="787"/>
      <c r="BH128" s="787"/>
      <c r="BI128" s="787"/>
      <c r="BJ128" s="787"/>
      <c r="BK128" s="787"/>
      <c r="BL128" s="812"/>
      <c r="BM128" s="786">
        <v>13.91</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506</v>
      </c>
      <c r="CQ128" s="730"/>
      <c r="CR128" s="730"/>
      <c r="CS128" s="730"/>
      <c r="CT128" s="730"/>
      <c r="CU128" s="730"/>
      <c r="CV128" s="730"/>
      <c r="CW128" s="730"/>
      <c r="CX128" s="730"/>
      <c r="CY128" s="730"/>
      <c r="CZ128" s="730"/>
      <c r="DA128" s="730"/>
      <c r="DB128" s="730"/>
      <c r="DC128" s="730"/>
      <c r="DD128" s="730"/>
      <c r="DE128" s="730"/>
      <c r="DF128" s="731"/>
      <c r="DG128" s="792" t="s">
        <v>468</v>
      </c>
      <c r="DH128" s="793"/>
      <c r="DI128" s="793"/>
      <c r="DJ128" s="793"/>
      <c r="DK128" s="793"/>
      <c r="DL128" s="793" t="s">
        <v>473</v>
      </c>
      <c r="DM128" s="793"/>
      <c r="DN128" s="793"/>
      <c r="DO128" s="793"/>
      <c r="DP128" s="793"/>
      <c r="DQ128" s="793" t="s">
        <v>471</v>
      </c>
      <c r="DR128" s="793"/>
      <c r="DS128" s="793"/>
      <c r="DT128" s="793"/>
      <c r="DU128" s="793"/>
      <c r="DV128" s="794" t="s">
        <v>473</v>
      </c>
      <c r="DW128" s="794"/>
      <c r="DX128" s="794"/>
      <c r="DY128" s="794"/>
      <c r="DZ128" s="795"/>
    </row>
    <row r="129" spans="1:131" s="226"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7041730</v>
      </c>
      <c r="AB129" s="780"/>
      <c r="AC129" s="780"/>
      <c r="AD129" s="780"/>
      <c r="AE129" s="781"/>
      <c r="AF129" s="782">
        <v>7612384</v>
      </c>
      <c r="AG129" s="780"/>
      <c r="AH129" s="780"/>
      <c r="AI129" s="780"/>
      <c r="AJ129" s="781"/>
      <c r="AK129" s="782">
        <v>7443218</v>
      </c>
      <c r="AL129" s="780"/>
      <c r="AM129" s="780"/>
      <c r="AN129" s="780"/>
      <c r="AO129" s="781"/>
      <c r="AP129" s="783"/>
      <c r="AQ129" s="784"/>
      <c r="AR129" s="784"/>
      <c r="AS129" s="784"/>
      <c r="AT129" s="785"/>
      <c r="AU129" s="229"/>
      <c r="AV129" s="229"/>
      <c r="AW129" s="229"/>
      <c r="AX129" s="751" t="s">
        <v>508</v>
      </c>
      <c r="AY129" s="752"/>
      <c r="AZ129" s="752"/>
      <c r="BA129" s="752"/>
      <c r="BB129" s="752"/>
      <c r="BC129" s="752"/>
      <c r="BD129" s="752"/>
      <c r="BE129" s="753"/>
      <c r="BF129" s="770" t="s">
        <v>495</v>
      </c>
      <c r="BG129" s="771"/>
      <c r="BH129" s="771"/>
      <c r="BI129" s="771"/>
      <c r="BJ129" s="771"/>
      <c r="BK129" s="771"/>
      <c r="BL129" s="772"/>
      <c r="BM129" s="770">
        <v>18.91</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872114</v>
      </c>
      <c r="AB130" s="780"/>
      <c r="AC130" s="780"/>
      <c r="AD130" s="780"/>
      <c r="AE130" s="781"/>
      <c r="AF130" s="782">
        <v>888781</v>
      </c>
      <c r="AG130" s="780"/>
      <c r="AH130" s="780"/>
      <c r="AI130" s="780"/>
      <c r="AJ130" s="781"/>
      <c r="AK130" s="782">
        <v>886693</v>
      </c>
      <c r="AL130" s="780"/>
      <c r="AM130" s="780"/>
      <c r="AN130" s="780"/>
      <c r="AO130" s="781"/>
      <c r="AP130" s="783"/>
      <c r="AQ130" s="784"/>
      <c r="AR130" s="784"/>
      <c r="AS130" s="784"/>
      <c r="AT130" s="785"/>
      <c r="AU130" s="229"/>
      <c r="AV130" s="229"/>
      <c r="AW130" s="229"/>
      <c r="AX130" s="751" t="s">
        <v>511</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6169616</v>
      </c>
      <c r="AB131" s="764"/>
      <c r="AC131" s="764"/>
      <c r="AD131" s="764"/>
      <c r="AE131" s="765"/>
      <c r="AF131" s="766">
        <v>6723603</v>
      </c>
      <c r="AG131" s="764"/>
      <c r="AH131" s="764"/>
      <c r="AI131" s="764"/>
      <c r="AJ131" s="765"/>
      <c r="AK131" s="766">
        <v>6556525</v>
      </c>
      <c r="AL131" s="764"/>
      <c r="AM131" s="764"/>
      <c r="AN131" s="764"/>
      <c r="AO131" s="765"/>
      <c r="AP131" s="767"/>
      <c r="AQ131" s="768"/>
      <c r="AR131" s="768"/>
      <c r="AS131" s="768"/>
      <c r="AT131" s="769"/>
      <c r="AU131" s="229"/>
      <c r="AV131" s="229"/>
      <c r="AW131" s="229"/>
      <c r="AX131" s="729" t="s">
        <v>513</v>
      </c>
      <c r="AY131" s="730"/>
      <c r="AZ131" s="730"/>
      <c r="BA131" s="730"/>
      <c r="BB131" s="730"/>
      <c r="BC131" s="730"/>
      <c r="BD131" s="730"/>
      <c r="BE131" s="731"/>
      <c r="BF131" s="732">
        <v>11.9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4.2131633480000001</v>
      </c>
      <c r="AB132" s="745"/>
      <c r="AC132" s="745"/>
      <c r="AD132" s="745"/>
      <c r="AE132" s="746"/>
      <c r="AF132" s="747">
        <v>5.1387923999999998</v>
      </c>
      <c r="AG132" s="745"/>
      <c r="AH132" s="745"/>
      <c r="AI132" s="745"/>
      <c r="AJ132" s="746"/>
      <c r="AK132" s="747">
        <v>4.8155082150000004</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5.2</v>
      </c>
      <c r="AB133" s="724"/>
      <c r="AC133" s="724"/>
      <c r="AD133" s="724"/>
      <c r="AE133" s="725"/>
      <c r="AF133" s="723">
        <v>4.8</v>
      </c>
      <c r="AG133" s="724"/>
      <c r="AH133" s="724"/>
      <c r="AI133" s="724"/>
      <c r="AJ133" s="725"/>
      <c r="AK133" s="723">
        <v>4.7</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k631FbkeOY0DgkATiBA3oY9aQlqT3Rq/2rRm5Is4s1Gbhy1n4398vJjE5gCl9qndUXJxxu7VQ4E0aLiZU9DzA==" saltValue="NVxps6/u8pgkoYcM91rq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zymXvMlT4K5+lYrnhdHYfT92ZlAR69fLyMoawsDVZd/hVJ/FWYe7wPEF02VfwVRjDyCJhoNFaa/+H+kNjit6aA==" saltValue="9T5C1Qr4sYmzalK3fzhS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kK2Yex4uxCNVv58ciLTepEd+5z2b/EVapynwHmeeBjfJj7aveDMh+NnfFGB2sececljv+ooMvHu2rLc+Em1NQ==" saltValue="ue/rrh4nmuC7kubxL0eY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520</v>
      </c>
      <c r="AP7" s="268"/>
      <c r="AQ7" s="269" t="s">
        <v>521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522</v>
      </c>
      <c r="AQ8" s="275" t="s">
        <v>523</v>
      </c>
      <c r="AR8" s="276" t="s">
        <v>524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525</v>
      </c>
      <c r="AL9" s="1131"/>
      <c r="AM9" s="1131"/>
      <c r="AN9" s="1132"/>
      <c r="AO9" s="277">
        <v>2538794</v>
      </c>
      <c r="AP9" s="277">
        <v>78686</v>
      </c>
      <c r="AQ9" s="278">
        <v>65553</v>
      </c>
      <c r="AR9" s="279">
        <v>20</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526</v>
      </c>
      <c r="AL10" s="1131"/>
      <c r="AM10" s="1131"/>
      <c r="AN10" s="1132"/>
      <c r="AO10" s="280">
        <v>2565</v>
      </c>
      <c r="AP10" s="280">
        <v>79</v>
      </c>
      <c r="AQ10" s="281">
        <v>8503</v>
      </c>
      <c r="AR10" s="282">
        <v>-99.1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527</v>
      </c>
      <c r="AL11" s="1131"/>
      <c r="AM11" s="1131"/>
      <c r="AN11" s="1132"/>
      <c r="AO11" s="280">
        <v>11380</v>
      </c>
      <c r="AP11" s="280">
        <v>353</v>
      </c>
      <c r="AQ11" s="281">
        <v>289</v>
      </c>
      <c r="AR11" s="282">
        <v>22.1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528</v>
      </c>
      <c r="AL12" s="1131"/>
      <c r="AM12" s="1131"/>
      <c r="AN12" s="1132"/>
      <c r="AO12" s="280" t="s">
        <v>529</v>
      </c>
      <c r="AP12" s="280" t="s">
        <v>529</v>
      </c>
      <c r="AQ12" s="281">
        <v>23</v>
      </c>
      <c r="AR12" s="282" t="s">
        <v>529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530</v>
      </c>
      <c r="AL13" s="1131"/>
      <c r="AM13" s="1131"/>
      <c r="AN13" s="1132"/>
      <c r="AO13" s="280">
        <v>83086</v>
      </c>
      <c r="AP13" s="280">
        <v>2575</v>
      </c>
      <c r="AQ13" s="281">
        <v>2667</v>
      </c>
      <c r="AR13" s="282">
        <v>-3.4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531</v>
      </c>
      <c r="AL14" s="1131"/>
      <c r="AM14" s="1131"/>
      <c r="AN14" s="1132"/>
      <c r="AO14" s="280">
        <v>9839</v>
      </c>
      <c r="AP14" s="280">
        <v>305</v>
      </c>
      <c r="AQ14" s="281">
        <v>1163</v>
      </c>
      <c r="AR14" s="282">
        <v>-73.8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532</v>
      </c>
      <c r="AL15" s="1134"/>
      <c r="AM15" s="1134"/>
      <c r="AN15" s="1135"/>
      <c r="AO15" s="280">
        <v>-170541</v>
      </c>
      <c r="AP15" s="280">
        <v>-5286</v>
      </c>
      <c r="AQ15" s="281">
        <v>-4250</v>
      </c>
      <c r="AR15" s="282">
        <v>24.4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190</v>
      </c>
      <c r="AL16" s="1134"/>
      <c r="AM16" s="1134"/>
      <c r="AN16" s="1135"/>
      <c r="AO16" s="280">
        <v>2475123</v>
      </c>
      <c r="AP16" s="280">
        <v>76712</v>
      </c>
      <c r="AQ16" s="281">
        <v>73949</v>
      </c>
      <c r="AR16" s="282">
        <v>3.7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537</v>
      </c>
      <c r="AL21" s="1137"/>
      <c r="AM21" s="1137"/>
      <c r="AN21" s="1138"/>
      <c r="AO21" s="293">
        <v>7.69</v>
      </c>
      <c r="AP21" s="294">
        <v>6.65</v>
      </c>
      <c r="AQ21" s="295">
        <v>1.04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538</v>
      </c>
      <c r="AL22" s="1137"/>
      <c r="AM22" s="1137"/>
      <c r="AN22" s="1138"/>
      <c r="AO22" s="298">
        <v>95.7</v>
      </c>
      <c r="AP22" s="299">
        <v>97</v>
      </c>
      <c r="AQ22" s="300">
        <v>-1.3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520</v>
      </c>
      <c r="AP30" s="268"/>
      <c r="AQ30" s="269" t="s">
        <v>521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522</v>
      </c>
      <c r="AQ31" s="275" t="s">
        <v>523</v>
      </c>
      <c r="AR31" s="276" t="s">
        <v>524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542</v>
      </c>
      <c r="AL32" s="1121"/>
      <c r="AM32" s="1121"/>
      <c r="AN32" s="1122"/>
      <c r="AO32" s="308">
        <v>722450</v>
      </c>
      <c r="AP32" s="308">
        <v>22391</v>
      </c>
      <c r="AQ32" s="309">
        <v>33124</v>
      </c>
      <c r="AR32" s="310">
        <v>-32.4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543</v>
      </c>
      <c r="AL33" s="1121"/>
      <c r="AM33" s="1121"/>
      <c r="AN33" s="1122"/>
      <c r="AO33" s="308" t="s">
        <v>529</v>
      </c>
      <c r="AP33" s="308" t="s">
        <v>529</v>
      </c>
      <c r="AQ33" s="309" t="s">
        <v>529</v>
      </c>
      <c r="AR33" s="310" t="s">
        <v>529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544</v>
      </c>
      <c r="AL34" s="1121"/>
      <c r="AM34" s="1121"/>
      <c r="AN34" s="1122"/>
      <c r="AO34" s="308" t="s">
        <v>529</v>
      </c>
      <c r="AP34" s="308" t="s">
        <v>529</v>
      </c>
      <c r="AQ34" s="309" t="s">
        <v>529</v>
      </c>
      <c r="AR34" s="310" t="s">
        <v>529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545</v>
      </c>
      <c r="AL35" s="1121"/>
      <c r="AM35" s="1121"/>
      <c r="AN35" s="1122"/>
      <c r="AO35" s="308">
        <v>483737</v>
      </c>
      <c r="AP35" s="308">
        <v>14993</v>
      </c>
      <c r="AQ35" s="309">
        <v>9022</v>
      </c>
      <c r="AR35" s="310">
        <v>66.2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546</v>
      </c>
      <c r="AL36" s="1121"/>
      <c r="AM36" s="1121"/>
      <c r="AN36" s="1122"/>
      <c r="AO36" s="308" t="s">
        <v>529</v>
      </c>
      <c r="AP36" s="308" t="s">
        <v>529</v>
      </c>
      <c r="AQ36" s="309">
        <v>1987</v>
      </c>
      <c r="AR36" s="310" t="s">
        <v>529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547</v>
      </c>
      <c r="AL37" s="1121"/>
      <c r="AM37" s="1121"/>
      <c r="AN37" s="1122"/>
      <c r="AO37" s="308" t="s">
        <v>529</v>
      </c>
      <c r="AP37" s="308" t="s">
        <v>529</v>
      </c>
      <c r="AQ37" s="309">
        <v>678</v>
      </c>
      <c r="AR37" s="310" t="s">
        <v>529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548</v>
      </c>
      <c r="AL38" s="1124"/>
      <c r="AM38" s="1124"/>
      <c r="AN38" s="1125"/>
      <c r="AO38" s="311" t="s">
        <v>529</v>
      </c>
      <c r="AP38" s="311" t="s">
        <v>529</v>
      </c>
      <c r="AQ38" s="312">
        <v>0</v>
      </c>
      <c r="AR38" s="300" t="s">
        <v>529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549</v>
      </c>
      <c r="AL39" s="1124"/>
      <c r="AM39" s="1124"/>
      <c r="AN39" s="1125"/>
      <c r="AO39" s="308">
        <v>-3764</v>
      </c>
      <c r="AP39" s="308">
        <v>-117</v>
      </c>
      <c r="AQ39" s="309">
        <v>-3119</v>
      </c>
      <c r="AR39" s="310">
        <v>-96.2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550</v>
      </c>
      <c r="AL40" s="1121"/>
      <c r="AM40" s="1121"/>
      <c r="AN40" s="1122"/>
      <c r="AO40" s="308">
        <v>-886693</v>
      </c>
      <c r="AP40" s="308">
        <v>-27482</v>
      </c>
      <c r="AQ40" s="309">
        <v>-27108</v>
      </c>
      <c r="AR40" s="310">
        <v>1.4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303</v>
      </c>
      <c r="AL41" s="1127"/>
      <c r="AM41" s="1127"/>
      <c r="AN41" s="1128"/>
      <c r="AO41" s="308">
        <v>315730</v>
      </c>
      <c r="AP41" s="308">
        <v>9786</v>
      </c>
      <c r="AQ41" s="309">
        <v>14583</v>
      </c>
      <c r="AR41" s="310">
        <v>-32.9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520</v>
      </c>
      <c r="AN49" s="1115" t="s">
        <v>554</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555</v>
      </c>
      <c r="AO50" s="325" t="s">
        <v>556</v>
      </c>
      <c r="AP50" s="326" t="s">
        <v>557</v>
      </c>
      <c r="AQ50" s="327" t="s">
        <v>558</v>
      </c>
      <c r="AR50" s="328" t="s">
        <v>559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491066</v>
      </c>
      <c r="AN51" s="330">
        <v>14910</v>
      </c>
      <c r="AO51" s="331">
        <v>-76.400000000000006</v>
      </c>
      <c r="AP51" s="332">
        <v>47387</v>
      </c>
      <c r="AQ51" s="333">
        <v>-9.1999999999999993</v>
      </c>
      <c r="AR51" s="334">
        <v>-67.2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145454</v>
      </c>
      <c r="AN52" s="338">
        <v>4416</v>
      </c>
      <c r="AO52" s="339">
        <v>-37.5</v>
      </c>
      <c r="AP52" s="340">
        <v>24928</v>
      </c>
      <c r="AQ52" s="341">
        <v>0.3</v>
      </c>
      <c r="AR52" s="342">
        <v>-37.799999999999997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1678116</v>
      </c>
      <c r="AN53" s="330">
        <v>51204</v>
      </c>
      <c r="AO53" s="331">
        <v>243.4</v>
      </c>
      <c r="AP53" s="332">
        <v>51264</v>
      </c>
      <c r="AQ53" s="333">
        <v>8.1999999999999993</v>
      </c>
      <c r="AR53" s="334">
        <v>235.2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192966</v>
      </c>
      <c r="AN54" s="338">
        <v>5888</v>
      </c>
      <c r="AO54" s="339">
        <v>33.299999999999997</v>
      </c>
      <c r="AP54" s="340">
        <v>26040</v>
      </c>
      <c r="AQ54" s="341">
        <v>4.5</v>
      </c>
      <c r="AR54" s="342">
        <v>28.8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786968</v>
      </c>
      <c r="AN55" s="330">
        <v>24058</v>
      </c>
      <c r="AO55" s="331">
        <v>-53</v>
      </c>
      <c r="AP55" s="332">
        <v>52068</v>
      </c>
      <c r="AQ55" s="333">
        <v>1.6</v>
      </c>
      <c r="AR55" s="334">
        <v>-54.6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155147</v>
      </c>
      <c r="AN56" s="338">
        <v>4743</v>
      </c>
      <c r="AO56" s="339">
        <v>-19.399999999999999</v>
      </c>
      <c r="AP56" s="340">
        <v>26936</v>
      </c>
      <c r="AQ56" s="341">
        <v>3.4</v>
      </c>
      <c r="AR56" s="342">
        <v>-22.8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1455870</v>
      </c>
      <c r="AN57" s="330">
        <v>44846</v>
      </c>
      <c r="AO57" s="331">
        <v>86.4</v>
      </c>
      <c r="AP57" s="332">
        <v>47161</v>
      </c>
      <c r="AQ57" s="333">
        <v>-9.4</v>
      </c>
      <c r="AR57" s="334">
        <v>95.8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234793</v>
      </c>
      <c r="AN58" s="338">
        <v>7232</v>
      </c>
      <c r="AO58" s="339">
        <v>52.5</v>
      </c>
      <c r="AP58" s="340">
        <v>24595</v>
      </c>
      <c r="AQ58" s="341">
        <v>-8.6999999999999993</v>
      </c>
      <c r="AR58" s="342">
        <v>61.2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761750</v>
      </c>
      <c r="AN59" s="330">
        <v>23609</v>
      </c>
      <c r="AO59" s="331">
        <v>-47.4</v>
      </c>
      <c r="AP59" s="332">
        <v>43423</v>
      </c>
      <c r="AQ59" s="333">
        <v>-7.9</v>
      </c>
      <c r="AR59" s="334">
        <v>-39.5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322692</v>
      </c>
      <c r="AN60" s="338">
        <v>10001</v>
      </c>
      <c r="AO60" s="339">
        <v>38.299999999999997</v>
      </c>
      <c r="AP60" s="340">
        <v>22207</v>
      </c>
      <c r="AQ60" s="341">
        <v>-9.6999999999999993</v>
      </c>
      <c r="AR60" s="342">
        <v>48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1034754</v>
      </c>
      <c r="AN61" s="345">
        <v>31725</v>
      </c>
      <c r="AO61" s="346">
        <v>30.6</v>
      </c>
      <c r="AP61" s="347">
        <v>48261</v>
      </c>
      <c r="AQ61" s="348">
        <v>-3.3</v>
      </c>
      <c r="AR61" s="334">
        <v>33.9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210210</v>
      </c>
      <c r="AN62" s="338">
        <v>6456</v>
      </c>
      <c r="AO62" s="339">
        <v>13.4</v>
      </c>
      <c r="AP62" s="340">
        <v>24941</v>
      </c>
      <c r="AQ62" s="341">
        <v>-2</v>
      </c>
      <c r="AR62" s="342">
        <v>15.4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1H9p5HBW1hB5mrscLYHGarZMhqq3ALNbRyw0ovUYRdYXSPEAN7mOuzUcdC3lA1GG2KvlPhgLybhRR/nN49lRBQ==" saltValue="jDJh/wX4T2/Qy0PJMykn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568</v>
      </c>
    </row>
    <row r="121" spans="125:125" ht="13.5" hidden="1" customHeight="1" x14ac:dyDescent="0.2">
      <c r="DU121" s="255"/>
    </row>
  </sheetData>
  <sheetProtection algorithmName="SHA-512" hashValue="+yxF5nF9sCst+y4dErXYu3y6iEBLGvifuQcCKvhP82QdeViOA2YoceI+MZeVIlKe3Py5a7XfNVqPrBRizlHL+A==" saltValue="HkzormsO3HktyhUGa9Bk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569</v>
      </c>
    </row>
  </sheetData>
  <sheetProtection algorithmName="SHA-512" hashValue="cpyskwNAHcCpLvbHSw6RBGZhGJ1DEmpHpiXlZIC3x0I2azdNcq3CmfJq4I7RMvnvnjHeGFlOgXtRgR1U3Faggg==" saltValue="xzA5nItJEz3tjtb+sL6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15</v>
      </c>
      <c r="G47" s="12">
        <v>15.01</v>
      </c>
      <c r="H47" s="12">
        <v>16.29</v>
      </c>
      <c r="I47" s="12">
        <v>19.75</v>
      </c>
      <c r="J47" s="13">
        <v>17.63</v>
      </c>
    </row>
    <row r="48" spans="2:10" ht="57.75" customHeight="1" x14ac:dyDescent="0.2">
      <c r="B48" s="14"/>
      <c r="C48" s="1141" t="s">
        <v>4</v>
      </c>
      <c r="D48" s="1141"/>
      <c r="E48" s="1142"/>
      <c r="F48" s="15">
        <v>9.07</v>
      </c>
      <c r="G48" s="16">
        <v>12.6</v>
      </c>
      <c r="H48" s="16">
        <v>8.6999999999999993</v>
      </c>
      <c r="I48" s="16">
        <v>10.45</v>
      </c>
      <c r="J48" s="17">
        <v>10.41</v>
      </c>
    </row>
    <row r="49" spans="2:10" ht="57.75" customHeight="1" thickBot="1" x14ac:dyDescent="0.25">
      <c r="B49" s="18"/>
      <c r="C49" s="1143" t="s">
        <v>5</v>
      </c>
      <c r="D49" s="1143"/>
      <c r="E49" s="1144"/>
      <c r="F49" s="19">
        <v>4.9000000000000004</v>
      </c>
      <c r="G49" s="20">
        <v>3.71</v>
      </c>
      <c r="H49" s="20" t="s">
        <v>575</v>
      </c>
      <c r="I49" s="20">
        <v>7.09</v>
      </c>
      <c r="J49" s="21" t="s">
        <v>576</v>
      </c>
    </row>
    <row r="50" spans="2:10" ht="13.2" x14ac:dyDescent="0.2"/>
  </sheetData>
  <sheetProtection algorithmName="SHA-512" hashValue="gmNjcWrh+gA/K0bm50H8dEFi98P3luFoteSTvhi/UW25ihqMkocZ8RYwTh9oaHuvKOUOmvqaGzbZ2KAWyc4wvA==" saltValue="lJUeWXui3YUgoyHzNJR4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2024-03-20T23:51:16Z</cp:lastPrinted>
  <dcterms:created xsi:type="dcterms:W3CDTF">2024-03-14T02:07:33Z</dcterms:created>
  <dcterms:modified xsi:type="dcterms:W3CDTF">2024-03-26T06:04:19Z</dcterms:modified>
  <cp:category/>
</cp:coreProperties>
</file>