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2回目\"/>
    </mc:Choice>
  </mc:AlternateContent>
  <bookViews>
    <workbookView xWindow="0" yWindow="0" windowWidth="23040" windowHeight="11892" tabRatio="795"/>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9"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20" r:id="rId9"/>
    <sheet name="連結実質赤字比率に係る赤字・黒字の構成分析" sheetId="21" r:id="rId10"/>
    <sheet name="実質公債費比率（分子）の構造" sheetId="22" r:id="rId11"/>
    <sheet name="将来負担比率（分子）の構造" sheetId="23" r:id="rId12"/>
    <sheet name="基金残高に係る経年分析" sheetId="24" r:id="rId13"/>
    <sheet name="データシート" sheetId="9" state="hidden" r:id="rId14"/>
  </sheets>
  <externalReferences>
    <externalReference r:id="rId15"/>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BE36" i="10"/>
  <c r="BE35" i="10"/>
  <c r="CO34" i="10"/>
  <c r="CO35" i="10" s="1"/>
  <c r="CO36" i="10" s="1"/>
  <c r="CO37" i="10" s="1"/>
  <c r="CO38" i="10" s="1"/>
  <c r="CO39" i="10" s="1"/>
  <c r="CO40" i="10" s="1"/>
  <c r="CO41" i="10" s="1"/>
  <c r="BW34" i="10"/>
  <c r="BW35" i="10" s="1"/>
  <c r="BW36" i="10" s="1"/>
  <c r="BE34"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 r="AM36" i="10" s="1"/>
</calcChain>
</file>

<file path=xl/sharedStrings.xml><?xml version="1.0" encoding="utf-8"?>
<sst xmlns="http://schemas.openxmlformats.org/spreadsheetml/2006/main" count="1092" uniqueCount="609">
  <si>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</si>
  <si>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</si>
  <si>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</si>
  <si>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</si>
  <si>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</si>
  <si>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</si>
  <si>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</si>
  <si>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</si>
  <si>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</si>
  <si>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</si>
  <si>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</si>
  <si>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</si>
  <si>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</si>
  <si>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</si>
  <si>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</si>
  <si>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</si>
  <si>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</si>
  <si>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</si>
  <si>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</si>
  <si>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</si>
  <si>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</si>
  <si>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</si>
  <si>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</si>
  <si>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</si>
  <si>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</si>
  <si>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</si>
  <si>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</si>
  <si>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</si>
  <si>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</si>
  <si>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</si>
  <si>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</si>
  <si>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</si>
  <si>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</si>
  <si>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</si>
  <si>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</si>
  <si>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</si>
  <si>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</si>
  <si>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</si>
  <si>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</si>
  <si>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</si>
  <si>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</si>
  <si>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</si>
  <si>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</si>
  <si>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</si>
  <si>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</si>
  <si>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</si>
  <si>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</si>
  <si>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</si>
  <si>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</si>
  <si>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</si>
  <si>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</si>
  <si>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</si>
  <si>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</si>
  <si>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</si>
  <si>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</si>
  <si>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</si>
  <si>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</si>
  <si>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</si>
  <si>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</si>
  <si>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</si>
  <si>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</si>
  <si>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</si>
  <si>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</si>
  <si>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</si>
  <si>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</si>
  <si>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</si>
  <si>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</si>
  <si>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</si>
  <si>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</si>
  <si>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</si>
  <si>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</si>
  <si>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</si>
  <si>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</si>
  <si>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</si>
  <si>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</si>
  <si>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</si>
  <si>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</si>
  <si>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</si>
  <si>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</si>
  <si>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</si>
  <si>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</si>
  <si>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</si>
  <si>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</si>
  <si>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</si>
  <si>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</si>
  <si>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</si>
  <si>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</si>
  <si>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</si>
  <si>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</si>
  <si>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</si>
  <si>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</si>
  <si>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</si>
  <si>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</si>
  <si>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</si>
  <si>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</si>
  <si>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</si>
  <si>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</si>
  <si>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</si>
  <si>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横須賀市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</si>
  <si>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</si>
  <si>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</si>
  <si>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</si>
  <si>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</si>
  <si>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</si>
  <si>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</si>
  <si>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</si>
  <si>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</si>
  <si>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</si>
  <si>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</si>
  <si>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</si>
  <si>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</si>
  <si>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</si>
  <si>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</si>
  <si>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</si>
  <si>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</si>
  <si>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</si>
  <si>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</si>
  <si>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</si>
  <si>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</si>
  <si>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</si>
  <si>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</si>
  <si>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</si>
  <si>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</si>
  <si>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</si>
  <si>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</si>
  <si>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</si>
  <si>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</si>
  <si>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</si>
  <si>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</si>
  <si>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</si>
  <si>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</si>
  <si>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</si>
  <si>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</si>
  <si>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</si>
  <si>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</si>
  <si>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</si>
  <si>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</si>
  <si>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</si>
  <si>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</si>
  <si>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</si>
  <si>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</si>
  <si>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</si>
  <si>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</si>
  <si>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</si>
  <si>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</si>
  <si>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</si>
  <si>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</si>
  <si>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</si>
  <si>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</si>
  <si>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</si>
  <si>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</si>
  <si>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</si>
  <si>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</si>
  <si>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</si>
  <si>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</si>
  <si>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</si>
  <si>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</si>
  <si>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</si>
  <si>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</si>
  <si>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</si>
  <si>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</si>
  <si>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</si>
  <si>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</si>
  <si>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</si>
  <si>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</si>
  <si>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</si>
  <si>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</si>
  <si>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</si>
  <si>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</si>
  <si>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</si>
  <si>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</si>
  <si>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</si>
  <si>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</si>
  <si>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</si>
  <si>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</si>
  <si>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</si>
  <si>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</si>
  <si>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</si>
  <si>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</si>
  <si>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</si>
  <si>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</si>
  <si>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</si>
  <si>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</si>
  <si>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</si>
  <si>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</si>
  <si>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</si>
  <si>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</si>
  <si>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</si>
  <si>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</si>
  <si>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</si>
  <si>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</si>
  <si>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</si>
  <si>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</si>
  <si>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</si>
  <si>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</si>
  <si>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</si>
  <si>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</si>
  <si>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</si>
  <si>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</si>
  <si>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</si>
  <si>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</si>
  <si>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</si>
  <si>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</si>
  <si>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</si>
  <si>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</si>
  <si>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</si>
  <si>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</si>
  <si>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</si>
  <si>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</si>
  <si>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</si>
  <si>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</si>
  <si>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</si>
  <si>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</si>
  <si>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</si>
  <si>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</si>
  <si>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</si>
  <si>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</si>
  <si>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</si>
  <si>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神奈川県横須賀市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</si>
  <si>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</si>
  <si>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</si>
  <si>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</si>
  <si>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</si>
  <si>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</si>
  <si>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</si>
  <si>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</si>
  <si>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</si>
  <si>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</si>
  <si>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</si>
  <si>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</si>
  <si>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</si>
  <si>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</si>
  <si>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</si>
  <si>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</si>
  <si>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</si>
  <si>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</si>
  <si>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</si>
  <si>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</si>
  <si>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</si>
  <si>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</si>
  <si>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</si>
  <si>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</si>
  <si>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</si>
  <si>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</si>
  <si>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</si>
  <si>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</si>
  <si>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</si>
  <si>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</si>
  <si>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</si>
  <si>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</si>
  <si>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</si>
  <si>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</si>
  <si>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</si>
  <si>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</si>
  <si>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</si>
  <si>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</si>
  <si>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</si>
  <si>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</si>
  <si>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</si>
  <si>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</si>
  <si>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</si>
  <si>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</si>
  <si>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</si>
  <si>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</si>
  <si>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</si>
  <si>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</si>
  <si>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</si>
  <si>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</si>
  <si>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</si>
  <si>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</si>
  <si>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</si>
  <si>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</si>
  <si>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</si>
  <si>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</si>
  <si>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</si>
  <si>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</si>
  <si>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</si>
  <si>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</si>
  <si>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</si>
  <si>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</si>
  <si>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</si>
  <si>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</si>
  <si>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</si>
  <si>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</si>
  <si>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</si>
  <si>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</si>
  <si>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</si>
  <si>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</si>
  <si>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</si>
  <si>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</si>
  <si>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</si>
  <si>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</si>
  <si>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</si>
  <si>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</si>
  <si>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</si>
  <si>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</si>
  <si>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</si>
  <si>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</si>
  <si>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</si>
  <si>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</si>
  <si>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</si>
  <si>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</si>
  <si>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</si>
  <si>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</si>
  <si>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</si>
  <si>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</si>
  <si>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</si>
  <si>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</si>
  <si>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</si>
  <si>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</si>
  <si>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</si>
  <si>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</si>
  <si>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</si>
  <si>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</si>
  <si>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</si>
  <si>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</si>
  <si>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</si>
  <si>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</si>
  <si>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</si>
  <si>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</si>
  <si>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</si>
  <si>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</si>
  <si>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</si>
  <si>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</si>
  <si>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</si>
  <si>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</si>
  <si>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</si>
  <si>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</si>
  <si>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</si>
  <si>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</si>
  <si>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</si>
  <si>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</si>
  <si>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</si>
  <si>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</si>
  <si>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</si>
  <si>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</si>
  <si>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</si>
  <si>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</si>
  <si>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</si>
  <si>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</si>
  <si>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</si>
  <si>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</si>
  <si>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</si>
  <si>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</si>
  <si>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</si>
  <si>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</si>
  <si>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</si>
  <si>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</si>
  <si>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</si>
  <si>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</si>
  <si>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</si>
  <si>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</si>
  <si>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</si>
  <si>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</si>
  <si>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</si>
  <si>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</si>
  <si>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</si>
  <si>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</si>
  <si>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</si>
  <si>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</si>
  <si>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</si>
  <si>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</si>
  <si>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</si>
  <si>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</si>
  <si>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</si>
  <si>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</si>
  <si>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</si>
  <si>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</si>
  <si>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</si>
  <si>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</si>
  <si>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</si>
  <si>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神奈川県横須賀市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</si>
  <si>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</si>
  <si>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</si>
  <si>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</si>
  <si>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</si>
  <si>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</si>
  <si>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</si>
  <si>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</si>
  <si>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</si>
  <si>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</si>
  <si>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</si>
  <si>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</si>
  <si>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</si>
  <si>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</si>
  <si>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</si>
  <si>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</si>
  <si>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</si>
  <si>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</si>
  <si>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</si>
  <si>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</si>
  <si>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</si>
  <si>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特別会計公園墓地事業費</t>
    <phoneticPr fontId="5"/>
  </si>
  <si>
    <t>特別会計母子父子寡婦福祉資金貸付事業費</t>
    <phoneticPr fontId="5"/>
  </si>
  <si>
    <t>特別会計公債管理費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</si>
  <si>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</si>
  <si>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</si>
  <si>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</si>
  <si>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</si>
  <si>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</si>
  <si>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</si>
  <si>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</si>
  <si>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</si>
  <si>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</si>
  <si>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</si>
  <si>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</si>
  <si>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</si>
  <si>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</si>
  <si>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特別会計国民健康保険費</t>
    <phoneticPr fontId="5"/>
  </si>
  <si>
    <t>特別会計介護保険費</t>
    <phoneticPr fontId="5"/>
  </si>
  <si>
    <t>特別会計後期高齢者医療費</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</si>
  <si>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</si>
  <si>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</si>
  <si>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</si>
  <si>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</si>
  <si>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</si>
  <si>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</si>
  <si>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</si>
  <si>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</si>
  <si>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</si>
  <si>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</si>
  <si>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</si>
  <si>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</si>
  <si>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</si>
  <si>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</si>
  <si>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</si>
  <si>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</si>
  <si>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</si>
  <si>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</si>
  <si>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</si>
  <si>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</si>
  <si>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</si>
  <si>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</si>
  <si>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</si>
  <si>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</si>
  <si>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</si>
  <si>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</si>
  <si>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</si>
  <si>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</si>
  <si>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</si>
  <si>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</si>
  <si>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</si>
  <si>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</si>
  <si>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</si>
  <si>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</si>
  <si>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</si>
  <si>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</si>
  <si>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</si>
  <si>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</si>
  <si>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</si>
  <si>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</si>
  <si>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</si>
  <si>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</si>
  <si>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</si>
  <si>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</si>
  <si>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</si>
  <si>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</si>
  <si>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</si>
  <si>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</si>
  <si>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</si>
  <si>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</si>
  <si>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</si>
  <si>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</si>
  <si>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</si>
  <si>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</si>
  <si>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</si>
  <si>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</si>
  <si>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</si>
  <si>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</si>
  <si>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</si>
  <si>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</si>
  <si>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</si>
  <si>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</si>
  <si>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</si>
  <si>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</si>
  <si>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</si>
  <si>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</si>
  <si>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</si>
  <si>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特別会計介護保険費</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</si>
  <si>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</si>
  <si>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</si>
  <si>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</si>
  <si>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</si>
  <si>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</si>
  <si>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</si>
  <si>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</si>
  <si>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</si>
  <si>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</si>
  <si>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</si>
  <si>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</si>
  <si>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</si>
  <si>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</si>
  <si>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</si>
  <si>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</si>
  <si>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</si>
  <si>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</si>
  <si>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</si>
  <si>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</si>
  <si>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</si>
  <si>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</si>
  <si>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</si>
  <si>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</si>
  <si>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</si>
  <si>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</si>
  <si>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</si>
  <si>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</si>
  <si>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</si>
  <si>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</si>
  <si>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</si>
  <si>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</si>
  <si>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</si>
  <si>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</si>
  <si>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</si>
  <si>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</si>
  <si>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</si>
  <si>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</si>
  <si>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</si>
  <si>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</si>
  <si>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</si>
  <si>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</si>
  <si>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</si>
  <si>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</si>
  <si>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</si>
  <si>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</si>
  <si>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</si>
  <si>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</si>
  <si>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</si>
  <si>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</si>
  <si>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</si>
  <si>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</si>
  <si>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</si>
  <si>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</si>
  <si>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</si>
  <si>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</si>
  <si>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</si>
  <si>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</si>
  <si>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</si>
  <si>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</si>
  <si>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</si>
  <si>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</si>
  <si>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</si>
  <si>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</si>
  <si>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</si>
  <si>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</si>
  <si>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</si>
  <si>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</si>
  <si>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</si>
  <si>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</si>
  <si>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</si>
  <si>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</si>
  <si>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</si>
  <si>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</si>
  <si>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</si>
  <si>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</si>
  <si>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</si>
  <si>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</si>
  <si>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</si>
  <si>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</si>
  <si>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</si>
  <si>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</si>
  <si>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</si>
  <si>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</si>
  <si>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</si>
  <si>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</si>
  <si>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</si>
  <si>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0.77</t>
  </si>
  <si>
    <t>▲ 4.59</t>
  </si>
  <si>
    <t>▲ 5.03</t>
  </si>
  <si>
    <t>▲ 4.35</t>
  </si>
  <si>
    <t>一般会計</t>
  </si>
  <si>
    <t>水道事業会計</t>
  </si>
  <si>
    <t>病院事業会計</t>
  </si>
  <si>
    <t>特別会計介護保険費</t>
  </si>
  <si>
    <t>下水道事業会計</t>
  </si>
  <si>
    <t>特別会計国民健康保険費</t>
  </si>
  <si>
    <t>特別会計公園墓地事業費</t>
  </si>
  <si>
    <t>特別会計後期高齢者医療費</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</si>
  <si>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</si>
  <si>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</si>
  <si>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</si>
  <si>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</si>
  <si>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</si>
  <si>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</si>
  <si>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</si>
  <si>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</si>
  <si>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</si>
  <si>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神奈川県内広域水道事業団</t>
    <rPh sb="0" eb="4">
      <t>カナガワケン</t>
    </rPh>
    <rPh sb="4" eb="5">
      <t>ナイ</t>
    </rPh>
    <rPh sb="5" eb="7">
      <t>コウイキ</t>
    </rPh>
    <rPh sb="7" eb="9">
      <t>スイドウ</t>
    </rPh>
    <rPh sb="9" eb="12">
      <t>ジギョウダン</t>
    </rPh>
    <phoneticPr fontId="2"/>
  </si>
  <si>
    <t>神奈川県後期高齢者医療広域連合（一般会計）</t>
    <rPh sb="0" eb="4">
      <t>カナガワケン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</si>
  <si>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8">
      <t>コウレイ</t>
    </rPh>
    <rPh sb="8" eb="9">
      <t>シャ</t>
    </rPh>
    <rPh sb="9" eb="11">
      <t>イリョウ</t>
    </rPh>
    <rPh sb="11" eb="13">
      <t>コウイキ</t>
    </rPh>
    <rPh sb="13" eb="15">
      <t>レンゴウ</t>
    </rPh>
    <rPh sb="16" eb="18">
      <t>トクベツ</t>
    </rPh>
    <rPh sb="18" eb="20">
      <t>カイケイ</t>
    </rPh>
    <phoneticPr fontId="2"/>
  </si>
  <si>
    <t>〇</t>
    <phoneticPr fontId="19"/>
  </si>
  <si>
    <t>横須賀市土地開発公社</t>
    <rPh sb="0" eb="4">
      <t>ヨコスカシ</t>
    </rPh>
    <rPh sb="4" eb="6">
      <t>トチ</t>
    </rPh>
    <rPh sb="6" eb="8">
      <t>カイハツ</t>
    </rPh>
    <rPh sb="8" eb="10">
      <t>コウシャ</t>
    </rPh>
    <phoneticPr fontId="38"/>
  </si>
  <si>
    <t>-</t>
    <phoneticPr fontId="19"/>
  </si>
  <si>
    <t>一般財団法人シティサポートよこすか</t>
    <rPh sb="0" eb="2">
      <t>イッパン</t>
    </rPh>
    <rPh sb="2" eb="4">
      <t>ザイダン</t>
    </rPh>
    <rPh sb="4" eb="6">
      <t>ホウジン</t>
    </rPh>
    <phoneticPr fontId="38"/>
  </si>
  <si>
    <t>公益財団法人横須賀芸術文化財団</t>
    <rPh sb="0" eb="2">
      <t>コウエキ</t>
    </rPh>
    <rPh sb="2" eb="4">
      <t>ザイダン</t>
    </rPh>
    <rPh sb="4" eb="6">
      <t>ホウジン</t>
    </rPh>
    <rPh sb="6" eb="9">
      <t>ヨコスカ</t>
    </rPh>
    <rPh sb="9" eb="11">
      <t>ゲイジュツ</t>
    </rPh>
    <rPh sb="11" eb="13">
      <t>ブンカ</t>
    </rPh>
    <rPh sb="13" eb="15">
      <t>ザイダン</t>
    </rPh>
    <phoneticPr fontId="38"/>
  </si>
  <si>
    <t>社会福祉法人横須賀市社会福祉事業団</t>
    <rPh sb="0" eb="2">
      <t>シャカイ</t>
    </rPh>
    <rPh sb="2" eb="4">
      <t>フクシ</t>
    </rPh>
    <rPh sb="4" eb="6">
      <t>ホウジン</t>
    </rPh>
    <rPh sb="6" eb="10">
      <t>ヨコスカシ</t>
    </rPh>
    <rPh sb="10" eb="12">
      <t>シャカイ</t>
    </rPh>
    <rPh sb="12" eb="14">
      <t>フクシ</t>
    </rPh>
    <rPh sb="14" eb="17">
      <t>ジギョウダン</t>
    </rPh>
    <phoneticPr fontId="38"/>
  </si>
  <si>
    <t>公益財団法人横須賀市健康福祉財団</t>
    <rPh sb="0" eb="2">
      <t>コウエキ</t>
    </rPh>
    <rPh sb="2" eb="4">
      <t>ザイダン</t>
    </rPh>
    <rPh sb="4" eb="6">
      <t>ホウジン</t>
    </rPh>
    <rPh sb="6" eb="10">
      <t>ヨコスカシ</t>
    </rPh>
    <rPh sb="10" eb="12">
      <t>ケンコウ</t>
    </rPh>
    <rPh sb="12" eb="14">
      <t>フクシ</t>
    </rPh>
    <rPh sb="14" eb="16">
      <t>ザイダン</t>
    </rPh>
    <phoneticPr fontId="38"/>
  </si>
  <si>
    <t>横須賀中央まちづくり株式会社</t>
    <rPh sb="0" eb="3">
      <t>ヨコスカ</t>
    </rPh>
    <rPh sb="3" eb="5">
      <t>チュウオウ</t>
    </rPh>
    <rPh sb="10" eb="14">
      <t>カブシキガイシャ</t>
    </rPh>
    <phoneticPr fontId="38"/>
  </si>
  <si>
    <t>公益財団法人横須賀市産業振興財団</t>
    <rPh sb="0" eb="2">
      <t>コウエキ</t>
    </rPh>
    <rPh sb="2" eb="4">
      <t>ザイダン</t>
    </rPh>
    <rPh sb="4" eb="6">
      <t>ホウジン</t>
    </rPh>
    <rPh sb="6" eb="10">
      <t>ヨコスカシ</t>
    </rPh>
    <rPh sb="10" eb="12">
      <t>サンギョウ</t>
    </rPh>
    <rPh sb="12" eb="14">
      <t>シンコウ</t>
    </rPh>
    <rPh sb="14" eb="16">
      <t>ザイダン</t>
    </rPh>
    <phoneticPr fontId="38"/>
  </si>
  <si>
    <t>公益財団法人横須賀市生涯学習財団</t>
    <rPh sb="0" eb="2">
      <t>コウエキ</t>
    </rPh>
    <rPh sb="2" eb="4">
      <t>ザイダン</t>
    </rPh>
    <rPh sb="4" eb="6">
      <t>ホウジン</t>
    </rPh>
    <rPh sb="6" eb="10">
      <t>ヨコスカシ</t>
    </rPh>
    <rPh sb="10" eb="12">
      <t>ショウガイ</t>
    </rPh>
    <rPh sb="12" eb="14">
      <t>ガクシュウ</t>
    </rPh>
    <rPh sb="14" eb="16">
      <t>ザイダン</t>
    </rPh>
    <phoneticPr fontId="38"/>
  </si>
  <si>
    <t>株式会社横須賀テレコムリサーチパーク</t>
    <rPh sb="0" eb="4">
      <t>カブ</t>
    </rPh>
    <rPh sb="4" eb="7">
      <t>ヨコスカ</t>
    </rPh>
    <phoneticPr fontId="38"/>
  </si>
  <si>
    <t>-</t>
    <phoneticPr fontId="2"/>
  </si>
  <si>
    <t>-</t>
    <phoneticPr fontId="2"/>
  </si>
  <si>
    <t>公益財団法人かながわ海岸美化財団</t>
    <rPh sb="0" eb="2">
      <t>コウエキ</t>
    </rPh>
    <rPh sb="2" eb="4">
      <t>ザイダン</t>
    </rPh>
    <rPh sb="4" eb="6">
      <t>ホウジン</t>
    </rPh>
    <rPh sb="10" eb="14">
      <t>カイガンビカ</t>
    </rPh>
    <rPh sb="14" eb="16">
      <t>ザイダン</t>
    </rPh>
    <phoneticPr fontId="2"/>
  </si>
  <si>
    <t>-</t>
    <phoneticPr fontId="2"/>
  </si>
  <si>
    <t>再編関連特別事業基金</t>
    <rPh sb="0" eb="2">
      <t>サイヘン</t>
    </rPh>
    <rPh sb="2" eb="4">
      <t>カンレン</t>
    </rPh>
    <rPh sb="4" eb="6">
      <t>トクベツ</t>
    </rPh>
    <rPh sb="6" eb="8">
      <t>ジギョウ</t>
    </rPh>
    <rPh sb="8" eb="10">
      <t>キキン</t>
    </rPh>
    <phoneticPr fontId="12"/>
  </si>
  <si>
    <t>公園墓地基金</t>
    <rPh sb="0" eb="2">
      <t>コウエン</t>
    </rPh>
    <rPh sb="2" eb="4">
      <t>ボチ</t>
    </rPh>
    <rPh sb="4" eb="6">
      <t>キキン</t>
    </rPh>
    <phoneticPr fontId="12"/>
  </si>
  <si>
    <t>新型コロナウィルス感染症緊急対策基金</t>
    <rPh sb="0" eb="2">
      <t>シンガタ</t>
    </rPh>
    <rPh sb="9" eb="12">
      <t>カンセンショウ</t>
    </rPh>
    <rPh sb="12" eb="14">
      <t>キンキュウ</t>
    </rPh>
    <rPh sb="14" eb="16">
      <t>タイサク</t>
    </rPh>
    <rPh sb="16" eb="18">
      <t>キキン</t>
    </rPh>
    <phoneticPr fontId="5"/>
  </si>
  <si>
    <t>万代基金</t>
  </si>
  <si>
    <t>みどりの基金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</si>
</sst>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5"/>
      <color theme="3"/>
      <name val="游ゴシック"/>
      <family val="2"/>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0" fontId="34" fillId="0" borderId="111" xfId="15" applyFont="1" applyBorder="1" applyAlignment="1" applyProtection="1">
      <alignment vertical="center" shrinkToFit="1"/>
      <protection locked="0"/>
    </xf>
    <xf numFmtId="0" fontId="34" fillId="0" borderId="112" xfId="15" applyFont="1" applyBorder="1" applyAlignment="1" applyProtection="1">
      <alignment vertical="center" shrinkToFit="1"/>
      <protection locked="0"/>
    </xf>
    <xf numFmtId="0" fontId="34" fillId="0" borderId="113" xfId="15" applyFont="1" applyBorder="1" applyAlignment="1" applyProtection="1">
      <alignmen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D759-49D9-99C2-F12B868A4F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47432</c:v>
                </c:pt>
                <c:pt idx="1">
                  <c:v>64769</c:v>
                </c:pt>
                <c:pt idx="2">
                  <c:v>35639</c:v>
                </c:pt>
                <c:pt idx="3">
                  <c:v>48010</c:v>
                </c:pt>
                <c:pt idx="4">
                  <c:v>41069</c:v>
                </c:pt>
              </c:numCache>
            </c:numRef>
          </c:val>
          <c:smooth val="0"/>
          <c:extLst>
            <c:ext xmlns:c16="http://schemas.microsoft.com/office/drawing/2014/chart" uri="{C3380CC4-5D6E-409C-BE32-E72D297353CC}">
              <c16:uniqueId val="{00000001-D759-49D9-99C2-F12B868A4F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4.29</c:v>
                </c:pt>
                <c:pt idx="1">
                  <c:v>3.39</c:v>
                </c:pt>
                <c:pt idx="2">
                  <c:v>3.76</c:v>
                </c:pt>
                <c:pt idx="3">
                  <c:v>9.5399999999999991</c:v>
                </c:pt>
                <c:pt idx="4">
                  <c:v>8.18</c:v>
                </c:pt>
              </c:numCache>
            </c:numRef>
          </c:val>
          <c:extLst>
            <c:ext xmlns:c16="http://schemas.microsoft.com/office/drawing/2014/chart" uri="{C3380CC4-5D6E-409C-BE32-E72D297353CC}">
              <c16:uniqueId val="{00000000-7DB5-4599-9D98-66AAD458734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14.03</c:v>
                </c:pt>
                <c:pt idx="1">
                  <c:v>12.47</c:v>
                </c:pt>
                <c:pt idx="2">
                  <c:v>8.35</c:v>
                </c:pt>
                <c:pt idx="3">
                  <c:v>10.3</c:v>
                </c:pt>
                <c:pt idx="4">
                  <c:v>12.74</c:v>
                </c:pt>
              </c:numCache>
            </c:numRef>
          </c:val>
          <c:extLst>
            <c:ext xmlns:c16="http://schemas.microsoft.com/office/drawing/2014/chart" uri="{C3380CC4-5D6E-409C-BE32-E72D297353CC}">
              <c16:uniqueId val="{00000001-7DB5-4599-9D98-66AAD45873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-0.77</c:v>
                </c:pt>
                <c:pt idx="1">
                  <c:v>-4.59</c:v>
                </c:pt>
                <c:pt idx="2">
                  <c:v>-5.03</c:v>
                </c:pt>
                <c:pt idx="3">
                  <c:v>5.93</c:v>
                </c:pt>
                <c:pt idx="4">
                  <c:v>-4.3499999999999996</c:v>
                </c:pt>
              </c:numCache>
            </c:numRef>
          </c:val>
          <c:smooth val="0"/>
          <c:extLst>
            <c:ext xmlns:c16="http://schemas.microsoft.com/office/drawing/2014/chart" uri="{C3380CC4-5D6E-409C-BE32-E72D297353CC}">
              <c16:uniqueId val="{00000002-7DB5-4599-9D98-66AAD45873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4C8-4BF2-96AA-3FC72BB18E6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C8-4BF2-96AA-3FC72BB18E63}"/>
            </c:ext>
          </c:extLst>
        </c:ser>
        <c:ser>
          <c:idx val="2"/>
          <c:order val="2"/>
          <c:tx>
            <c:strRef>
              <c:f>[1]データシート!$A$29</c:f>
              <c:strCache>
                <c:ptCount val="1"/>
                <c:pt idx="0">
                  <c:v>特別会計後期高齢者医療費</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#N/A</c:v>
                </c:pt>
                <c:pt idx="1">
                  <c:v>0.06</c:v>
                </c:pt>
                <c:pt idx="2">
                  <c:v>#N/A</c:v>
                </c:pt>
                <c:pt idx="3">
                  <c:v>0.03</c:v>
                </c:pt>
                <c:pt idx="4">
                  <c:v>#N/A</c:v>
                </c:pt>
                <c:pt idx="5">
                  <c:v>0.04</c:v>
                </c:pt>
                <c:pt idx="6">
                  <c:v>#N/A</c:v>
                </c:pt>
                <c:pt idx="7">
                  <c:v>0.03</c:v>
                </c:pt>
                <c:pt idx="8">
                  <c:v>#N/A</c:v>
                </c:pt>
                <c:pt idx="9">
                  <c:v>7.0000000000000007E-2</c:v>
                </c:pt>
              </c:numCache>
            </c:numRef>
          </c:val>
          <c:extLst>
            <c:ext xmlns:c16="http://schemas.microsoft.com/office/drawing/2014/chart" uri="{C3380CC4-5D6E-409C-BE32-E72D297353CC}">
              <c16:uniqueId val="{00000002-04C8-4BF2-96AA-3FC72BB18E63}"/>
            </c:ext>
          </c:extLst>
        </c:ser>
        <c:ser>
          <c:idx val="3"/>
          <c:order val="3"/>
          <c:tx>
            <c:strRef>
              <c:f>[1]データシート!$A$30</c:f>
              <c:strCache>
                <c:ptCount val="1"/>
                <c:pt idx="0">
                  <c:v>特別会計公園墓地事業費</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#N/A</c:v>
                </c:pt>
                <c:pt idx="1">
                  <c:v>0.06</c:v>
                </c:pt>
                <c:pt idx="2">
                  <c:v>#N/A</c:v>
                </c:pt>
                <c:pt idx="3">
                  <c:v>0.09</c:v>
                </c:pt>
                <c:pt idx="4">
                  <c:v>#N/A</c:v>
                </c:pt>
                <c:pt idx="5">
                  <c:v>0.14000000000000001</c:v>
                </c:pt>
                <c:pt idx="6">
                  <c:v>#N/A</c:v>
                </c:pt>
                <c:pt idx="7">
                  <c:v>0.18</c:v>
                </c:pt>
                <c:pt idx="8">
                  <c:v>#N/A</c:v>
                </c:pt>
                <c:pt idx="9">
                  <c:v>0.16</c:v>
                </c:pt>
              </c:numCache>
            </c:numRef>
          </c:val>
          <c:extLst>
            <c:ext xmlns:c16="http://schemas.microsoft.com/office/drawing/2014/chart" uri="{C3380CC4-5D6E-409C-BE32-E72D297353CC}">
              <c16:uniqueId val="{00000003-04C8-4BF2-96AA-3FC72BB18E63}"/>
            </c:ext>
          </c:extLst>
        </c:ser>
        <c:ser>
          <c:idx val="4"/>
          <c:order val="4"/>
          <c:tx>
            <c:strRef>
              <c:f>[1]データシート!$A$31</c:f>
              <c:strCache>
                <c:ptCount val="1"/>
                <c:pt idx="0">
                  <c:v>特別会計国民健康保険費</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4.8499999999999996</c:v>
                </c:pt>
                <c:pt idx="2">
                  <c:v>#N/A</c:v>
                </c:pt>
                <c:pt idx="3">
                  <c:v>1.7</c:v>
                </c:pt>
                <c:pt idx="4">
                  <c:v>#N/A</c:v>
                </c:pt>
                <c:pt idx="5">
                  <c:v>1.81</c:v>
                </c:pt>
                <c:pt idx="6">
                  <c:v>#N/A</c:v>
                </c:pt>
                <c:pt idx="7">
                  <c:v>1.54</c:v>
                </c:pt>
                <c:pt idx="8">
                  <c:v>#N/A</c:v>
                </c:pt>
                <c:pt idx="9">
                  <c:v>0.9</c:v>
                </c:pt>
              </c:numCache>
            </c:numRef>
          </c:val>
          <c:extLst>
            <c:ext xmlns:c16="http://schemas.microsoft.com/office/drawing/2014/chart" uri="{C3380CC4-5D6E-409C-BE32-E72D297353CC}">
              <c16:uniqueId val="{00000004-04C8-4BF2-96AA-3FC72BB18E63}"/>
            </c:ext>
          </c:extLst>
        </c:ser>
        <c:ser>
          <c:idx val="5"/>
          <c:order val="5"/>
          <c:tx>
            <c:strRef>
              <c:f>[1]データシート!$A$32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#N/A</c:v>
                </c:pt>
                <c:pt idx="1">
                  <c:v>3.16</c:v>
                </c:pt>
                <c:pt idx="2">
                  <c:v>#N/A</c:v>
                </c:pt>
                <c:pt idx="3">
                  <c:v>3.21</c:v>
                </c:pt>
                <c:pt idx="4">
                  <c:v>#N/A</c:v>
                </c:pt>
                <c:pt idx="5">
                  <c:v>3.24</c:v>
                </c:pt>
                <c:pt idx="6">
                  <c:v>#N/A</c:v>
                </c:pt>
                <c:pt idx="7">
                  <c:v>2.5499999999999998</c:v>
                </c:pt>
                <c:pt idx="8">
                  <c:v>#N/A</c:v>
                </c:pt>
                <c:pt idx="9">
                  <c:v>1.76</c:v>
                </c:pt>
              </c:numCache>
            </c:numRef>
          </c:val>
          <c:extLst>
            <c:ext xmlns:c16="http://schemas.microsoft.com/office/drawing/2014/chart" uri="{C3380CC4-5D6E-409C-BE32-E72D297353CC}">
              <c16:uniqueId val="{00000005-04C8-4BF2-96AA-3FC72BB18E63}"/>
            </c:ext>
          </c:extLst>
        </c:ser>
        <c:ser>
          <c:idx val="6"/>
          <c:order val="6"/>
          <c:tx>
            <c:strRef>
              <c:f>[1]データシート!$A$33</c:f>
              <c:strCache>
                <c:ptCount val="1"/>
                <c:pt idx="0">
                  <c:v>特別会計介護保険費</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2.12</c:v>
                </c:pt>
                <c:pt idx="2">
                  <c:v>#N/A</c:v>
                </c:pt>
                <c:pt idx="3">
                  <c:v>2.77</c:v>
                </c:pt>
                <c:pt idx="4">
                  <c:v>#N/A</c:v>
                </c:pt>
                <c:pt idx="5">
                  <c:v>4.08</c:v>
                </c:pt>
                <c:pt idx="6">
                  <c:v>#N/A</c:v>
                </c:pt>
                <c:pt idx="7">
                  <c:v>2.58</c:v>
                </c:pt>
                <c:pt idx="8">
                  <c:v>#N/A</c:v>
                </c:pt>
                <c:pt idx="9">
                  <c:v>3.78</c:v>
                </c:pt>
              </c:numCache>
            </c:numRef>
          </c:val>
          <c:extLst>
            <c:ext xmlns:c16="http://schemas.microsoft.com/office/drawing/2014/chart" uri="{C3380CC4-5D6E-409C-BE32-E72D297353CC}">
              <c16:uniqueId val="{00000006-04C8-4BF2-96AA-3FC72BB18E63}"/>
            </c:ext>
          </c:extLst>
        </c:ser>
        <c:ser>
          <c:idx val="7"/>
          <c:order val="7"/>
          <c:tx>
            <c:strRef>
              <c:f>[1]データシート!$A$34</c:f>
              <c:strCache>
                <c:ptCount val="1"/>
                <c:pt idx="0">
                  <c:v>病院事業会計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#N/A</c:v>
                </c:pt>
                <c:pt idx="1">
                  <c:v>4.3</c:v>
                </c:pt>
                <c:pt idx="2">
                  <c:v>#N/A</c:v>
                </c:pt>
                <c:pt idx="3">
                  <c:v>4.46</c:v>
                </c:pt>
                <c:pt idx="4">
                  <c:v>#N/A</c:v>
                </c:pt>
                <c:pt idx="5">
                  <c:v>4.0199999999999996</c:v>
                </c:pt>
                <c:pt idx="6">
                  <c:v>#N/A</c:v>
                </c:pt>
                <c:pt idx="7">
                  <c:v>4.03</c:v>
                </c:pt>
                <c:pt idx="8">
                  <c:v>#N/A</c:v>
                </c:pt>
                <c:pt idx="9">
                  <c:v>4.6399999999999997</c:v>
                </c:pt>
              </c:numCache>
            </c:numRef>
          </c:val>
          <c:extLst>
            <c:ext xmlns:c16="http://schemas.microsoft.com/office/drawing/2014/chart" uri="{C3380CC4-5D6E-409C-BE32-E72D297353CC}">
              <c16:uniqueId val="{00000007-04C8-4BF2-96AA-3FC72BB18E63}"/>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#N/A</c:v>
                </c:pt>
                <c:pt idx="1">
                  <c:v>11.95</c:v>
                </c:pt>
                <c:pt idx="2">
                  <c:v>#N/A</c:v>
                </c:pt>
                <c:pt idx="3">
                  <c:v>8.14</c:v>
                </c:pt>
                <c:pt idx="4">
                  <c:v>#N/A</c:v>
                </c:pt>
                <c:pt idx="5">
                  <c:v>7.01</c:v>
                </c:pt>
                <c:pt idx="6">
                  <c:v>#N/A</c:v>
                </c:pt>
                <c:pt idx="7">
                  <c:v>5.38</c:v>
                </c:pt>
                <c:pt idx="8">
                  <c:v>#N/A</c:v>
                </c:pt>
                <c:pt idx="9">
                  <c:v>6.08</c:v>
                </c:pt>
              </c:numCache>
            </c:numRef>
          </c:val>
          <c:extLst>
            <c:ext xmlns:c16="http://schemas.microsoft.com/office/drawing/2014/chart" uri="{C3380CC4-5D6E-409C-BE32-E72D297353CC}">
              <c16:uniqueId val="{00000008-04C8-4BF2-96AA-3FC72BB18E63}"/>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4.21</c:v>
                </c:pt>
                <c:pt idx="2">
                  <c:v>#N/A</c:v>
                </c:pt>
                <c:pt idx="3">
                  <c:v>3.29</c:v>
                </c:pt>
                <c:pt idx="4">
                  <c:v>#N/A</c:v>
                </c:pt>
                <c:pt idx="5">
                  <c:v>3.61</c:v>
                </c:pt>
                <c:pt idx="6">
                  <c:v>#N/A</c:v>
                </c:pt>
                <c:pt idx="7">
                  <c:v>9.35</c:v>
                </c:pt>
                <c:pt idx="8">
                  <c:v>#N/A</c:v>
                </c:pt>
                <c:pt idx="9">
                  <c:v>8.01</c:v>
                </c:pt>
              </c:numCache>
            </c:numRef>
          </c:val>
          <c:extLst>
            <c:ext xmlns:c16="http://schemas.microsoft.com/office/drawing/2014/chart" uri="{C3380CC4-5D6E-409C-BE32-E72D297353CC}">
              <c16:uniqueId val="{00000009-04C8-4BF2-96AA-3FC72BB18E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15394</c:v>
                </c:pt>
                <c:pt idx="5">
                  <c:v>15594</c:v>
                </c:pt>
                <c:pt idx="8">
                  <c:v>15264</c:v>
                </c:pt>
                <c:pt idx="11">
                  <c:v>15162</c:v>
                </c:pt>
                <c:pt idx="14">
                  <c:v>15768</c:v>
                </c:pt>
              </c:numCache>
            </c:numRef>
          </c:val>
          <c:extLst>
            <c:ext xmlns:c16="http://schemas.microsoft.com/office/drawing/2014/chart" uri="{C3380CC4-5D6E-409C-BE32-E72D297353CC}">
              <c16:uniqueId val="{00000000-8FD5-4EF6-9986-48EBDF10B99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D5-4EF6-9986-48EBDF10B99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66</c:v>
                </c:pt>
                <c:pt idx="3">
                  <c:v>65</c:v>
                </c:pt>
                <c:pt idx="6">
                  <c:v>64</c:v>
                </c:pt>
                <c:pt idx="9">
                  <c:v>63</c:v>
                </c:pt>
                <c:pt idx="12">
                  <c:v>62</c:v>
                </c:pt>
              </c:numCache>
            </c:numRef>
          </c:val>
          <c:extLst>
            <c:ext xmlns:c16="http://schemas.microsoft.com/office/drawing/2014/chart" uri="{C3380CC4-5D6E-409C-BE32-E72D297353CC}">
              <c16:uniqueId val="{00000002-8FD5-4EF6-9986-48EBDF10B99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D5-4EF6-9986-48EBDF10B99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3132</c:v>
                </c:pt>
                <c:pt idx="3">
                  <c:v>3070</c:v>
                </c:pt>
                <c:pt idx="6">
                  <c:v>2574</c:v>
                </c:pt>
                <c:pt idx="9">
                  <c:v>2696</c:v>
                </c:pt>
                <c:pt idx="12">
                  <c:v>2677</c:v>
                </c:pt>
              </c:numCache>
            </c:numRef>
          </c:val>
          <c:extLst>
            <c:ext xmlns:c16="http://schemas.microsoft.com/office/drawing/2014/chart" uri="{C3380CC4-5D6E-409C-BE32-E72D297353CC}">
              <c16:uniqueId val="{00000004-8FD5-4EF6-9986-48EBDF10B99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D5-4EF6-9986-48EBDF10B99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D5-4EF6-9986-48EBDF10B99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17011</c:v>
                </c:pt>
                <c:pt idx="3">
                  <c:v>17123</c:v>
                </c:pt>
                <c:pt idx="6">
                  <c:v>17146</c:v>
                </c:pt>
                <c:pt idx="9">
                  <c:v>16265</c:v>
                </c:pt>
                <c:pt idx="12">
                  <c:v>17103</c:v>
                </c:pt>
              </c:numCache>
            </c:numRef>
          </c:val>
          <c:extLst>
            <c:ext xmlns:c16="http://schemas.microsoft.com/office/drawing/2014/chart" uri="{C3380CC4-5D6E-409C-BE32-E72D297353CC}">
              <c16:uniqueId val="{00000007-8FD5-4EF6-9986-48EBDF10B9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4815</c:v>
                </c:pt>
                <c:pt idx="2">
                  <c:v>#N/A</c:v>
                </c:pt>
                <c:pt idx="3">
                  <c:v>#N/A</c:v>
                </c:pt>
                <c:pt idx="4">
                  <c:v>4664</c:v>
                </c:pt>
                <c:pt idx="5">
                  <c:v>#N/A</c:v>
                </c:pt>
                <c:pt idx="6">
                  <c:v>#N/A</c:v>
                </c:pt>
                <c:pt idx="7">
                  <c:v>4520</c:v>
                </c:pt>
                <c:pt idx="8">
                  <c:v>#N/A</c:v>
                </c:pt>
                <c:pt idx="9">
                  <c:v>#N/A</c:v>
                </c:pt>
                <c:pt idx="10">
                  <c:v>3862</c:v>
                </c:pt>
                <c:pt idx="11">
                  <c:v>#N/A</c:v>
                </c:pt>
                <c:pt idx="12">
                  <c:v>#N/A</c:v>
                </c:pt>
                <c:pt idx="13">
                  <c:v>4074</c:v>
                </c:pt>
                <c:pt idx="14">
                  <c:v>#N/A</c:v>
                </c:pt>
              </c:numCache>
            </c:numRef>
          </c:val>
          <c:smooth val="0"/>
          <c:extLst>
            <c:ext xmlns:c16="http://schemas.microsoft.com/office/drawing/2014/chart" uri="{C3380CC4-5D6E-409C-BE32-E72D297353CC}">
              <c16:uniqueId val="{00000008-8FD5-4EF6-9986-48EBDF10B9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[1]データシート!$B$56:$P$56</c:f>
              <c:numCache>
                <c:formatCode>General</c:formatCode>
                <c:ptCount val="15"/>
                <c:pt idx="2">
                  <c:v>138796</c:v>
                </c:pt>
                <c:pt idx="5">
                  <c:v>141396</c:v>
                </c:pt>
                <c:pt idx="8">
                  <c:v>139338</c:v>
                </c:pt>
                <c:pt idx="11">
                  <c:v>140599</c:v>
                </c:pt>
                <c:pt idx="14">
                  <c:v>136594</c:v>
                </c:pt>
              </c:numCache>
            </c:numRef>
          </c:val>
          <c:extLst>
            <c:ext xmlns:c16="http://schemas.microsoft.com/office/drawing/2014/chart" uri="{C3380CC4-5D6E-409C-BE32-E72D297353CC}">
              <c16:uniqueId val="{00000000-B90B-4829-80B8-4ED054245C2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[1]データシート!$B$57:$P$57</c:f>
              <c:numCache>
                <c:formatCode>General</c:formatCode>
                <c:ptCount val="15"/>
                <c:pt idx="2">
                  <c:v>56785</c:v>
                </c:pt>
                <c:pt idx="5">
                  <c:v>64780</c:v>
                </c:pt>
                <c:pt idx="8">
                  <c:v>66291</c:v>
                </c:pt>
                <c:pt idx="11">
                  <c:v>69415</c:v>
                </c:pt>
                <c:pt idx="14">
                  <c:v>69655</c:v>
                </c:pt>
              </c:numCache>
            </c:numRef>
          </c:val>
          <c:extLst>
            <c:ext xmlns:c16="http://schemas.microsoft.com/office/drawing/2014/chart" uri="{C3380CC4-5D6E-409C-BE32-E72D297353CC}">
              <c16:uniqueId val="{00000001-B90B-4829-80B8-4ED054245C2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[1]データシート!$B$58:$P$58</c:f>
              <c:numCache>
                <c:formatCode>General</c:formatCode>
                <c:ptCount val="15"/>
                <c:pt idx="2">
                  <c:v>17331</c:v>
                </c:pt>
                <c:pt idx="5">
                  <c:v>16238</c:v>
                </c:pt>
                <c:pt idx="8">
                  <c:v>13705</c:v>
                </c:pt>
                <c:pt idx="11">
                  <c:v>19561</c:v>
                </c:pt>
                <c:pt idx="14">
                  <c:v>23110</c:v>
                </c:pt>
              </c:numCache>
            </c:numRef>
          </c:val>
          <c:extLst>
            <c:ext xmlns:c16="http://schemas.microsoft.com/office/drawing/2014/chart" uri="{C3380CC4-5D6E-409C-BE32-E72D297353CC}">
              <c16:uniqueId val="{00000002-B90B-4829-80B8-4ED054245C2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0B-4829-80B8-4ED054245C2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0B-4829-80B8-4ED054245C2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[1]データシート!$B$61:$P$61</c:f>
              <c:numCache>
                <c:formatCode>General</c:formatCode>
                <c:ptCount val="15"/>
                <c:pt idx="0">
                  <c:v>582</c:v>
                </c:pt>
                <c:pt idx="3">
                  <c:v>577</c:v>
                </c:pt>
                <c:pt idx="6">
                  <c:v>600</c:v>
                </c:pt>
                <c:pt idx="9">
                  <c:v>580</c:v>
                </c:pt>
                <c:pt idx="12">
                  <c:v>536</c:v>
                </c:pt>
              </c:numCache>
            </c:numRef>
          </c:val>
          <c:extLst>
            <c:ext xmlns:c16="http://schemas.microsoft.com/office/drawing/2014/chart" uri="{C3380CC4-5D6E-409C-BE32-E72D297353CC}">
              <c16:uniqueId val="{00000005-B90B-4829-80B8-4ED054245C2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[1]データシート!$B$62:$P$62</c:f>
              <c:numCache>
                <c:formatCode>General</c:formatCode>
                <c:ptCount val="15"/>
                <c:pt idx="0">
                  <c:v>19971</c:v>
                </c:pt>
                <c:pt idx="3">
                  <c:v>20037</c:v>
                </c:pt>
                <c:pt idx="6">
                  <c:v>20077</c:v>
                </c:pt>
                <c:pt idx="9">
                  <c:v>19623</c:v>
                </c:pt>
                <c:pt idx="12">
                  <c:v>19110</c:v>
                </c:pt>
              </c:numCache>
            </c:numRef>
          </c:val>
          <c:extLst>
            <c:ext xmlns:c16="http://schemas.microsoft.com/office/drawing/2014/chart" uri="{C3380CC4-5D6E-409C-BE32-E72D297353CC}">
              <c16:uniqueId val="{00000006-B90B-4829-80B8-4ED054245C2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[1]データシート!$B$63:$P$63</c:f>
              <c:numCache>
                <c:formatCode>General</c:formatCode>
                <c:ptCount val="15"/>
                <c:pt idx="0">
                  <c:v>19</c:v>
                </c:pt>
                <c:pt idx="3">
                  <c:v>19</c:v>
                </c:pt>
                <c:pt idx="6">
                  <c:v>0</c:v>
                </c:pt>
                <c:pt idx="9">
                  <c:v>0</c:v>
                </c:pt>
                <c:pt idx="12">
                  <c:v>0</c:v>
                </c:pt>
              </c:numCache>
            </c:numRef>
          </c:val>
          <c:extLst>
            <c:ext xmlns:c16="http://schemas.microsoft.com/office/drawing/2014/chart" uri="{C3380CC4-5D6E-409C-BE32-E72D297353CC}">
              <c16:uniqueId val="{00000007-B90B-4829-80B8-4ED054245C2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[1]データシート!$B$64:$P$64</c:f>
              <c:numCache>
                <c:formatCode>General</c:formatCode>
                <c:ptCount val="15"/>
                <c:pt idx="0">
                  <c:v>38197</c:v>
                </c:pt>
                <c:pt idx="3">
                  <c:v>36597</c:v>
                </c:pt>
                <c:pt idx="6">
                  <c:v>34801</c:v>
                </c:pt>
                <c:pt idx="9">
                  <c:v>33326</c:v>
                </c:pt>
                <c:pt idx="12">
                  <c:v>30921</c:v>
                </c:pt>
              </c:numCache>
            </c:numRef>
          </c:val>
          <c:extLst>
            <c:ext xmlns:c16="http://schemas.microsoft.com/office/drawing/2014/chart" uri="{C3380CC4-5D6E-409C-BE32-E72D297353CC}">
              <c16:uniqueId val="{00000008-B90B-4829-80B8-4ED054245C2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[1]データシート!$B$65:$P$65</c:f>
              <c:numCache>
                <c:formatCode>General</c:formatCode>
                <c:ptCount val="15"/>
                <c:pt idx="0">
                  <c:v>939</c:v>
                </c:pt>
                <c:pt idx="3">
                  <c:v>876</c:v>
                </c:pt>
                <c:pt idx="6">
                  <c:v>812</c:v>
                </c:pt>
                <c:pt idx="9">
                  <c:v>748</c:v>
                </c:pt>
                <c:pt idx="12">
                  <c:v>683</c:v>
                </c:pt>
              </c:numCache>
            </c:numRef>
          </c:val>
          <c:extLst>
            <c:ext xmlns:c16="http://schemas.microsoft.com/office/drawing/2014/chart" uri="{C3380CC4-5D6E-409C-BE32-E72D297353CC}">
              <c16:uniqueId val="{00000009-B90B-4829-80B8-4ED054245C2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[1]データシート!$B$66:$P$66</c:f>
              <c:numCache>
                <c:formatCode>General</c:formatCode>
                <c:ptCount val="15"/>
                <c:pt idx="0">
                  <c:v>179394</c:v>
                </c:pt>
                <c:pt idx="3">
                  <c:v>186767</c:v>
                </c:pt>
                <c:pt idx="6">
                  <c:v>186388</c:v>
                </c:pt>
                <c:pt idx="9">
                  <c:v>192391</c:v>
                </c:pt>
                <c:pt idx="12">
                  <c:v>190843</c:v>
                </c:pt>
              </c:numCache>
            </c:numRef>
          </c:val>
          <c:extLst>
            <c:ext xmlns:c16="http://schemas.microsoft.com/office/drawing/2014/chart" uri="{C3380CC4-5D6E-409C-BE32-E72D297353CC}">
              <c16:uniqueId val="{0000000A-B90B-4829-80B8-4ED054245C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[1]データシート!$B$67:$P$67</c:f>
              <c:numCache>
                <c:formatCode>General</c:formatCode>
                <c:ptCount val="15"/>
                <c:pt idx="0">
                  <c:v>#N/A</c:v>
                </c:pt>
                <c:pt idx="1">
                  <c:v>26191</c:v>
                </c:pt>
                <c:pt idx="2">
                  <c:v>#N/A</c:v>
                </c:pt>
                <c:pt idx="3">
                  <c:v>#N/A</c:v>
                </c:pt>
                <c:pt idx="4">
                  <c:v>22459</c:v>
                </c:pt>
                <c:pt idx="5">
                  <c:v>#N/A</c:v>
                </c:pt>
                <c:pt idx="6">
                  <c:v>#N/A</c:v>
                </c:pt>
                <c:pt idx="7">
                  <c:v>23343</c:v>
                </c:pt>
                <c:pt idx="8">
                  <c:v>#N/A</c:v>
                </c:pt>
                <c:pt idx="9">
                  <c:v>#N/A</c:v>
                </c:pt>
                <c:pt idx="10">
                  <c:v>17092</c:v>
                </c:pt>
                <c:pt idx="11">
                  <c:v>#N/A</c:v>
                </c:pt>
                <c:pt idx="12">
                  <c:v>#N/A</c:v>
                </c:pt>
                <c:pt idx="13">
                  <c:v>12733</c:v>
                </c:pt>
                <c:pt idx="14">
                  <c:v>#N/A</c:v>
                </c:pt>
              </c:numCache>
            </c:numRef>
          </c:val>
          <c:smooth val="0"/>
          <c:extLst>
            <c:ext xmlns:c16="http://schemas.microsoft.com/office/drawing/2014/chart" uri="{C3380CC4-5D6E-409C-BE32-E72D297353CC}">
              <c16:uniqueId val="{0000000B-B90B-4829-80B8-4ED054245C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7057</c:v>
                </c:pt>
                <c:pt idx="1">
                  <c:v>9062</c:v>
                </c:pt>
                <c:pt idx="2">
                  <c:v>10880</c:v>
                </c:pt>
              </c:numCache>
            </c:numRef>
          </c:val>
          <c:extLst>
            <c:ext xmlns:c16="http://schemas.microsoft.com/office/drawing/2014/chart" uri="{C3380CC4-5D6E-409C-BE32-E72D297353CC}">
              <c16:uniqueId val="{00000000-2511-4979-80A4-83D10A83B19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0</c:v>
                </c:pt>
                <c:pt idx="1">
                  <c:v>2398</c:v>
                </c:pt>
                <c:pt idx="2">
                  <c:v>2399</c:v>
                </c:pt>
              </c:numCache>
            </c:numRef>
          </c:val>
          <c:extLst>
            <c:ext xmlns:c16="http://schemas.microsoft.com/office/drawing/2014/chart" uri="{C3380CC4-5D6E-409C-BE32-E72D297353CC}">
              <c16:uniqueId val="{00000001-2511-4979-80A4-83D10A83B19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4087</c:v>
                </c:pt>
                <c:pt idx="1">
                  <c:v>4058</c:v>
                </c:pt>
                <c:pt idx="2">
                  <c:v>5174</c:v>
                </c:pt>
              </c:numCache>
            </c:numRef>
          </c:val>
          <c:extLst>
            <c:ext xmlns:c16="http://schemas.microsoft.com/office/drawing/2014/chart" uri="{C3380CC4-5D6E-409C-BE32-E72D297353CC}">
              <c16:uniqueId val="{00000002-2511-4979-80A4-83D10A83B1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AA63B265-1357-4A91-B898-DE9E34F55FEB}"/>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6E0C427C-D2D6-4704-964B-D050C215AC81}"/>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F5BC82F3-C5AE-42B2-B813-466500CFD28D}"/>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E0D57823-862A-4787-845A-5D1135217917}"/>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BA126A1D-E403-4F3C-9F87-123F36574548}"/>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6570C11C-AA64-4E10-A86D-D6E4358B6FD3}"/>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88C640E-2CBD-462E-9494-C983233E08A9}"/>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8482B3C9-5C64-41DA-8270-AFB77DD037BD}"/>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9FC4E243-F52E-4565-B43A-8C02601E6BDE}"/>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5DCA909-22F7-4F05-82C1-C61E771E0A6F}"/>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42CFE4B3-6CE2-4510-9E4B-055767C96C64}"/>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8581EE4C-A4EE-4694-A773-8EB9D2034A27}"/>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25A754CD-EF7D-47E2-B7D2-80D3A0A03FDC}"/>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DB79F2F4-274E-4663-AFE5-2EC26C4A892B}"/>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EF95433B-A038-4C0E-AAEA-4D42BB46BA48}"/>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2E4B6749-34AF-475E-9B82-9E4B739188B7}"/>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CDBCE667-E0C0-4DEF-B07F-9268A6A732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5865C1E9-1F53-48EC-938F-D5F3FF8BEC47}"/>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E06C3FB8-12C8-44CD-9895-2A3F24DCAF1D}"/>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横須賀ごみ処理施設建設工事事業に係る元金償還の開始に伴う元利償還金の増（</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億円）などにより実質公債費比率の分子は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億円増加している。</a:t>
          </a:r>
          <a:endParaRPr lang="ja-JP" altLang="ja-JP" sz="1400">
            <a:effectLst/>
          </a:endParaRPr>
        </a:p>
        <a:p>
          <a:r>
            <a:rPr kumimoji="1" lang="ja-JP" altLang="ja-JP" sz="1100">
              <a:solidFill>
                <a:schemeClr val="dk1"/>
              </a:solidFill>
              <a:effectLst/>
              <a:latin typeface="+mn-lt"/>
              <a:ea typeface="+mn-ea"/>
              <a:cs typeface="+mn-cs"/>
            </a:rPr>
            <a:t>　大規模工事の予定や施設の老朽化が進んでおり、実質公債費比率に注意していく。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1D12B496-FDB7-49A4-83C2-F004A29198B6}"/>
            </a:ext>
          </a:extLst>
        </xdr:cNvPr>
        <xdr:cNvSpPr>
          <a:spLocks noChangeShapeType="1"/>
        </xdr:cNvSpPr>
      </xdr:nvSpPr>
      <xdr:spPr bwMode="auto">
        <a:xfrm>
          <a:off x="463550" y="12376150"/>
          <a:ext cx="683260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626850AF-8D7C-4AEA-A7AD-5DE1C3BEDA34}"/>
            </a:ext>
          </a:extLst>
        </xdr:cNvPr>
        <xdr:cNvSpPr>
          <a:spLocks noChangeArrowheads="1"/>
        </xdr:cNvSpPr>
      </xdr:nvSpPr>
      <xdr:spPr bwMode="auto">
        <a:xfrm>
          <a:off x="12020550" y="12385675"/>
          <a:ext cx="4075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3ABFF4F5-4DDD-44F7-BFA9-2B4171F62390}"/>
            </a:ext>
          </a:extLst>
        </xdr:cNvPr>
        <xdr:cNvSpPr>
          <a:spLocks noChangeArrowheads="1"/>
        </xdr:cNvSpPr>
      </xdr:nvSpPr>
      <xdr:spPr bwMode="auto">
        <a:xfrm>
          <a:off x="12045043" y="12376150"/>
          <a:ext cx="7388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D6156DBE-ED85-43C8-87E7-9B759AB8F54E}"/>
            </a:ext>
          </a:extLst>
        </xdr:cNvPr>
        <xdr:cNvSpPr txBox="1"/>
      </xdr:nvSpPr>
      <xdr:spPr>
        <a:xfrm>
          <a:off x="12125325" y="12595225"/>
          <a:ext cx="3868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満期一括償還地方債の借入れはない。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B448C39-7153-4410-AB0E-2DCF2C6B16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64C11048-E540-4DC6-AF76-A2F42FAA8200}"/>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632B0E7B-4EEA-4809-899F-E3411DDD6FA1}"/>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67F90D3E-3B88-47E7-A4DD-33751F73358F}"/>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91C3DE09-BC00-4DD8-96C6-E33EB28FC81C}"/>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42F8D284-41E1-4BD4-8DAC-676654EA62B3}"/>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DDE83C52-7221-4171-963F-9895759E9BA0}"/>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7B0BC2BE-21D2-483B-ABD0-274DD43C8E53}"/>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7F2EC2F9-91D5-4B36-8E5C-3B2EAD59C9E0}"/>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9CE5BDB1-8D46-427A-9ED6-12B131F63FA1}"/>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75F8574B-86D2-43D2-AA6B-9AFFF8A3EF86}"/>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373ECDD1-03F4-4BCD-B3DB-AA9E828D8B07}"/>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6B689C7A-BDF8-47ED-8FBD-3732B3C31317}"/>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FD52D732-DFD8-4BC6-9CA0-3AAB61571FC9}"/>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35937CF9-0A99-4489-953F-A4E469EF081B}"/>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187A3D6A-6042-4FAC-B209-7B8732EC7A8F}"/>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753FEF17-A71A-4C09-94FD-2B8324FA33E6}"/>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9EFE1B2D-C17E-4486-B9A1-8ACCD3B85D31}"/>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50B3D76F-C439-43FE-A2EB-A08C798C2C53}"/>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2CF13368-564E-4AA9-9175-C213E007A61B}"/>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BE7BE4F-4579-4E31-AD24-A5A3038852B4}"/>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90CFD08E-EA64-4BCA-B3C8-92F6A41511CD}"/>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公営企業会計への繰出金の減少（△</a:t>
          </a:r>
          <a:r>
            <a:rPr kumimoji="1" lang="en-US" altLang="ja-JP" sz="1400">
              <a:solidFill>
                <a:schemeClr val="dk1"/>
              </a:solidFill>
              <a:effectLst/>
              <a:latin typeface="+mn-lt"/>
              <a:ea typeface="+mn-ea"/>
              <a:cs typeface="+mn-cs"/>
            </a:rPr>
            <a:t>27.7</a:t>
          </a:r>
          <a:r>
            <a:rPr kumimoji="1" lang="ja-JP" altLang="ja-JP" sz="1400">
              <a:solidFill>
                <a:schemeClr val="dk1"/>
              </a:solidFill>
              <a:effectLst/>
              <a:latin typeface="+mn-lt"/>
              <a:ea typeface="+mn-ea"/>
              <a:cs typeface="+mn-cs"/>
            </a:rPr>
            <a:t>億円）などにより、将来負担比率の分子は前年度より</a:t>
          </a:r>
          <a:r>
            <a:rPr kumimoji="1" lang="en-US" altLang="ja-JP" sz="1400">
              <a:solidFill>
                <a:schemeClr val="dk1"/>
              </a:solidFill>
              <a:effectLst/>
              <a:latin typeface="+mn-lt"/>
              <a:ea typeface="+mn-ea"/>
              <a:cs typeface="+mn-cs"/>
            </a:rPr>
            <a:t>43.6</a:t>
          </a:r>
          <a:r>
            <a:rPr kumimoji="1" lang="ja-JP" altLang="ja-JP" sz="1400">
              <a:solidFill>
                <a:schemeClr val="dk1"/>
              </a:solidFill>
              <a:effectLst/>
              <a:latin typeface="+mn-lt"/>
              <a:ea typeface="+mn-ea"/>
              <a:cs typeface="+mn-cs"/>
            </a:rPr>
            <a:t>億円減少した。</a:t>
          </a:r>
          <a:endParaRPr lang="ja-JP" altLang="ja-JP" sz="1800">
            <a:effectLst/>
          </a:endParaRPr>
        </a:p>
        <a:p>
          <a:r>
            <a:rPr kumimoji="1" lang="ja-JP" altLang="ja-JP" sz="1400">
              <a:solidFill>
                <a:schemeClr val="dk1"/>
              </a:solidFill>
              <a:effectLst/>
              <a:latin typeface="+mn-lt"/>
              <a:ea typeface="+mn-ea"/>
              <a:cs typeface="+mn-cs"/>
            </a:rPr>
            <a:t>　今後も、大規模工事の予定や施設の老朽化も進んでいるため、将来への負担に注意していく。</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FCF8F292-8B7C-42CC-BB8D-3D293E1B10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500DF659-4B47-4113-BFE9-B9345884309B}"/>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CAA72FA7-D07E-4E3F-8FE9-109181D4DF75}"/>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93006645-FE6D-48C5-B10B-0F07E8B07790}"/>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61CF99DE-7FE9-424D-9965-744FCF866934}"/>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5CEBA8D1-BFDB-4F94-A7EC-F9B9A67486C8}"/>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35D848-E96E-4637-B96E-D8637EC9EF70}"/>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神奈川県横須賀市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330A135C-418F-4D33-B5FB-F5603E8A2E05}"/>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A1D43358-6053-45F7-8796-5B8778FA29DF}"/>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7CAA38F0-F42E-4BC3-B0A0-DE1C87D902FA}"/>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B3C33EDA-1B30-4B2A-8F50-85A1793D8ECD}"/>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その他特定目的基金は、引き続き感染症対策を行うため、新型コロナウイルス感染症緊急対策基金において、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億円の新規積立を行ったことにより、前年度に比べて年度末残高が増加した。</a:t>
          </a:r>
          <a:endParaRPr lang="ja-JP" altLang="ja-JP" sz="1400">
            <a:effectLst/>
          </a:endParaRPr>
        </a:p>
        <a:p>
          <a:r>
            <a:rPr kumimoji="1" lang="ja-JP" altLang="ja-JP" sz="1100">
              <a:solidFill>
                <a:schemeClr val="dk1"/>
              </a:solidFill>
              <a:effectLst/>
              <a:latin typeface="+mn-lt"/>
              <a:ea typeface="+mn-ea"/>
              <a:cs typeface="+mn-cs"/>
            </a:rPr>
            <a:t>　財政調整基金は、支出を決算ベースでタイトに見込んだこと等により決算剰余金が増加し、積立額が増加したことで前年度に比べて年度末残高が</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億円増加したことなどに伴い、</a:t>
          </a:r>
          <a:r>
            <a:rPr lang="ja-JP" altLang="ja-JP" sz="1100">
              <a:solidFill>
                <a:schemeClr val="dk1"/>
              </a:solidFill>
              <a:effectLst/>
              <a:latin typeface="+mn-lt"/>
              <a:ea typeface="+mn-ea"/>
              <a:cs typeface="+mn-cs"/>
            </a:rPr>
            <a:t>基金全体の増加額は</a:t>
          </a:r>
          <a:r>
            <a:rPr lang="en-US" altLang="ja-JP" sz="1100">
              <a:solidFill>
                <a:schemeClr val="dk1"/>
              </a:solidFill>
              <a:effectLst/>
              <a:latin typeface="+mn-lt"/>
              <a:ea typeface="+mn-ea"/>
              <a:cs typeface="+mn-cs"/>
            </a:rPr>
            <a:t>29.3</a:t>
          </a:r>
          <a:r>
            <a:rPr lang="ja-JP" altLang="ja-JP" sz="1100">
              <a:solidFill>
                <a:schemeClr val="dk1"/>
              </a:solidFill>
              <a:effectLst/>
              <a:latin typeface="+mn-lt"/>
              <a:ea typeface="+mn-ea"/>
              <a:cs typeface="+mn-cs"/>
            </a:rPr>
            <a:t>億円となった。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財政調整基金については、今後の財政収支を見通し、行財政改革の推進により事業の見直しや経費の削減、収入の増加を図るなどして残高の確保に努めていく。</a:t>
          </a:r>
          <a:endParaRPr lang="ja-JP" altLang="ja-JP" sz="1400">
            <a:effectLst/>
          </a:endParaRPr>
        </a:p>
        <a:p>
          <a:r>
            <a:rPr kumimoji="1" lang="ja-JP" altLang="ja-JP" sz="1100">
              <a:solidFill>
                <a:schemeClr val="dk1"/>
              </a:solidFill>
              <a:effectLst/>
              <a:latin typeface="+mn-lt"/>
              <a:ea typeface="+mn-ea"/>
              <a:cs typeface="+mn-cs"/>
            </a:rPr>
            <a:t>　その他特定目的基金については、「会計管理者所管会計及び基金の資金管理運用基準」に基づき、適切に運用していく。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462AD92E-D983-49E2-9C66-2FB29B393613}"/>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BD895877-650E-456F-9A26-34C6ECE4FEAF}"/>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62AAF44-5FD9-4427-BEE1-C23A503D4B7C}"/>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再編関連特別事業基金：駐留軍等の再編の円滑な実施に関する特別措置法施行令</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年政令第</a:t>
          </a:r>
          <a:r>
            <a:rPr kumimoji="1" lang="en-US" altLang="ja-JP" sz="1100">
              <a:solidFill>
                <a:schemeClr val="dk1"/>
              </a:solidFill>
              <a:effectLst/>
              <a:latin typeface="+mn-lt"/>
              <a:ea typeface="+mn-ea"/>
              <a:cs typeface="+mn-cs"/>
            </a:rPr>
            <a:t>268</a:t>
          </a:r>
          <a:r>
            <a:rPr kumimoji="1" lang="ja-JP" altLang="ja-JP" sz="1100">
              <a:solidFill>
                <a:schemeClr val="dk1"/>
              </a:solidFill>
              <a:effectLst/>
              <a:latin typeface="+mn-lt"/>
              <a:ea typeface="+mn-ea"/>
              <a:cs typeface="+mn-cs"/>
            </a:rPr>
            <a:t>号</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条に掲げる再編関連特別事業を</a:t>
          </a:r>
          <a:endParaRPr lang="ja-JP" altLang="ja-JP" sz="1400">
            <a:effectLst/>
          </a:endParaRPr>
        </a:p>
        <a:p>
          <a:r>
            <a:rPr kumimoji="1" lang="ja-JP" altLang="ja-JP" sz="1100">
              <a:solidFill>
                <a:schemeClr val="dk1"/>
              </a:solidFill>
              <a:effectLst/>
              <a:latin typeface="+mn-lt"/>
              <a:ea typeface="+mn-ea"/>
              <a:cs typeface="+mn-cs"/>
            </a:rPr>
            <a:t>　　　　　　　　　　　　実施するための必要な費用に充当</a:t>
          </a:r>
          <a:endParaRPr lang="ja-JP" altLang="ja-JP" sz="1400">
            <a:effectLst/>
          </a:endParaRPr>
        </a:p>
        <a:p>
          <a:r>
            <a:rPr kumimoji="1" lang="ja-JP" altLang="ja-JP" sz="1100">
              <a:solidFill>
                <a:schemeClr val="dk1"/>
              </a:solidFill>
              <a:effectLst/>
              <a:latin typeface="+mn-lt"/>
              <a:ea typeface="+mn-ea"/>
              <a:cs typeface="+mn-cs"/>
            </a:rPr>
            <a:t>　公園墓地基金：公園墓地を整備するための必要な費用に充当</a:t>
          </a:r>
          <a:endParaRPr lang="ja-JP" altLang="ja-JP" sz="1400">
            <a:effectLst/>
          </a:endParaRPr>
        </a:p>
        <a:p>
          <a:r>
            <a:rPr kumimoji="1" lang="ja-JP" altLang="ja-JP" sz="1100">
              <a:solidFill>
                <a:schemeClr val="dk1"/>
              </a:solidFill>
              <a:effectLst/>
              <a:latin typeface="+mn-lt"/>
              <a:ea typeface="+mn-ea"/>
              <a:cs typeface="+mn-cs"/>
            </a:rPr>
            <a:t>　新型コロナウイルス感染症緊急対策基金：新型コロナウィルス感染症に係る対策に必要な費用に充当</a:t>
          </a:r>
          <a:endParaRPr lang="ja-JP" altLang="ja-JP" sz="1400">
            <a:effectLst/>
          </a:endParaRPr>
        </a:p>
        <a:p>
          <a:r>
            <a:rPr kumimoji="1" lang="ja-JP" altLang="ja-JP" sz="1100">
              <a:solidFill>
                <a:schemeClr val="dk1"/>
              </a:solidFill>
              <a:effectLst/>
              <a:latin typeface="+mn-lt"/>
              <a:ea typeface="+mn-ea"/>
              <a:cs typeface="+mn-cs"/>
            </a:rPr>
            <a:t>　万代基金：万代トミ氏からの寄付資金を同氏からの寄付施設並びに学校及び教育機関の施設の整備及び運営のための必要な費用に充当</a:t>
          </a:r>
          <a:endParaRPr lang="ja-JP" altLang="ja-JP" sz="1400">
            <a:effectLst/>
          </a:endParaRPr>
        </a:p>
        <a:p>
          <a:r>
            <a:rPr kumimoji="1" lang="ja-JP" altLang="ja-JP" sz="1100">
              <a:solidFill>
                <a:schemeClr val="dk1"/>
              </a:solidFill>
              <a:effectLst/>
              <a:latin typeface="+mn-lt"/>
              <a:ea typeface="+mn-ea"/>
              <a:cs typeface="+mn-cs"/>
            </a:rPr>
            <a:t>　みどりの基金：緑化を推進し、みどりの保全に資するための必要な費用に充当</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新型コロナウイルス感染症緊急対策基金については、引き続き感染症対策を行うため、１２億円の新規積立により前年度に比べて年度末残高が増加（</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億円）公園墓地基金については、公園墓地の新規募集による使用料の増加により、積立額が増加（</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億円）再編関連特別事業基金については、再編交付金が減少したことによる積立額の減少（△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「会計管理者所管会計及び基金の資金管理運用基準」に基づき、適切に運用していく。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7B4BA7F4-C2B0-41AB-9685-310E8D4B6F4B}"/>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3DB02283-53A4-456B-AB80-BA4C15CF4B24}"/>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9A2B830A-CEA6-49F1-A107-DE833640341C}"/>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令和４年度の取崩が</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億円、積立が</a:t>
          </a:r>
          <a:r>
            <a:rPr kumimoji="1" lang="en-US" altLang="ja-JP" sz="1100">
              <a:solidFill>
                <a:schemeClr val="dk1"/>
              </a:solidFill>
              <a:effectLst/>
              <a:latin typeface="+mn-lt"/>
              <a:ea typeface="+mn-ea"/>
              <a:cs typeface="+mn-cs"/>
            </a:rPr>
            <a:t>41.3</a:t>
          </a:r>
          <a:r>
            <a:rPr kumimoji="1" lang="ja-JP" altLang="ja-JP" sz="1100">
              <a:solidFill>
                <a:schemeClr val="dk1"/>
              </a:solidFill>
              <a:effectLst/>
              <a:latin typeface="+mn-lt"/>
              <a:ea typeface="+mn-ea"/>
              <a:cs typeface="+mn-cs"/>
            </a:rPr>
            <a:t>億円となり、前年度に比べ年度末残高が</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億円増加した。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今後の財政収支を見通し、行財政改革の推進により事業の見直しや経費の削減、収入の増加を図るなどして残高の確保に努めていく。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E651DBA2-1E43-4AE1-AE16-85288A513D9C}"/>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E8B8E6A-9E91-4B53-B848-C483BF5739FC}"/>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99C091E3-B196-4249-A373-66768175FB97}"/>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運用利子分の増加があるものの、当面は令和３年度に発行した臨時財政対策債の償還財源として、適切に管理・運用していく。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C689DF38-B935-43B4-9EA5-32EE1826A293}"/>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91B0484-5B6C-4E08-AE92-B89FAA44C795}"/>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8E55674-B73D-4C4A-B7E5-4A5B04871197}"/>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7942D5B-FE90-4C4F-80CD-01BAFB4CF1F4}"/>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39BCF3F-048C-4377-BB1F-A998E1504AF7}"/>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C24BA47-D8D4-4F1E-B1CC-02FC1C7A0458}"/>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663A9FB-72B5-4E07-BD5C-5D168C76FF47}"/>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341B406-E2C1-4AD9-8A62-F88A385402CE}"/>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59AB89A-4168-47E1-921D-63CC1161B29A}"/>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6047A8D-5B28-48E0-AE3B-B9C41900F217}"/>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4176EAD-DD5F-4094-A2D2-C01A8FF55442}"/>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388,197
381,827
100.81
180,787,447
173,275,811
6,983,161
85,392,317
190,364,392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50F8B2B-DDFA-4F84-B363-472B239AC74A}"/>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01799AC-86CB-4420-8C2D-E33DC4E0B179}"/>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C6EB472-C579-4A4E-A12A-B08014AE329E}"/>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DF73434-4A72-484D-8E1E-D311CDC3EE77}"/>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ECEA37C-6182-4BFB-9699-6F48253AAFCB}"/>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DC94C3F-3ECB-430F-B365-AED1A3614E23}"/>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6548328-66C0-4137-8557-540ECA1EF4BA}"/>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4F16814-3D73-41AA-97CF-AC2A4E3865D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E1FE80C-D559-4BE9-AC7A-24E82E1F743A}"/>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FA459CF-B720-4C1B-B96E-A7BE26035BDB}"/>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C38F70E-8723-4D08-86DB-3138B30C007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E648055-4D3A-4E09-B628-54133D27F1D8}"/>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B04869F-773E-4AB2-B95C-16E70FAED837}"/>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E7E005-CB5C-42CE-AEF7-78EB4F619DB8}"/>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FAB15EE-01F8-43B6-9C80-F771D7379EF2}"/>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AC81198-D1A3-4AF7-999A-641D2EB32D3D}"/>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12160E0-746F-41C5-A4A3-B9270313650D}"/>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F6B2A0D-FE19-4247-AEA5-D9FA535FEF0E}"/>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57E8DBF-B415-4858-861A-719E0F134596}"/>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01B5F3B-D8FB-434B-900A-797673B713EB}"/>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7BFAEEC-110F-43F4-8C9B-FE48E8FE21F9}"/>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C7B6B1B-C688-480B-9DB2-743CF750539B}"/>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756C611-1CD3-4D7C-AA58-ADD08D3DC3E9}"/>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4DD8B92-74C2-4FCD-8AFC-E590D17331A8}"/>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AC0D5CD-38DD-4CD9-AD5F-9324D1D965FD}"/>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208ED4B-D082-4A12-AFD0-D6FDD58C61B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B8C51F5-0952-4D96-A0C2-51F8A0D8DBC3}"/>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32EC715-367C-4F57-94C5-E341897A2D81}"/>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3EC8A10-A922-4DC1-8774-B669D1FFF14A}"/>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6097A07-9EA5-4C9A-9CF0-F151AEB6C106}"/>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12E2F94-063B-4407-AC13-AD3A50FBA63C}"/>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2D45EF9-556D-4571-87CC-066F14163091}"/>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8534D1B-EC9F-4C40-AD1C-768D17943496}"/>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8B3BE74-DC75-4563-B8F1-C29E0ACCAADC}"/>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436A852-A71D-4273-8611-835201C1B464}"/>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6C3DA31-664F-424E-9CDC-84210A485E6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44725F7-506A-48E1-A6C4-F8D52DD11043}"/>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前年度と比較し基準財政需要額は増加（</a:t>
          </a:r>
          <a:r>
            <a:rPr kumimoji="1" lang="en-US" altLang="ja-JP" sz="1100">
              <a:solidFill>
                <a:schemeClr val="dk1"/>
              </a:solidFill>
              <a:effectLst/>
              <a:latin typeface="+mn-lt"/>
              <a:ea typeface="+mn-ea"/>
              <a:cs typeface="+mn-cs"/>
            </a:rPr>
            <a:t>+20.6</a:t>
          </a:r>
          <a:r>
            <a:rPr kumimoji="1" lang="ja-JP" altLang="ja-JP" sz="1100">
              <a:solidFill>
                <a:schemeClr val="dk1"/>
              </a:solidFill>
              <a:effectLst/>
              <a:latin typeface="+mn-lt"/>
              <a:ea typeface="+mn-ea"/>
              <a:cs typeface="+mn-cs"/>
            </a:rPr>
            <a:t>億円）し、基準財政収入額も増加（</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億円）したため、前年度から</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ポイント下降した。</a:t>
          </a:r>
          <a:endParaRPr lang="ja-JP" altLang="ja-JP" sz="1400">
            <a:effectLst/>
          </a:endParaRPr>
        </a:p>
        <a:p>
          <a:r>
            <a:rPr kumimoji="1" lang="ja-JP" altLang="ja-JP" sz="1100">
              <a:solidFill>
                <a:schemeClr val="dk1"/>
              </a:solidFill>
              <a:effectLst/>
              <a:latin typeface="+mn-lt"/>
              <a:ea typeface="+mn-ea"/>
              <a:cs typeface="+mn-cs"/>
            </a:rPr>
            <a:t>　今後も</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化の推進をはじめ、業務の見直しや事務の効率化に努めるとともに、観光を軸とした経済の活性化や企業誘致などにより税収等の増による収入の増加に努める。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4DB7499-A8F0-44E5-AA81-65FA50CDD64B}"/>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EF85245-4FE4-4083-9AEE-58155CD2D6BA}"/>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24410884-D402-49EF-8949-74852F4F9FFA}"/>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30E793A9-49EB-42DB-9EE1-2E4F8E3851FF}"/>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5AD2B13D-0010-4C57-888D-3F1E72D8151B}"/>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EDA10F83-3CA2-4266-BA44-8C9D111BA105}"/>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50ACF7FE-0552-4D21-9BAF-4C5D9A0D63B1}"/>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91B7715A-C7E4-49FB-8F65-AB4689FF5967}"/>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D39E8211-81D8-4FFC-B7FF-2CBED0F87512}"/>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17D8D93C-AA35-4B87-83A3-443FBE09A13F}"/>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AE944F51-1B23-435A-81F6-4817D5D2B24C}"/>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A8089CF0-B2B0-43FF-8139-C7A94492EA1F}"/>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AD8A9160-B0FE-40C4-BD20-A5056737C4DB}"/>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E4E93D43-9B5A-4642-B54A-3211A494DA36}"/>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B8772566-0A34-4E08-AA5B-D332CDAA371D}"/>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B9B12509-960C-49BE-8CFE-ECBC8640E1C1}"/>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141400E1-E1CE-4553-80B2-677879F3E8A6}"/>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49FC390A-5F94-46FD-B7EE-ECBBD28FCF99}"/>
            </a:ext>
          </a:extLst>
        </xdr:cNvPr>
        <xdr:cNvCxnSpPr/>
      </xdr:nvCxnSpPr>
      <xdr:spPr>
        <a:xfrm flipV="1">
          <a:off x="4514850" y="6049736"/>
          <a:ext cx="0" cy="13797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376D9E3F-FB2D-4A28-935C-F09C27DE5BF2}"/>
            </a:ext>
          </a:extLst>
        </xdr:cNvPr>
        <xdr:cNvSpPr txBox="1"/>
      </xdr:nvSpPr>
      <xdr:spPr>
        <a:xfrm>
          <a:off x="4584700" y="740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A88ABBFC-A8F3-4467-8736-D0673D0455BD}"/>
            </a:ext>
          </a:extLst>
        </xdr:cNvPr>
        <xdr:cNvCxnSpPr/>
      </xdr:nvCxnSpPr>
      <xdr:spPr>
        <a:xfrm>
          <a:off x="4425950" y="742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36B16234-ED35-4DD0-9190-2FA72F69679D}"/>
            </a:ext>
          </a:extLst>
        </xdr:cNvPr>
        <xdr:cNvSpPr txBox="1"/>
      </xdr:nvSpPr>
      <xdr:spPr>
        <a:xfrm>
          <a:off x="4584700" y="579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5911CDD6-1770-4BBF-BE5C-0E02001795E6}"/>
            </a:ext>
          </a:extLst>
        </xdr:cNvPr>
        <xdr:cNvCxnSpPr/>
      </xdr:nvCxnSpPr>
      <xdr:spPr>
        <a:xfrm>
          <a:off x="4425950" y="6049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42</xdr:row>
      <xdr:rowOff>8165</xdr:rowOff>
    </xdr:to>
    <xdr:cxnSp macro="">
      <xdr:nvCxnSpPr>
        <xdr:cNvPr id="71" name="直線コネクタ 70">
          <a:extLst>
            <a:ext uri="{FF2B5EF4-FFF2-40B4-BE49-F238E27FC236}">
              <a16:creationId xmlns:a16="http://schemas.microsoft.com/office/drawing/2014/main" id="{A32E5922-BE82-4CC5-9ABC-DAE4DDBC0583}"/>
            </a:ext>
          </a:extLst>
        </xdr:cNvPr>
        <xdr:cNvCxnSpPr/>
      </xdr:nvCxnSpPr>
      <xdr:spPr>
        <a:xfrm>
          <a:off x="3752850" y="6914243"/>
          <a:ext cx="762000" cy="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5748B427-69BC-4779-A789-1D66A397485C}"/>
            </a:ext>
          </a:extLst>
        </xdr:cNvPr>
        <xdr:cNvSpPr txBox="1"/>
      </xdr:nvSpPr>
      <xdr:spPr>
        <a:xfrm>
          <a:off x="4584700" y="6732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A69C9AB8-7C5C-4D17-927A-43D0F4914B99}"/>
            </a:ext>
          </a:extLst>
        </xdr:cNvPr>
        <xdr:cNvSpPr/>
      </xdr:nvSpPr>
      <xdr:spPr>
        <a:xfrm>
          <a:off x="4464050" y="68806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id="{F0608FB9-9CD5-4A4E-B04B-F9294537339A}"/>
            </a:ext>
          </a:extLst>
        </xdr:cNvPr>
        <xdr:cNvCxnSpPr/>
      </xdr:nvCxnSpPr>
      <xdr:spPr>
        <a:xfrm>
          <a:off x="2940050" y="6879772"/>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5E7C62FE-C02D-4404-A5BC-1A4396BECD7F}"/>
            </a:ext>
          </a:extLst>
        </xdr:cNvPr>
        <xdr:cNvSpPr/>
      </xdr:nvSpPr>
      <xdr:spPr>
        <a:xfrm>
          <a:off x="3702050" y="68806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271D4804-DCA6-49C5-BE70-DF2B17CCC0D4}"/>
            </a:ext>
          </a:extLst>
        </xdr:cNvPr>
        <xdr:cNvSpPr txBox="1"/>
      </xdr:nvSpPr>
      <xdr:spPr>
        <a:xfrm>
          <a:off x="3409950" y="696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110672</xdr:rowOff>
    </xdr:to>
    <xdr:cxnSp macro="">
      <xdr:nvCxnSpPr>
        <xdr:cNvPr id="77" name="直線コネクタ 76">
          <a:extLst>
            <a:ext uri="{FF2B5EF4-FFF2-40B4-BE49-F238E27FC236}">
              <a16:creationId xmlns:a16="http://schemas.microsoft.com/office/drawing/2014/main" id="{2860276A-C08F-4FBC-9A46-E934723B138A}"/>
            </a:ext>
          </a:extLst>
        </xdr:cNvPr>
        <xdr:cNvCxnSpPr/>
      </xdr:nvCxnSpPr>
      <xdr:spPr>
        <a:xfrm>
          <a:off x="2127250" y="6862535"/>
          <a:ext cx="8128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4372EC84-7C86-4576-A31C-6AABCAA10795}"/>
            </a:ext>
          </a:extLst>
        </xdr:cNvPr>
        <xdr:cNvSpPr/>
      </xdr:nvSpPr>
      <xdr:spPr>
        <a:xfrm>
          <a:off x="2889250" y="68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D3CBEF41-8E4B-4B91-BD94-02C3B44C3F40}"/>
            </a:ext>
          </a:extLst>
        </xdr:cNvPr>
        <xdr:cNvSpPr txBox="1"/>
      </xdr:nvSpPr>
      <xdr:spPr>
        <a:xfrm>
          <a:off x="2597150" y="693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84090E8A-676B-4E0B-8837-894DFAE885B0}"/>
            </a:ext>
          </a:extLst>
        </xdr:cNvPr>
        <xdr:cNvCxnSpPr/>
      </xdr:nvCxnSpPr>
      <xdr:spPr>
        <a:xfrm>
          <a:off x="1333500" y="686253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6B67139B-E0D0-4360-84DC-1ABF1389EA0C}"/>
            </a:ext>
          </a:extLst>
        </xdr:cNvPr>
        <xdr:cNvSpPr/>
      </xdr:nvSpPr>
      <xdr:spPr>
        <a:xfrm>
          <a:off x="2095500" y="68462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314D3879-D5E5-4DCD-8224-6BF3B18D5CF0}"/>
            </a:ext>
          </a:extLst>
        </xdr:cNvPr>
        <xdr:cNvSpPr txBox="1"/>
      </xdr:nvSpPr>
      <xdr:spPr>
        <a:xfrm>
          <a:off x="1784350" y="693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37E127B2-8857-474B-A39B-81BA582E0E1F}"/>
            </a:ext>
          </a:extLst>
        </xdr:cNvPr>
        <xdr:cNvSpPr/>
      </xdr:nvSpPr>
      <xdr:spPr>
        <a:xfrm>
          <a:off x="1282700" y="68462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C791691E-E937-46B2-9985-A7CF8E0FF35F}"/>
            </a:ext>
          </a:extLst>
        </xdr:cNvPr>
        <xdr:cNvSpPr txBox="1"/>
      </xdr:nvSpPr>
      <xdr:spPr>
        <a:xfrm>
          <a:off x="971550" y="693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B9BB9E6-6D7F-4147-9532-B09ED009A9A9}"/>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482B351-23EA-4153-8157-0E7725805BC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56DEAE5-6CDC-49FF-B22E-83B5AE76FA45}"/>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FF4232A0-0749-4F31-9E21-C5F681074891}"/>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B0CAE34F-0F6D-460B-A4A2-3EBA3EC593EC}"/>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a:extLst>
            <a:ext uri="{FF2B5EF4-FFF2-40B4-BE49-F238E27FC236}">
              <a16:creationId xmlns:a16="http://schemas.microsoft.com/office/drawing/2014/main" id="{1FAF5FD5-91D0-4741-8243-1C28669A4A88}"/>
            </a:ext>
          </a:extLst>
        </xdr:cNvPr>
        <xdr:cNvSpPr/>
      </xdr:nvSpPr>
      <xdr:spPr>
        <a:xfrm>
          <a:off x="4464050" y="68979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1" name="財政力該当値テキスト">
          <a:extLst>
            <a:ext uri="{FF2B5EF4-FFF2-40B4-BE49-F238E27FC236}">
              <a16:creationId xmlns:a16="http://schemas.microsoft.com/office/drawing/2014/main" id="{5C21D4CE-8557-4B25-8F34-949646792A9A}"/>
            </a:ext>
          </a:extLst>
        </xdr:cNvPr>
        <xdr:cNvSpPr txBox="1"/>
      </xdr:nvSpPr>
      <xdr:spPr>
        <a:xfrm>
          <a:off x="4584700" y="686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a:extLst>
            <a:ext uri="{FF2B5EF4-FFF2-40B4-BE49-F238E27FC236}">
              <a16:creationId xmlns:a16="http://schemas.microsoft.com/office/drawing/2014/main" id="{0A5BA81A-281D-469D-B4B4-7C9FD1D1F900}"/>
            </a:ext>
          </a:extLst>
        </xdr:cNvPr>
        <xdr:cNvSpPr/>
      </xdr:nvSpPr>
      <xdr:spPr>
        <a:xfrm>
          <a:off x="3702050" y="68634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93" name="テキスト ボックス 92">
          <a:extLst>
            <a:ext uri="{FF2B5EF4-FFF2-40B4-BE49-F238E27FC236}">
              <a16:creationId xmlns:a16="http://schemas.microsoft.com/office/drawing/2014/main" id="{CBFCFF8F-3C76-4D44-A756-D5CBC8EC6AF1}"/>
            </a:ext>
          </a:extLst>
        </xdr:cNvPr>
        <xdr:cNvSpPr txBox="1"/>
      </xdr:nvSpPr>
      <xdr:spPr>
        <a:xfrm>
          <a:off x="3409950" y="663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a:extLst>
            <a:ext uri="{FF2B5EF4-FFF2-40B4-BE49-F238E27FC236}">
              <a16:creationId xmlns:a16="http://schemas.microsoft.com/office/drawing/2014/main" id="{D1E60602-ECA9-4670-AF4B-DEE21F3E74F9}"/>
            </a:ext>
          </a:extLst>
        </xdr:cNvPr>
        <xdr:cNvSpPr/>
      </xdr:nvSpPr>
      <xdr:spPr>
        <a:xfrm>
          <a:off x="288925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5" name="テキスト ボックス 94">
          <a:extLst>
            <a:ext uri="{FF2B5EF4-FFF2-40B4-BE49-F238E27FC236}">
              <a16:creationId xmlns:a16="http://schemas.microsoft.com/office/drawing/2014/main" id="{3F9B5427-1738-4E12-B71E-0972F1801BFD}"/>
            </a:ext>
          </a:extLst>
        </xdr:cNvPr>
        <xdr:cNvSpPr txBox="1"/>
      </xdr:nvSpPr>
      <xdr:spPr>
        <a:xfrm>
          <a:off x="2597150" y="660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E3DFAA7C-90BA-4BBE-B4A4-2C61F498B7B7}"/>
            </a:ext>
          </a:extLst>
        </xdr:cNvPr>
        <xdr:cNvSpPr/>
      </xdr:nvSpPr>
      <xdr:spPr>
        <a:xfrm>
          <a:off x="2095500" y="6811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EC1FF531-8F3E-4C03-87EB-5CB7499DAF70}"/>
            </a:ext>
          </a:extLst>
        </xdr:cNvPr>
        <xdr:cNvSpPr txBox="1"/>
      </xdr:nvSpPr>
      <xdr:spPr>
        <a:xfrm>
          <a:off x="1784350" y="659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B7A2D072-2915-478F-B050-05234D46531E}"/>
            </a:ext>
          </a:extLst>
        </xdr:cNvPr>
        <xdr:cNvSpPr/>
      </xdr:nvSpPr>
      <xdr:spPr>
        <a:xfrm>
          <a:off x="1282700" y="6811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76B7BD77-00D3-441D-A1D3-0DB1D7284E7D}"/>
            </a:ext>
          </a:extLst>
        </xdr:cNvPr>
        <xdr:cNvSpPr txBox="1"/>
      </xdr:nvSpPr>
      <xdr:spPr>
        <a:xfrm>
          <a:off x="971550" y="659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CC219406-F6D4-4A90-A4EB-05838F7C167A}"/>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D96C9A51-F896-4E43-B268-808625CEE9E3}"/>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D0394DE9-E243-45E0-A22C-EE9FBB5E2ABF}"/>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2920AEB2-243B-4DF8-918C-A98437C41601}"/>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BC6B2BAA-479F-4E52-98D3-8F3EE508C2A3}"/>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821846A1-41ED-487A-A237-B3B89287BAC3}"/>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ADA149C3-2EE0-4522-B0E6-20C60FF4D2D1}"/>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765B320F-56A2-4D46-956B-69BCF4EC7314}"/>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BD3D4104-953A-4FB3-966E-237994B6D4C4}"/>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4142FC75-174E-44FA-A19F-AFA5890CDF11}"/>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D7C31016-1AA6-48D4-B6DB-3F691E0CD409}"/>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6A6A2F42-C933-433A-99E3-10E236CBC7AE}"/>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ACA8445C-31E8-4941-8F6F-7739D6A44B8E}"/>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経常収支比率の分母は、</a:t>
          </a:r>
          <a:r>
            <a:rPr lang="ja-JP" altLang="ja-JP" sz="900">
              <a:solidFill>
                <a:schemeClr val="dk1"/>
              </a:solidFill>
              <a:effectLst/>
              <a:latin typeface="+mn-lt"/>
              <a:ea typeface="+mn-ea"/>
              <a:cs typeface="+mn-cs"/>
            </a:rPr>
            <a:t>法人市民税（</a:t>
          </a:r>
          <a:r>
            <a:rPr lang="en-US" altLang="ja-JP" sz="900">
              <a:solidFill>
                <a:schemeClr val="dk1"/>
              </a:solidFill>
              <a:effectLst/>
              <a:latin typeface="+mn-lt"/>
              <a:ea typeface="+mn-ea"/>
              <a:cs typeface="+mn-cs"/>
            </a:rPr>
            <a:t>+4.8</a:t>
          </a:r>
          <a:r>
            <a:rPr lang="ja-JP" altLang="ja-JP" sz="900">
              <a:solidFill>
                <a:schemeClr val="dk1"/>
              </a:solidFill>
              <a:effectLst/>
              <a:latin typeface="+mn-lt"/>
              <a:ea typeface="+mn-ea"/>
              <a:cs typeface="+mn-cs"/>
            </a:rPr>
            <a:t>億円）を含む地方税（</a:t>
          </a:r>
          <a:r>
            <a:rPr lang="en-US" altLang="ja-JP" sz="900">
              <a:solidFill>
                <a:schemeClr val="dk1"/>
              </a:solidFill>
              <a:effectLst/>
              <a:latin typeface="+mn-lt"/>
              <a:ea typeface="+mn-ea"/>
              <a:cs typeface="+mn-cs"/>
            </a:rPr>
            <a:t>+17.9</a:t>
          </a:r>
          <a:r>
            <a:rPr lang="ja-JP" altLang="ja-JP" sz="900">
              <a:solidFill>
                <a:schemeClr val="dk1"/>
              </a:solidFill>
              <a:effectLst/>
              <a:latin typeface="+mn-lt"/>
              <a:ea typeface="+mn-ea"/>
              <a:cs typeface="+mn-cs"/>
            </a:rPr>
            <a:t>億円）の増があったが、臨時財政対策債を含めた地方交付税（▲</a:t>
          </a:r>
          <a:r>
            <a:rPr lang="en-US" altLang="ja-JP" sz="900">
              <a:solidFill>
                <a:schemeClr val="dk1"/>
              </a:solidFill>
              <a:effectLst/>
              <a:latin typeface="+mn-lt"/>
              <a:ea typeface="+mn-ea"/>
              <a:cs typeface="+mn-cs"/>
            </a:rPr>
            <a:t>36.8</a:t>
          </a:r>
          <a:r>
            <a:rPr lang="ja-JP" altLang="ja-JP" sz="900">
              <a:solidFill>
                <a:schemeClr val="dk1"/>
              </a:solidFill>
              <a:effectLst/>
              <a:latin typeface="+mn-lt"/>
              <a:ea typeface="+mn-ea"/>
              <a:cs typeface="+mn-cs"/>
            </a:rPr>
            <a:t>億円）・地方特例交付金（▲</a:t>
          </a:r>
          <a:r>
            <a:rPr lang="en-US" altLang="ja-JP" sz="900">
              <a:solidFill>
                <a:schemeClr val="dk1"/>
              </a:solidFill>
              <a:effectLst/>
              <a:latin typeface="+mn-lt"/>
              <a:ea typeface="+mn-ea"/>
              <a:cs typeface="+mn-cs"/>
            </a:rPr>
            <a:t>3.5</a:t>
          </a:r>
          <a:r>
            <a:rPr lang="ja-JP" altLang="ja-JP" sz="900">
              <a:solidFill>
                <a:schemeClr val="dk1"/>
              </a:solidFill>
              <a:effectLst/>
              <a:latin typeface="+mn-lt"/>
              <a:ea typeface="+mn-ea"/>
              <a:cs typeface="+mn-cs"/>
            </a:rPr>
            <a:t>億円）などの減により、経常一般財源全体で</a:t>
          </a:r>
          <a:r>
            <a:rPr lang="en-US" altLang="ja-JP" sz="900">
              <a:solidFill>
                <a:schemeClr val="dk1"/>
              </a:solidFill>
              <a:effectLst/>
              <a:latin typeface="+mn-lt"/>
              <a:ea typeface="+mn-ea"/>
              <a:cs typeface="+mn-cs"/>
            </a:rPr>
            <a:t>22.2</a:t>
          </a:r>
          <a:r>
            <a:rPr lang="ja-JP" altLang="ja-JP" sz="900">
              <a:solidFill>
                <a:schemeClr val="dk1"/>
              </a:solidFill>
              <a:effectLst/>
              <a:latin typeface="+mn-lt"/>
              <a:ea typeface="+mn-ea"/>
              <a:cs typeface="+mn-cs"/>
            </a:rPr>
            <a:t>億円減少した。 分子は、エコミル建設にかかる償還の本格化などによる公債費（</a:t>
          </a:r>
          <a:r>
            <a:rPr lang="en-US" altLang="ja-JP" sz="900">
              <a:solidFill>
                <a:schemeClr val="dk1"/>
              </a:solidFill>
              <a:effectLst/>
              <a:latin typeface="+mn-lt"/>
              <a:ea typeface="+mn-ea"/>
              <a:cs typeface="+mn-cs"/>
            </a:rPr>
            <a:t>+8.4</a:t>
          </a:r>
          <a:r>
            <a:rPr lang="ja-JP" altLang="ja-JP" sz="900">
              <a:solidFill>
                <a:schemeClr val="dk1"/>
              </a:solidFill>
              <a:effectLst/>
              <a:latin typeface="+mn-lt"/>
              <a:ea typeface="+mn-ea"/>
              <a:cs typeface="+mn-cs"/>
            </a:rPr>
            <a:t>億円）の増および管理施設にかかる光熱費の 高騰などによる物件費（</a:t>
          </a:r>
          <a:r>
            <a:rPr lang="en-US" altLang="ja-JP" sz="900">
              <a:solidFill>
                <a:schemeClr val="dk1"/>
              </a:solidFill>
              <a:effectLst/>
              <a:latin typeface="+mn-lt"/>
              <a:ea typeface="+mn-ea"/>
              <a:cs typeface="+mn-cs"/>
            </a:rPr>
            <a:t>+3.7</a:t>
          </a:r>
          <a:r>
            <a:rPr lang="ja-JP" altLang="ja-JP" sz="900">
              <a:solidFill>
                <a:schemeClr val="dk1"/>
              </a:solidFill>
              <a:effectLst/>
              <a:latin typeface="+mn-lt"/>
              <a:ea typeface="+mn-ea"/>
              <a:cs typeface="+mn-cs"/>
            </a:rPr>
            <a:t>億円）の増のほか、扶助費（</a:t>
          </a:r>
          <a:r>
            <a:rPr lang="en-US" altLang="ja-JP" sz="900">
              <a:solidFill>
                <a:schemeClr val="dk1"/>
              </a:solidFill>
              <a:effectLst/>
              <a:latin typeface="+mn-lt"/>
              <a:ea typeface="+mn-ea"/>
              <a:cs typeface="+mn-cs"/>
            </a:rPr>
            <a:t>+2.9</a:t>
          </a:r>
          <a:r>
            <a:rPr lang="ja-JP" altLang="ja-JP" sz="900">
              <a:solidFill>
                <a:schemeClr val="dk1"/>
              </a:solidFill>
              <a:effectLst/>
              <a:latin typeface="+mn-lt"/>
              <a:ea typeface="+mn-ea"/>
              <a:cs typeface="+mn-cs"/>
            </a:rPr>
            <a:t>億円）および繰出金（</a:t>
          </a:r>
          <a:r>
            <a:rPr lang="en-US" altLang="ja-JP" sz="900">
              <a:solidFill>
                <a:schemeClr val="dk1"/>
              </a:solidFill>
              <a:effectLst/>
              <a:latin typeface="+mn-lt"/>
              <a:ea typeface="+mn-ea"/>
              <a:cs typeface="+mn-cs"/>
            </a:rPr>
            <a:t>+3.7</a:t>
          </a:r>
          <a:r>
            <a:rPr lang="ja-JP" altLang="ja-JP" sz="900">
              <a:solidFill>
                <a:schemeClr val="dk1"/>
              </a:solidFill>
              <a:effectLst/>
              <a:latin typeface="+mn-lt"/>
              <a:ea typeface="+mn-ea"/>
              <a:cs typeface="+mn-cs"/>
            </a:rPr>
            <a:t>億円）などの増、人 件費（▲</a:t>
          </a:r>
          <a:r>
            <a:rPr lang="en-US" altLang="ja-JP" sz="900">
              <a:solidFill>
                <a:schemeClr val="dk1"/>
              </a:solidFill>
              <a:effectLst/>
              <a:latin typeface="+mn-lt"/>
              <a:ea typeface="+mn-ea"/>
              <a:cs typeface="+mn-cs"/>
            </a:rPr>
            <a:t>3.8</a:t>
          </a:r>
          <a:r>
            <a:rPr lang="ja-JP" altLang="ja-JP" sz="900">
              <a:solidFill>
                <a:schemeClr val="dk1"/>
              </a:solidFill>
              <a:effectLst/>
              <a:latin typeface="+mn-lt"/>
              <a:ea typeface="+mn-ea"/>
              <a:cs typeface="+mn-cs"/>
            </a:rPr>
            <a:t>億円）などの減により、経常一般財源全体で</a:t>
          </a:r>
          <a:r>
            <a:rPr lang="en-US" altLang="ja-JP" sz="900">
              <a:solidFill>
                <a:schemeClr val="dk1"/>
              </a:solidFill>
              <a:effectLst/>
              <a:latin typeface="+mn-lt"/>
              <a:ea typeface="+mn-ea"/>
              <a:cs typeface="+mn-cs"/>
            </a:rPr>
            <a:t>14.4</a:t>
          </a:r>
          <a:r>
            <a:rPr lang="ja-JP" altLang="ja-JP" sz="900">
              <a:solidFill>
                <a:schemeClr val="dk1"/>
              </a:solidFill>
              <a:effectLst/>
              <a:latin typeface="+mn-lt"/>
              <a:ea typeface="+mn-ea"/>
              <a:cs typeface="+mn-cs"/>
            </a:rPr>
            <a:t>億円増加した。</a:t>
          </a:r>
          <a:endParaRPr lang="ja-JP" altLang="ja-JP" sz="900">
            <a:effectLst/>
          </a:endParaRPr>
        </a:p>
        <a:p>
          <a:r>
            <a:rPr kumimoji="1" lang="ja-JP" altLang="ja-JP" sz="900">
              <a:solidFill>
                <a:schemeClr val="dk1"/>
              </a:solidFill>
              <a:effectLst/>
              <a:latin typeface="+mn-lt"/>
              <a:ea typeface="+mn-ea"/>
              <a:cs typeface="+mn-cs"/>
            </a:rPr>
            <a:t>　これらの結果、経常収支比率は前年度と比べて</a:t>
          </a:r>
          <a:r>
            <a:rPr kumimoji="1" lang="en-US" altLang="ja-JP" sz="900">
              <a:solidFill>
                <a:schemeClr val="dk1"/>
              </a:solidFill>
              <a:effectLst/>
              <a:latin typeface="+mn-lt"/>
              <a:ea typeface="+mn-ea"/>
              <a:cs typeface="+mn-cs"/>
            </a:rPr>
            <a:t>3.9</a:t>
          </a:r>
          <a:r>
            <a:rPr kumimoji="1" lang="ja-JP" altLang="ja-JP" sz="900">
              <a:solidFill>
                <a:schemeClr val="dk1"/>
              </a:solidFill>
              <a:effectLst/>
              <a:latin typeface="+mn-lt"/>
              <a:ea typeface="+mn-ea"/>
              <a:cs typeface="+mn-cs"/>
            </a:rPr>
            <a:t>％増加した。今後も社会保障費の増加が見込まれる中、事業の見直しや事務の効率化により支出全体の抑制に努めるとともに、観光を軸とした経済の活性化や企業誘致などにより税収などの収入の増加に努める。</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5D1F6E5C-0A25-409D-AE43-E81796986765}"/>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F9FC93D3-E9AA-49CE-A01A-963F3E5B0ACD}"/>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95AF3A34-121A-4679-82BB-B173E578D8C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639B6A46-5C15-4702-9725-6B6D200A5869}"/>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A5A387D5-13FA-47DA-A525-178ABADD4134}"/>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C3E3922F-6E71-4CE6-8A62-D667EEC2CC85}"/>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8C0BE405-5548-4E1F-BF85-48DAB17670DC}"/>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FFD69940-542B-4377-B38B-FAD427E05ED6}"/>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6C0F6080-5534-471F-8710-D46BEF160C29}"/>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2ADDAA4-02A3-4510-8F13-6D8EF33325E8}"/>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2C31CA58-6C34-4C58-851C-981F1490B055}"/>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8871455C-DC10-42D1-931E-02CB2A3DBEF8}"/>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5388411E-6DDC-4D1D-81C6-53B48BCE2E05}"/>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23E7A34-6197-4936-A138-39DE6338789B}"/>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A798F628-BE5E-4D72-AC7D-E64283B0E2F4}"/>
            </a:ext>
          </a:extLst>
        </xdr:cNvPr>
        <xdr:cNvCxnSpPr/>
      </xdr:nvCxnSpPr>
      <xdr:spPr>
        <a:xfrm flipV="1">
          <a:off x="4514850" y="9749536"/>
          <a:ext cx="0" cy="1306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CBB324DD-73A9-4C66-A070-9AD4975BDD64}"/>
            </a:ext>
          </a:extLst>
        </xdr:cNvPr>
        <xdr:cNvSpPr txBox="1"/>
      </xdr:nvSpPr>
      <xdr:spPr>
        <a:xfrm>
          <a:off x="45847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20E820D5-CD96-460F-A36A-BBC5A27D43CD}"/>
            </a:ext>
          </a:extLst>
        </xdr:cNvPr>
        <xdr:cNvCxnSpPr/>
      </xdr:nvCxnSpPr>
      <xdr:spPr>
        <a:xfrm>
          <a:off x="4425950" y="110563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AB1A4098-762B-4132-91AE-306C9C3A2548}"/>
            </a:ext>
          </a:extLst>
        </xdr:cNvPr>
        <xdr:cNvSpPr txBox="1"/>
      </xdr:nvSpPr>
      <xdr:spPr>
        <a:xfrm>
          <a:off x="45847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F3C2D284-70DB-4928-8463-74E7E9BFB680}"/>
            </a:ext>
          </a:extLst>
        </xdr:cNvPr>
        <xdr:cNvCxnSpPr/>
      </xdr:nvCxnSpPr>
      <xdr:spPr>
        <a:xfrm>
          <a:off x="4425950" y="97495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143002</xdr:rowOff>
    </xdr:from>
    <xdr:to>
      <xdr:col>23</xdr:col>
      <xdr:colOff>133350</xdr:colOff>
      <xdr:row>66</xdr:row>
      <xdr:rowOff>159766</xdr:rowOff>
    </xdr:to>
    <xdr:cxnSp macro="">
      <xdr:nvCxnSpPr>
        <xdr:cNvPr id="132" name="直線コネクタ 131">
          <a:extLst>
            <a:ext uri="{FF2B5EF4-FFF2-40B4-BE49-F238E27FC236}">
              <a16:creationId xmlns:a16="http://schemas.microsoft.com/office/drawing/2014/main" id="{8041E169-97AD-4939-936C-B9872034C619}"/>
            </a:ext>
          </a:extLst>
        </xdr:cNvPr>
        <xdr:cNvCxnSpPr/>
      </xdr:nvCxnSpPr>
      <xdr:spPr>
        <a:xfrm>
          <a:off x="3752850" y="10874502"/>
          <a:ext cx="762000" cy="1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6E57B47B-C0B6-4B54-9B54-E369A03A8293}"/>
            </a:ext>
          </a:extLst>
        </xdr:cNvPr>
        <xdr:cNvSpPr txBox="1"/>
      </xdr:nvSpPr>
      <xdr:spPr>
        <a:xfrm>
          <a:off x="4584700" y="1052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47D3EBBC-D5C5-46AF-AB60-B0F50F4C2B01}"/>
            </a:ext>
          </a:extLst>
        </xdr:cNvPr>
        <xdr:cNvSpPr/>
      </xdr:nvSpPr>
      <xdr:spPr>
        <a:xfrm>
          <a:off x="4464050" y="10675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143002</xdr:rowOff>
    </xdr:from>
    <xdr:to>
      <xdr:col>19</xdr:col>
      <xdr:colOff>133350</xdr:colOff>
      <xdr:row>67</xdr:row>
      <xdr:rowOff>118618</xdr:rowOff>
    </xdr:to>
    <xdr:cxnSp macro="">
      <xdr:nvCxnSpPr>
        <xdr:cNvPr id="135" name="直線コネクタ 134">
          <a:extLst>
            <a:ext uri="{FF2B5EF4-FFF2-40B4-BE49-F238E27FC236}">
              <a16:creationId xmlns:a16="http://schemas.microsoft.com/office/drawing/2014/main" id="{49873ACE-1E36-4BF3-A931-D1308BA755E0}"/>
            </a:ext>
          </a:extLst>
        </xdr:cNvPr>
        <xdr:cNvCxnSpPr/>
      </xdr:nvCxnSpPr>
      <xdr:spPr>
        <a:xfrm flipV="1">
          <a:off x="2940050" y="10874502"/>
          <a:ext cx="812800" cy="30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A04C44FF-E4E8-415E-9567-0E141F9059C0}"/>
            </a:ext>
          </a:extLst>
        </xdr:cNvPr>
        <xdr:cNvSpPr/>
      </xdr:nvSpPr>
      <xdr:spPr>
        <a:xfrm>
          <a:off x="3702050" y="10522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0514A26C-7D4F-4FF9-B57B-1C83DAF3C476}"/>
            </a:ext>
          </a:extLst>
        </xdr:cNvPr>
        <xdr:cNvSpPr txBox="1"/>
      </xdr:nvSpPr>
      <xdr:spPr>
        <a:xfrm>
          <a:off x="3409950" y="10297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118618</xdr:rowOff>
    </xdr:from>
    <xdr:to>
      <xdr:col>15</xdr:col>
      <xdr:colOff>82550</xdr:colOff>
      <xdr:row>67</xdr:row>
      <xdr:rowOff>147574</xdr:rowOff>
    </xdr:to>
    <xdr:cxnSp macro="">
      <xdr:nvCxnSpPr>
        <xdr:cNvPr id="138" name="直線コネクタ 137">
          <a:extLst>
            <a:ext uri="{FF2B5EF4-FFF2-40B4-BE49-F238E27FC236}">
              <a16:creationId xmlns:a16="http://schemas.microsoft.com/office/drawing/2014/main" id="{252D5A4C-4003-4E10-99E1-C93CA0D69F9D}"/>
            </a:ext>
          </a:extLst>
        </xdr:cNvPr>
        <xdr:cNvCxnSpPr/>
      </xdr:nvCxnSpPr>
      <xdr:spPr>
        <a:xfrm flipV="1">
          <a:off x="2127250" y="11180318"/>
          <a:ext cx="8128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97ECAB9B-13CE-4DC4-BCDD-454FB2E02F19}"/>
            </a:ext>
          </a:extLst>
        </xdr:cNvPr>
        <xdr:cNvSpPr/>
      </xdr:nvSpPr>
      <xdr:spPr>
        <a:xfrm>
          <a:off x="2889250" y="107094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BF97883D-A129-4018-99F7-9B1C7EB0EB60}"/>
            </a:ext>
          </a:extLst>
        </xdr:cNvPr>
        <xdr:cNvSpPr txBox="1"/>
      </xdr:nvSpPr>
      <xdr:spPr>
        <a:xfrm>
          <a:off x="2597150" y="1048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133096</xdr:rowOff>
    </xdr:from>
    <xdr:to>
      <xdr:col>11</xdr:col>
      <xdr:colOff>31750</xdr:colOff>
      <xdr:row>67</xdr:row>
      <xdr:rowOff>147574</xdr:rowOff>
    </xdr:to>
    <xdr:cxnSp macro="">
      <xdr:nvCxnSpPr>
        <xdr:cNvPr id="141" name="直線コネクタ 140">
          <a:extLst>
            <a:ext uri="{FF2B5EF4-FFF2-40B4-BE49-F238E27FC236}">
              <a16:creationId xmlns:a16="http://schemas.microsoft.com/office/drawing/2014/main" id="{D6B1331B-CBAD-40C3-9811-27164D1F2C25}"/>
            </a:ext>
          </a:extLst>
        </xdr:cNvPr>
        <xdr:cNvCxnSpPr/>
      </xdr:nvCxnSpPr>
      <xdr:spPr>
        <a:xfrm>
          <a:off x="1333500" y="11194796"/>
          <a:ext cx="79375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43BA3AA3-5DB2-4A4C-ADAB-7B0E9A2844F0}"/>
            </a:ext>
          </a:extLst>
        </xdr:cNvPr>
        <xdr:cNvSpPr/>
      </xdr:nvSpPr>
      <xdr:spPr>
        <a:xfrm>
          <a:off x="2095500" y="107142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79D00134-9B24-4120-967C-24C90D7F7F31}"/>
            </a:ext>
          </a:extLst>
        </xdr:cNvPr>
        <xdr:cNvSpPr txBox="1"/>
      </xdr:nvSpPr>
      <xdr:spPr>
        <a:xfrm>
          <a:off x="1784350" y="1048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293C383A-1A41-415A-BE89-41855AAD48A4}"/>
            </a:ext>
          </a:extLst>
        </xdr:cNvPr>
        <xdr:cNvSpPr/>
      </xdr:nvSpPr>
      <xdr:spPr>
        <a:xfrm>
          <a:off x="1282700" y="106852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E5C9826F-7C3F-4291-A7F5-B287AEC9E9B3}"/>
            </a:ext>
          </a:extLst>
        </xdr:cNvPr>
        <xdr:cNvSpPr txBox="1"/>
      </xdr:nvSpPr>
      <xdr:spPr>
        <a:xfrm>
          <a:off x="971550" y="1046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8861A04-2F87-4550-962C-3C88192F9066}"/>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592EC95-7134-4638-81AA-2AB7B120AA88}"/>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A87D2B2-9FA9-42CF-9746-88BAA1D45581}"/>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3BEA9E8-8DA6-4821-A2CB-BF9363EE223C}"/>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1F13D07-BE71-4903-879A-8C02708C918C}"/>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108966</xdr:rowOff>
    </xdr:from>
    <xdr:to>
      <xdr:col>23</xdr:col>
      <xdr:colOff>184150</xdr:colOff>
      <xdr:row>67</xdr:row>
      <xdr:rowOff>39116</xdr:rowOff>
    </xdr:to>
    <xdr:sp macro="" textlink="">
      <xdr:nvSpPr>
        <xdr:cNvPr id="151" name="楕円 150">
          <a:extLst>
            <a:ext uri="{FF2B5EF4-FFF2-40B4-BE49-F238E27FC236}">
              <a16:creationId xmlns:a16="http://schemas.microsoft.com/office/drawing/2014/main" id="{4E6AD2D4-7BAF-4577-8B6D-28B684FD16D8}"/>
            </a:ext>
          </a:extLst>
        </xdr:cNvPr>
        <xdr:cNvSpPr/>
      </xdr:nvSpPr>
      <xdr:spPr>
        <a:xfrm>
          <a:off x="4464050" y="110055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4843</xdr:rowOff>
    </xdr:from>
    <xdr:ext cx="762000" cy="259045"/>
    <xdr:sp macro="" textlink="">
      <xdr:nvSpPr>
        <xdr:cNvPr id="152" name="財政構造の弾力性該当値テキスト">
          <a:extLst>
            <a:ext uri="{FF2B5EF4-FFF2-40B4-BE49-F238E27FC236}">
              <a16:creationId xmlns:a16="http://schemas.microsoft.com/office/drawing/2014/main" id="{46226FC5-C820-4BA9-8A51-0C3AAAAADBBC}"/>
            </a:ext>
          </a:extLst>
        </xdr:cNvPr>
        <xdr:cNvSpPr txBox="1"/>
      </xdr:nvSpPr>
      <xdr:spPr>
        <a:xfrm>
          <a:off x="4584700" y="109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92202</xdr:rowOff>
    </xdr:from>
    <xdr:to>
      <xdr:col>19</xdr:col>
      <xdr:colOff>184150</xdr:colOff>
      <xdr:row>66</xdr:row>
      <xdr:rowOff>22352</xdr:rowOff>
    </xdr:to>
    <xdr:sp macro="" textlink="">
      <xdr:nvSpPr>
        <xdr:cNvPr id="153" name="楕円 152">
          <a:extLst>
            <a:ext uri="{FF2B5EF4-FFF2-40B4-BE49-F238E27FC236}">
              <a16:creationId xmlns:a16="http://schemas.microsoft.com/office/drawing/2014/main" id="{6B69DA4B-250C-4EDC-9926-8B4C323B5969}"/>
            </a:ext>
          </a:extLst>
        </xdr:cNvPr>
        <xdr:cNvSpPr/>
      </xdr:nvSpPr>
      <xdr:spPr>
        <a:xfrm>
          <a:off x="3702050" y="108237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7129</xdr:rowOff>
    </xdr:from>
    <xdr:ext cx="736600" cy="259045"/>
    <xdr:sp macro="" textlink="">
      <xdr:nvSpPr>
        <xdr:cNvPr id="154" name="テキスト ボックス 153">
          <a:extLst>
            <a:ext uri="{FF2B5EF4-FFF2-40B4-BE49-F238E27FC236}">
              <a16:creationId xmlns:a16="http://schemas.microsoft.com/office/drawing/2014/main" id="{AC600D71-CC77-43A0-8D40-922767E93AE5}"/>
            </a:ext>
          </a:extLst>
        </xdr:cNvPr>
        <xdr:cNvSpPr txBox="1"/>
      </xdr:nvSpPr>
      <xdr:spPr>
        <a:xfrm>
          <a:off x="3409950" y="10903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67818</xdr:rowOff>
    </xdr:from>
    <xdr:to>
      <xdr:col>15</xdr:col>
      <xdr:colOff>133350</xdr:colOff>
      <xdr:row>67</xdr:row>
      <xdr:rowOff>169418</xdr:rowOff>
    </xdr:to>
    <xdr:sp macro="" textlink="">
      <xdr:nvSpPr>
        <xdr:cNvPr id="155" name="楕円 154">
          <a:extLst>
            <a:ext uri="{FF2B5EF4-FFF2-40B4-BE49-F238E27FC236}">
              <a16:creationId xmlns:a16="http://schemas.microsoft.com/office/drawing/2014/main" id="{191FD115-517F-4A39-B1C3-1406E8456D17}"/>
            </a:ext>
          </a:extLst>
        </xdr:cNvPr>
        <xdr:cNvSpPr/>
      </xdr:nvSpPr>
      <xdr:spPr>
        <a:xfrm>
          <a:off x="2889250" y="111295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154195</xdr:rowOff>
    </xdr:from>
    <xdr:ext cx="762000" cy="259045"/>
    <xdr:sp macro="" textlink="">
      <xdr:nvSpPr>
        <xdr:cNvPr id="156" name="テキスト ボックス 155">
          <a:extLst>
            <a:ext uri="{FF2B5EF4-FFF2-40B4-BE49-F238E27FC236}">
              <a16:creationId xmlns:a16="http://schemas.microsoft.com/office/drawing/2014/main" id="{7EE1DCC6-76F1-4003-88AC-4EC15AC8E732}"/>
            </a:ext>
          </a:extLst>
        </xdr:cNvPr>
        <xdr:cNvSpPr txBox="1"/>
      </xdr:nvSpPr>
      <xdr:spPr>
        <a:xfrm>
          <a:off x="2597150" y="1121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96774</xdr:rowOff>
    </xdr:from>
    <xdr:to>
      <xdr:col>11</xdr:col>
      <xdr:colOff>82550</xdr:colOff>
      <xdr:row>68</xdr:row>
      <xdr:rowOff>26924</xdr:rowOff>
    </xdr:to>
    <xdr:sp macro="" textlink="">
      <xdr:nvSpPr>
        <xdr:cNvPr id="157" name="楕円 156">
          <a:extLst>
            <a:ext uri="{FF2B5EF4-FFF2-40B4-BE49-F238E27FC236}">
              <a16:creationId xmlns:a16="http://schemas.microsoft.com/office/drawing/2014/main" id="{201BAA8E-C623-48EA-8524-83421F4CBEBF}"/>
            </a:ext>
          </a:extLst>
        </xdr:cNvPr>
        <xdr:cNvSpPr/>
      </xdr:nvSpPr>
      <xdr:spPr>
        <a:xfrm>
          <a:off x="2095500" y="111584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11701</xdr:rowOff>
    </xdr:from>
    <xdr:ext cx="762000" cy="259045"/>
    <xdr:sp macro="" textlink="">
      <xdr:nvSpPr>
        <xdr:cNvPr id="158" name="テキスト ボックス 157">
          <a:extLst>
            <a:ext uri="{FF2B5EF4-FFF2-40B4-BE49-F238E27FC236}">
              <a16:creationId xmlns:a16="http://schemas.microsoft.com/office/drawing/2014/main" id="{D77F1996-EFF8-44CC-B6AB-1675D99AB434}"/>
            </a:ext>
          </a:extLst>
        </xdr:cNvPr>
        <xdr:cNvSpPr txBox="1"/>
      </xdr:nvSpPr>
      <xdr:spPr>
        <a:xfrm>
          <a:off x="1784350" y="1123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82296</xdr:rowOff>
    </xdr:from>
    <xdr:to>
      <xdr:col>7</xdr:col>
      <xdr:colOff>31750</xdr:colOff>
      <xdr:row>68</xdr:row>
      <xdr:rowOff>12446</xdr:rowOff>
    </xdr:to>
    <xdr:sp macro="" textlink="">
      <xdr:nvSpPr>
        <xdr:cNvPr id="159" name="楕円 158">
          <a:extLst>
            <a:ext uri="{FF2B5EF4-FFF2-40B4-BE49-F238E27FC236}">
              <a16:creationId xmlns:a16="http://schemas.microsoft.com/office/drawing/2014/main" id="{9FCAB2E8-6DD7-444B-882A-2A3E4B8FD2A7}"/>
            </a:ext>
          </a:extLst>
        </xdr:cNvPr>
        <xdr:cNvSpPr/>
      </xdr:nvSpPr>
      <xdr:spPr>
        <a:xfrm>
          <a:off x="1282700" y="111439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168673</xdr:rowOff>
    </xdr:from>
    <xdr:ext cx="762000" cy="259045"/>
    <xdr:sp macro="" textlink="">
      <xdr:nvSpPr>
        <xdr:cNvPr id="160" name="テキスト ボックス 159">
          <a:extLst>
            <a:ext uri="{FF2B5EF4-FFF2-40B4-BE49-F238E27FC236}">
              <a16:creationId xmlns:a16="http://schemas.microsoft.com/office/drawing/2014/main" id="{F210843C-0FFA-444B-B05A-322023605CE3}"/>
            </a:ext>
          </a:extLst>
        </xdr:cNvPr>
        <xdr:cNvSpPr txBox="1"/>
      </xdr:nvSpPr>
      <xdr:spPr>
        <a:xfrm>
          <a:off x="971550" y="112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BD5900C-5B70-442F-9AB2-307AF6B651FF}"/>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CD1DFAF5-0332-4519-95BA-EB6C0775BC6A}"/>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2314C82D-FA46-43D2-BB9A-F5685EEC6AAE}"/>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229C2FC5-3E5F-464E-A683-8A20790F8D4D}"/>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8F1C26A2-11B3-4E79-A778-B385BD1FCDD4}"/>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E29EB214-7AD5-4A28-A3AD-851519C63989}"/>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6201FF43-B1DA-4406-88C3-97668FCD2B45}"/>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554C43FB-5A38-45DD-BFA0-3B24B1ECE9EE}"/>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FEE34DB8-547F-4F86-B923-2D7137BFC7BF}"/>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8768A9AA-5428-4B4C-96CA-2D098B7C264D}"/>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6BA91BB3-3C76-4F72-BA75-94E95EEE822C}"/>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34DA5D62-FDE4-4B39-BC79-64E3AE40BE28}"/>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48A61BFA-CF73-4DFB-94E0-015B96CF17B6}"/>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人件費は職員数の減</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2.1</a:t>
          </a:r>
          <a:r>
            <a:rPr kumimoji="1" lang="ja-JP" altLang="en-US" sz="1000">
              <a:solidFill>
                <a:schemeClr val="dk1"/>
              </a:solidFill>
              <a:effectLst/>
              <a:latin typeface="+mn-lt"/>
              <a:ea typeface="+mn-ea"/>
              <a:cs typeface="+mn-cs"/>
            </a:rPr>
            <a:t>億円）</a:t>
          </a:r>
          <a:r>
            <a:rPr kumimoji="1" lang="ja-JP" altLang="ja-JP" sz="1000">
              <a:solidFill>
                <a:schemeClr val="dk1"/>
              </a:solidFill>
              <a:effectLst/>
              <a:latin typeface="+mn-lt"/>
              <a:ea typeface="+mn-ea"/>
              <a:cs typeface="+mn-cs"/>
            </a:rPr>
            <a:t>などにより前年度と比べ</a:t>
          </a:r>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億円減少している。</a:t>
          </a:r>
          <a:endParaRPr lang="ja-JP" altLang="ja-JP" sz="1100">
            <a:effectLst/>
          </a:endParaRPr>
        </a:p>
        <a:p>
          <a:r>
            <a:rPr kumimoji="1" lang="ja-JP" altLang="ja-JP" sz="1000">
              <a:solidFill>
                <a:schemeClr val="dk1"/>
              </a:solidFill>
              <a:effectLst/>
              <a:latin typeface="+mn-lt"/>
              <a:ea typeface="+mn-ea"/>
              <a:cs typeface="+mn-cs"/>
            </a:rPr>
            <a:t>　物件費は、新型インフルエンザ等対策事業の委託料等の増（</a:t>
          </a:r>
          <a:r>
            <a:rPr kumimoji="1" lang="en-US" altLang="ja-JP" sz="1000">
              <a:solidFill>
                <a:schemeClr val="dk1"/>
              </a:solidFill>
              <a:effectLst/>
              <a:latin typeface="+mn-lt"/>
              <a:ea typeface="+mn-ea"/>
              <a:cs typeface="+mn-cs"/>
            </a:rPr>
            <a:t>+9.2</a:t>
          </a:r>
          <a:r>
            <a:rPr kumimoji="1" lang="ja-JP" altLang="ja-JP" sz="1000">
              <a:solidFill>
                <a:schemeClr val="dk1"/>
              </a:solidFill>
              <a:effectLst/>
              <a:latin typeface="+mn-lt"/>
              <a:ea typeface="+mn-ea"/>
              <a:cs typeface="+mn-cs"/>
            </a:rPr>
            <a:t>億円）、住民税非課税世帯等に対する臨時特別給付金給付事業の委託料の増（</a:t>
          </a:r>
          <a:r>
            <a:rPr kumimoji="1" lang="en-US" altLang="ja-JP" sz="1000">
              <a:solidFill>
                <a:schemeClr val="dk1"/>
              </a:solidFill>
              <a:effectLst/>
              <a:latin typeface="+mn-lt"/>
              <a:ea typeface="+mn-ea"/>
              <a:cs typeface="+mn-cs"/>
            </a:rPr>
            <a:t>+5.9</a:t>
          </a:r>
          <a:r>
            <a:rPr kumimoji="1" lang="ja-JP" altLang="ja-JP" sz="1000">
              <a:solidFill>
                <a:schemeClr val="dk1"/>
              </a:solidFill>
              <a:effectLst/>
              <a:latin typeface="+mn-lt"/>
              <a:ea typeface="+mn-ea"/>
              <a:cs typeface="+mn-cs"/>
            </a:rPr>
            <a:t>億円）や学校給食材料費の需用費の増（</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億円）などにより、前年度と比べて</a:t>
          </a:r>
          <a:r>
            <a:rPr kumimoji="1" lang="en-US" altLang="ja-JP" sz="1000">
              <a:solidFill>
                <a:schemeClr val="dk1"/>
              </a:solidFill>
              <a:effectLst/>
              <a:latin typeface="+mn-lt"/>
              <a:ea typeface="+mn-ea"/>
              <a:cs typeface="+mn-cs"/>
            </a:rPr>
            <a:t>19.2</a:t>
          </a:r>
          <a:r>
            <a:rPr kumimoji="1" lang="ja-JP" altLang="ja-JP" sz="1000">
              <a:solidFill>
                <a:schemeClr val="dk1"/>
              </a:solidFill>
              <a:effectLst/>
              <a:latin typeface="+mn-lt"/>
              <a:ea typeface="+mn-ea"/>
              <a:cs typeface="+mn-cs"/>
            </a:rPr>
            <a:t>億円増加している。</a:t>
          </a:r>
          <a:endParaRPr lang="ja-JP" altLang="ja-JP" sz="1100">
            <a:effectLst/>
          </a:endParaRPr>
        </a:p>
        <a:p>
          <a:r>
            <a:rPr kumimoji="1" lang="ja-JP" altLang="ja-JP" sz="1000">
              <a:solidFill>
                <a:schemeClr val="dk1"/>
              </a:solidFill>
              <a:effectLst/>
              <a:latin typeface="+mn-lt"/>
              <a:ea typeface="+mn-ea"/>
              <a:cs typeface="+mn-cs"/>
            </a:rPr>
            <a:t>　人口が減少</a:t>
          </a:r>
          <a:r>
            <a:rPr lang="en-US" altLang="ja-JP" sz="1000">
              <a:solidFill>
                <a:schemeClr val="dk1"/>
              </a:solidFill>
              <a:effectLst/>
              <a:latin typeface="+mn-lt"/>
              <a:ea typeface="+mn-ea"/>
              <a:cs typeface="+mn-cs"/>
            </a:rPr>
            <a:t>392,817</a:t>
          </a:r>
          <a:r>
            <a:rPr lang="ja-JP" altLang="ja-JP" sz="1000">
              <a:solidFill>
                <a:schemeClr val="dk1"/>
              </a:solidFill>
              <a:effectLst/>
              <a:latin typeface="+mn-lt"/>
              <a:ea typeface="+mn-ea"/>
              <a:cs typeface="+mn-cs"/>
            </a:rPr>
            <a:t>人→</a:t>
          </a:r>
          <a:r>
            <a:rPr lang="en-US" altLang="ja-JP" sz="1000">
              <a:solidFill>
                <a:schemeClr val="dk1"/>
              </a:solidFill>
              <a:effectLst/>
              <a:latin typeface="+mn-lt"/>
              <a:ea typeface="+mn-ea"/>
              <a:cs typeface="+mn-cs"/>
            </a:rPr>
            <a:t>388,197</a:t>
          </a:r>
          <a:r>
            <a:rPr lang="ja-JP" altLang="ja-JP" sz="1000">
              <a:solidFill>
                <a:schemeClr val="dk1"/>
              </a:solidFill>
              <a:effectLst/>
              <a:latin typeface="+mn-lt"/>
              <a:ea typeface="+mn-ea"/>
              <a:cs typeface="+mn-cs"/>
            </a:rPr>
            <a:t>人（▲</a:t>
          </a:r>
          <a:r>
            <a:rPr lang="en-US" altLang="ja-JP" sz="1000">
              <a:solidFill>
                <a:schemeClr val="dk1"/>
              </a:solidFill>
              <a:effectLst/>
              <a:latin typeface="+mn-lt"/>
              <a:ea typeface="+mn-ea"/>
              <a:cs typeface="+mn-cs"/>
            </a:rPr>
            <a:t>4,620</a:t>
          </a:r>
          <a:r>
            <a:rPr lang="ja-JP" altLang="ja-JP" sz="1000">
              <a:solidFill>
                <a:schemeClr val="dk1"/>
              </a:solidFill>
              <a:effectLst/>
              <a:latin typeface="+mn-lt"/>
              <a:ea typeface="+mn-ea"/>
              <a:cs typeface="+mn-cs"/>
            </a:rPr>
            <a:t>人）</a:t>
          </a:r>
          <a:r>
            <a:rPr kumimoji="1" lang="ja-JP" altLang="ja-JP" sz="1000">
              <a:solidFill>
                <a:schemeClr val="dk1"/>
              </a:solidFill>
              <a:effectLst/>
              <a:latin typeface="+mn-lt"/>
              <a:ea typeface="+mn-ea"/>
              <a:cs typeface="+mn-cs"/>
            </a:rPr>
            <a:t>したことの影響もあり人口１人当たりの額が増加（</a:t>
          </a:r>
          <a:r>
            <a:rPr kumimoji="1" lang="en-US" altLang="ja-JP" sz="1000">
              <a:solidFill>
                <a:schemeClr val="dk1"/>
              </a:solidFill>
              <a:effectLst/>
              <a:latin typeface="+mn-lt"/>
              <a:ea typeface="+mn-ea"/>
              <a:cs typeface="+mn-cs"/>
            </a:rPr>
            <a:t>+6,086</a:t>
          </a:r>
          <a:r>
            <a:rPr kumimoji="1" lang="ja-JP" altLang="ja-JP" sz="1000">
              <a:solidFill>
                <a:schemeClr val="dk1"/>
              </a:solidFill>
              <a:effectLst/>
              <a:latin typeface="+mn-lt"/>
              <a:ea typeface="+mn-ea"/>
              <a:cs typeface="+mn-cs"/>
            </a:rPr>
            <a:t>円）するなど、増加傾向にあることから、一層の事業の見直しや事務の効率化、人員配置の適正化に努める。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DB3477DC-11FA-4583-A41C-369D34CE3FB2}"/>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D3290C2F-B1A5-461A-982E-23C1CC9846EB}"/>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DF924FB7-2D8D-4601-8145-2FA56A63A3B4}"/>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B112E14-B439-43B7-8C77-1A4AB61013F4}"/>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5C853025-E4FA-441B-AED5-A5AE83A4D6F3}"/>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40FCD865-639A-45ED-9A2F-AC1AAB947146}"/>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27A50C53-2F3D-4BFE-832F-42425024DFCA}"/>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47E4C4D-D777-4CE2-B261-F9C58EB0C42E}"/>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6E28472C-2FBE-4A48-BE0B-02187B237097}"/>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1B4C7830-9522-4736-85BE-62C69F108F14}"/>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F40C2580-7A0A-4847-95FA-95D78DEB1C7B}"/>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ACF8E649-40BE-4727-BC7B-23BD249F5504}"/>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ACAB16B7-1C37-49D1-A6C4-891D0802E4EE}"/>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B47E040C-EAC2-421F-B0B9-AC7F463AFECE}"/>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3636AC16-ADAB-4AB3-BACB-5BB1C36630D9}"/>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53E57350-07F8-4D95-90BC-6F0978744FE4}"/>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4980659D-B45A-43D4-AC06-F9B9A698B244}"/>
            </a:ext>
          </a:extLst>
        </xdr:cNvPr>
        <xdr:cNvCxnSpPr/>
      </xdr:nvCxnSpPr>
      <xdr:spPr>
        <a:xfrm flipV="1">
          <a:off x="4514850" y="13325684"/>
          <a:ext cx="0" cy="1297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3AEC73B-C7B8-4C2D-8D07-7C96B7279990}"/>
            </a:ext>
          </a:extLst>
        </xdr:cNvPr>
        <xdr:cNvSpPr txBox="1"/>
      </xdr:nvSpPr>
      <xdr:spPr>
        <a:xfrm>
          <a:off x="4584700" y="1459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BE587AA9-0E12-40A1-8CEE-9A51DEFA763D}"/>
            </a:ext>
          </a:extLst>
        </xdr:cNvPr>
        <xdr:cNvCxnSpPr/>
      </xdr:nvCxnSpPr>
      <xdr:spPr>
        <a:xfrm>
          <a:off x="4425950" y="146232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3926FD58-DD9F-4E66-BD4D-7482E011D5BC}"/>
            </a:ext>
          </a:extLst>
        </xdr:cNvPr>
        <xdr:cNvSpPr txBox="1"/>
      </xdr:nvSpPr>
      <xdr:spPr>
        <a:xfrm>
          <a:off x="4584700" y="1307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FE0F23C7-A106-4BD5-A608-2DE3670C554E}"/>
            </a:ext>
          </a:extLst>
        </xdr:cNvPr>
        <xdr:cNvCxnSpPr/>
      </xdr:nvCxnSpPr>
      <xdr:spPr>
        <a:xfrm>
          <a:off x="4425950" y="13325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164305</xdr:rowOff>
    </xdr:from>
    <xdr:to>
      <xdr:col>23</xdr:col>
      <xdr:colOff>133350</xdr:colOff>
      <xdr:row>86</xdr:row>
      <xdr:rowOff>115233</xdr:rowOff>
    </xdr:to>
    <xdr:cxnSp macro="">
      <xdr:nvCxnSpPr>
        <xdr:cNvPr id="195" name="直線コネクタ 194">
          <a:extLst>
            <a:ext uri="{FF2B5EF4-FFF2-40B4-BE49-F238E27FC236}">
              <a16:creationId xmlns:a16="http://schemas.microsoft.com/office/drawing/2014/main" id="{04ABF3D4-FA41-4C3A-A271-DFE1F5EC0E05}"/>
            </a:ext>
          </a:extLst>
        </xdr:cNvPr>
        <xdr:cNvCxnSpPr/>
      </xdr:nvCxnSpPr>
      <xdr:spPr>
        <a:xfrm>
          <a:off x="3752850" y="14197805"/>
          <a:ext cx="762000" cy="1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F65139D0-3D6F-456D-AF80-3DFAA274E03E}"/>
            </a:ext>
          </a:extLst>
        </xdr:cNvPr>
        <xdr:cNvSpPr txBox="1"/>
      </xdr:nvSpPr>
      <xdr:spPr>
        <a:xfrm>
          <a:off x="4584700" y="1371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E6AA3ED5-D348-4F8B-95F2-C9A82B85BE0F}"/>
            </a:ext>
          </a:extLst>
        </xdr:cNvPr>
        <xdr:cNvSpPr/>
      </xdr:nvSpPr>
      <xdr:spPr>
        <a:xfrm>
          <a:off x="4464050" y="138673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106842</xdr:rowOff>
    </xdr:from>
    <xdr:to>
      <xdr:col>19</xdr:col>
      <xdr:colOff>133350</xdr:colOff>
      <xdr:row>85</xdr:row>
      <xdr:rowOff>164305</xdr:rowOff>
    </xdr:to>
    <xdr:cxnSp macro="">
      <xdr:nvCxnSpPr>
        <xdr:cNvPr id="198" name="直線コネクタ 197">
          <a:extLst>
            <a:ext uri="{FF2B5EF4-FFF2-40B4-BE49-F238E27FC236}">
              <a16:creationId xmlns:a16="http://schemas.microsoft.com/office/drawing/2014/main" id="{4E944819-76E6-4658-9053-CBF49588EE8A}"/>
            </a:ext>
          </a:extLst>
        </xdr:cNvPr>
        <xdr:cNvCxnSpPr/>
      </xdr:nvCxnSpPr>
      <xdr:spPr>
        <a:xfrm>
          <a:off x="2940050" y="13975242"/>
          <a:ext cx="812800" cy="2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57180E9F-BAD5-4151-9A40-F6FC364CA6D7}"/>
            </a:ext>
          </a:extLst>
        </xdr:cNvPr>
        <xdr:cNvSpPr/>
      </xdr:nvSpPr>
      <xdr:spPr>
        <a:xfrm>
          <a:off x="3702050" y="137735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5E8F661B-642E-441E-8F76-39F0F6CA21F6}"/>
            </a:ext>
          </a:extLst>
        </xdr:cNvPr>
        <xdr:cNvSpPr txBox="1"/>
      </xdr:nvSpPr>
      <xdr:spPr>
        <a:xfrm>
          <a:off x="3409950" y="13548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121024</xdr:rowOff>
    </xdr:from>
    <xdr:to>
      <xdr:col>15</xdr:col>
      <xdr:colOff>82550</xdr:colOff>
      <xdr:row>84</xdr:row>
      <xdr:rowOff>106842</xdr:rowOff>
    </xdr:to>
    <xdr:cxnSp macro="">
      <xdr:nvCxnSpPr>
        <xdr:cNvPr id="201" name="直線コネクタ 200">
          <a:extLst>
            <a:ext uri="{FF2B5EF4-FFF2-40B4-BE49-F238E27FC236}">
              <a16:creationId xmlns:a16="http://schemas.microsoft.com/office/drawing/2014/main" id="{7C62FC5F-FFF5-4457-92B4-9B1A27E38E82}"/>
            </a:ext>
          </a:extLst>
        </xdr:cNvPr>
        <xdr:cNvCxnSpPr/>
      </xdr:nvCxnSpPr>
      <xdr:spPr>
        <a:xfrm>
          <a:off x="2127250" y="13824324"/>
          <a:ext cx="812800" cy="15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5E4A66DA-EFB4-423E-8315-12B676BDC0A4}"/>
            </a:ext>
          </a:extLst>
        </xdr:cNvPr>
        <xdr:cNvSpPr/>
      </xdr:nvSpPr>
      <xdr:spPr>
        <a:xfrm>
          <a:off x="2889250" y="136189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a:extLst>
            <a:ext uri="{FF2B5EF4-FFF2-40B4-BE49-F238E27FC236}">
              <a16:creationId xmlns:a16="http://schemas.microsoft.com/office/drawing/2014/main" id="{E659EB89-E34F-4C10-90C0-173CAF653FAA}"/>
            </a:ext>
          </a:extLst>
        </xdr:cNvPr>
        <xdr:cNvSpPr txBox="1"/>
      </xdr:nvSpPr>
      <xdr:spPr>
        <a:xfrm>
          <a:off x="2597150" y="1339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34618</xdr:rowOff>
    </xdr:from>
    <xdr:to>
      <xdr:col>11</xdr:col>
      <xdr:colOff>31750</xdr:colOff>
      <xdr:row>83</xdr:row>
      <xdr:rowOff>121024</xdr:rowOff>
    </xdr:to>
    <xdr:cxnSp macro="">
      <xdr:nvCxnSpPr>
        <xdr:cNvPr id="204" name="直線コネクタ 203">
          <a:extLst>
            <a:ext uri="{FF2B5EF4-FFF2-40B4-BE49-F238E27FC236}">
              <a16:creationId xmlns:a16="http://schemas.microsoft.com/office/drawing/2014/main" id="{433FA2B6-2AE1-45FB-BF7A-44812DBDE76B}"/>
            </a:ext>
          </a:extLst>
        </xdr:cNvPr>
        <xdr:cNvCxnSpPr/>
      </xdr:nvCxnSpPr>
      <xdr:spPr>
        <a:xfrm>
          <a:off x="1333500" y="13737918"/>
          <a:ext cx="793750" cy="8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CC3FD3DC-0C68-4B19-9AC8-F1234776FE86}"/>
            </a:ext>
          </a:extLst>
        </xdr:cNvPr>
        <xdr:cNvSpPr/>
      </xdr:nvSpPr>
      <xdr:spPr>
        <a:xfrm>
          <a:off x="2095500" y="134617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a:extLst>
            <a:ext uri="{FF2B5EF4-FFF2-40B4-BE49-F238E27FC236}">
              <a16:creationId xmlns:a16="http://schemas.microsoft.com/office/drawing/2014/main" id="{B9F1F3BB-C48A-4E51-B80E-C48208E4C38F}"/>
            </a:ext>
          </a:extLst>
        </xdr:cNvPr>
        <xdr:cNvSpPr txBox="1"/>
      </xdr:nvSpPr>
      <xdr:spPr>
        <a:xfrm>
          <a:off x="1784350" y="1323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F3F0139-54A7-427B-85C3-9B88BF0D7A3D}"/>
            </a:ext>
          </a:extLst>
        </xdr:cNvPr>
        <xdr:cNvSpPr/>
      </xdr:nvSpPr>
      <xdr:spPr>
        <a:xfrm>
          <a:off x="1282700" y="134100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15E1F74D-1F83-4639-A284-616FA94CF37F}"/>
            </a:ext>
          </a:extLst>
        </xdr:cNvPr>
        <xdr:cNvSpPr txBox="1"/>
      </xdr:nvSpPr>
      <xdr:spPr>
        <a:xfrm>
          <a:off x="971550" y="131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1C812C3-8FF1-407F-B554-25EC92407B55}"/>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8F2714F-B407-4F4F-8412-8D9F69579FEF}"/>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9E938DC-B4F3-48C1-8DD8-479706A46E0E}"/>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68F9B0B9-AB96-4D5B-A238-F9D93834F17E}"/>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35E8244-35B1-440E-ADA0-E1619D40D9A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64433</xdr:rowOff>
    </xdr:from>
    <xdr:to>
      <xdr:col>23</xdr:col>
      <xdr:colOff>184150</xdr:colOff>
      <xdr:row>86</xdr:row>
      <xdr:rowOff>166033</xdr:rowOff>
    </xdr:to>
    <xdr:sp macro="" textlink="">
      <xdr:nvSpPr>
        <xdr:cNvPr id="214" name="楕円 213">
          <a:extLst>
            <a:ext uri="{FF2B5EF4-FFF2-40B4-BE49-F238E27FC236}">
              <a16:creationId xmlns:a16="http://schemas.microsoft.com/office/drawing/2014/main" id="{2C2989E7-4C7C-4973-B903-F25704339ADD}"/>
            </a:ext>
          </a:extLst>
        </xdr:cNvPr>
        <xdr:cNvSpPr/>
      </xdr:nvSpPr>
      <xdr:spPr>
        <a:xfrm>
          <a:off x="4464050" y="1426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36510</xdr:rowOff>
    </xdr:from>
    <xdr:ext cx="762000" cy="259045"/>
    <xdr:sp macro="" textlink="">
      <xdr:nvSpPr>
        <xdr:cNvPr id="215" name="人件費・物件費等の状況該当値テキスト">
          <a:extLst>
            <a:ext uri="{FF2B5EF4-FFF2-40B4-BE49-F238E27FC236}">
              <a16:creationId xmlns:a16="http://schemas.microsoft.com/office/drawing/2014/main" id="{BDAB8859-845C-4FA7-93CB-B4263055898B}"/>
            </a:ext>
          </a:extLst>
        </xdr:cNvPr>
        <xdr:cNvSpPr txBox="1"/>
      </xdr:nvSpPr>
      <xdr:spPr>
        <a:xfrm>
          <a:off x="4584700" y="1423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113505</xdr:rowOff>
    </xdr:from>
    <xdr:to>
      <xdr:col>19</xdr:col>
      <xdr:colOff>184150</xdr:colOff>
      <xdr:row>86</xdr:row>
      <xdr:rowOff>43655</xdr:rowOff>
    </xdr:to>
    <xdr:sp macro="" textlink="">
      <xdr:nvSpPr>
        <xdr:cNvPr id="216" name="楕円 215">
          <a:extLst>
            <a:ext uri="{FF2B5EF4-FFF2-40B4-BE49-F238E27FC236}">
              <a16:creationId xmlns:a16="http://schemas.microsoft.com/office/drawing/2014/main" id="{0FBB6192-10BD-48F4-B5A4-5D0F021C8756}"/>
            </a:ext>
          </a:extLst>
        </xdr:cNvPr>
        <xdr:cNvSpPr/>
      </xdr:nvSpPr>
      <xdr:spPr>
        <a:xfrm>
          <a:off x="3702050" y="14147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28432</xdr:rowOff>
    </xdr:from>
    <xdr:ext cx="736600" cy="259045"/>
    <xdr:sp macro="" textlink="">
      <xdr:nvSpPr>
        <xdr:cNvPr id="217" name="テキスト ボックス 216">
          <a:extLst>
            <a:ext uri="{FF2B5EF4-FFF2-40B4-BE49-F238E27FC236}">
              <a16:creationId xmlns:a16="http://schemas.microsoft.com/office/drawing/2014/main" id="{2772AE3E-F89A-4FF7-9964-B5E72BE81F07}"/>
            </a:ext>
          </a:extLst>
        </xdr:cNvPr>
        <xdr:cNvSpPr txBox="1"/>
      </xdr:nvSpPr>
      <xdr:spPr>
        <a:xfrm>
          <a:off x="3409950" y="14227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56042</xdr:rowOff>
    </xdr:from>
    <xdr:to>
      <xdr:col>15</xdr:col>
      <xdr:colOff>133350</xdr:colOff>
      <xdr:row>84</xdr:row>
      <xdr:rowOff>157642</xdr:rowOff>
    </xdr:to>
    <xdr:sp macro="" textlink="">
      <xdr:nvSpPr>
        <xdr:cNvPr id="218" name="楕円 217">
          <a:extLst>
            <a:ext uri="{FF2B5EF4-FFF2-40B4-BE49-F238E27FC236}">
              <a16:creationId xmlns:a16="http://schemas.microsoft.com/office/drawing/2014/main" id="{E0579ABA-EB09-491C-A354-9AC7F0473616}"/>
            </a:ext>
          </a:extLst>
        </xdr:cNvPr>
        <xdr:cNvSpPr/>
      </xdr:nvSpPr>
      <xdr:spPr>
        <a:xfrm>
          <a:off x="2889250" y="139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142419</xdr:rowOff>
    </xdr:from>
    <xdr:ext cx="762000" cy="259045"/>
    <xdr:sp macro="" textlink="">
      <xdr:nvSpPr>
        <xdr:cNvPr id="219" name="テキスト ボックス 218">
          <a:extLst>
            <a:ext uri="{FF2B5EF4-FFF2-40B4-BE49-F238E27FC236}">
              <a16:creationId xmlns:a16="http://schemas.microsoft.com/office/drawing/2014/main" id="{9D62B954-2836-4C9B-927F-261FE57D06C5}"/>
            </a:ext>
          </a:extLst>
        </xdr:cNvPr>
        <xdr:cNvSpPr txBox="1"/>
      </xdr:nvSpPr>
      <xdr:spPr>
        <a:xfrm>
          <a:off x="2597150" y="1401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70224</xdr:rowOff>
    </xdr:from>
    <xdr:to>
      <xdr:col>11</xdr:col>
      <xdr:colOff>82550</xdr:colOff>
      <xdr:row>84</xdr:row>
      <xdr:rowOff>374</xdr:rowOff>
    </xdr:to>
    <xdr:sp macro="" textlink="">
      <xdr:nvSpPr>
        <xdr:cNvPr id="220" name="楕円 219">
          <a:extLst>
            <a:ext uri="{FF2B5EF4-FFF2-40B4-BE49-F238E27FC236}">
              <a16:creationId xmlns:a16="http://schemas.microsoft.com/office/drawing/2014/main" id="{6F085A86-9411-411A-BB67-8B878F1327C4}"/>
            </a:ext>
          </a:extLst>
        </xdr:cNvPr>
        <xdr:cNvSpPr/>
      </xdr:nvSpPr>
      <xdr:spPr>
        <a:xfrm>
          <a:off x="2095500" y="137735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156601</xdr:rowOff>
    </xdr:from>
    <xdr:ext cx="762000" cy="259045"/>
    <xdr:sp macro="" textlink="">
      <xdr:nvSpPr>
        <xdr:cNvPr id="221" name="テキスト ボックス 220">
          <a:extLst>
            <a:ext uri="{FF2B5EF4-FFF2-40B4-BE49-F238E27FC236}">
              <a16:creationId xmlns:a16="http://schemas.microsoft.com/office/drawing/2014/main" id="{2E25D47B-D842-4BF9-ACEA-2C653F20BC8A}"/>
            </a:ext>
          </a:extLst>
        </xdr:cNvPr>
        <xdr:cNvSpPr txBox="1"/>
      </xdr:nvSpPr>
      <xdr:spPr>
        <a:xfrm>
          <a:off x="1784350" y="1385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155268</xdr:rowOff>
    </xdr:from>
    <xdr:to>
      <xdr:col>7</xdr:col>
      <xdr:colOff>31750</xdr:colOff>
      <xdr:row>83</xdr:row>
      <xdr:rowOff>85418</xdr:rowOff>
    </xdr:to>
    <xdr:sp macro="" textlink="">
      <xdr:nvSpPr>
        <xdr:cNvPr id="222" name="楕円 221">
          <a:extLst>
            <a:ext uri="{FF2B5EF4-FFF2-40B4-BE49-F238E27FC236}">
              <a16:creationId xmlns:a16="http://schemas.microsoft.com/office/drawing/2014/main" id="{DE973EC9-3FD7-47F8-964B-B2F98872773A}"/>
            </a:ext>
          </a:extLst>
        </xdr:cNvPr>
        <xdr:cNvSpPr/>
      </xdr:nvSpPr>
      <xdr:spPr>
        <a:xfrm>
          <a:off x="1282700" y="136934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70195</xdr:rowOff>
    </xdr:from>
    <xdr:ext cx="762000" cy="259045"/>
    <xdr:sp macro="" textlink="">
      <xdr:nvSpPr>
        <xdr:cNvPr id="223" name="テキスト ボックス 222">
          <a:extLst>
            <a:ext uri="{FF2B5EF4-FFF2-40B4-BE49-F238E27FC236}">
              <a16:creationId xmlns:a16="http://schemas.microsoft.com/office/drawing/2014/main" id="{2F808547-5FC9-43C6-9EBB-28991F24235C}"/>
            </a:ext>
          </a:extLst>
        </xdr:cNvPr>
        <xdr:cNvSpPr txBox="1"/>
      </xdr:nvSpPr>
      <xdr:spPr>
        <a:xfrm>
          <a:off x="971550" y="1377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83E5D1AC-2F72-42FA-9CEE-77FC12AEED1A}"/>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17B46E6A-B393-4332-BDFA-56B325A1D1C4}"/>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70DD3DB0-F3AC-4509-A020-1F21A21BB7D1}"/>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CB64E9CD-7C7C-445D-ADED-966670B55923}"/>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41690F9C-DAAB-4B4D-A1EB-9B417D917BC8}"/>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9E1C2CDF-505B-4FB9-AB25-355C008E31D7}"/>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A696D17E-CBFE-4B1A-A199-B6E81F326893}"/>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7D34CDBB-066F-48CC-818A-18DD857C83BB}"/>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2A9AA51-DF15-4B9D-93D6-FD6CFA3F9D22}"/>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A5F3CC58-0936-48F6-A5A9-0B5D523C2D8C}"/>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18C66C5-55DB-4FD8-A553-E6221E8C1156}"/>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24DE9D75-0A83-4044-83DD-1AEE1620AEE2}"/>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4D11043D-DD88-43E6-815C-A569CDF3E26F}"/>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職員構成の変動などにより例年変動はあるが、概ね</a:t>
          </a:r>
          <a:r>
            <a:rPr kumimoji="1" lang="en-US" altLang="ja-JP" sz="1400">
              <a:solidFill>
                <a:schemeClr val="dk1"/>
              </a:solidFill>
              <a:effectLst/>
              <a:latin typeface="+mn-lt"/>
              <a:ea typeface="+mn-ea"/>
              <a:cs typeface="+mn-cs"/>
            </a:rPr>
            <a:t>100</a:t>
          </a:r>
          <a:r>
            <a:rPr kumimoji="1" lang="ja-JP" altLang="ja-JP" sz="1400">
              <a:solidFill>
                <a:schemeClr val="dk1"/>
              </a:solidFill>
              <a:effectLst/>
              <a:latin typeface="+mn-lt"/>
              <a:ea typeface="+mn-ea"/>
              <a:cs typeface="+mn-cs"/>
            </a:rPr>
            <a:t>を超える数値で推移している。これは国に比べて学歴による給与差が少ないことや高齢層職員の給与水準が高いことが挙げられる。</a:t>
          </a:r>
          <a:endParaRPr lang="ja-JP" altLang="ja-JP" sz="1800">
            <a:effectLst/>
          </a:endParaRPr>
        </a:p>
        <a:p>
          <a:r>
            <a:rPr lang="ja-JP" altLang="ja-JP" sz="1400">
              <a:solidFill>
                <a:schemeClr val="dk1"/>
              </a:solidFill>
              <a:effectLst/>
              <a:latin typeface="+mn-lt"/>
              <a:ea typeface="+mn-ea"/>
              <a:cs typeface="+mn-cs"/>
            </a:rPr>
            <a:t>　前年から</a:t>
          </a:r>
          <a:r>
            <a:rPr lang="en-US" altLang="ja-JP" sz="1400">
              <a:solidFill>
                <a:schemeClr val="dk1"/>
              </a:solidFill>
              <a:effectLst/>
              <a:latin typeface="+mn-lt"/>
              <a:ea typeface="+mn-ea"/>
              <a:cs typeface="+mn-cs"/>
            </a:rPr>
            <a:t>0.1</a:t>
          </a:r>
          <a:r>
            <a:rPr lang="ja-JP" altLang="ja-JP" sz="1400">
              <a:solidFill>
                <a:schemeClr val="dk1"/>
              </a:solidFill>
              <a:effectLst/>
              <a:latin typeface="+mn-lt"/>
              <a:ea typeface="+mn-ea"/>
              <a:cs typeface="+mn-cs"/>
            </a:rPr>
            <a:t>ポイントのプラスとなった要因は、職員構成の変動による増（</a:t>
          </a:r>
          <a:r>
            <a:rPr lang="en-US" altLang="ja-JP" sz="1400">
              <a:solidFill>
                <a:schemeClr val="dk1"/>
              </a:solidFill>
              <a:effectLst/>
              <a:latin typeface="+mn-lt"/>
              <a:ea typeface="+mn-ea"/>
              <a:cs typeface="+mn-cs"/>
            </a:rPr>
            <a:t>+0.1</a:t>
          </a:r>
          <a:r>
            <a:rPr lang="ja-JP" altLang="ja-JP" sz="1400">
              <a:solidFill>
                <a:schemeClr val="dk1"/>
              </a:solidFill>
              <a:effectLst/>
              <a:latin typeface="+mn-lt"/>
              <a:ea typeface="+mn-ea"/>
              <a:cs typeface="+mn-cs"/>
            </a:rPr>
            <a:t>ポイント）によるもの。</a:t>
          </a:r>
          <a:endParaRPr lang="ja-JP" altLang="ja-JP" sz="18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7996206A-9AB1-4576-B441-0965B3E5CEE6}"/>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C913DABF-08AF-48CC-8C97-66B0F80F0169}"/>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97E38255-FA87-4D3B-9E6D-18A40104A684}"/>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E72A2A03-27F7-4846-9E1C-9B733F1121BF}"/>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FCC2AA13-1C4B-401F-91AC-D3FCE7704EDD}"/>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CF7EC94E-0C41-4562-9318-9F941D6A2BA0}"/>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4330D228-439B-4B71-B536-3EB2557662E1}"/>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93426449-1A12-475A-BD3F-BC0987182BDE}"/>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49DEB844-7897-4F67-9431-0D1CB01E5CB9}"/>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C4ECB30-AA09-4E7A-B6F8-1644A6929FD8}"/>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D5A8D63-3C0F-4739-86F9-B6DA5D090E18}"/>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E6A39D05-53B1-4E8A-9000-29F2AE006BA7}"/>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D4B3AEB9-DB04-438F-B7DD-CC3F900DBC55}"/>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22265AAD-0906-4066-82F4-6A7A13F559EA}"/>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6CA86D38-8961-4541-BA10-EBF0DD0CA889}"/>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6A3601FF-599C-4882-9BC1-EA02E7245981}"/>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20FD7CDC-C715-4C9E-B3ED-E78BC23B7B74}"/>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76C4EF5B-0A22-46F8-A43B-B5BDBAEBDE39}"/>
            </a:ext>
          </a:extLst>
        </xdr:cNvPr>
        <xdr:cNvCxnSpPr/>
      </xdr:nvCxnSpPr>
      <xdr:spPr>
        <a:xfrm flipV="1">
          <a:off x="15474950" y="13252450"/>
          <a:ext cx="0" cy="1528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E356CE0-54C1-40B3-B449-3202E87F786D}"/>
            </a:ext>
          </a:extLst>
        </xdr:cNvPr>
        <xdr:cNvSpPr txBox="1"/>
      </xdr:nvSpPr>
      <xdr:spPr>
        <a:xfrm>
          <a:off x="15563850" y="147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8843FB26-8C2C-492F-BC0B-F5A15502F617}"/>
            </a:ext>
          </a:extLst>
        </xdr:cNvPr>
        <xdr:cNvCxnSpPr/>
      </xdr:nvCxnSpPr>
      <xdr:spPr>
        <a:xfrm>
          <a:off x="15405100" y="147809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7C5946E2-B699-4560-8634-9599CA5ABCC0}"/>
            </a:ext>
          </a:extLst>
        </xdr:cNvPr>
        <xdr:cNvSpPr txBox="1"/>
      </xdr:nvSpPr>
      <xdr:spPr>
        <a:xfrm>
          <a:off x="1556385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36F2E178-3460-45A9-B38B-BC91CBF52309}"/>
            </a:ext>
          </a:extLst>
        </xdr:cNvPr>
        <xdr:cNvCxnSpPr/>
      </xdr:nvCxnSpPr>
      <xdr:spPr>
        <a:xfrm>
          <a:off x="15405100" y="1325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136071</xdr:rowOff>
    </xdr:to>
    <xdr:cxnSp macro="">
      <xdr:nvCxnSpPr>
        <xdr:cNvPr id="259" name="直線コネクタ 258">
          <a:extLst>
            <a:ext uri="{FF2B5EF4-FFF2-40B4-BE49-F238E27FC236}">
              <a16:creationId xmlns:a16="http://schemas.microsoft.com/office/drawing/2014/main" id="{D346EFA5-1A18-4FC7-ACE7-43BDB8061727}"/>
            </a:ext>
          </a:extLst>
        </xdr:cNvPr>
        <xdr:cNvCxnSpPr/>
      </xdr:nvCxnSpPr>
      <xdr:spPr>
        <a:xfrm>
          <a:off x="14712950" y="14317436"/>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BC095600-092C-419C-9B68-430C13E16844}"/>
            </a:ext>
          </a:extLst>
        </xdr:cNvPr>
        <xdr:cNvSpPr txBox="1"/>
      </xdr:nvSpPr>
      <xdr:spPr>
        <a:xfrm>
          <a:off x="15563850" y="13934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2EF5FFDB-6120-42BF-A655-A07F54237694}"/>
            </a:ext>
          </a:extLst>
        </xdr:cNvPr>
        <xdr:cNvSpPr/>
      </xdr:nvSpPr>
      <xdr:spPr>
        <a:xfrm>
          <a:off x="15430500" y="1408339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86</xdr:row>
      <xdr:rowOff>136071</xdr:rowOff>
    </xdr:to>
    <xdr:cxnSp macro="">
      <xdr:nvCxnSpPr>
        <xdr:cNvPr id="262" name="直線コネクタ 261">
          <a:extLst>
            <a:ext uri="{FF2B5EF4-FFF2-40B4-BE49-F238E27FC236}">
              <a16:creationId xmlns:a16="http://schemas.microsoft.com/office/drawing/2014/main" id="{50354337-50A5-4B56-B975-9819751998EC}"/>
            </a:ext>
          </a:extLst>
        </xdr:cNvPr>
        <xdr:cNvCxnSpPr/>
      </xdr:nvCxnSpPr>
      <xdr:spPr>
        <a:xfrm flipV="1">
          <a:off x="13906500" y="14317436"/>
          <a:ext cx="80645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E0FDE302-7AB8-4076-B9EF-773365AE3717}"/>
            </a:ext>
          </a:extLst>
        </xdr:cNvPr>
        <xdr:cNvSpPr/>
      </xdr:nvSpPr>
      <xdr:spPr>
        <a:xfrm>
          <a:off x="14668500" y="14135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FD7EA042-9320-43BD-A209-80017605B724}"/>
            </a:ext>
          </a:extLst>
        </xdr:cNvPr>
        <xdr:cNvSpPr txBox="1"/>
      </xdr:nvSpPr>
      <xdr:spPr>
        <a:xfrm>
          <a:off x="14370050" y="13910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33564</xdr:rowOff>
    </xdr:to>
    <xdr:cxnSp macro="">
      <xdr:nvCxnSpPr>
        <xdr:cNvPr id="265" name="直線コネクタ 264">
          <a:extLst>
            <a:ext uri="{FF2B5EF4-FFF2-40B4-BE49-F238E27FC236}">
              <a16:creationId xmlns:a16="http://schemas.microsoft.com/office/drawing/2014/main" id="{380BD46B-88D5-42CD-9042-96168817D91D}"/>
            </a:ext>
          </a:extLst>
        </xdr:cNvPr>
        <xdr:cNvCxnSpPr/>
      </xdr:nvCxnSpPr>
      <xdr:spPr>
        <a:xfrm flipV="1">
          <a:off x="13106400" y="14334671"/>
          <a:ext cx="80010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4A10DF5-9BFE-4282-B22A-BA12706038BB}"/>
            </a:ext>
          </a:extLst>
        </xdr:cNvPr>
        <xdr:cNvSpPr/>
      </xdr:nvSpPr>
      <xdr:spPr>
        <a:xfrm>
          <a:off x="13868400" y="141695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D22C2430-F679-46CE-A18F-9F6DA994872B}"/>
            </a:ext>
          </a:extLst>
        </xdr:cNvPr>
        <xdr:cNvSpPr txBox="1"/>
      </xdr:nvSpPr>
      <xdr:spPr>
        <a:xfrm>
          <a:off x="13557250" y="1394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9EA047B4-5EEC-4173-A58D-CC3D90300BAB}"/>
            </a:ext>
          </a:extLst>
        </xdr:cNvPr>
        <xdr:cNvCxnSpPr/>
      </xdr:nvCxnSpPr>
      <xdr:spPr>
        <a:xfrm flipV="1">
          <a:off x="12293600" y="14397264"/>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36D94EE1-DD37-4B93-A144-E2701B7988A2}"/>
            </a:ext>
          </a:extLst>
        </xdr:cNvPr>
        <xdr:cNvSpPr/>
      </xdr:nvSpPr>
      <xdr:spPr>
        <a:xfrm>
          <a:off x="13055600" y="1418680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AD24E15E-AE49-426B-BB2F-DC6C693C63FA}"/>
            </a:ext>
          </a:extLst>
        </xdr:cNvPr>
        <xdr:cNvSpPr txBox="1"/>
      </xdr:nvSpPr>
      <xdr:spPr>
        <a:xfrm>
          <a:off x="127635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438E454D-B1C7-404B-A739-1F04A6BEED9E}"/>
            </a:ext>
          </a:extLst>
        </xdr:cNvPr>
        <xdr:cNvSpPr/>
      </xdr:nvSpPr>
      <xdr:spPr>
        <a:xfrm>
          <a:off x="12242800" y="1421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EE397EB9-9B35-4AF1-B629-9CAADEF7F4F4}"/>
            </a:ext>
          </a:extLst>
        </xdr:cNvPr>
        <xdr:cNvSpPr txBox="1"/>
      </xdr:nvSpPr>
      <xdr:spPr>
        <a:xfrm>
          <a:off x="11950700" y="1399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76DBF7A-9897-4381-93CB-06FCBAD57BAD}"/>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4D0722C-C5B0-4873-9A31-602E668D210D}"/>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4BD623D-CCB1-4960-A7FC-D2EC8582AD59}"/>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D4BC4E79-4C5E-49AF-97A7-527B2BCB83B8}"/>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D3F2A520-4634-4D88-B611-16F3959FA379}"/>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8" name="楕円 277">
          <a:extLst>
            <a:ext uri="{FF2B5EF4-FFF2-40B4-BE49-F238E27FC236}">
              <a16:creationId xmlns:a16="http://schemas.microsoft.com/office/drawing/2014/main" id="{64CD411F-5D10-405A-B399-5742D011E7F9}"/>
            </a:ext>
          </a:extLst>
        </xdr:cNvPr>
        <xdr:cNvSpPr/>
      </xdr:nvSpPr>
      <xdr:spPr>
        <a:xfrm>
          <a:off x="15430500" y="142838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9" name="給与水準   （国との比較）該当値テキスト">
          <a:extLst>
            <a:ext uri="{FF2B5EF4-FFF2-40B4-BE49-F238E27FC236}">
              <a16:creationId xmlns:a16="http://schemas.microsoft.com/office/drawing/2014/main" id="{45802F20-CB94-4B97-8A02-38AAC4D4F6B5}"/>
            </a:ext>
          </a:extLst>
        </xdr:cNvPr>
        <xdr:cNvSpPr txBox="1"/>
      </xdr:nvSpPr>
      <xdr:spPr>
        <a:xfrm>
          <a:off x="15563850" y="1425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80" name="楕円 279">
          <a:extLst>
            <a:ext uri="{FF2B5EF4-FFF2-40B4-BE49-F238E27FC236}">
              <a16:creationId xmlns:a16="http://schemas.microsoft.com/office/drawing/2014/main" id="{C3A29D27-B1A5-435B-92C8-F1D2E461098D}"/>
            </a:ext>
          </a:extLst>
        </xdr:cNvPr>
        <xdr:cNvSpPr/>
      </xdr:nvSpPr>
      <xdr:spPr>
        <a:xfrm>
          <a:off x="14668500" y="142666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81" name="テキスト ボックス 280">
          <a:extLst>
            <a:ext uri="{FF2B5EF4-FFF2-40B4-BE49-F238E27FC236}">
              <a16:creationId xmlns:a16="http://schemas.microsoft.com/office/drawing/2014/main" id="{D0624F98-EB5D-4996-82E4-A758FBC748B5}"/>
            </a:ext>
          </a:extLst>
        </xdr:cNvPr>
        <xdr:cNvSpPr txBox="1"/>
      </xdr:nvSpPr>
      <xdr:spPr>
        <a:xfrm>
          <a:off x="14370050" y="143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2" name="楕円 281">
          <a:extLst>
            <a:ext uri="{FF2B5EF4-FFF2-40B4-BE49-F238E27FC236}">
              <a16:creationId xmlns:a16="http://schemas.microsoft.com/office/drawing/2014/main" id="{39D15BED-A691-43BE-A73E-E5393AF32C28}"/>
            </a:ext>
          </a:extLst>
        </xdr:cNvPr>
        <xdr:cNvSpPr/>
      </xdr:nvSpPr>
      <xdr:spPr>
        <a:xfrm>
          <a:off x="13868400" y="142838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3" name="テキスト ボックス 282">
          <a:extLst>
            <a:ext uri="{FF2B5EF4-FFF2-40B4-BE49-F238E27FC236}">
              <a16:creationId xmlns:a16="http://schemas.microsoft.com/office/drawing/2014/main" id="{880A015A-8701-48BE-B9E1-86AB147468DF}"/>
            </a:ext>
          </a:extLst>
        </xdr:cNvPr>
        <xdr:cNvSpPr txBox="1"/>
      </xdr:nvSpPr>
      <xdr:spPr>
        <a:xfrm>
          <a:off x="13557250" y="1436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4" name="楕円 283">
          <a:extLst>
            <a:ext uri="{FF2B5EF4-FFF2-40B4-BE49-F238E27FC236}">
              <a16:creationId xmlns:a16="http://schemas.microsoft.com/office/drawing/2014/main" id="{9062A823-6C16-46A0-8FDE-2CDEFCC53661}"/>
            </a:ext>
          </a:extLst>
        </xdr:cNvPr>
        <xdr:cNvSpPr/>
      </xdr:nvSpPr>
      <xdr:spPr>
        <a:xfrm>
          <a:off x="13055600" y="1435281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5" name="テキスト ボックス 284">
          <a:extLst>
            <a:ext uri="{FF2B5EF4-FFF2-40B4-BE49-F238E27FC236}">
              <a16:creationId xmlns:a16="http://schemas.microsoft.com/office/drawing/2014/main" id="{2DF44925-C62D-4734-BCC4-A4CDA3F94E86}"/>
            </a:ext>
          </a:extLst>
        </xdr:cNvPr>
        <xdr:cNvSpPr txBox="1"/>
      </xdr:nvSpPr>
      <xdr:spPr>
        <a:xfrm>
          <a:off x="12763500" y="144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a16="http://schemas.microsoft.com/office/drawing/2014/main" id="{817511A8-970A-4CCC-91EB-AD6927FA8DB5}"/>
            </a:ext>
          </a:extLst>
        </xdr:cNvPr>
        <xdr:cNvSpPr/>
      </xdr:nvSpPr>
      <xdr:spPr>
        <a:xfrm>
          <a:off x="122428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ECDFD773-14E1-47B0-90D1-319855801559}"/>
            </a:ext>
          </a:extLst>
        </xdr:cNvPr>
        <xdr:cNvSpPr txBox="1"/>
      </xdr:nvSpPr>
      <xdr:spPr>
        <a:xfrm>
          <a:off x="11950700" y="1445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24BAFBEA-2C5C-4577-9F40-B0EBAF6B95D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EF77C450-255B-48F8-87AF-BBAFA5021871}"/>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A5A553C4-8AB8-4CB4-901B-C05EDA8539A8}"/>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3A1E2ED5-4693-40B7-97CD-FFA96B48D057}"/>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16BB3CAA-84A3-414A-AA1A-2D4A2D1211E8}"/>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92ADF53C-38C8-4046-B4A1-AA15275BD81F}"/>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E077C582-23E0-45D3-8A3A-64261C50BE65}"/>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4E910807-23D1-43E1-8419-C37951A33A33}"/>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C8010EE-5366-4F39-ACC4-2B893CF571C8}"/>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7558889F-CA33-43E8-8ABF-5A7F03DF36C8}"/>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96F67C92-911C-462A-A2C7-21B9DDEEDBF8}"/>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613F8AC5-094C-41C8-90C8-3DA6F8DE5B81}"/>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A384D5F3-5C74-4FBE-B4C1-0E06C9C0E8FC}"/>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執行体制の見直しなどを行うことにより、職員総数が減少</a:t>
          </a:r>
          <a:r>
            <a:rPr lang="en-US" altLang="ja-JP" sz="1400">
              <a:solidFill>
                <a:schemeClr val="dk1"/>
              </a:solidFill>
              <a:effectLst/>
              <a:latin typeface="+mn-lt"/>
              <a:ea typeface="+mn-ea"/>
              <a:cs typeface="+mn-cs"/>
            </a:rPr>
            <a:t>2,883</a:t>
          </a:r>
          <a:r>
            <a:rPr lang="ja-JP" altLang="ja-JP" sz="1400">
              <a:solidFill>
                <a:schemeClr val="dk1"/>
              </a:solidFill>
              <a:effectLst/>
              <a:latin typeface="+mn-lt"/>
              <a:ea typeface="+mn-ea"/>
              <a:cs typeface="+mn-cs"/>
            </a:rPr>
            <a:t>人→</a:t>
          </a:r>
          <a:r>
            <a:rPr lang="en-US" altLang="ja-JP" sz="1400">
              <a:solidFill>
                <a:schemeClr val="dk1"/>
              </a:solidFill>
              <a:effectLst/>
              <a:latin typeface="+mn-lt"/>
              <a:ea typeface="+mn-ea"/>
              <a:cs typeface="+mn-cs"/>
            </a:rPr>
            <a:t>2,845</a:t>
          </a:r>
          <a:r>
            <a:rPr lang="ja-JP" altLang="ja-JP" sz="1400">
              <a:solidFill>
                <a:schemeClr val="dk1"/>
              </a:solidFill>
              <a:effectLst/>
              <a:latin typeface="+mn-lt"/>
              <a:ea typeface="+mn-ea"/>
              <a:cs typeface="+mn-cs"/>
            </a:rPr>
            <a:t>人（▲</a:t>
          </a:r>
          <a:r>
            <a:rPr lang="en-US" altLang="ja-JP" sz="1400">
              <a:solidFill>
                <a:schemeClr val="dk1"/>
              </a:solidFill>
              <a:effectLst/>
              <a:latin typeface="+mn-lt"/>
              <a:ea typeface="+mn-ea"/>
              <a:cs typeface="+mn-cs"/>
            </a:rPr>
            <a:t>38</a:t>
          </a:r>
          <a:r>
            <a:rPr lang="ja-JP" altLang="ja-JP" sz="1400">
              <a:solidFill>
                <a:schemeClr val="dk1"/>
              </a:solidFill>
              <a:effectLst/>
              <a:latin typeface="+mn-lt"/>
              <a:ea typeface="+mn-ea"/>
              <a:cs typeface="+mn-cs"/>
            </a:rPr>
            <a:t>人）した。</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人口は減少</a:t>
          </a:r>
          <a:r>
            <a:rPr lang="en-US" altLang="ja-JP" sz="1400">
              <a:solidFill>
                <a:schemeClr val="dk1"/>
              </a:solidFill>
              <a:effectLst/>
              <a:latin typeface="+mn-lt"/>
              <a:ea typeface="+mn-ea"/>
              <a:cs typeface="+mn-cs"/>
            </a:rPr>
            <a:t>392,817</a:t>
          </a:r>
          <a:r>
            <a:rPr lang="ja-JP" altLang="ja-JP" sz="1400">
              <a:solidFill>
                <a:schemeClr val="dk1"/>
              </a:solidFill>
              <a:effectLst/>
              <a:latin typeface="+mn-lt"/>
              <a:ea typeface="+mn-ea"/>
              <a:cs typeface="+mn-cs"/>
            </a:rPr>
            <a:t>人→</a:t>
          </a:r>
          <a:r>
            <a:rPr lang="en-US" altLang="ja-JP" sz="1400">
              <a:solidFill>
                <a:schemeClr val="dk1"/>
              </a:solidFill>
              <a:effectLst/>
              <a:latin typeface="+mn-lt"/>
              <a:ea typeface="+mn-ea"/>
              <a:cs typeface="+mn-cs"/>
            </a:rPr>
            <a:t>388,197</a:t>
          </a:r>
          <a:r>
            <a:rPr lang="ja-JP" altLang="ja-JP" sz="1400">
              <a:solidFill>
                <a:schemeClr val="dk1"/>
              </a:solidFill>
              <a:effectLst/>
              <a:latin typeface="+mn-lt"/>
              <a:ea typeface="+mn-ea"/>
              <a:cs typeface="+mn-cs"/>
            </a:rPr>
            <a:t>人（▲</a:t>
          </a:r>
          <a:r>
            <a:rPr lang="en-US" altLang="ja-JP" sz="1400">
              <a:solidFill>
                <a:schemeClr val="dk1"/>
              </a:solidFill>
              <a:effectLst/>
              <a:latin typeface="+mn-lt"/>
              <a:ea typeface="+mn-ea"/>
              <a:cs typeface="+mn-cs"/>
            </a:rPr>
            <a:t>4,620</a:t>
          </a:r>
          <a:r>
            <a:rPr lang="ja-JP" altLang="ja-JP" sz="1400">
              <a:solidFill>
                <a:schemeClr val="dk1"/>
              </a:solidFill>
              <a:effectLst/>
              <a:latin typeface="+mn-lt"/>
              <a:ea typeface="+mn-ea"/>
              <a:cs typeface="+mn-cs"/>
            </a:rPr>
            <a:t>人）したが、トータルで前年の</a:t>
          </a:r>
          <a:r>
            <a:rPr lang="en-US" altLang="ja-JP" sz="1400">
              <a:solidFill>
                <a:schemeClr val="dk1"/>
              </a:solidFill>
              <a:effectLst/>
              <a:latin typeface="+mn-lt"/>
              <a:ea typeface="+mn-ea"/>
              <a:cs typeface="+mn-cs"/>
            </a:rPr>
            <a:t>7.34</a:t>
          </a:r>
          <a:r>
            <a:rPr lang="ja-JP" altLang="ja-JP" sz="1400">
              <a:solidFill>
                <a:schemeClr val="dk1"/>
              </a:solidFill>
              <a:effectLst/>
              <a:latin typeface="+mn-lt"/>
              <a:ea typeface="+mn-ea"/>
              <a:cs typeface="+mn-cs"/>
            </a:rPr>
            <a:t>人から</a:t>
          </a:r>
          <a:r>
            <a:rPr lang="en-US" altLang="ja-JP" sz="1400">
              <a:solidFill>
                <a:schemeClr val="dk1"/>
              </a:solidFill>
              <a:effectLst/>
              <a:latin typeface="+mn-lt"/>
              <a:ea typeface="+mn-ea"/>
              <a:cs typeface="+mn-cs"/>
            </a:rPr>
            <a:t>0.01</a:t>
          </a:r>
          <a:r>
            <a:rPr lang="ja-JP" altLang="ja-JP" sz="1400">
              <a:solidFill>
                <a:schemeClr val="dk1"/>
              </a:solidFill>
              <a:effectLst/>
              <a:latin typeface="+mn-lt"/>
              <a:ea typeface="+mn-ea"/>
              <a:cs typeface="+mn-cs"/>
            </a:rPr>
            <a:t>人のマイナスとなった。</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EB080CD0-9A63-4A05-A58D-147364F7011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5AD8B760-F775-4C20-AF36-2BC95F5AE78E}"/>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CB09F522-F159-451B-9603-4F2ABCC1BF21}"/>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F6145EA2-89C6-4B2B-87F0-6787C14E5EE6}"/>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376177A2-9C74-4EBA-8771-F92BF4E3316A}"/>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3E020F6-6FDA-448E-8410-A60D66AD4325}"/>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6023FA75-3993-48AB-B00F-CACA2EB0389D}"/>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72199DBF-0F71-45D2-A91B-3B6386E6089A}"/>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3946C6F3-549C-4DE1-9932-2165AF5A852F}"/>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4A5C6431-9147-4E00-8ABF-CB1E1035F4EF}"/>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47C603E9-D750-439A-9120-8AA2DEB3BF3C}"/>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901FF4C4-33C5-417D-B15C-7AB802CE1C1B}"/>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BADB57AA-A360-46F3-AB39-5CC7E0EF9966}"/>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6FE4FAE-2943-40D6-A412-7CA99FC7C173}"/>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2DEE687C-6517-42DB-98B0-DA924C8CD502}"/>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3B17F1BE-8499-4D0F-A763-5C2A10C7CA3E}"/>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B31DD5BD-9C7E-41FF-BE8B-D98FC27F2B55}"/>
            </a:ext>
          </a:extLst>
        </xdr:cNvPr>
        <xdr:cNvCxnSpPr/>
      </xdr:nvCxnSpPr>
      <xdr:spPr>
        <a:xfrm flipV="1">
          <a:off x="15474950" y="9572413"/>
          <a:ext cx="0" cy="1504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AE4D742A-5C00-4A51-8380-AE39C1188EED}"/>
            </a:ext>
          </a:extLst>
        </xdr:cNvPr>
        <xdr:cNvSpPr txBox="1"/>
      </xdr:nvSpPr>
      <xdr:spPr>
        <a:xfrm>
          <a:off x="1556385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2A830EEF-DE8A-4626-8497-6F79CA21EF87}"/>
            </a:ext>
          </a:extLst>
        </xdr:cNvPr>
        <xdr:cNvCxnSpPr/>
      </xdr:nvCxnSpPr>
      <xdr:spPr>
        <a:xfrm>
          <a:off x="15405100" y="110773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C2854B45-F572-4EC3-912F-AE4EFA9DB4A7}"/>
            </a:ext>
          </a:extLst>
        </xdr:cNvPr>
        <xdr:cNvSpPr txBox="1"/>
      </xdr:nvSpPr>
      <xdr:spPr>
        <a:xfrm>
          <a:off x="15563850" y="932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CB6F1D87-466F-48D0-864A-8E5A32F7E987}"/>
            </a:ext>
          </a:extLst>
        </xdr:cNvPr>
        <xdr:cNvCxnSpPr/>
      </xdr:nvCxnSpPr>
      <xdr:spPr>
        <a:xfrm>
          <a:off x="15405100" y="9572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126365</xdr:rowOff>
    </xdr:from>
    <xdr:to>
      <xdr:col>81</xdr:col>
      <xdr:colOff>44450</xdr:colOff>
      <xdr:row>63</xdr:row>
      <xdr:rowOff>130387</xdr:rowOff>
    </xdr:to>
    <xdr:cxnSp macro="">
      <xdr:nvCxnSpPr>
        <xdr:cNvPr id="322" name="直線コネクタ 321">
          <a:extLst>
            <a:ext uri="{FF2B5EF4-FFF2-40B4-BE49-F238E27FC236}">
              <a16:creationId xmlns:a16="http://schemas.microsoft.com/office/drawing/2014/main" id="{32D00A94-8CB9-49A7-8F5A-3F726793CF18}"/>
            </a:ext>
          </a:extLst>
        </xdr:cNvPr>
        <xdr:cNvCxnSpPr/>
      </xdr:nvCxnSpPr>
      <xdr:spPr>
        <a:xfrm flipV="1">
          <a:off x="14712950" y="10527665"/>
          <a:ext cx="762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6E64DC93-F8A7-46EC-A0FE-BA7A65C79C6A}"/>
            </a:ext>
          </a:extLst>
        </xdr:cNvPr>
        <xdr:cNvSpPr txBox="1"/>
      </xdr:nvSpPr>
      <xdr:spPr>
        <a:xfrm>
          <a:off x="15563850" y="9991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E763F6DC-D4E5-47B2-B555-0DCAD3765282}"/>
            </a:ext>
          </a:extLst>
        </xdr:cNvPr>
        <xdr:cNvSpPr/>
      </xdr:nvSpPr>
      <xdr:spPr>
        <a:xfrm>
          <a:off x="15430500" y="101396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98213</xdr:rowOff>
    </xdr:from>
    <xdr:to>
      <xdr:col>77</xdr:col>
      <xdr:colOff>44450</xdr:colOff>
      <xdr:row>63</xdr:row>
      <xdr:rowOff>130387</xdr:rowOff>
    </xdr:to>
    <xdr:cxnSp macro="">
      <xdr:nvCxnSpPr>
        <xdr:cNvPr id="325" name="直線コネクタ 324">
          <a:extLst>
            <a:ext uri="{FF2B5EF4-FFF2-40B4-BE49-F238E27FC236}">
              <a16:creationId xmlns:a16="http://schemas.microsoft.com/office/drawing/2014/main" id="{637FBAC8-8DF9-451B-81BC-2704CCF73C28}"/>
            </a:ext>
          </a:extLst>
        </xdr:cNvPr>
        <xdr:cNvCxnSpPr/>
      </xdr:nvCxnSpPr>
      <xdr:spPr>
        <a:xfrm>
          <a:off x="13906500" y="10499513"/>
          <a:ext cx="80645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D484E2CD-EC7C-46AF-8691-D53A989DAF10}"/>
            </a:ext>
          </a:extLst>
        </xdr:cNvPr>
        <xdr:cNvSpPr/>
      </xdr:nvSpPr>
      <xdr:spPr>
        <a:xfrm>
          <a:off x="14668500" y="1011957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7E24B1F4-0022-4D1E-A0A3-5F7809B85A0E}"/>
            </a:ext>
          </a:extLst>
        </xdr:cNvPr>
        <xdr:cNvSpPr txBox="1"/>
      </xdr:nvSpPr>
      <xdr:spPr>
        <a:xfrm>
          <a:off x="14370050" y="990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90170</xdr:rowOff>
    </xdr:from>
    <xdr:to>
      <xdr:col>72</xdr:col>
      <xdr:colOff>203200</xdr:colOff>
      <xdr:row>63</xdr:row>
      <xdr:rowOff>98213</xdr:rowOff>
    </xdr:to>
    <xdr:cxnSp macro="">
      <xdr:nvCxnSpPr>
        <xdr:cNvPr id="328" name="直線コネクタ 327">
          <a:extLst>
            <a:ext uri="{FF2B5EF4-FFF2-40B4-BE49-F238E27FC236}">
              <a16:creationId xmlns:a16="http://schemas.microsoft.com/office/drawing/2014/main" id="{B1B1F4C5-EBD9-4F51-B6BB-74837E79DCB7}"/>
            </a:ext>
          </a:extLst>
        </xdr:cNvPr>
        <xdr:cNvCxnSpPr/>
      </xdr:nvCxnSpPr>
      <xdr:spPr>
        <a:xfrm>
          <a:off x="13106400" y="10491470"/>
          <a:ext cx="8001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DE2CA82-1CC9-4DDF-BD5A-CAB4F29D96BC}"/>
            </a:ext>
          </a:extLst>
        </xdr:cNvPr>
        <xdr:cNvSpPr/>
      </xdr:nvSpPr>
      <xdr:spPr>
        <a:xfrm>
          <a:off x="13868400" y="101034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B222D14C-7162-40EA-99DC-1580B9EAF1BC}"/>
            </a:ext>
          </a:extLst>
        </xdr:cNvPr>
        <xdr:cNvSpPr txBox="1"/>
      </xdr:nvSpPr>
      <xdr:spPr>
        <a:xfrm>
          <a:off x="13557250" y="988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21802</xdr:rowOff>
    </xdr:from>
    <xdr:to>
      <xdr:col>68</xdr:col>
      <xdr:colOff>152400</xdr:colOff>
      <xdr:row>63</xdr:row>
      <xdr:rowOff>90170</xdr:rowOff>
    </xdr:to>
    <xdr:cxnSp macro="">
      <xdr:nvCxnSpPr>
        <xdr:cNvPr id="331" name="直線コネクタ 330">
          <a:extLst>
            <a:ext uri="{FF2B5EF4-FFF2-40B4-BE49-F238E27FC236}">
              <a16:creationId xmlns:a16="http://schemas.microsoft.com/office/drawing/2014/main" id="{E19137E6-A7E4-45A0-BEF7-9144574A0BFC}"/>
            </a:ext>
          </a:extLst>
        </xdr:cNvPr>
        <xdr:cNvCxnSpPr/>
      </xdr:nvCxnSpPr>
      <xdr:spPr>
        <a:xfrm>
          <a:off x="12293600" y="10423102"/>
          <a:ext cx="8128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D0BD1E00-8ECD-478F-9E94-33C908EB4F5A}"/>
            </a:ext>
          </a:extLst>
        </xdr:cNvPr>
        <xdr:cNvSpPr/>
      </xdr:nvSpPr>
      <xdr:spPr>
        <a:xfrm>
          <a:off x="13055600" y="10083377"/>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3C734D1C-7973-4886-A4F3-3DAE044AB859}"/>
            </a:ext>
          </a:extLst>
        </xdr:cNvPr>
        <xdr:cNvSpPr txBox="1"/>
      </xdr:nvSpPr>
      <xdr:spPr>
        <a:xfrm>
          <a:off x="12763500" y="986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F5877825-492A-4DAB-A9F4-7FE08ACDA4AC}"/>
            </a:ext>
          </a:extLst>
        </xdr:cNvPr>
        <xdr:cNvSpPr/>
      </xdr:nvSpPr>
      <xdr:spPr>
        <a:xfrm>
          <a:off x="12242800" y="10061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F911F105-23E3-4EEB-B9D4-5F4140B23F9D}"/>
            </a:ext>
          </a:extLst>
        </xdr:cNvPr>
        <xdr:cNvSpPr txBox="1"/>
      </xdr:nvSpPr>
      <xdr:spPr>
        <a:xfrm>
          <a:off x="11950700"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279E041-EC96-42DD-98C2-8A2214A2586C}"/>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01ED3EE-DEA3-4A60-AB9A-392DB95645AF}"/>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2E98534-DE10-4288-AB9C-DDBD9F2A93E1}"/>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2DE82C8-ACE8-4C4A-B929-82F48F2F9B19}"/>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6D5C0B1C-B2E3-4EEF-ABFD-3C9A09E00501}"/>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75565</xdr:rowOff>
    </xdr:from>
    <xdr:to>
      <xdr:col>81</xdr:col>
      <xdr:colOff>95250</xdr:colOff>
      <xdr:row>64</xdr:row>
      <xdr:rowOff>5715</xdr:rowOff>
    </xdr:to>
    <xdr:sp macro="" textlink="">
      <xdr:nvSpPr>
        <xdr:cNvPr id="341" name="楕円 340">
          <a:extLst>
            <a:ext uri="{FF2B5EF4-FFF2-40B4-BE49-F238E27FC236}">
              <a16:creationId xmlns:a16="http://schemas.microsoft.com/office/drawing/2014/main" id="{FBAA4A64-BCE8-42D2-B83C-4643B3F92A25}"/>
            </a:ext>
          </a:extLst>
        </xdr:cNvPr>
        <xdr:cNvSpPr/>
      </xdr:nvSpPr>
      <xdr:spPr>
        <a:xfrm>
          <a:off x="15430500" y="104768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47642</xdr:rowOff>
    </xdr:from>
    <xdr:ext cx="762000" cy="259045"/>
    <xdr:sp macro="" textlink="">
      <xdr:nvSpPr>
        <xdr:cNvPr id="342" name="定員管理の状況該当値テキスト">
          <a:extLst>
            <a:ext uri="{FF2B5EF4-FFF2-40B4-BE49-F238E27FC236}">
              <a16:creationId xmlns:a16="http://schemas.microsoft.com/office/drawing/2014/main" id="{F06E952E-4A9F-4CAA-B5FA-027AB4B8FD9B}"/>
            </a:ext>
          </a:extLst>
        </xdr:cNvPr>
        <xdr:cNvSpPr txBox="1"/>
      </xdr:nvSpPr>
      <xdr:spPr>
        <a:xfrm>
          <a:off x="15563850" y="1044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79587</xdr:rowOff>
    </xdr:from>
    <xdr:to>
      <xdr:col>77</xdr:col>
      <xdr:colOff>95250</xdr:colOff>
      <xdr:row>64</xdr:row>
      <xdr:rowOff>9737</xdr:rowOff>
    </xdr:to>
    <xdr:sp macro="" textlink="">
      <xdr:nvSpPr>
        <xdr:cNvPr id="343" name="楕円 342">
          <a:extLst>
            <a:ext uri="{FF2B5EF4-FFF2-40B4-BE49-F238E27FC236}">
              <a16:creationId xmlns:a16="http://schemas.microsoft.com/office/drawing/2014/main" id="{F5AA4CF1-E91A-40D2-B005-5402D51D1B48}"/>
            </a:ext>
          </a:extLst>
        </xdr:cNvPr>
        <xdr:cNvSpPr/>
      </xdr:nvSpPr>
      <xdr:spPr>
        <a:xfrm>
          <a:off x="14668500" y="104808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165964</xdr:rowOff>
    </xdr:from>
    <xdr:ext cx="736600" cy="259045"/>
    <xdr:sp macro="" textlink="">
      <xdr:nvSpPr>
        <xdr:cNvPr id="344" name="テキスト ボックス 343">
          <a:extLst>
            <a:ext uri="{FF2B5EF4-FFF2-40B4-BE49-F238E27FC236}">
              <a16:creationId xmlns:a16="http://schemas.microsoft.com/office/drawing/2014/main" id="{07C79FD7-B4C6-4A05-8432-5EE5337526C9}"/>
            </a:ext>
          </a:extLst>
        </xdr:cNvPr>
        <xdr:cNvSpPr txBox="1"/>
      </xdr:nvSpPr>
      <xdr:spPr>
        <a:xfrm>
          <a:off x="14370050" y="10567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47413</xdr:rowOff>
    </xdr:from>
    <xdr:to>
      <xdr:col>73</xdr:col>
      <xdr:colOff>44450</xdr:colOff>
      <xdr:row>63</xdr:row>
      <xdr:rowOff>149013</xdr:rowOff>
    </xdr:to>
    <xdr:sp macro="" textlink="">
      <xdr:nvSpPr>
        <xdr:cNvPr id="345" name="楕円 344">
          <a:extLst>
            <a:ext uri="{FF2B5EF4-FFF2-40B4-BE49-F238E27FC236}">
              <a16:creationId xmlns:a16="http://schemas.microsoft.com/office/drawing/2014/main" id="{28E3689C-BF56-4B58-B78B-61EBAA35A597}"/>
            </a:ext>
          </a:extLst>
        </xdr:cNvPr>
        <xdr:cNvSpPr/>
      </xdr:nvSpPr>
      <xdr:spPr>
        <a:xfrm>
          <a:off x="13868400" y="104487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133790</xdr:rowOff>
    </xdr:from>
    <xdr:ext cx="762000" cy="259045"/>
    <xdr:sp macro="" textlink="">
      <xdr:nvSpPr>
        <xdr:cNvPr id="346" name="テキスト ボックス 345">
          <a:extLst>
            <a:ext uri="{FF2B5EF4-FFF2-40B4-BE49-F238E27FC236}">
              <a16:creationId xmlns:a16="http://schemas.microsoft.com/office/drawing/2014/main" id="{349ADCAA-A589-4062-9170-C12AE634B48F}"/>
            </a:ext>
          </a:extLst>
        </xdr:cNvPr>
        <xdr:cNvSpPr txBox="1"/>
      </xdr:nvSpPr>
      <xdr:spPr>
        <a:xfrm>
          <a:off x="13557250" y="1053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39370</xdr:rowOff>
    </xdr:from>
    <xdr:to>
      <xdr:col>68</xdr:col>
      <xdr:colOff>203200</xdr:colOff>
      <xdr:row>63</xdr:row>
      <xdr:rowOff>140970</xdr:rowOff>
    </xdr:to>
    <xdr:sp macro="" textlink="">
      <xdr:nvSpPr>
        <xdr:cNvPr id="347" name="楕円 346">
          <a:extLst>
            <a:ext uri="{FF2B5EF4-FFF2-40B4-BE49-F238E27FC236}">
              <a16:creationId xmlns:a16="http://schemas.microsoft.com/office/drawing/2014/main" id="{3B0FABF7-AEF3-427D-9416-89152C9E9F3F}"/>
            </a:ext>
          </a:extLst>
        </xdr:cNvPr>
        <xdr:cNvSpPr/>
      </xdr:nvSpPr>
      <xdr:spPr>
        <a:xfrm>
          <a:off x="13055600" y="1044067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125747</xdr:rowOff>
    </xdr:from>
    <xdr:ext cx="762000" cy="259045"/>
    <xdr:sp macro="" textlink="">
      <xdr:nvSpPr>
        <xdr:cNvPr id="348" name="テキスト ボックス 347">
          <a:extLst>
            <a:ext uri="{FF2B5EF4-FFF2-40B4-BE49-F238E27FC236}">
              <a16:creationId xmlns:a16="http://schemas.microsoft.com/office/drawing/2014/main" id="{FC9DC232-F79C-4351-98CD-7162310BF2C6}"/>
            </a:ext>
          </a:extLst>
        </xdr:cNvPr>
        <xdr:cNvSpPr txBox="1"/>
      </xdr:nvSpPr>
      <xdr:spPr>
        <a:xfrm>
          <a:off x="12763500" y="1052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142452</xdr:rowOff>
    </xdr:from>
    <xdr:to>
      <xdr:col>64</xdr:col>
      <xdr:colOff>152400</xdr:colOff>
      <xdr:row>63</xdr:row>
      <xdr:rowOff>72602</xdr:rowOff>
    </xdr:to>
    <xdr:sp macro="" textlink="">
      <xdr:nvSpPr>
        <xdr:cNvPr id="349" name="楕円 348">
          <a:extLst>
            <a:ext uri="{FF2B5EF4-FFF2-40B4-BE49-F238E27FC236}">
              <a16:creationId xmlns:a16="http://schemas.microsoft.com/office/drawing/2014/main" id="{FBE77B98-8835-4B34-8DF4-332C68B201A8}"/>
            </a:ext>
          </a:extLst>
        </xdr:cNvPr>
        <xdr:cNvSpPr/>
      </xdr:nvSpPr>
      <xdr:spPr>
        <a:xfrm>
          <a:off x="12242800" y="103786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57379</xdr:rowOff>
    </xdr:from>
    <xdr:ext cx="762000" cy="259045"/>
    <xdr:sp macro="" textlink="">
      <xdr:nvSpPr>
        <xdr:cNvPr id="350" name="テキスト ボックス 349">
          <a:extLst>
            <a:ext uri="{FF2B5EF4-FFF2-40B4-BE49-F238E27FC236}">
              <a16:creationId xmlns:a16="http://schemas.microsoft.com/office/drawing/2014/main" id="{5374281B-B1BF-4892-BD77-B53661F8BD4A}"/>
            </a:ext>
          </a:extLst>
        </xdr:cNvPr>
        <xdr:cNvSpPr txBox="1"/>
      </xdr:nvSpPr>
      <xdr:spPr>
        <a:xfrm>
          <a:off x="11950700" y="1045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889D4EC5-DA2E-4539-8F59-BD0C489C42C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3A565585-38B0-4DD9-9877-FEE1BF185535}"/>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CC23E5C8-48EA-40A6-929C-444B18106001}"/>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224D251-7D10-4C81-9588-0ACB19A3A676}"/>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BE8E432B-C9D4-4A22-88F9-46CBCC50DBE4}"/>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4F739E1D-7290-42E3-813A-4429B01A308D}"/>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FDC2D6DC-8106-4949-969C-0DA3BFE90094}"/>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AFD1F403-97A5-4592-8567-2C1B999A8836}"/>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89F5A4F1-C1C6-4943-8BEA-18445459BDA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16E7C160-B387-4AC7-A68C-FBF6A753EF43}"/>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93554D6C-F22D-4BF3-AB5C-79BCD61500A6}"/>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B4A72F1D-CBFA-4B94-B909-4D1AE5FCE19D}"/>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D1B198A5-88F9-4FA3-BF1C-9C6F8BD317BA}"/>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元利償還金が増加（</a:t>
          </a:r>
          <a:r>
            <a:rPr kumimoji="1" lang="en-US" altLang="ja-JP" sz="1400">
              <a:solidFill>
                <a:schemeClr val="dk1"/>
              </a:solidFill>
              <a:effectLst/>
              <a:latin typeface="+mn-lt"/>
              <a:ea typeface="+mn-ea"/>
              <a:cs typeface="+mn-cs"/>
            </a:rPr>
            <a:t>+8.4</a:t>
          </a:r>
          <a:r>
            <a:rPr kumimoji="1" lang="ja-JP" altLang="ja-JP" sz="1400">
              <a:solidFill>
                <a:schemeClr val="dk1"/>
              </a:solidFill>
              <a:effectLst/>
              <a:latin typeface="+mn-lt"/>
              <a:ea typeface="+mn-ea"/>
              <a:cs typeface="+mn-cs"/>
            </a:rPr>
            <a:t>億円）したが、充当可能な特定財源の増（</a:t>
          </a:r>
          <a:r>
            <a:rPr kumimoji="1" lang="en-US" altLang="ja-JP" sz="1400">
              <a:solidFill>
                <a:schemeClr val="dk1"/>
              </a:solidFill>
              <a:effectLst/>
              <a:latin typeface="+mn-lt"/>
              <a:ea typeface="+mn-ea"/>
              <a:cs typeface="+mn-cs"/>
            </a:rPr>
            <a:t>+6.0</a:t>
          </a:r>
          <a:r>
            <a:rPr kumimoji="1" lang="ja-JP" altLang="ja-JP" sz="1400">
              <a:solidFill>
                <a:schemeClr val="dk1"/>
              </a:solidFill>
              <a:effectLst/>
              <a:latin typeface="+mn-lt"/>
              <a:ea typeface="+mn-ea"/>
              <a:cs typeface="+mn-cs"/>
            </a:rPr>
            <a:t>億円）などにより単年度では</a:t>
          </a:r>
          <a:r>
            <a:rPr kumimoji="1" lang="en-US" altLang="ja-JP" sz="1400">
              <a:solidFill>
                <a:schemeClr val="dk1"/>
              </a:solidFill>
              <a:effectLst/>
              <a:latin typeface="+mn-lt"/>
              <a:ea typeface="+mn-ea"/>
              <a:cs typeface="+mn-cs"/>
            </a:rPr>
            <a:t>5.5</a:t>
          </a:r>
          <a:r>
            <a:rPr kumimoji="1" lang="ja-JP" altLang="ja-JP" sz="1400">
              <a:solidFill>
                <a:schemeClr val="dk1"/>
              </a:solidFill>
              <a:effectLst/>
              <a:latin typeface="+mn-lt"/>
              <a:ea typeface="+mn-ea"/>
              <a:cs typeface="+mn-cs"/>
            </a:rPr>
            <a:t>％となり、前年度に比べ</a:t>
          </a:r>
          <a:r>
            <a:rPr kumimoji="1" lang="en-US" altLang="ja-JP" sz="1400">
              <a:solidFill>
                <a:schemeClr val="dk1"/>
              </a:solidFill>
              <a:effectLst/>
              <a:latin typeface="+mn-lt"/>
              <a:ea typeface="+mn-ea"/>
              <a:cs typeface="+mn-cs"/>
            </a:rPr>
            <a:t>0.4</a:t>
          </a:r>
          <a:r>
            <a:rPr kumimoji="1" lang="ja-JP" altLang="ja-JP" sz="1400">
              <a:solidFill>
                <a:schemeClr val="dk1"/>
              </a:solidFill>
              <a:effectLst/>
              <a:latin typeface="+mn-lt"/>
              <a:ea typeface="+mn-ea"/>
              <a:cs typeface="+mn-cs"/>
            </a:rPr>
            <a:t>％改善した。３年平均で</a:t>
          </a:r>
          <a:r>
            <a:rPr kumimoji="1" lang="en-US" altLang="ja-JP" sz="1400">
              <a:solidFill>
                <a:schemeClr val="dk1"/>
              </a:solidFill>
              <a:effectLst/>
              <a:latin typeface="+mn-lt"/>
              <a:ea typeface="+mn-ea"/>
              <a:cs typeface="+mn-cs"/>
            </a:rPr>
            <a:t>5.9</a:t>
          </a:r>
          <a:r>
            <a:rPr kumimoji="1" lang="ja-JP" altLang="ja-JP" sz="1400">
              <a:solidFill>
                <a:schemeClr val="dk1"/>
              </a:solidFill>
              <a:effectLst/>
              <a:latin typeface="+mn-lt"/>
              <a:ea typeface="+mn-ea"/>
              <a:cs typeface="+mn-cs"/>
            </a:rPr>
            <a:t>％となり、</a:t>
          </a:r>
          <a:r>
            <a:rPr kumimoji="1" lang="en-US" altLang="ja-JP" sz="1400">
              <a:solidFill>
                <a:schemeClr val="dk1"/>
              </a:solidFill>
              <a:effectLst/>
              <a:latin typeface="+mn-lt"/>
              <a:ea typeface="+mn-ea"/>
              <a:cs typeface="+mn-cs"/>
            </a:rPr>
            <a:t>0.4</a:t>
          </a:r>
          <a:r>
            <a:rPr kumimoji="1" lang="ja-JP" altLang="ja-JP" sz="1400">
              <a:solidFill>
                <a:schemeClr val="dk1"/>
              </a:solidFill>
              <a:effectLst/>
              <a:latin typeface="+mn-lt"/>
              <a:ea typeface="+mn-ea"/>
              <a:cs typeface="+mn-cs"/>
            </a:rPr>
            <a:t>％良化した。</a:t>
          </a:r>
          <a:endParaRPr lang="ja-JP" altLang="ja-JP" sz="1800">
            <a:effectLst/>
          </a:endParaRPr>
        </a:p>
        <a:p>
          <a:r>
            <a:rPr kumimoji="1" lang="ja-JP" altLang="ja-JP" sz="1400">
              <a:solidFill>
                <a:schemeClr val="dk1"/>
              </a:solidFill>
              <a:effectLst/>
              <a:latin typeface="+mn-lt"/>
              <a:ea typeface="+mn-ea"/>
              <a:cs typeface="+mn-cs"/>
            </a:rPr>
            <a:t>　実質公債費比率が悪化しないよう財政の健全運営に努めていく。</a:t>
          </a:r>
          <a:endParaRPr lang="ja-JP" altLang="ja-JP" sz="18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59318F60-C17F-40A5-B462-497E2EC17CB1}"/>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D995823F-3FA4-4EFD-8542-44C3D9BAB958}"/>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DD9DE8E0-4D53-4A77-AD08-F07A6311DB39}"/>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9914CE0E-438C-4673-AB70-FEB655BE9FCE}"/>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14626F85-7E8D-4459-94EA-37B368F8085C}"/>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3C5E3FA0-32C7-4DE4-B40C-2756EC513D2C}"/>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FC3D14D8-8212-4447-A302-182F8BED4B5C}"/>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1FB8A53D-93E1-4D39-8096-0481F6A83499}"/>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1FF527D7-E8B5-4BDF-9307-8897D76FD1FC}"/>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8F703C43-C3F4-42C6-ABE8-AA26BC3F4EEC}"/>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D6C471F4-EF23-4CA2-BEC4-8EB216D7D9DE}"/>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A4DD7ED4-0B64-40C4-8E5D-198354EFA759}"/>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196B6168-80B3-4035-BE2E-1F06239C9CFF}"/>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20209BF4-9C3C-4F4B-BE88-50BA02680ED9}"/>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52EB6F28-1163-4449-B310-33DC7E1F9AC8}"/>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2BAABB0B-C439-499A-A2C1-2B7DE6EC095F}"/>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1839220E-0A09-446C-8307-9242EFEC82A7}"/>
            </a:ext>
          </a:extLst>
        </xdr:cNvPr>
        <xdr:cNvCxnSpPr/>
      </xdr:nvCxnSpPr>
      <xdr:spPr>
        <a:xfrm flipV="1">
          <a:off x="15474950" y="6089952"/>
          <a:ext cx="0" cy="15451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F130B61-DB46-4AB7-84CD-D11C70B98E51}"/>
            </a:ext>
          </a:extLst>
        </xdr:cNvPr>
        <xdr:cNvSpPr txBox="1"/>
      </xdr:nvSpPr>
      <xdr:spPr>
        <a:xfrm>
          <a:off x="15563850" y="760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93808BCE-99CB-4789-9651-374D11DB0476}"/>
            </a:ext>
          </a:extLst>
        </xdr:cNvPr>
        <xdr:cNvCxnSpPr/>
      </xdr:nvCxnSpPr>
      <xdr:spPr>
        <a:xfrm>
          <a:off x="15405100" y="76351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8FA0714B-A84F-4238-946B-157C55B86636}"/>
            </a:ext>
          </a:extLst>
        </xdr:cNvPr>
        <xdr:cNvSpPr txBox="1"/>
      </xdr:nvSpPr>
      <xdr:spPr>
        <a:xfrm>
          <a:off x="15563850" y="583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A25A7293-FC6E-4DEF-A630-7B2D94CDE30B}"/>
            </a:ext>
          </a:extLst>
        </xdr:cNvPr>
        <xdr:cNvCxnSpPr/>
      </xdr:nvCxnSpPr>
      <xdr:spPr>
        <a:xfrm>
          <a:off x="15405100" y="60899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70455</xdr:rowOff>
    </xdr:from>
    <xdr:to>
      <xdr:col>81</xdr:col>
      <xdr:colOff>44450</xdr:colOff>
      <xdr:row>41</xdr:row>
      <xdr:rowOff>116417</xdr:rowOff>
    </xdr:to>
    <xdr:cxnSp macro="">
      <xdr:nvCxnSpPr>
        <xdr:cNvPr id="385" name="直線コネクタ 384">
          <a:extLst>
            <a:ext uri="{FF2B5EF4-FFF2-40B4-BE49-F238E27FC236}">
              <a16:creationId xmlns:a16="http://schemas.microsoft.com/office/drawing/2014/main" id="{33C61976-502C-4237-AB22-3A7CF9852CEA}"/>
            </a:ext>
          </a:extLst>
        </xdr:cNvPr>
        <xdr:cNvCxnSpPr/>
      </xdr:nvCxnSpPr>
      <xdr:spPr>
        <a:xfrm flipV="1">
          <a:off x="14712950" y="6839555"/>
          <a:ext cx="762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a:extLst>
            <a:ext uri="{FF2B5EF4-FFF2-40B4-BE49-F238E27FC236}">
              <a16:creationId xmlns:a16="http://schemas.microsoft.com/office/drawing/2014/main" id="{0851E34E-5D42-478B-9FBE-A7CBD803DA08}"/>
            </a:ext>
          </a:extLst>
        </xdr:cNvPr>
        <xdr:cNvSpPr txBox="1"/>
      </xdr:nvSpPr>
      <xdr:spPr>
        <a:xfrm>
          <a:off x="15563850" y="6605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DB2F5628-E2D6-46E5-8323-92492F2C2573}"/>
            </a:ext>
          </a:extLst>
        </xdr:cNvPr>
        <xdr:cNvSpPr/>
      </xdr:nvSpPr>
      <xdr:spPr>
        <a:xfrm>
          <a:off x="15430500" y="67606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2419</xdr:rowOff>
    </xdr:to>
    <xdr:cxnSp macro="">
      <xdr:nvCxnSpPr>
        <xdr:cNvPr id="388" name="直線コネクタ 387">
          <a:extLst>
            <a:ext uri="{FF2B5EF4-FFF2-40B4-BE49-F238E27FC236}">
              <a16:creationId xmlns:a16="http://schemas.microsoft.com/office/drawing/2014/main" id="{12D5665F-E22F-4E62-8796-E9B565DE8E5B}"/>
            </a:ext>
          </a:extLst>
        </xdr:cNvPr>
        <xdr:cNvCxnSpPr/>
      </xdr:nvCxnSpPr>
      <xdr:spPr>
        <a:xfrm flipV="1">
          <a:off x="13906500" y="6885517"/>
          <a:ext cx="806450" cy="5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6E35BB1E-9124-4632-9B91-9767573100AE}"/>
            </a:ext>
          </a:extLst>
        </xdr:cNvPr>
        <xdr:cNvSpPr/>
      </xdr:nvSpPr>
      <xdr:spPr>
        <a:xfrm>
          <a:off x="14668500" y="67606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a:extLst>
            <a:ext uri="{FF2B5EF4-FFF2-40B4-BE49-F238E27FC236}">
              <a16:creationId xmlns:a16="http://schemas.microsoft.com/office/drawing/2014/main" id="{B0DF6170-F896-49AA-9B48-8FC14D0DE924}"/>
            </a:ext>
          </a:extLst>
        </xdr:cNvPr>
        <xdr:cNvSpPr txBox="1"/>
      </xdr:nvSpPr>
      <xdr:spPr>
        <a:xfrm>
          <a:off x="14370050" y="653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2419</xdr:rowOff>
    </xdr:from>
    <xdr:to>
      <xdr:col>72</xdr:col>
      <xdr:colOff>203200</xdr:colOff>
      <xdr:row>42</xdr:row>
      <xdr:rowOff>25400</xdr:rowOff>
    </xdr:to>
    <xdr:cxnSp macro="">
      <xdr:nvCxnSpPr>
        <xdr:cNvPr id="391" name="直線コネクタ 390">
          <a:extLst>
            <a:ext uri="{FF2B5EF4-FFF2-40B4-BE49-F238E27FC236}">
              <a16:creationId xmlns:a16="http://schemas.microsoft.com/office/drawing/2014/main" id="{8858EFA7-2D38-4FA1-9C6E-E01BFD6BE216}"/>
            </a:ext>
          </a:extLst>
        </xdr:cNvPr>
        <xdr:cNvCxnSpPr/>
      </xdr:nvCxnSpPr>
      <xdr:spPr>
        <a:xfrm flipV="1">
          <a:off x="13106400" y="6936619"/>
          <a:ext cx="8001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CD80D8A0-62C6-42B7-837E-17BF8804F672}"/>
            </a:ext>
          </a:extLst>
        </xdr:cNvPr>
        <xdr:cNvSpPr/>
      </xdr:nvSpPr>
      <xdr:spPr>
        <a:xfrm>
          <a:off x="13868400" y="67772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a:extLst>
            <a:ext uri="{FF2B5EF4-FFF2-40B4-BE49-F238E27FC236}">
              <a16:creationId xmlns:a16="http://schemas.microsoft.com/office/drawing/2014/main" id="{B18C4FAD-C043-4D41-8D15-0159B446747B}"/>
            </a:ext>
          </a:extLst>
        </xdr:cNvPr>
        <xdr:cNvSpPr txBox="1"/>
      </xdr:nvSpPr>
      <xdr:spPr>
        <a:xfrm>
          <a:off x="13557250" y="655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25400</xdr:rowOff>
    </xdr:to>
    <xdr:cxnSp macro="">
      <xdr:nvCxnSpPr>
        <xdr:cNvPr id="394" name="直線コネクタ 393">
          <a:extLst>
            <a:ext uri="{FF2B5EF4-FFF2-40B4-BE49-F238E27FC236}">
              <a16:creationId xmlns:a16="http://schemas.microsoft.com/office/drawing/2014/main" id="{6D9DC648-C95C-4998-A7D4-F1AD8ECC1013}"/>
            </a:ext>
          </a:extLst>
        </xdr:cNvPr>
        <xdr:cNvCxnSpPr/>
      </xdr:nvCxnSpPr>
      <xdr:spPr>
        <a:xfrm>
          <a:off x="12293600" y="6936619"/>
          <a:ext cx="8128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2C3AEF43-923C-44F1-BDC6-CED673EED66A}"/>
            </a:ext>
          </a:extLst>
        </xdr:cNvPr>
        <xdr:cNvSpPr/>
      </xdr:nvSpPr>
      <xdr:spPr>
        <a:xfrm>
          <a:off x="13055600" y="681173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F9E4DD6B-1EF4-4977-AA74-E7156678B776}"/>
            </a:ext>
          </a:extLst>
        </xdr:cNvPr>
        <xdr:cNvSpPr txBox="1"/>
      </xdr:nvSpPr>
      <xdr:spPr>
        <a:xfrm>
          <a:off x="12763500" y="659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4CFCC701-6F3D-4A14-90CA-661895EAA180}"/>
            </a:ext>
          </a:extLst>
        </xdr:cNvPr>
        <xdr:cNvSpPr/>
      </xdr:nvSpPr>
      <xdr:spPr>
        <a:xfrm>
          <a:off x="1224280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a:extLst>
            <a:ext uri="{FF2B5EF4-FFF2-40B4-BE49-F238E27FC236}">
              <a16:creationId xmlns:a16="http://schemas.microsoft.com/office/drawing/2014/main" id="{5E4BA0FE-11C8-4C46-84F5-34E9E07680C2}"/>
            </a:ext>
          </a:extLst>
        </xdr:cNvPr>
        <xdr:cNvSpPr txBox="1"/>
      </xdr:nvSpPr>
      <xdr:spPr>
        <a:xfrm>
          <a:off x="1195070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2083F21-9DED-43F7-9DC3-6F96DE826648}"/>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FF50C85C-E7E0-448D-A4EB-ED7D8C8A3B97}"/>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3CFA5C2-3C7D-415F-9044-9C3035D4973F}"/>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DF47C7AF-3F6C-4D46-8DF7-7C0C580AE7A4}"/>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8B0F442B-274E-459D-B2C2-BDD9C1B595F8}"/>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404" name="楕円 403">
          <a:extLst>
            <a:ext uri="{FF2B5EF4-FFF2-40B4-BE49-F238E27FC236}">
              <a16:creationId xmlns:a16="http://schemas.microsoft.com/office/drawing/2014/main" id="{EF3E125C-7318-4753-9664-F53D282E69BE}"/>
            </a:ext>
          </a:extLst>
        </xdr:cNvPr>
        <xdr:cNvSpPr/>
      </xdr:nvSpPr>
      <xdr:spPr>
        <a:xfrm>
          <a:off x="15430500" y="67887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163182</xdr:rowOff>
    </xdr:from>
    <xdr:ext cx="762000" cy="259045"/>
    <xdr:sp macro="" textlink="">
      <xdr:nvSpPr>
        <xdr:cNvPr id="405" name="公債費負担の状況該当値テキスト">
          <a:extLst>
            <a:ext uri="{FF2B5EF4-FFF2-40B4-BE49-F238E27FC236}">
              <a16:creationId xmlns:a16="http://schemas.microsoft.com/office/drawing/2014/main" id="{B477DC80-23CE-4DB1-8E27-FF2161CFDAF9}"/>
            </a:ext>
          </a:extLst>
        </xdr:cNvPr>
        <xdr:cNvSpPr txBox="1"/>
      </xdr:nvSpPr>
      <xdr:spPr>
        <a:xfrm>
          <a:off x="15563850" y="67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6" name="楕円 405">
          <a:extLst>
            <a:ext uri="{FF2B5EF4-FFF2-40B4-BE49-F238E27FC236}">
              <a16:creationId xmlns:a16="http://schemas.microsoft.com/office/drawing/2014/main" id="{845A927D-59C1-42CD-BF98-D3CCA8D48C35}"/>
            </a:ext>
          </a:extLst>
        </xdr:cNvPr>
        <xdr:cNvSpPr/>
      </xdr:nvSpPr>
      <xdr:spPr>
        <a:xfrm>
          <a:off x="14668500" y="683471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7" name="テキスト ボックス 406">
          <a:extLst>
            <a:ext uri="{FF2B5EF4-FFF2-40B4-BE49-F238E27FC236}">
              <a16:creationId xmlns:a16="http://schemas.microsoft.com/office/drawing/2014/main" id="{7FECC33A-5B0E-4575-9BB9-A3E2EF00DDD7}"/>
            </a:ext>
          </a:extLst>
        </xdr:cNvPr>
        <xdr:cNvSpPr txBox="1"/>
      </xdr:nvSpPr>
      <xdr:spPr>
        <a:xfrm>
          <a:off x="14370050" y="692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408" name="楕円 407">
          <a:extLst>
            <a:ext uri="{FF2B5EF4-FFF2-40B4-BE49-F238E27FC236}">
              <a16:creationId xmlns:a16="http://schemas.microsoft.com/office/drawing/2014/main" id="{DCCE90B8-4680-4EE4-8488-6B4E495BD4D7}"/>
            </a:ext>
          </a:extLst>
        </xdr:cNvPr>
        <xdr:cNvSpPr/>
      </xdr:nvSpPr>
      <xdr:spPr>
        <a:xfrm>
          <a:off x="13868400" y="68921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macro="" textlink="">
      <xdr:nvSpPr>
        <xdr:cNvPr id="409" name="テキスト ボックス 408">
          <a:extLst>
            <a:ext uri="{FF2B5EF4-FFF2-40B4-BE49-F238E27FC236}">
              <a16:creationId xmlns:a16="http://schemas.microsoft.com/office/drawing/2014/main" id="{9C6A92B5-E649-4EC5-935C-2640B505C1E6}"/>
            </a:ext>
          </a:extLst>
        </xdr:cNvPr>
        <xdr:cNvSpPr txBox="1"/>
      </xdr:nvSpPr>
      <xdr:spPr>
        <a:xfrm>
          <a:off x="13557250" y="697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0" name="楕円 409">
          <a:extLst>
            <a:ext uri="{FF2B5EF4-FFF2-40B4-BE49-F238E27FC236}">
              <a16:creationId xmlns:a16="http://schemas.microsoft.com/office/drawing/2014/main" id="{0C40B575-090B-486F-AAF3-8091B615A53B}"/>
            </a:ext>
          </a:extLst>
        </xdr:cNvPr>
        <xdr:cNvSpPr/>
      </xdr:nvSpPr>
      <xdr:spPr>
        <a:xfrm>
          <a:off x="13055600" y="691515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1" name="テキスト ボックス 410">
          <a:extLst>
            <a:ext uri="{FF2B5EF4-FFF2-40B4-BE49-F238E27FC236}">
              <a16:creationId xmlns:a16="http://schemas.microsoft.com/office/drawing/2014/main" id="{418ED661-9C57-42F4-BBE5-61DC3CDFD7FF}"/>
            </a:ext>
          </a:extLst>
        </xdr:cNvPr>
        <xdr:cNvSpPr txBox="1"/>
      </xdr:nvSpPr>
      <xdr:spPr>
        <a:xfrm>
          <a:off x="127635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12" name="楕円 411">
          <a:extLst>
            <a:ext uri="{FF2B5EF4-FFF2-40B4-BE49-F238E27FC236}">
              <a16:creationId xmlns:a16="http://schemas.microsoft.com/office/drawing/2014/main" id="{0FDE7CBD-17E0-4D4F-A319-237AEB1D8604}"/>
            </a:ext>
          </a:extLst>
        </xdr:cNvPr>
        <xdr:cNvSpPr/>
      </xdr:nvSpPr>
      <xdr:spPr>
        <a:xfrm>
          <a:off x="12242800" y="68921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37996</xdr:rowOff>
    </xdr:from>
    <xdr:ext cx="762000" cy="259045"/>
    <xdr:sp macro="" textlink="">
      <xdr:nvSpPr>
        <xdr:cNvPr id="413" name="テキスト ボックス 412">
          <a:extLst>
            <a:ext uri="{FF2B5EF4-FFF2-40B4-BE49-F238E27FC236}">
              <a16:creationId xmlns:a16="http://schemas.microsoft.com/office/drawing/2014/main" id="{2A4DFB4A-D985-43B8-80F5-6D96AFA34F65}"/>
            </a:ext>
          </a:extLst>
        </xdr:cNvPr>
        <xdr:cNvSpPr txBox="1"/>
      </xdr:nvSpPr>
      <xdr:spPr>
        <a:xfrm>
          <a:off x="11950700" y="697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DFE6C765-695E-47BD-BE1D-FBB933FF9F1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DD302BE0-3CFB-4875-B9B3-F44249BD4F39}"/>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715648A5-F66B-42A1-8BEC-45E286AD6B61}"/>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A06D15CF-23D1-42B3-B053-B9FE54FEA458}"/>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23CA0AC2-13D8-406A-9DDB-8A26633A6AF3}"/>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961BBB17-F1B6-41D4-B809-459A88AE2023}"/>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B34EE226-ED86-432F-B2FE-D4D04DA1ED4E}"/>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5E931334-392D-4AB5-8F2F-DB111D94F99D}"/>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FD8D1950-596E-49BA-B5B5-DD31EF14FBEE}"/>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1733E5E6-D888-409F-B2C4-207AE830F6A9}"/>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D94F7315-A86D-4278-8945-9FEE285BDBF4}"/>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5CFF8542-9430-4E6B-9C7A-7691ECF6B7F7}"/>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748F5741-3EFA-4A4E-B92B-0993582FE757}"/>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分母に計上される臨時財政対策債発行可能額の減（△</a:t>
          </a:r>
          <a:r>
            <a:rPr kumimoji="1" lang="en-US" altLang="ja-JP" sz="1100">
              <a:solidFill>
                <a:schemeClr val="dk1"/>
              </a:solidFill>
              <a:effectLst/>
              <a:latin typeface="+mn-lt"/>
              <a:ea typeface="+mn-ea"/>
              <a:cs typeface="+mn-cs"/>
            </a:rPr>
            <a:t>49.2</a:t>
          </a:r>
          <a:r>
            <a:rPr kumimoji="1" lang="ja-JP" altLang="ja-JP" sz="1100">
              <a:solidFill>
                <a:schemeClr val="dk1"/>
              </a:solidFill>
              <a:effectLst/>
              <a:latin typeface="+mn-lt"/>
              <a:ea typeface="+mn-ea"/>
              <a:cs typeface="+mn-cs"/>
            </a:rPr>
            <a:t>億円）などにより分母が減少（△</a:t>
          </a:r>
          <a:r>
            <a:rPr kumimoji="1" lang="en-US" altLang="ja-JP" sz="1100">
              <a:solidFill>
                <a:schemeClr val="dk1"/>
              </a:solidFill>
              <a:effectLst/>
              <a:latin typeface="+mn-lt"/>
              <a:ea typeface="+mn-ea"/>
              <a:cs typeface="+mn-cs"/>
            </a:rPr>
            <a:t>28.0</a:t>
          </a:r>
          <a:r>
            <a:rPr kumimoji="1" lang="ja-JP" altLang="ja-JP" sz="1100">
              <a:solidFill>
                <a:schemeClr val="dk1"/>
              </a:solidFill>
              <a:effectLst/>
              <a:latin typeface="+mn-lt"/>
              <a:ea typeface="+mn-ea"/>
              <a:cs typeface="+mn-cs"/>
            </a:rPr>
            <a:t>億円）しているものの、分子は、将来負担額から控除される充当可能基金額の増加（</a:t>
          </a:r>
          <a:r>
            <a:rPr kumimoji="1" lang="en-US" altLang="ja-JP" sz="1100">
              <a:solidFill>
                <a:schemeClr val="dk1"/>
              </a:solidFill>
              <a:effectLst/>
              <a:latin typeface="+mn-lt"/>
              <a:ea typeface="+mn-ea"/>
              <a:cs typeface="+mn-cs"/>
            </a:rPr>
            <a:t>+35.5</a:t>
          </a:r>
          <a:r>
            <a:rPr kumimoji="1" lang="ja-JP" altLang="ja-JP" sz="1100">
              <a:solidFill>
                <a:schemeClr val="dk1"/>
              </a:solidFill>
              <a:effectLst/>
              <a:latin typeface="+mn-lt"/>
              <a:ea typeface="+mn-ea"/>
              <a:cs typeface="+mn-cs"/>
            </a:rPr>
            <a:t>億円）などにより減少（△</a:t>
          </a:r>
          <a:r>
            <a:rPr kumimoji="1" lang="en-US" altLang="ja-JP" sz="1100">
              <a:solidFill>
                <a:schemeClr val="dk1"/>
              </a:solidFill>
              <a:effectLst/>
              <a:latin typeface="+mn-lt"/>
              <a:ea typeface="+mn-ea"/>
              <a:cs typeface="+mn-cs"/>
            </a:rPr>
            <a:t>43.6</a:t>
          </a:r>
          <a:r>
            <a:rPr kumimoji="1" lang="ja-JP" altLang="ja-JP" sz="1100">
              <a:solidFill>
                <a:schemeClr val="dk1"/>
              </a:solidFill>
              <a:effectLst/>
              <a:latin typeface="+mn-lt"/>
              <a:ea typeface="+mn-ea"/>
              <a:cs typeface="+mn-cs"/>
            </a:rPr>
            <a:t>億円）しているため、結果、前年度に比べ数値は</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％良化している。</a:t>
          </a:r>
          <a:endParaRPr lang="ja-JP" altLang="ja-JP" sz="1400">
            <a:effectLst/>
          </a:endParaRPr>
        </a:p>
        <a:p>
          <a:r>
            <a:rPr kumimoji="1" lang="ja-JP" altLang="ja-JP" sz="1100">
              <a:solidFill>
                <a:schemeClr val="dk1"/>
              </a:solidFill>
              <a:effectLst/>
              <a:latin typeface="+mn-lt"/>
              <a:ea typeface="+mn-ea"/>
              <a:cs typeface="+mn-cs"/>
            </a:rPr>
            <a:t>　地方債残高は減少しているものの、大規模工事の予定や施設の老朽化も進んでいるため、引き続き、財政の健全運営に努めていく。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52C2F856-BA7E-4BBD-915F-2D620AA98B99}"/>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1371724F-98C5-4640-8FBB-486DBA260C77}"/>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B18F2A06-7AA5-4E29-9FD9-FDD52996CD46}"/>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5FA356A-8C88-447C-944A-4235421035D6}"/>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B81373C8-C8E5-42AC-9033-22120C5E8401}"/>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BA21C891-9A4F-4E07-B718-BDB3BB436751}"/>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3D3D0FF9-A76B-430C-B149-BA88674BC4E5}"/>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20301B28-3126-4EFD-BAEA-39882576351E}"/>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86B7303-1AA8-41CE-84C1-D966C913DABF}"/>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19EBC492-56CD-4A6B-AF14-824BAA0A2129}"/>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9F412B97-513D-425E-B018-9C26907B1839}"/>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2121DC91-0BDD-433B-9CE5-E6763C625BC5}"/>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47C62050-11F2-402C-ACAD-FCB2640FF7AE}"/>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10C0C945-953C-466A-BE02-5A9935EE896A}"/>
            </a:ext>
          </a:extLst>
        </xdr:cNvPr>
        <xdr:cNvCxnSpPr/>
      </xdr:nvCxnSpPr>
      <xdr:spPr>
        <a:xfrm flipV="1">
          <a:off x="15474950" y="2362200"/>
          <a:ext cx="0" cy="1495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18084D0-20AE-4BF5-9EBB-59E43FD524A0}"/>
            </a:ext>
          </a:extLst>
        </xdr:cNvPr>
        <xdr:cNvSpPr txBox="1"/>
      </xdr:nvSpPr>
      <xdr:spPr>
        <a:xfrm>
          <a:off x="15563850" y="383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8774CE40-ECB7-4502-B649-5CDB8C55B0B4}"/>
            </a:ext>
          </a:extLst>
        </xdr:cNvPr>
        <xdr:cNvCxnSpPr/>
      </xdr:nvCxnSpPr>
      <xdr:spPr>
        <a:xfrm>
          <a:off x="15405100" y="3858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B9653446-E3A4-43E5-BABB-7F6D42456D6D}"/>
            </a:ext>
          </a:extLst>
        </xdr:cNvPr>
        <xdr:cNvSpPr txBox="1"/>
      </xdr:nvSpPr>
      <xdr:spPr>
        <a:xfrm>
          <a:off x="1556385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917BDA56-976E-492B-9616-A2E6983A6026}"/>
            </a:ext>
          </a:extLst>
        </xdr:cNvPr>
        <xdr:cNvCxnSpPr/>
      </xdr:nvCxnSpPr>
      <xdr:spPr>
        <a:xfrm>
          <a:off x="15405100" y="236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44399</xdr:rowOff>
    </xdr:from>
    <xdr:to>
      <xdr:col>81</xdr:col>
      <xdr:colOff>44450</xdr:colOff>
      <xdr:row>15</xdr:row>
      <xdr:rowOff>93624</xdr:rowOff>
    </xdr:to>
    <xdr:cxnSp macro="">
      <xdr:nvCxnSpPr>
        <xdr:cNvPr id="445" name="直線コネクタ 444">
          <a:extLst>
            <a:ext uri="{FF2B5EF4-FFF2-40B4-BE49-F238E27FC236}">
              <a16:creationId xmlns:a16="http://schemas.microsoft.com/office/drawing/2014/main" id="{5F8E963E-67D4-46C9-AD9B-E04131DD107E}"/>
            </a:ext>
          </a:extLst>
        </xdr:cNvPr>
        <xdr:cNvCxnSpPr/>
      </xdr:nvCxnSpPr>
      <xdr:spPr>
        <a:xfrm flipV="1">
          <a:off x="14712950" y="2520899"/>
          <a:ext cx="762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6" name="将来負担の状況平均値テキスト">
          <a:extLst>
            <a:ext uri="{FF2B5EF4-FFF2-40B4-BE49-F238E27FC236}">
              <a16:creationId xmlns:a16="http://schemas.microsoft.com/office/drawing/2014/main" id="{DD003C05-4B36-4274-9699-9CE2CF45D69C}"/>
            </a:ext>
          </a:extLst>
        </xdr:cNvPr>
        <xdr:cNvSpPr txBox="1"/>
      </xdr:nvSpPr>
      <xdr:spPr>
        <a:xfrm>
          <a:off x="15563850" y="2459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E7266F19-0861-4C8E-9123-EF7422E0D818}"/>
            </a:ext>
          </a:extLst>
        </xdr:cNvPr>
        <xdr:cNvSpPr/>
      </xdr:nvSpPr>
      <xdr:spPr>
        <a:xfrm>
          <a:off x="15430500" y="248071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93624</xdr:rowOff>
    </xdr:from>
    <xdr:to>
      <xdr:col>77</xdr:col>
      <xdr:colOff>44450</xdr:colOff>
      <xdr:row>16</xdr:row>
      <xdr:rowOff>14834</xdr:rowOff>
    </xdr:to>
    <xdr:cxnSp macro="">
      <xdr:nvCxnSpPr>
        <xdr:cNvPr id="448" name="直線コネクタ 447">
          <a:extLst>
            <a:ext uri="{FF2B5EF4-FFF2-40B4-BE49-F238E27FC236}">
              <a16:creationId xmlns:a16="http://schemas.microsoft.com/office/drawing/2014/main" id="{B50317C8-3076-4F53-BF82-5311368CB3E9}"/>
            </a:ext>
          </a:extLst>
        </xdr:cNvPr>
        <xdr:cNvCxnSpPr/>
      </xdr:nvCxnSpPr>
      <xdr:spPr>
        <a:xfrm flipV="1">
          <a:off x="13906500" y="2570124"/>
          <a:ext cx="806450" cy="8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F6C051B9-8859-4609-A9CE-67FB14EEEE52}"/>
            </a:ext>
          </a:extLst>
        </xdr:cNvPr>
        <xdr:cNvSpPr/>
      </xdr:nvSpPr>
      <xdr:spPr>
        <a:xfrm>
          <a:off x="14668500" y="253090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0" name="テキスト ボックス 449">
          <a:extLst>
            <a:ext uri="{FF2B5EF4-FFF2-40B4-BE49-F238E27FC236}">
              <a16:creationId xmlns:a16="http://schemas.microsoft.com/office/drawing/2014/main" id="{7CA0451D-67DD-4444-BDA0-90442E69E270}"/>
            </a:ext>
          </a:extLst>
        </xdr:cNvPr>
        <xdr:cNvSpPr txBox="1"/>
      </xdr:nvSpPr>
      <xdr:spPr>
        <a:xfrm>
          <a:off x="14370050" y="2617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10973</xdr:rowOff>
    </xdr:from>
    <xdr:to>
      <xdr:col>72</xdr:col>
      <xdr:colOff>203200</xdr:colOff>
      <xdr:row>16</xdr:row>
      <xdr:rowOff>14834</xdr:rowOff>
    </xdr:to>
    <xdr:cxnSp macro="">
      <xdr:nvCxnSpPr>
        <xdr:cNvPr id="451" name="直線コネクタ 450">
          <a:extLst>
            <a:ext uri="{FF2B5EF4-FFF2-40B4-BE49-F238E27FC236}">
              <a16:creationId xmlns:a16="http://schemas.microsoft.com/office/drawing/2014/main" id="{B7C8A309-B5FA-4FA4-B021-DA4D3D075B7C}"/>
            </a:ext>
          </a:extLst>
        </xdr:cNvPr>
        <xdr:cNvCxnSpPr/>
      </xdr:nvCxnSpPr>
      <xdr:spPr>
        <a:xfrm>
          <a:off x="13106400" y="2652573"/>
          <a:ext cx="8001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35439905-C0CC-437A-AE8F-E0D0D67EE6E2}"/>
            </a:ext>
          </a:extLst>
        </xdr:cNvPr>
        <xdr:cNvSpPr/>
      </xdr:nvSpPr>
      <xdr:spPr>
        <a:xfrm>
          <a:off x="13868400" y="26090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7C1E887D-725A-4770-BB03-2E726F688497}"/>
            </a:ext>
          </a:extLst>
        </xdr:cNvPr>
        <xdr:cNvSpPr txBox="1"/>
      </xdr:nvSpPr>
      <xdr:spPr>
        <a:xfrm>
          <a:off x="13557250" y="238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10973</xdr:rowOff>
    </xdr:from>
    <xdr:to>
      <xdr:col>68</xdr:col>
      <xdr:colOff>152400</xdr:colOff>
      <xdr:row>16</xdr:row>
      <xdr:rowOff>60198</xdr:rowOff>
    </xdr:to>
    <xdr:cxnSp macro="">
      <xdr:nvCxnSpPr>
        <xdr:cNvPr id="454" name="直線コネクタ 453">
          <a:extLst>
            <a:ext uri="{FF2B5EF4-FFF2-40B4-BE49-F238E27FC236}">
              <a16:creationId xmlns:a16="http://schemas.microsoft.com/office/drawing/2014/main" id="{E00DB358-F714-4554-8EF6-D4330EAC5D30}"/>
            </a:ext>
          </a:extLst>
        </xdr:cNvPr>
        <xdr:cNvCxnSpPr/>
      </xdr:nvCxnSpPr>
      <xdr:spPr>
        <a:xfrm flipV="1">
          <a:off x="12293600" y="2652573"/>
          <a:ext cx="8128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9E100072-9D36-487D-9F3D-9C251374A7B6}"/>
            </a:ext>
          </a:extLst>
        </xdr:cNvPr>
        <xdr:cNvSpPr/>
      </xdr:nvSpPr>
      <xdr:spPr>
        <a:xfrm>
          <a:off x="13055600" y="263225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56" name="テキスト ボックス 455">
          <a:extLst>
            <a:ext uri="{FF2B5EF4-FFF2-40B4-BE49-F238E27FC236}">
              <a16:creationId xmlns:a16="http://schemas.microsoft.com/office/drawing/2014/main" id="{4FBC04B0-E5F6-40DD-A220-4D67856A5812}"/>
            </a:ext>
          </a:extLst>
        </xdr:cNvPr>
        <xdr:cNvSpPr txBox="1"/>
      </xdr:nvSpPr>
      <xdr:spPr>
        <a:xfrm>
          <a:off x="12763500" y="271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239F61CD-7B28-4BD7-AD5F-65CACE901931}"/>
            </a:ext>
          </a:extLst>
        </xdr:cNvPr>
        <xdr:cNvSpPr/>
      </xdr:nvSpPr>
      <xdr:spPr>
        <a:xfrm>
          <a:off x="12242800" y="26332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5192581E-D66F-428B-8800-7AB69A61F068}"/>
            </a:ext>
          </a:extLst>
        </xdr:cNvPr>
        <xdr:cNvSpPr txBox="1"/>
      </xdr:nvSpPr>
      <xdr:spPr>
        <a:xfrm>
          <a:off x="11950700" y="240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53796E2-21B2-48B4-9655-0A32151CBE95}"/>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A4EC379A-A8DD-4046-98E3-D8C014B5F687}"/>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8AD1A3F-66BA-44BE-A014-F4C793815326}"/>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BC338E91-F79C-4525-A3C7-0EF6699EABFE}"/>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2010EDF8-251C-4100-A59C-E91DD2D29F46}"/>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165049</xdr:rowOff>
    </xdr:from>
    <xdr:to>
      <xdr:col>81</xdr:col>
      <xdr:colOff>95250</xdr:colOff>
      <xdr:row>15</xdr:row>
      <xdr:rowOff>95199</xdr:rowOff>
    </xdr:to>
    <xdr:sp macro="" textlink="">
      <xdr:nvSpPr>
        <xdr:cNvPr id="464" name="楕円 463">
          <a:extLst>
            <a:ext uri="{FF2B5EF4-FFF2-40B4-BE49-F238E27FC236}">
              <a16:creationId xmlns:a16="http://schemas.microsoft.com/office/drawing/2014/main" id="{58588FE6-9732-4BF3-B8AC-3377ED06B906}"/>
            </a:ext>
          </a:extLst>
        </xdr:cNvPr>
        <xdr:cNvSpPr/>
      </xdr:nvSpPr>
      <xdr:spPr>
        <a:xfrm>
          <a:off x="15430500" y="24764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10126</xdr:rowOff>
    </xdr:from>
    <xdr:ext cx="762000" cy="259045"/>
    <xdr:sp macro="" textlink="">
      <xdr:nvSpPr>
        <xdr:cNvPr id="465" name="将来負担の状況該当値テキスト">
          <a:extLst>
            <a:ext uri="{FF2B5EF4-FFF2-40B4-BE49-F238E27FC236}">
              <a16:creationId xmlns:a16="http://schemas.microsoft.com/office/drawing/2014/main" id="{729BDF82-BB13-4E88-8BC1-172680CBE882}"/>
            </a:ext>
          </a:extLst>
        </xdr:cNvPr>
        <xdr:cNvSpPr txBox="1"/>
      </xdr:nvSpPr>
      <xdr:spPr>
        <a:xfrm>
          <a:off x="15563850" y="232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42824</xdr:rowOff>
    </xdr:from>
    <xdr:to>
      <xdr:col>77</xdr:col>
      <xdr:colOff>95250</xdr:colOff>
      <xdr:row>15</xdr:row>
      <xdr:rowOff>144424</xdr:rowOff>
    </xdr:to>
    <xdr:sp macro="" textlink="">
      <xdr:nvSpPr>
        <xdr:cNvPr id="466" name="楕円 465">
          <a:extLst>
            <a:ext uri="{FF2B5EF4-FFF2-40B4-BE49-F238E27FC236}">
              <a16:creationId xmlns:a16="http://schemas.microsoft.com/office/drawing/2014/main" id="{759F93CA-D48A-4094-9A87-3D4F9CBB0AA6}"/>
            </a:ext>
          </a:extLst>
        </xdr:cNvPr>
        <xdr:cNvSpPr/>
      </xdr:nvSpPr>
      <xdr:spPr>
        <a:xfrm>
          <a:off x="14668500" y="251932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154601</xdr:rowOff>
    </xdr:from>
    <xdr:ext cx="736600" cy="259045"/>
    <xdr:sp macro="" textlink="">
      <xdr:nvSpPr>
        <xdr:cNvPr id="467" name="テキスト ボックス 466">
          <a:extLst>
            <a:ext uri="{FF2B5EF4-FFF2-40B4-BE49-F238E27FC236}">
              <a16:creationId xmlns:a16="http://schemas.microsoft.com/office/drawing/2014/main" id="{5C95E708-AF92-4576-8338-0B51B6D515A2}"/>
            </a:ext>
          </a:extLst>
        </xdr:cNvPr>
        <xdr:cNvSpPr txBox="1"/>
      </xdr:nvSpPr>
      <xdr:spPr>
        <a:xfrm>
          <a:off x="14370050" y="2300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135484</xdr:rowOff>
    </xdr:from>
    <xdr:to>
      <xdr:col>73</xdr:col>
      <xdr:colOff>44450</xdr:colOff>
      <xdr:row>16</xdr:row>
      <xdr:rowOff>65634</xdr:rowOff>
    </xdr:to>
    <xdr:sp macro="" textlink="">
      <xdr:nvSpPr>
        <xdr:cNvPr id="468" name="楕円 467">
          <a:extLst>
            <a:ext uri="{FF2B5EF4-FFF2-40B4-BE49-F238E27FC236}">
              <a16:creationId xmlns:a16="http://schemas.microsoft.com/office/drawing/2014/main" id="{1B9FD496-4D49-48B6-9177-668DFDAFB733}"/>
            </a:ext>
          </a:extLst>
        </xdr:cNvPr>
        <xdr:cNvSpPr/>
      </xdr:nvSpPr>
      <xdr:spPr>
        <a:xfrm>
          <a:off x="13868400" y="26119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50411</xdr:rowOff>
    </xdr:from>
    <xdr:ext cx="762000" cy="259045"/>
    <xdr:sp macro="" textlink="">
      <xdr:nvSpPr>
        <xdr:cNvPr id="469" name="テキスト ボックス 468">
          <a:extLst>
            <a:ext uri="{FF2B5EF4-FFF2-40B4-BE49-F238E27FC236}">
              <a16:creationId xmlns:a16="http://schemas.microsoft.com/office/drawing/2014/main" id="{DFA8A2D7-BB67-4E96-A62C-30885DFDF4D3}"/>
            </a:ext>
          </a:extLst>
        </xdr:cNvPr>
        <xdr:cNvSpPr txBox="1"/>
      </xdr:nvSpPr>
      <xdr:spPr>
        <a:xfrm>
          <a:off x="13557250" y="269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131623</xdr:rowOff>
    </xdr:from>
    <xdr:to>
      <xdr:col>68</xdr:col>
      <xdr:colOff>203200</xdr:colOff>
      <xdr:row>16</xdr:row>
      <xdr:rowOff>61773</xdr:rowOff>
    </xdr:to>
    <xdr:sp macro="" textlink="">
      <xdr:nvSpPr>
        <xdr:cNvPr id="470" name="楕円 469">
          <a:extLst>
            <a:ext uri="{FF2B5EF4-FFF2-40B4-BE49-F238E27FC236}">
              <a16:creationId xmlns:a16="http://schemas.microsoft.com/office/drawing/2014/main" id="{083FA3B0-6CAC-40EC-B984-79A86C707271}"/>
            </a:ext>
          </a:extLst>
        </xdr:cNvPr>
        <xdr:cNvSpPr/>
      </xdr:nvSpPr>
      <xdr:spPr>
        <a:xfrm>
          <a:off x="13055600" y="260812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71950</xdr:rowOff>
    </xdr:from>
    <xdr:ext cx="762000" cy="259045"/>
    <xdr:sp macro="" textlink="">
      <xdr:nvSpPr>
        <xdr:cNvPr id="471" name="テキスト ボックス 470">
          <a:extLst>
            <a:ext uri="{FF2B5EF4-FFF2-40B4-BE49-F238E27FC236}">
              <a16:creationId xmlns:a16="http://schemas.microsoft.com/office/drawing/2014/main" id="{775D573B-7E97-4DA1-BE5C-F99FCCE278F4}"/>
            </a:ext>
          </a:extLst>
        </xdr:cNvPr>
        <xdr:cNvSpPr txBox="1"/>
      </xdr:nvSpPr>
      <xdr:spPr>
        <a:xfrm>
          <a:off x="12763500" y="238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9398</xdr:rowOff>
    </xdr:from>
    <xdr:to>
      <xdr:col>64</xdr:col>
      <xdr:colOff>152400</xdr:colOff>
      <xdr:row>16</xdr:row>
      <xdr:rowOff>110998</xdr:rowOff>
    </xdr:to>
    <xdr:sp macro="" textlink="">
      <xdr:nvSpPr>
        <xdr:cNvPr id="472" name="楕円 471">
          <a:extLst>
            <a:ext uri="{FF2B5EF4-FFF2-40B4-BE49-F238E27FC236}">
              <a16:creationId xmlns:a16="http://schemas.microsoft.com/office/drawing/2014/main" id="{B6A47FE0-40C3-4C99-B990-47993A4B1F67}"/>
            </a:ext>
          </a:extLst>
        </xdr:cNvPr>
        <xdr:cNvSpPr/>
      </xdr:nvSpPr>
      <xdr:spPr>
        <a:xfrm>
          <a:off x="12242800" y="265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95775</xdr:rowOff>
    </xdr:from>
    <xdr:ext cx="762000" cy="259045"/>
    <xdr:sp macro="" textlink="">
      <xdr:nvSpPr>
        <xdr:cNvPr id="473" name="テキスト ボックス 472">
          <a:extLst>
            <a:ext uri="{FF2B5EF4-FFF2-40B4-BE49-F238E27FC236}">
              <a16:creationId xmlns:a16="http://schemas.microsoft.com/office/drawing/2014/main" id="{1D2A4CF0-5D5C-4BF6-B895-617C5611379A}"/>
            </a:ext>
          </a:extLst>
        </xdr:cNvPr>
        <xdr:cNvSpPr txBox="1"/>
      </xdr:nvSpPr>
      <xdr:spPr>
        <a:xfrm>
          <a:off x="11950700" y="273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B34EA6C6-F7FE-46EF-B840-5F55F74AF2BD}"/>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A4F3ADC1-6C2F-4A0B-A05E-C54F7D138566}"/>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98F165C-EA2F-494E-A42C-289A0BBEFF19}"/>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5AFCBFE7-81C6-4428-8F7F-E30A6F3A8EED}"/>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E6156450-90D0-4E5A-81B9-411B65B66F8A}"/>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8FA03FB5-1201-4010-BBF3-E0022B323C52}"/>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E437C0A1-4675-4C7D-AE28-B2D9964768E6}"/>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55E0B30A-DCD8-422B-A246-5E6F08D4B50E}"/>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23573A06-4C24-490E-8C01-B747AB39E67E}"/>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56D1002F-C732-4DB4-B20A-BD24580090A5}"/>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EB09A9B3-27E6-4335-9E59-78CA5DC60476}"/>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388,197
381,827
100.81
180,787,447
173,275,811
6,983,161
85,392,317
190,364,392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269EA303-5315-4F34-8D19-7C83272B0C32}"/>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80936668-3934-4F68-9500-F80D8F11B06E}"/>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E3EE5DF2-684C-40AB-BBCF-78494D9EAC42}"/>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F4903CDC-B0F3-419D-98F6-46CE3B8C463C}"/>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2E29BA12-DF6D-4C14-833E-D5BD7B136229}"/>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FC476CF9-9DED-409F-93AB-E62A6AEBA2B3}"/>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31ADE827-ACA4-4243-84F4-BE9FA1E8792F}"/>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90357B71-8AFB-4264-923F-081EA4ABD24E}"/>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CF4B2859-6F56-4A43-BE7E-0F7E9F1CFAF0}"/>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59D2CF07-4FBA-450F-8956-227F1B3093B0}"/>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5997EA7-6171-454B-A996-4C344C2F90B7}"/>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130E1B2F-DE48-4970-9A10-D54687E25BDC}"/>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AC3A4F7A-8F07-4EC6-BF3F-5FD4D6AABB06}"/>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E127F188-1D6F-450E-A9A2-2E08F6EBB80A}"/>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B4D474EB-231A-4AD7-91F5-1ADB229B2C60}"/>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FF59448C-23C0-4516-B08B-EA1729EDA7F9}"/>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F499C519-D541-4379-88C2-573CF81BE8F5}"/>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83663051-D3E5-4B31-959D-AAC40CD3A13A}"/>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D006B517-B2EA-4882-B260-4ABE12086C23}"/>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89831D8E-3C9C-43BD-B34A-31944B607A4D}"/>
            </a:ext>
          </a:extLst>
        </xdr:cNvPr>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7DCF3BFC-813D-4E75-8252-3D9BBC39DCB4}"/>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9AA4FE62-52B7-4286-A953-B4D19FFD1ADB}"/>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A7563045-E52F-4008-8FDA-5D6D157B0116}"/>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9A97026D-9A37-4A8A-95FE-36C38F3E6560}"/>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56A5E559-8DBE-43A2-8B29-83BC16727B4F}"/>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740EED83-3283-492F-8245-815F6B56FAB1}"/>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BB98091B-8D7F-4DAD-AD0C-23FAC1C10E24}"/>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99CC75E2-4BA0-4305-AE2C-0E4248F4F419}"/>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97EE230C-D66D-4D2B-ACAB-7984484B8C33}"/>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CBA12E61-9B9A-47BF-B1D1-B73249E87707}"/>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17C971A1-DC8B-4F97-89C0-8BA190173F46}"/>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216E91B7-964B-444F-9299-BB86054D6B78}"/>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人件費は職員数の減（▲</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億円）や定年退職の減（▲</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億円）などにより前年度と比べ</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a:t>
          </a:r>
          <a:r>
            <a:rPr lang="ja-JP" altLang="ja-JP" sz="1100" b="0" i="0">
              <a:solidFill>
                <a:schemeClr val="dk1"/>
              </a:solidFill>
              <a:effectLst/>
              <a:latin typeface="+mn-lt"/>
              <a:ea typeface="+mn-ea"/>
              <a:cs typeface="+mn-cs"/>
            </a:rPr>
            <a:t>減少したものの、分母である経常一般財源収入が</a:t>
          </a:r>
          <a:r>
            <a:rPr lang="en-US" altLang="ja-JP" sz="1100" b="0" i="0">
              <a:solidFill>
                <a:schemeClr val="dk1"/>
              </a:solidFill>
              <a:effectLst/>
              <a:latin typeface="+mn-lt"/>
              <a:ea typeface="+mn-ea"/>
              <a:cs typeface="+mn-cs"/>
            </a:rPr>
            <a:t>22.2</a:t>
          </a:r>
          <a:r>
            <a:rPr lang="ja-JP" altLang="ja-JP" sz="1100" b="0" i="0">
              <a:solidFill>
                <a:schemeClr val="dk1"/>
              </a:solidFill>
              <a:effectLst/>
              <a:latin typeface="+mn-lt"/>
              <a:ea typeface="+mn-ea"/>
              <a:cs typeface="+mn-cs"/>
            </a:rPr>
            <a:t>億円減少したので、</a:t>
          </a:r>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人件費比率は類似団体平均を上回っているため、引き続き、</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をはじめ行政改革の推進による職員配置の適正化に努めていく。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26079EF9-7C75-4C8C-8AE5-9248683FE92F}"/>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A18B318F-BCA9-4C04-B869-B824A5E33423}"/>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6295FE91-34C8-4C02-B2CA-8A26B08A64B2}"/>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12D4ED18-823B-45F1-AD1C-AC7A58A037F9}"/>
            </a:ext>
          </a:extLst>
        </xdr:cNvPr>
        <xdr:cNvCxnSpPr/>
      </xdr:nvCxnSpPr>
      <xdr:spPr>
        <a:xfrm>
          <a:off x="714375" y="6915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EC597020-3BF5-4CB5-81E0-925EB091C9C6}"/>
            </a:ext>
          </a:extLst>
        </xdr:cNvPr>
        <xdr:cNvSpPr txBox="1"/>
      </xdr:nvSpPr>
      <xdr:spPr>
        <a:xfrm>
          <a:off x="238125" y="677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FA38554A-9EFF-4B16-BD09-B7CDCFDB610D}"/>
            </a:ext>
          </a:extLst>
        </xdr:cNvPr>
        <xdr:cNvCxnSpPr/>
      </xdr:nvCxnSpPr>
      <xdr:spPr>
        <a:xfrm>
          <a:off x="714375" y="6546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EC3AD9A9-FE20-413B-B8F4-C9543DBDAF5A}"/>
            </a:ext>
          </a:extLst>
        </xdr:cNvPr>
        <xdr:cNvSpPr txBox="1"/>
      </xdr:nvSpPr>
      <xdr:spPr>
        <a:xfrm>
          <a:off x="238125" y="6410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E62DA582-CB75-4930-9F0F-4E1705A221D9}"/>
            </a:ext>
          </a:extLst>
        </xdr:cNvPr>
        <xdr:cNvCxnSpPr/>
      </xdr:nvCxnSpPr>
      <xdr:spPr>
        <a:xfrm>
          <a:off x="714375" y="6178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2BEED8B2-7A8F-46D3-8734-4BB13856FB01}"/>
            </a:ext>
          </a:extLst>
        </xdr:cNvPr>
        <xdr:cNvSpPr txBox="1"/>
      </xdr:nvSpPr>
      <xdr:spPr>
        <a:xfrm>
          <a:off x="23812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493AEA8C-9C7A-4B61-998C-98B6A1AB71ED}"/>
            </a:ext>
          </a:extLst>
        </xdr:cNvPr>
        <xdr:cNvCxnSpPr/>
      </xdr:nvCxnSpPr>
      <xdr:spPr>
        <a:xfrm>
          <a:off x="714375" y="5810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54FEAA2E-7B2B-43EF-82BD-3991A9155564}"/>
            </a:ext>
          </a:extLst>
        </xdr:cNvPr>
        <xdr:cNvSpPr txBox="1"/>
      </xdr:nvSpPr>
      <xdr:spPr>
        <a:xfrm>
          <a:off x="238125" y="5674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7F5FD9F1-247A-4B45-8B2C-895761FF0D33}"/>
            </a:ext>
          </a:extLst>
        </xdr:cNvPr>
        <xdr:cNvCxnSpPr/>
      </xdr:nvCxnSpPr>
      <xdr:spPr>
        <a:xfrm>
          <a:off x="714375" y="544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E8FE3B5A-52B3-45EE-8699-81CA82298A37}"/>
            </a:ext>
          </a:extLst>
        </xdr:cNvPr>
        <xdr:cNvSpPr txBox="1"/>
      </xdr:nvSpPr>
      <xdr:spPr>
        <a:xfrm>
          <a:off x="238125" y="530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6F43172B-9469-4F64-AD88-6CC06A799A71}"/>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9D71C9BA-28DC-43EF-B6DF-605C2B90F0A0}"/>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35431510-A725-44DC-B4EB-A4B5C6A9BD1A}"/>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85C1241D-59C4-4A68-AB4D-D97A31A9F421}"/>
            </a:ext>
          </a:extLst>
        </xdr:cNvPr>
        <xdr:cNvCxnSpPr/>
      </xdr:nvCxnSpPr>
      <xdr:spPr>
        <a:xfrm flipV="1">
          <a:off x="4445000" y="5495290"/>
          <a:ext cx="0" cy="1235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8EC3122B-0DCC-4292-89B7-81DCE8189081}"/>
            </a:ext>
          </a:extLst>
        </xdr:cNvPr>
        <xdr:cNvSpPr txBox="1"/>
      </xdr:nvSpPr>
      <xdr:spPr>
        <a:xfrm>
          <a:off x="4533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24E8461-354F-499C-A0F3-192EB9F2467B}"/>
            </a:ext>
          </a:extLst>
        </xdr:cNvPr>
        <xdr:cNvCxnSpPr/>
      </xdr:nvCxnSpPr>
      <xdr:spPr>
        <a:xfrm>
          <a:off x="4371975" y="67310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9DECDDE-8195-4ABF-800A-65BDCD7114B0}"/>
            </a:ext>
          </a:extLst>
        </xdr:cNvPr>
        <xdr:cNvSpPr txBox="1"/>
      </xdr:nvSpPr>
      <xdr:spPr>
        <a:xfrm>
          <a:off x="4533900" y="525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F4E33503-5946-4E25-945E-685701DC62D3}"/>
            </a:ext>
          </a:extLst>
        </xdr:cNvPr>
        <xdr:cNvCxnSpPr/>
      </xdr:nvCxnSpPr>
      <xdr:spPr>
        <a:xfrm>
          <a:off x="4371975" y="54952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27940</xdr:rowOff>
    </xdr:to>
    <xdr:cxnSp macro="">
      <xdr:nvCxnSpPr>
        <xdr:cNvPr id="66" name="直線コネクタ 65">
          <a:extLst>
            <a:ext uri="{FF2B5EF4-FFF2-40B4-BE49-F238E27FC236}">
              <a16:creationId xmlns:a16="http://schemas.microsoft.com/office/drawing/2014/main" id="{DD3ECE4B-1EA4-4869-91B6-7E87D3537F02}"/>
            </a:ext>
          </a:extLst>
        </xdr:cNvPr>
        <xdr:cNvCxnSpPr/>
      </xdr:nvCxnSpPr>
      <xdr:spPr>
        <a:xfrm>
          <a:off x="3679825" y="6286500"/>
          <a:ext cx="7651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A9F55ED2-D54F-40FA-B6E1-DE519B209032}"/>
            </a:ext>
          </a:extLst>
        </xdr:cNvPr>
        <xdr:cNvSpPr txBox="1"/>
      </xdr:nvSpPr>
      <xdr:spPr>
        <a:xfrm>
          <a:off x="4533900" y="5909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CF23F9C-3DCF-4723-B2E8-BB3CCE8CE51A}"/>
            </a:ext>
          </a:extLst>
        </xdr:cNvPr>
        <xdr:cNvSpPr/>
      </xdr:nvSpPr>
      <xdr:spPr>
        <a:xfrm>
          <a:off x="4410075" y="6057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165100</xdr:rowOff>
    </xdr:to>
    <xdr:cxnSp macro="">
      <xdr:nvCxnSpPr>
        <xdr:cNvPr id="69" name="直線コネクタ 68">
          <a:extLst>
            <a:ext uri="{FF2B5EF4-FFF2-40B4-BE49-F238E27FC236}">
              <a16:creationId xmlns:a16="http://schemas.microsoft.com/office/drawing/2014/main" id="{522C6E43-3A7D-41B5-812E-309B73153156}"/>
            </a:ext>
          </a:extLst>
        </xdr:cNvPr>
        <xdr:cNvCxnSpPr/>
      </xdr:nvCxnSpPr>
      <xdr:spPr>
        <a:xfrm flipV="1">
          <a:off x="2860675" y="6286500"/>
          <a:ext cx="81915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B2A8C8FE-72F7-40CA-AF9B-ADC0E08CF028}"/>
            </a:ext>
          </a:extLst>
        </xdr:cNvPr>
        <xdr:cNvSpPr/>
      </xdr:nvSpPr>
      <xdr:spPr>
        <a:xfrm>
          <a:off x="3635375" y="6019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D24DB017-454C-4541-8CBE-029ECC2EDE56}"/>
            </a:ext>
          </a:extLst>
        </xdr:cNvPr>
        <xdr:cNvSpPr txBox="1"/>
      </xdr:nvSpPr>
      <xdr:spPr>
        <a:xfrm>
          <a:off x="3321050" y="579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165100</xdr:rowOff>
    </xdr:to>
    <xdr:cxnSp macro="">
      <xdr:nvCxnSpPr>
        <xdr:cNvPr id="72" name="直線コネクタ 71">
          <a:extLst>
            <a:ext uri="{FF2B5EF4-FFF2-40B4-BE49-F238E27FC236}">
              <a16:creationId xmlns:a16="http://schemas.microsoft.com/office/drawing/2014/main" id="{1EB9F77B-71C6-40F2-A064-C23F8B4DD156}"/>
            </a:ext>
          </a:extLst>
        </xdr:cNvPr>
        <xdr:cNvCxnSpPr/>
      </xdr:nvCxnSpPr>
      <xdr:spPr>
        <a:xfrm>
          <a:off x="2035175" y="6377940"/>
          <a:ext cx="8255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C02513B3-FF2F-4F6F-ABD2-F00BD0CE09C0}"/>
            </a:ext>
          </a:extLst>
        </xdr:cNvPr>
        <xdr:cNvSpPr/>
      </xdr:nvSpPr>
      <xdr:spPr>
        <a:xfrm>
          <a:off x="2809875"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62371983-6697-4A85-9945-500545F6AE8D}"/>
            </a:ext>
          </a:extLst>
        </xdr:cNvPr>
        <xdr:cNvSpPr txBox="1"/>
      </xdr:nvSpPr>
      <xdr:spPr>
        <a:xfrm>
          <a:off x="2511425" y="589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39</xdr:row>
      <xdr:rowOff>16510</xdr:rowOff>
    </xdr:to>
    <xdr:cxnSp macro="">
      <xdr:nvCxnSpPr>
        <xdr:cNvPr id="75" name="直線コネクタ 74">
          <a:extLst>
            <a:ext uri="{FF2B5EF4-FFF2-40B4-BE49-F238E27FC236}">
              <a16:creationId xmlns:a16="http://schemas.microsoft.com/office/drawing/2014/main" id="{3AF69C8A-CF7F-4DD5-9F28-C7934EF32EC9}"/>
            </a:ext>
          </a:extLst>
        </xdr:cNvPr>
        <xdr:cNvCxnSpPr/>
      </xdr:nvCxnSpPr>
      <xdr:spPr>
        <a:xfrm flipV="1">
          <a:off x="1225550" y="6377940"/>
          <a:ext cx="809625"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EB233B44-4E1B-4477-A5C2-417EBF2982FF}"/>
            </a:ext>
          </a:extLst>
        </xdr:cNvPr>
        <xdr:cNvSpPr/>
      </xdr:nvSpPr>
      <xdr:spPr>
        <a:xfrm>
          <a:off x="2000250" y="6019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74A6C96F-DE24-431D-BC57-9CDEA3DB1A0B}"/>
            </a:ext>
          </a:extLst>
        </xdr:cNvPr>
        <xdr:cNvSpPr txBox="1"/>
      </xdr:nvSpPr>
      <xdr:spPr>
        <a:xfrm>
          <a:off x="1685925"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40631DC1-8615-4E95-A010-1BA70337D954}"/>
            </a:ext>
          </a:extLst>
        </xdr:cNvPr>
        <xdr:cNvSpPr/>
      </xdr:nvSpPr>
      <xdr:spPr>
        <a:xfrm>
          <a:off x="1174750" y="6027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1CAB924B-980B-4BFC-B782-74E85836BF1C}"/>
            </a:ext>
          </a:extLst>
        </xdr:cNvPr>
        <xdr:cNvSpPr txBox="1"/>
      </xdr:nvSpPr>
      <xdr:spPr>
        <a:xfrm>
          <a:off x="876300" y="580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4C698A23-CF0F-4020-A2F7-C82073B905A5}"/>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1F109601-FB84-4E5A-8B9F-981C4F5A48AC}"/>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F489EFCD-16F6-4645-A99A-00E81DBED796}"/>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9F434343-E9BF-4D59-9F84-D5F4637254AE}"/>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A389BE66-68EA-4C8E-B5BF-4676720EB13E}"/>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a16="http://schemas.microsoft.com/office/drawing/2014/main" id="{DE836B4D-A539-4A50-BB1F-8AC01DFC99E4}"/>
            </a:ext>
          </a:extLst>
        </xdr:cNvPr>
        <xdr:cNvSpPr/>
      </xdr:nvSpPr>
      <xdr:spPr>
        <a:xfrm>
          <a:off x="4410075" y="62572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a16="http://schemas.microsoft.com/office/drawing/2014/main" id="{ED2D5373-D49B-4D94-BA39-9090AFBFE9B2}"/>
            </a:ext>
          </a:extLst>
        </xdr:cNvPr>
        <xdr:cNvSpPr txBox="1"/>
      </xdr:nvSpPr>
      <xdr:spPr>
        <a:xfrm>
          <a:off x="4533900" y="622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a:extLst>
            <a:ext uri="{FF2B5EF4-FFF2-40B4-BE49-F238E27FC236}">
              <a16:creationId xmlns:a16="http://schemas.microsoft.com/office/drawing/2014/main" id="{AF3D4B75-8AFD-4D56-9790-AAE6595A5E01}"/>
            </a:ext>
          </a:extLst>
        </xdr:cNvPr>
        <xdr:cNvSpPr/>
      </xdr:nvSpPr>
      <xdr:spPr>
        <a:xfrm>
          <a:off x="3635375" y="62420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a:extLst>
            <a:ext uri="{FF2B5EF4-FFF2-40B4-BE49-F238E27FC236}">
              <a16:creationId xmlns:a16="http://schemas.microsoft.com/office/drawing/2014/main" id="{53CFDF37-EAD7-41A8-AB65-52FE7E9C8480}"/>
            </a:ext>
          </a:extLst>
        </xdr:cNvPr>
        <xdr:cNvSpPr txBox="1"/>
      </xdr:nvSpPr>
      <xdr:spPr>
        <a:xfrm>
          <a:off x="332105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a:extLst>
            <a:ext uri="{FF2B5EF4-FFF2-40B4-BE49-F238E27FC236}">
              <a16:creationId xmlns:a16="http://schemas.microsoft.com/office/drawing/2014/main" id="{79F11A25-3E7C-48EF-8EE3-95DCF7EFFEC4}"/>
            </a:ext>
          </a:extLst>
        </xdr:cNvPr>
        <xdr:cNvSpPr/>
      </xdr:nvSpPr>
      <xdr:spPr>
        <a:xfrm>
          <a:off x="2809875" y="6388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a:extLst>
            <a:ext uri="{FF2B5EF4-FFF2-40B4-BE49-F238E27FC236}">
              <a16:creationId xmlns:a16="http://schemas.microsoft.com/office/drawing/2014/main" id="{D9F43991-2E56-47B3-BE40-837AA0436A07}"/>
            </a:ext>
          </a:extLst>
        </xdr:cNvPr>
        <xdr:cNvSpPr txBox="1"/>
      </xdr:nvSpPr>
      <xdr:spPr>
        <a:xfrm>
          <a:off x="2511425"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a:extLst>
            <a:ext uri="{FF2B5EF4-FFF2-40B4-BE49-F238E27FC236}">
              <a16:creationId xmlns:a16="http://schemas.microsoft.com/office/drawing/2014/main" id="{2EF95D51-15F4-414C-A336-3604ED7F0A13}"/>
            </a:ext>
          </a:extLst>
        </xdr:cNvPr>
        <xdr:cNvSpPr/>
      </xdr:nvSpPr>
      <xdr:spPr>
        <a:xfrm>
          <a:off x="2000250" y="63271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a:extLst>
            <a:ext uri="{FF2B5EF4-FFF2-40B4-BE49-F238E27FC236}">
              <a16:creationId xmlns:a16="http://schemas.microsoft.com/office/drawing/2014/main" id="{B1DB5D49-1226-4B5C-BC74-2350273D628D}"/>
            </a:ext>
          </a:extLst>
        </xdr:cNvPr>
        <xdr:cNvSpPr txBox="1"/>
      </xdr:nvSpPr>
      <xdr:spPr>
        <a:xfrm>
          <a:off x="1685925"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137160</xdr:rowOff>
    </xdr:from>
    <xdr:to>
      <xdr:col>6</xdr:col>
      <xdr:colOff>171450</xdr:colOff>
      <xdr:row>39</xdr:row>
      <xdr:rowOff>67310</xdr:rowOff>
    </xdr:to>
    <xdr:sp macro="" textlink="">
      <xdr:nvSpPr>
        <xdr:cNvPr id="93" name="楕円 92">
          <a:extLst>
            <a:ext uri="{FF2B5EF4-FFF2-40B4-BE49-F238E27FC236}">
              <a16:creationId xmlns:a16="http://schemas.microsoft.com/office/drawing/2014/main" id="{72854EC4-406D-4D76-96F3-7BEF7C3478BF}"/>
            </a:ext>
          </a:extLst>
        </xdr:cNvPr>
        <xdr:cNvSpPr/>
      </xdr:nvSpPr>
      <xdr:spPr>
        <a:xfrm>
          <a:off x="1174750" y="64109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52087</xdr:rowOff>
    </xdr:from>
    <xdr:ext cx="762000" cy="259045"/>
    <xdr:sp macro="" textlink="">
      <xdr:nvSpPr>
        <xdr:cNvPr id="94" name="テキスト ボックス 93">
          <a:extLst>
            <a:ext uri="{FF2B5EF4-FFF2-40B4-BE49-F238E27FC236}">
              <a16:creationId xmlns:a16="http://schemas.microsoft.com/office/drawing/2014/main" id="{D530FA8C-DBD6-4437-855B-F9D9CEE9D54A}"/>
            </a:ext>
          </a:extLst>
        </xdr:cNvPr>
        <xdr:cNvSpPr txBox="1"/>
      </xdr:nvSpPr>
      <xdr:spPr>
        <a:xfrm>
          <a:off x="876300" y="64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9FFF61B2-2794-477A-9847-90B1D946362F}"/>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FE335C0D-D5BC-4362-8863-4AD17FCF35BC}"/>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5ABEAAC4-199F-4131-BE79-7C8E395B7C80}"/>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7380ABD-8992-43A8-882D-6674079CBA5E}"/>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4AC0BBDC-FDEC-42D8-AB1D-1AEE389534C7}"/>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DA73B46E-6DE1-4B81-BCB5-BFBE9244E6D4}"/>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E2EF232A-721E-4D94-824B-6731863130E3}"/>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38D45869-BF15-438D-9E9D-53161BB76037}"/>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9C734E8C-25D6-4B3D-8738-517DCC42EB9B}"/>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667AEFFB-2AC0-48F0-B6CE-CCF7D077D4F6}"/>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E52385E3-12AE-4F4B-B3F2-2066C77D951C}"/>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物件費は、光熱費の増（</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億円）、南処理工場や老人福祉センターの廃止による減（▲</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億円）などにより、前年度に比べ</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億円増加している。増加傾向であり、類似団体平均を上回っている状況が続いているため、今後も業務の見直しなどにより経費の適正化に努めていく。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E2AEEFD4-674F-4955-AB09-3DAA5685E721}"/>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332AABB8-3A35-469C-8D41-725347844542}"/>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245B5496-65CF-40EE-9F9C-231C8B6EE925}"/>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B280F3EC-DEF8-4C5D-98EF-E9B88E770213}"/>
            </a:ext>
          </a:extLst>
        </xdr:cNvPr>
        <xdr:cNvCxnSpPr/>
      </xdr:nvCxnSpPr>
      <xdr:spPr>
        <a:xfrm>
          <a:off x="11461750" y="3661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67A5F86E-4700-41C5-887B-ED67B47AFCAA}"/>
            </a:ext>
          </a:extLst>
        </xdr:cNvPr>
        <xdr:cNvSpPr txBox="1"/>
      </xdr:nvSpPr>
      <xdr:spPr>
        <a:xfrm>
          <a:off x="11001375" y="3525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F824F043-2885-445A-8177-45E93C845E0A}"/>
            </a:ext>
          </a:extLst>
        </xdr:cNvPr>
        <xdr:cNvCxnSpPr/>
      </xdr:nvCxnSpPr>
      <xdr:spPr>
        <a:xfrm>
          <a:off x="11461750" y="3347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E76E547C-1895-44A9-96B9-DCD9B71DB93F}"/>
            </a:ext>
          </a:extLst>
        </xdr:cNvPr>
        <xdr:cNvSpPr txBox="1"/>
      </xdr:nvSpPr>
      <xdr:spPr>
        <a:xfrm>
          <a:off x="11001375" y="3211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DBC2BA18-DC36-4BFC-B1C4-B82607386EF4}"/>
            </a:ext>
          </a:extLst>
        </xdr:cNvPr>
        <xdr:cNvCxnSpPr/>
      </xdr:nvCxnSpPr>
      <xdr:spPr>
        <a:xfrm>
          <a:off x="11461750" y="3033486"/>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5AE88AB0-EBA6-4AB0-AE46-BC4F8525DF55}"/>
            </a:ext>
          </a:extLst>
        </xdr:cNvPr>
        <xdr:cNvSpPr txBox="1"/>
      </xdr:nvSpPr>
      <xdr:spPr>
        <a:xfrm>
          <a:off x="11001375" y="2897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30BF7463-449A-481C-B72A-E4C53B25CE27}"/>
            </a:ext>
          </a:extLst>
        </xdr:cNvPr>
        <xdr:cNvCxnSpPr/>
      </xdr:nvCxnSpPr>
      <xdr:spPr>
        <a:xfrm>
          <a:off x="11461750" y="2719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8EA6DBBA-FFC2-4CB4-B47A-41BB7366831F}"/>
            </a:ext>
          </a:extLst>
        </xdr:cNvPr>
        <xdr:cNvSpPr txBox="1"/>
      </xdr:nvSpPr>
      <xdr:spPr>
        <a:xfrm>
          <a:off x="11001375" y="2583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20D555E1-C396-43E9-AD62-550016936A70}"/>
            </a:ext>
          </a:extLst>
        </xdr:cNvPr>
        <xdr:cNvCxnSpPr/>
      </xdr:nvCxnSpPr>
      <xdr:spPr>
        <a:xfrm>
          <a:off x="11461750" y="2405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D8299FA0-703E-4950-853C-03CA40C69ED5}"/>
            </a:ext>
          </a:extLst>
        </xdr:cNvPr>
        <xdr:cNvSpPr txBox="1"/>
      </xdr:nvSpPr>
      <xdr:spPr>
        <a:xfrm>
          <a:off x="11001375" y="2269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2129EBB3-8EAD-4543-A5BE-CFE9A24637D8}"/>
            </a:ext>
          </a:extLst>
        </xdr:cNvPr>
        <xdr:cNvCxnSpPr/>
      </xdr:nvCxnSpPr>
      <xdr:spPr>
        <a:xfrm>
          <a:off x="11461750" y="2091871"/>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B031B56A-461C-4175-859D-F1A4DAA2C794}"/>
            </a:ext>
          </a:extLst>
        </xdr:cNvPr>
        <xdr:cNvSpPr txBox="1"/>
      </xdr:nvSpPr>
      <xdr:spPr>
        <a:xfrm>
          <a:off x="11001375" y="195599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4407B828-BE97-4099-B189-2F7FC68C1E55}"/>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C241E008-382E-4613-B717-E25EA9715987}"/>
            </a:ext>
          </a:extLst>
        </xdr:cNvPr>
        <xdr:cNvSpPr txBox="1"/>
      </xdr:nvSpPr>
      <xdr:spPr>
        <a:xfrm>
          <a:off x="11001375" y="164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58E8B08C-06A5-4266-9C85-9720158D64EE}"/>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E664F884-3801-4F6C-A649-C7FC3C86FF83}"/>
            </a:ext>
          </a:extLst>
        </xdr:cNvPr>
        <xdr:cNvCxnSpPr/>
      </xdr:nvCxnSpPr>
      <xdr:spPr>
        <a:xfrm flipV="1">
          <a:off x="15208250" y="2135414"/>
          <a:ext cx="0" cy="15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DF1C3B92-8B50-45F9-8BCB-51A5CEAC284E}"/>
            </a:ext>
          </a:extLst>
        </xdr:cNvPr>
        <xdr:cNvSpPr txBox="1"/>
      </xdr:nvSpPr>
      <xdr:spPr>
        <a:xfrm>
          <a:off x="15284450" y="36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F9C79CCD-A122-4DBC-AB29-038728B5C61B}"/>
            </a:ext>
          </a:extLst>
        </xdr:cNvPr>
        <xdr:cNvCxnSpPr/>
      </xdr:nvCxnSpPr>
      <xdr:spPr>
        <a:xfrm>
          <a:off x="15119350" y="366122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C9AAF5DA-CBD7-4039-87AD-D99FDBC00FE9}"/>
            </a:ext>
          </a:extLst>
        </xdr:cNvPr>
        <xdr:cNvSpPr txBox="1"/>
      </xdr:nvSpPr>
      <xdr:spPr>
        <a:xfrm>
          <a:off x="15284450" y="188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C2CA28DB-8026-47C4-B57B-C27E9AD672E3}"/>
            </a:ext>
          </a:extLst>
        </xdr:cNvPr>
        <xdr:cNvCxnSpPr/>
      </xdr:nvCxnSpPr>
      <xdr:spPr>
        <a:xfrm>
          <a:off x="15119350" y="213541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18</xdr:row>
      <xdr:rowOff>18143</xdr:rowOff>
    </xdr:to>
    <xdr:cxnSp macro="">
      <xdr:nvCxnSpPr>
        <xdr:cNvPr id="129" name="直線コネクタ 128">
          <a:extLst>
            <a:ext uri="{FF2B5EF4-FFF2-40B4-BE49-F238E27FC236}">
              <a16:creationId xmlns:a16="http://schemas.microsoft.com/office/drawing/2014/main" id="{13DB1317-98E2-456F-8C52-84F14B83EF26}"/>
            </a:ext>
          </a:extLst>
        </xdr:cNvPr>
        <xdr:cNvCxnSpPr/>
      </xdr:nvCxnSpPr>
      <xdr:spPr>
        <a:xfrm>
          <a:off x="14433550" y="2909207"/>
          <a:ext cx="774700" cy="8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B98455B1-1735-4D0F-87F5-30DC261630CD}"/>
            </a:ext>
          </a:extLst>
        </xdr:cNvPr>
        <xdr:cNvSpPr txBox="1"/>
      </xdr:nvSpPr>
      <xdr:spPr>
        <a:xfrm>
          <a:off x="15284450" y="2585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FC1859FA-AB8B-4E93-8DA4-EDD6800FC7BF}"/>
            </a:ext>
          </a:extLst>
        </xdr:cNvPr>
        <xdr:cNvSpPr/>
      </xdr:nvSpPr>
      <xdr:spPr>
        <a:xfrm>
          <a:off x="15157450" y="27341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18</xdr:row>
      <xdr:rowOff>7257</xdr:rowOff>
    </xdr:to>
    <xdr:cxnSp macro="">
      <xdr:nvCxnSpPr>
        <xdr:cNvPr id="132" name="直線コネクタ 131">
          <a:extLst>
            <a:ext uri="{FF2B5EF4-FFF2-40B4-BE49-F238E27FC236}">
              <a16:creationId xmlns:a16="http://schemas.microsoft.com/office/drawing/2014/main" id="{BE0417E7-284A-483E-B895-860396328C05}"/>
            </a:ext>
          </a:extLst>
        </xdr:cNvPr>
        <xdr:cNvCxnSpPr/>
      </xdr:nvCxnSpPr>
      <xdr:spPr>
        <a:xfrm flipV="1">
          <a:off x="13623925" y="2909207"/>
          <a:ext cx="809625"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A5000E68-546B-4BE8-9482-43347480C65F}"/>
            </a:ext>
          </a:extLst>
        </xdr:cNvPr>
        <xdr:cNvSpPr/>
      </xdr:nvSpPr>
      <xdr:spPr>
        <a:xfrm>
          <a:off x="14382750" y="26207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3FF36DF6-DC47-4E70-8A02-FAC9ADF78CA3}"/>
            </a:ext>
          </a:extLst>
        </xdr:cNvPr>
        <xdr:cNvSpPr txBox="1"/>
      </xdr:nvSpPr>
      <xdr:spPr>
        <a:xfrm>
          <a:off x="14084300" y="2395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83457</xdr:rowOff>
    </xdr:to>
    <xdr:cxnSp macro="">
      <xdr:nvCxnSpPr>
        <xdr:cNvPr id="135" name="直線コネクタ 134">
          <a:extLst>
            <a:ext uri="{FF2B5EF4-FFF2-40B4-BE49-F238E27FC236}">
              <a16:creationId xmlns:a16="http://schemas.microsoft.com/office/drawing/2014/main" id="{BCC8FD8D-0A8A-456B-B210-5AD34D255598}"/>
            </a:ext>
          </a:extLst>
        </xdr:cNvPr>
        <xdr:cNvCxnSpPr/>
      </xdr:nvCxnSpPr>
      <xdr:spPr>
        <a:xfrm flipV="1">
          <a:off x="12798425" y="2979057"/>
          <a:ext cx="8255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7121C4E9-4D2B-4668-B077-4F1500FDD0C6}"/>
            </a:ext>
          </a:extLst>
        </xdr:cNvPr>
        <xdr:cNvSpPr/>
      </xdr:nvSpPr>
      <xdr:spPr>
        <a:xfrm>
          <a:off x="13573125" y="2679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84705355-7E6C-4AD3-ADD2-7E0FD7E35FA4}"/>
            </a:ext>
          </a:extLst>
        </xdr:cNvPr>
        <xdr:cNvSpPr txBox="1"/>
      </xdr:nvSpPr>
      <xdr:spPr>
        <a:xfrm>
          <a:off x="13258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18</xdr:row>
      <xdr:rowOff>83457</xdr:rowOff>
    </xdr:to>
    <xdr:cxnSp macro="">
      <xdr:nvCxnSpPr>
        <xdr:cNvPr id="138" name="直線コネクタ 137">
          <a:extLst>
            <a:ext uri="{FF2B5EF4-FFF2-40B4-BE49-F238E27FC236}">
              <a16:creationId xmlns:a16="http://schemas.microsoft.com/office/drawing/2014/main" id="{536E878E-6B98-442E-8D6F-B4622FF16471}"/>
            </a:ext>
          </a:extLst>
        </xdr:cNvPr>
        <xdr:cNvCxnSpPr/>
      </xdr:nvCxnSpPr>
      <xdr:spPr>
        <a:xfrm>
          <a:off x="11972925" y="3000829"/>
          <a:ext cx="8255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71089E8-0DD6-45B9-901C-12AAF479CBFE}"/>
            </a:ext>
          </a:extLst>
        </xdr:cNvPr>
        <xdr:cNvSpPr/>
      </xdr:nvSpPr>
      <xdr:spPr>
        <a:xfrm>
          <a:off x="12747625" y="27123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561ABAD5-9A3C-4C1E-B600-6651313F8151}"/>
            </a:ext>
          </a:extLst>
        </xdr:cNvPr>
        <xdr:cNvSpPr txBox="1"/>
      </xdr:nvSpPr>
      <xdr:spPr>
        <a:xfrm>
          <a:off x="12449175" y="248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65E1036F-438A-468F-849F-07235FB54A7E}"/>
            </a:ext>
          </a:extLst>
        </xdr:cNvPr>
        <xdr:cNvSpPr/>
      </xdr:nvSpPr>
      <xdr:spPr>
        <a:xfrm>
          <a:off x="11938000" y="2679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F559D923-1C1B-44A1-9F18-4513A1E04F60}"/>
            </a:ext>
          </a:extLst>
        </xdr:cNvPr>
        <xdr:cNvSpPr txBox="1"/>
      </xdr:nvSpPr>
      <xdr:spPr>
        <a:xfrm>
          <a:off x="11623675"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84BD7C55-1E87-42F4-BFC5-AE785C184786}"/>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AB15551E-B5F1-4970-9C38-B09E85F9D33A}"/>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ECA7423F-B4A4-4A1B-9EAA-998B7D041917}"/>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9F933D5C-0702-494A-B5D6-0D6641455A72}"/>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69D4F2B0-1570-4C99-AEE1-04C6184F1E7F}"/>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48" name="楕円 147">
          <a:extLst>
            <a:ext uri="{FF2B5EF4-FFF2-40B4-BE49-F238E27FC236}">
              <a16:creationId xmlns:a16="http://schemas.microsoft.com/office/drawing/2014/main" id="{BAEB531D-2DC9-40A4-96E9-571E60B42D99}"/>
            </a:ext>
          </a:extLst>
        </xdr:cNvPr>
        <xdr:cNvSpPr/>
      </xdr:nvSpPr>
      <xdr:spPr>
        <a:xfrm>
          <a:off x="15157450" y="2945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49" name="物件費該当値テキスト">
          <a:extLst>
            <a:ext uri="{FF2B5EF4-FFF2-40B4-BE49-F238E27FC236}">
              <a16:creationId xmlns:a16="http://schemas.microsoft.com/office/drawing/2014/main" id="{DC84CB87-124E-4513-B97E-FD22942BBE18}"/>
            </a:ext>
          </a:extLst>
        </xdr:cNvPr>
        <xdr:cNvSpPr txBox="1"/>
      </xdr:nvSpPr>
      <xdr:spPr>
        <a:xfrm>
          <a:off x="15284450" y="291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0" name="楕円 149">
          <a:extLst>
            <a:ext uri="{FF2B5EF4-FFF2-40B4-BE49-F238E27FC236}">
              <a16:creationId xmlns:a16="http://schemas.microsoft.com/office/drawing/2014/main" id="{9D4FE922-64CF-47E4-8CE0-A4DEFA2ED72F}"/>
            </a:ext>
          </a:extLst>
        </xdr:cNvPr>
        <xdr:cNvSpPr/>
      </xdr:nvSpPr>
      <xdr:spPr>
        <a:xfrm>
          <a:off x="14382750" y="28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51" name="テキスト ボックス 150">
          <a:extLst>
            <a:ext uri="{FF2B5EF4-FFF2-40B4-BE49-F238E27FC236}">
              <a16:creationId xmlns:a16="http://schemas.microsoft.com/office/drawing/2014/main" id="{BAE1BCC3-1F12-40BC-9347-253D6CD2795B}"/>
            </a:ext>
          </a:extLst>
        </xdr:cNvPr>
        <xdr:cNvSpPr txBox="1"/>
      </xdr:nvSpPr>
      <xdr:spPr>
        <a:xfrm>
          <a:off x="14084300" y="294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2" name="楕円 151">
          <a:extLst>
            <a:ext uri="{FF2B5EF4-FFF2-40B4-BE49-F238E27FC236}">
              <a16:creationId xmlns:a16="http://schemas.microsoft.com/office/drawing/2014/main" id="{0ED7F537-6F0E-47D3-9C40-67E91500691E}"/>
            </a:ext>
          </a:extLst>
        </xdr:cNvPr>
        <xdr:cNvSpPr/>
      </xdr:nvSpPr>
      <xdr:spPr>
        <a:xfrm>
          <a:off x="13573125" y="29346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42834</xdr:rowOff>
    </xdr:from>
    <xdr:ext cx="762000" cy="259045"/>
    <xdr:sp macro="" textlink="">
      <xdr:nvSpPr>
        <xdr:cNvPr id="153" name="テキスト ボックス 152">
          <a:extLst>
            <a:ext uri="{FF2B5EF4-FFF2-40B4-BE49-F238E27FC236}">
              <a16:creationId xmlns:a16="http://schemas.microsoft.com/office/drawing/2014/main" id="{304DFF1A-33EE-4271-9227-AFC73CB313D7}"/>
            </a:ext>
          </a:extLst>
        </xdr:cNvPr>
        <xdr:cNvSpPr txBox="1"/>
      </xdr:nvSpPr>
      <xdr:spPr>
        <a:xfrm>
          <a:off x="132588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4" name="楕円 153">
          <a:extLst>
            <a:ext uri="{FF2B5EF4-FFF2-40B4-BE49-F238E27FC236}">
              <a16:creationId xmlns:a16="http://schemas.microsoft.com/office/drawing/2014/main" id="{165B89AB-7991-4D1C-9824-D6D623DC2880}"/>
            </a:ext>
          </a:extLst>
        </xdr:cNvPr>
        <xdr:cNvSpPr/>
      </xdr:nvSpPr>
      <xdr:spPr>
        <a:xfrm>
          <a:off x="12747625" y="300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5" name="テキスト ボックス 154">
          <a:extLst>
            <a:ext uri="{FF2B5EF4-FFF2-40B4-BE49-F238E27FC236}">
              <a16:creationId xmlns:a16="http://schemas.microsoft.com/office/drawing/2014/main" id="{39DA3419-631A-4276-B3CA-65452D49D711}"/>
            </a:ext>
          </a:extLst>
        </xdr:cNvPr>
        <xdr:cNvSpPr txBox="1"/>
      </xdr:nvSpPr>
      <xdr:spPr>
        <a:xfrm>
          <a:off x="12449175"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6" name="楕円 155">
          <a:extLst>
            <a:ext uri="{FF2B5EF4-FFF2-40B4-BE49-F238E27FC236}">
              <a16:creationId xmlns:a16="http://schemas.microsoft.com/office/drawing/2014/main" id="{D3268924-A439-4AF2-9833-A5D2ACE95BC4}"/>
            </a:ext>
          </a:extLst>
        </xdr:cNvPr>
        <xdr:cNvSpPr/>
      </xdr:nvSpPr>
      <xdr:spPr>
        <a:xfrm>
          <a:off x="11938000" y="295637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7" name="テキスト ボックス 156">
          <a:extLst>
            <a:ext uri="{FF2B5EF4-FFF2-40B4-BE49-F238E27FC236}">
              <a16:creationId xmlns:a16="http://schemas.microsoft.com/office/drawing/2014/main" id="{C6DDB1CC-9A1E-4733-8C9F-D85E38C03574}"/>
            </a:ext>
          </a:extLst>
        </xdr:cNvPr>
        <xdr:cNvSpPr txBox="1"/>
      </xdr:nvSpPr>
      <xdr:spPr>
        <a:xfrm>
          <a:off x="11623675"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E3F49A77-BCF8-4790-A6ED-48D0578094F9}"/>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B01B1C2F-C536-4B53-81BF-3D6597544F0E}"/>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877A5218-79B4-4EE2-B87E-B3C0DC45FCEC}"/>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27FE2CFA-E833-460D-AE7B-5B28151B52CE}"/>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F35DA5D1-D421-48EF-B082-4232AEA54D9F}"/>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3A0D9772-2A09-4C24-8062-98DEBEAFC6D6}"/>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9C65EA87-82F2-4578-8686-C0B1619913F0}"/>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FBA9A852-4C15-4DFF-A292-1A15775071CA}"/>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7AE937DA-03DC-46C0-B42A-C4792F8446B9}"/>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745D3D07-62F6-4160-A971-DC4796740D58}"/>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F3B8D4CA-1A70-46E0-BD21-911BD3A94E6C}"/>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扶助費は、障害者扶助費の増（</a:t>
          </a:r>
          <a:r>
            <a:rPr kumimoji="1" lang="en-US" altLang="ja-JP" sz="1100" b="0">
              <a:solidFill>
                <a:schemeClr val="dk1"/>
              </a:solidFill>
              <a:effectLst/>
              <a:latin typeface="+mn-lt"/>
              <a:ea typeface="+mn-ea"/>
              <a:cs typeface="+mn-cs"/>
            </a:rPr>
            <a:t>+1.5</a:t>
          </a:r>
          <a:r>
            <a:rPr kumimoji="1" lang="ja-JP" altLang="ja-JP" sz="1100" b="0">
              <a:solidFill>
                <a:schemeClr val="dk1"/>
              </a:solidFill>
              <a:effectLst/>
              <a:latin typeface="+mn-lt"/>
              <a:ea typeface="+mn-ea"/>
              <a:cs typeface="+mn-cs"/>
            </a:rPr>
            <a:t>億円）などにより増加（</a:t>
          </a:r>
          <a:r>
            <a:rPr kumimoji="1" lang="en-US" altLang="ja-JP" sz="1100" b="0">
              <a:solidFill>
                <a:schemeClr val="dk1"/>
              </a:solidFill>
              <a:effectLst/>
              <a:latin typeface="+mn-lt"/>
              <a:ea typeface="+mn-ea"/>
              <a:cs typeface="+mn-cs"/>
            </a:rPr>
            <a:t>+2.9</a:t>
          </a:r>
          <a:r>
            <a:rPr kumimoji="1" lang="ja-JP" altLang="ja-JP" sz="1100" b="0">
              <a:solidFill>
                <a:schemeClr val="dk1"/>
              </a:solidFill>
              <a:effectLst/>
              <a:latin typeface="+mn-lt"/>
              <a:ea typeface="+mn-ea"/>
              <a:cs typeface="+mn-cs"/>
            </a:rPr>
            <a:t>億円）した。</a:t>
          </a:r>
          <a:endParaRPr lang="ja-JP" altLang="ja-JP" sz="1400">
            <a:effectLst/>
          </a:endParaRPr>
        </a:p>
        <a:p>
          <a:r>
            <a:rPr kumimoji="1" lang="ja-JP" altLang="ja-JP" sz="1100" b="0">
              <a:solidFill>
                <a:schemeClr val="dk1"/>
              </a:solidFill>
              <a:effectLst/>
              <a:latin typeface="+mn-lt"/>
              <a:ea typeface="+mn-ea"/>
              <a:cs typeface="+mn-cs"/>
            </a:rPr>
            <a:t>　今後も社会保障費は増加が見込まれるため、財源の確保に努めていく。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35B88D83-97A3-4E1F-BA48-2F449E4DA108}"/>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7D8518F3-2624-4542-9923-E1F5FF3629B3}"/>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582FA5DD-56AE-4161-B112-A133B9094DC2}"/>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BC1402F9-C53F-4535-A75B-E3440900849B}"/>
            </a:ext>
          </a:extLst>
        </xdr:cNvPr>
        <xdr:cNvCxnSpPr/>
      </xdr:nvCxnSpPr>
      <xdr:spPr>
        <a:xfrm>
          <a:off x="714375"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A33C4390-654F-4A8F-8FB5-6D06236C9985}"/>
            </a:ext>
          </a:extLst>
        </xdr:cNvPr>
        <xdr:cNvSpPr txBox="1"/>
      </xdr:nvSpPr>
      <xdr:spPr>
        <a:xfrm>
          <a:off x="23812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7F2059DE-BF40-4557-BDE5-D21C4119B4EF}"/>
            </a:ext>
          </a:extLst>
        </xdr:cNvPr>
        <xdr:cNvCxnSpPr/>
      </xdr:nvCxnSpPr>
      <xdr:spPr>
        <a:xfrm>
          <a:off x="714375"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ACDC5748-E57E-44AC-9179-DA49BF4E1043}"/>
            </a:ext>
          </a:extLst>
        </xdr:cNvPr>
        <xdr:cNvSpPr txBox="1"/>
      </xdr:nvSpPr>
      <xdr:spPr>
        <a:xfrm>
          <a:off x="23812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96B0A63D-DEE2-4195-AA8F-F69C00F42081}"/>
            </a:ext>
          </a:extLst>
        </xdr:cNvPr>
        <xdr:cNvCxnSpPr/>
      </xdr:nvCxnSpPr>
      <xdr:spPr>
        <a:xfrm>
          <a:off x="714375"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5A50423C-4B00-4A7E-B21B-C7CA7BEA687B}"/>
            </a:ext>
          </a:extLst>
        </xdr:cNvPr>
        <xdr:cNvSpPr txBox="1"/>
      </xdr:nvSpPr>
      <xdr:spPr>
        <a:xfrm>
          <a:off x="23812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2E62CE0F-AFB7-46D8-B9AB-F374D1F37999}"/>
            </a:ext>
          </a:extLst>
        </xdr:cNvPr>
        <xdr:cNvCxnSpPr/>
      </xdr:nvCxnSpPr>
      <xdr:spPr>
        <a:xfrm>
          <a:off x="714375"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5980374D-78F4-4EE2-94D8-4F8A5FB7B56C}"/>
            </a:ext>
          </a:extLst>
        </xdr:cNvPr>
        <xdr:cNvSpPr txBox="1"/>
      </xdr:nvSpPr>
      <xdr:spPr>
        <a:xfrm>
          <a:off x="23812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AA91D7BD-C1A9-4240-88F5-988364FC9E0E}"/>
            </a:ext>
          </a:extLst>
        </xdr:cNvPr>
        <xdr:cNvCxnSpPr/>
      </xdr:nvCxnSpPr>
      <xdr:spPr>
        <a:xfrm>
          <a:off x="714375"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96598EB5-774F-4A90-8FB0-AF8C23966DCE}"/>
            </a:ext>
          </a:extLst>
        </xdr:cNvPr>
        <xdr:cNvSpPr txBox="1"/>
      </xdr:nvSpPr>
      <xdr:spPr>
        <a:xfrm>
          <a:off x="23812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C1EC4F66-65BF-4E72-A28C-92C87FF8256B}"/>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15B45A05-56DA-471F-BDC4-8659956C3D9D}"/>
            </a:ext>
          </a:extLst>
        </xdr:cNvPr>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9F985FC2-A2FC-4A72-A485-091811C5B11B}"/>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5C668790-0C47-4561-8B0F-CD47DCF41C37}"/>
            </a:ext>
          </a:extLst>
        </xdr:cNvPr>
        <xdr:cNvCxnSpPr/>
      </xdr:nvCxnSpPr>
      <xdr:spPr>
        <a:xfrm flipV="1">
          <a:off x="4445000" y="8769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44C25488-25C0-4FB0-AB00-DA797BE23EED}"/>
            </a:ext>
          </a:extLst>
        </xdr:cNvPr>
        <xdr:cNvSpPr txBox="1"/>
      </xdr:nvSpPr>
      <xdr:spPr>
        <a:xfrm>
          <a:off x="45339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4C35F32A-2700-4CC1-AE58-340FCF4296F2}"/>
            </a:ext>
          </a:extLst>
        </xdr:cNvPr>
        <xdr:cNvCxnSpPr/>
      </xdr:nvCxnSpPr>
      <xdr:spPr>
        <a:xfrm>
          <a:off x="4371975" y="10274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F3D831E7-AB75-4928-BCA6-568FA29335F0}"/>
            </a:ext>
          </a:extLst>
        </xdr:cNvPr>
        <xdr:cNvSpPr txBox="1"/>
      </xdr:nvSpPr>
      <xdr:spPr>
        <a:xfrm>
          <a:off x="4533900" y="852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FD5CD0BE-353D-45A6-AD2A-D72E8FFAE6A5}"/>
            </a:ext>
          </a:extLst>
        </xdr:cNvPr>
        <xdr:cNvCxnSpPr/>
      </xdr:nvCxnSpPr>
      <xdr:spPr>
        <a:xfrm>
          <a:off x="4371975" y="8769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69850</xdr:rowOff>
    </xdr:to>
    <xdr:cxnSp macro="">
      <xdr:nvCxnSpPr>
        <xdr:cNvPr id="190" name="直線コネクタ 189">
          <a:extLst>
            <a:ext uri="{FF2B5EF4-FFF2-40B4-BE49-F238E27FC236}">
              <a16:creationId xmlns:a16="http://schemas.microsoft.com/office/drawing/2014/main" id="{0B22E1B9-0983-4C0D-A6A1-F787DE5821CE}"/>
            </a:ext>
          </a:extLst>
        </xdr:cNvPr>
        <xdr:cNvCxnSpPr/>
      </xdr:nvCxnSpPr>
      <xdr:spPr>
        <a:xfrm>
          <a:off x="3679825" y="9398000"/>
          <a:ext cx="765175"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63A9E59E-8E15-4DBD-9AD5-E7AC7B07C3BA}"/>
            </a:ext>
          </a:extLst>
        </xdr:cNvPr>
        <xdr:cNvSpPr txBox="1"/>
      </xdr:nvSpPr>
      <xdr:spPr>
        <a:xfrm>
          <a:off x="4533900" y="9414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E77E0D56-C8C3-4867-A695-C3D4DCAE1D0C}"/>
            </a:ext>
          </a:extLst>
        </xdr:cNvPr>
        <xdr:cNvSpPr/>
      </xdr:nvSpPr>
      <xdr:spPr>
        <a:xfrm>
          <a:off x="4410075" y="944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69850</xdr:rowOff>
    </xdr:to>
    <xdr:cxnSp macro="">
      <xdr:nvCxnSpPr>
        <xdr:cNvPr id="193" name="直線コネクタ 192">
          <a:extLst>
            <a:ext uri="{FF2B5EF4-FFF2-40B4-BE49-F238E27FC236}">
              <a16:creationId xmlns:a16="http://schemas.microsoft.com/office/drawing/2014/main" id="{8EF805E4-2838-4CB0-8401-55ADE6161A65}"/>
            </a:ext>
          </a:extLst>
        </xdr:cNvPr>
        <xdr:cNvCxnSpPr/>
      </xdr:nvCxnSpPr>
      <xdr:spPr>
        <a:xfrm flipV="1">
          <a:off x="2860675" y="9398000"/>
          <a:ext cx="81915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A0C922C4-B2A7-472E-B0EF-2D5948908C5E}"/>
            </a:ext>
          </a:extLst>
        </xdr:cNvPr>
        <xdr:cNvSpPr/>
      </xdr:nvSpPr>
      <xdr:spPr>
        <a:xfrm>
          <a:off x="3635375" y="93853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148626D7-9A91-4B31-8B41-34631E547CDE}"/>
            </a:ext>
          </a:extLst>
        </xdr:cNvPr>
        <xdr:cNvSpPr txBox="1"/>
      </xdr:nvSpPr>
      <xdr:spPr>
        <a:xfrm>
          <a:off x="332105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120650</xdr:rowOff>
    </xdr:to>
    <xdr:cxnSp macro="">
      <xdr:nvCxnSpPr>
        <xdr:cNvPr id="196" name="直線コネクタ 195">
          <a:extLst>
            <a:ext uri="{FF2B5EF4-FFF2-40B4-BE49-F238E27FC236}">
              <a16:creationId xmlns:a16="http://schemas.microsoft.com/office/drawing/2014/main" id="{FCFBC701-B635-41FE-B1F9-8FDD34AAB761}"/>
            </a:ext>
          </a:extLst>
        </xdr:cNvPr>
        <xdr:cNvCxnSpPr/>
      </xdr:nvCxnSpPr>
      <xdr:spPr>
        <a:xfrm flipV="1">
          <a:off x="2035175" y="9480550"/>
          <a:ext cx="8255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E2FDD5F2-8436-4C67-A754-4192E4DD4A33}"/>
            </a:ext>
          </a:extLst>
        </xdr:cNvPr>
        <xdr:cNvSpPr/>
      </xdr:nvSpPr>
      <xdr:spPr>
        <a:xfrm>
          <a:off x="2809875"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95408465-6B1A-4FBC-86AF-3D0E9D31E78F}"/>
            </a:ext>
          </a:extLst>
        </xdr:cNvPr>
        <xdr:cNvSpPr txBox="1"/>
      </xdr:nvSpPr>
      <xdr:spPr>
        <a:xfrm>
          <a:off x="2511425" y="921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120650</xdr:rowOff>
    </xdr:to>
    <xdr:cxnSp macro="">
      <xdr:nvCxnSpPr>
        <xdr:cNvPr id="199" name="直線コネクタ 198">
          <a:extLst>
            <a:ext uri="{FF2B5EF4-FFF2-40B4-BE49-F238E27FC236}">
              <a16:creationId xmlns:a16="http://schemas.microsoft.com/office/drawing/2014/main" id="{3CFE6BB9-07C7-4CDD-AE3D-8D644FA5A2D9}"/>
            </a:ext>
          </a:extLst>
        </xdr:cNvPr>
        <xdr:cNvCxnSpPr/>
      </xdr:nvCxnSpPr>
      <xdr:spPr>
        <a:xfrm>
          <a:off x="1225550" y="9429750"/>
          <a:ext cx="809625"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4BC2623-C0DD-4EF9-A303-E0257D6FDEB4}"/>
            </a:ext>
          </a:extLst>
        </xdr:cNvPr>
        <xdr:cNvSpPr/>
      </xdr:nvSpPr>
      <xdr:spPr>
        <a:xfrm>
          <a:off x="2000250" y="95313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4383EAEF-8C6B-4BA8-A1B9-322A79EF49CB}"/>
            </a:ext>
          </a:extLst>
        </xdr:cNvPr>
        <xdr:cNvSpPr txBox="1"/>
      </xdr:nvSpPr>
      <xdr:spPr>
        <a:xfrm>
          <a:off x="1685925"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98F07165-F627-4104-B28A-35A2EBDB7CDA}"/>
            </a:ext>
          </a:extLst>
        </xdr:cNvPr>
        <xdr:cNvSpPr/>
      </xdr:nvSpPr>
      <xdr:spPr>
        <a:xfrm>
          <a:off x="1174750" y="945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990EA1B9-7CF9-490B-B04E-05BF7B203509}"/>
            </a:ext>
          </a:extLst>
        </xdr:cNvPr>
        <xdr:cNvSpPr txBox="1"/>
      </xdr:nvSpPr>
      <xdr:spPr>
        <a:xfrm>
          <a:off x="8763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7C2AAABD-67C9-4527-9ECD-F2908E01AE48}"/>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9894823E-72FB-4E5B-982B-4A106B40EDBB}"/>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FD637370-94EF-483A-B38F-987441A8A5BE}"/>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5390532B-F9B6-41DC-B7E6-271CEC399ACD}"/>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17B02249-57A3-4519-A526-20993A9ABFA1}"/>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A5D5B8BE-A228-45A5-8DBA-951A34D0A8D7}"/>
            </a:ext>
          </a:extLst>
        </xdr:cNvPr>
        <xdr:cNvSpPr/>
      </xdr:nvSpPr>
      <xdr:spPr>
        <a:xfrm>
          <a:off x="4410075" y="94297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10" name="扶助費該当値テキスト">
          <a:extLst>
            <a:ext uri="{FF2B5EF4-FFF2-40B4-BE49-F238E27FC236}">
              <a16:creationId xmlns:a16="http://schemas.microsoft.com/office/drawing/2014/main" id="{A8735ABC-2D06-4207-9504-288E7E34F39A}"/>
            </a:ext>
          </a:extLst>
        </xdr:cNvPr>
        <xdr:cNvSpPr txBox="1"/>
      </xdr:nvSpPr>
      <xdr:spPr>
        <a:xfrm>
          <a:off x="4533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11" name="楕円 210">
          <a:extLst>
            <a:ext uri="{FF2B5EF4-FFF2-40B4-BE49-F238E27FC236}">
              <a16:creationId xmlns:a16="http://schemas.microsoft.com/office/drawing/2014/main" id="{C416E67F-6874-493C-990F-62AB7FB2ABAF}"/>
            </a:ext>
          </a:extLst>
        </xdr:cNvPr>
        <xdr:cNvSpPr/>
      </xdr:nvSpPr>
      <xdr:spPr>
        <a:xfrm>
          <a:off x="3635375" y="9347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12" name="テキスト ボックス 211">
          <a:extLst>
            <a:ext uri="{FF2B5EF4-FFF2-40B4-BE49-F238E27FC236}">
              <a16:creationId xmlns:a16="http://schemas.microsoft.com/office/drawing/2014/main" id="{DD20E378-F714-45C4-AFD3-A0A73FFF5882}"/>
            </a:ext>
          </a:extLst>
        </xdr:cNvPr>
        <xdr:cNvSpPr txBox="1"/>
      </xdr:nvSpPr>
      <xdr:spPr>
        <a:xfrm>
          <a:off x="332105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a:extLst>
            <a:ext uri="{FF2B5EF4-FFF2-40B4-BE49-F238E27FC236}">
              <a16:creationId xmlns:a16="http://schemas.microsoft.com/office/drawing/2014/main" id="{A902AA03-963F-4EE4-8749-5F362A232B45}"/>
            </a:ext>
          </a:extLst>
        </xdr:cNvPr>
        <xdr:cNvSpPr/>
      </xdr:nvSpPr>
      <xdr:spPr>
        <a:xfrm>
          <a:off x="2809875"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F45F4C2B-EED6-433D-8DF9-3CA94FCFCAE6}"/>
            </a:ext>
          </a:extLst>
        </xdr:cNvPr>
        <xdr:cNvSpPr txBox="1"/>
      </xdr:nvSpPr>
      <xdr:spPr>
        <a:xfrm>
          <a:off x="2511425"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5" name="楕円 214">
          <a:extLst>
            <a:ext uri="{FF2B5EF4-FFF2-40B4-BE49-F238E27FC236}">
              <a16:creationId xmlns:a16="http://schemas.microsoft.com/office/drawing/2014/main" id="{437C8088-1F81-4DA5-BA11-070C8C642A89}"/>
            </a:ext>
          </a:extLst>
        </xdr:cNvPr>
        <xdr:cNvSpPr/>
      </xdr:nvSpPr>
      <xdr:spPr>
        <a:xfrm>
          <a:off x="2000250" y="9480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6" name="テキスト ボックス 215">
          <a:extLst>
            <a:ext uri="{FF2B5EF4-FFF2-40B4-BE49-F238E27FC236}">
              <a16:creationId xmlns:a16="http://schemas.microsoft.com/office/drawing/2014/main" id="{8ECF1C32-659E-4E0A-A96B-EBD2E6411512}"/>
            </a:ext>
          </a:extLst>
        </xdr:cNvPr>
        <xdr:cNvSpPr txBox="1"/>
      </xdr:nvSpPr>
      <xdr:spPr>
        <a:xfrm>
          <a:off x="1685925"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a:extLst>
            <a:ext uri="{FF2B5EF4-FFF2-40B4-BE49-F238E27FC236}">
              <a16:creationId xmlns:a16="http://schemas.microsoft.com/office/drawing/2014/main" id="{E444D7E1-31EB-48F7-A204-2BA9ABAAB5B3}"/>
            </a:ext>
          </a:extLst>
        </xdr:cNvPr>
        <xdr:cNvSpPr/>
      </xdr:nvSpPr>
      <xdr:spPr>
        <a:xfrm>
          <a:off x="1174750" y="9385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8" name="テキスト ボックス 217">
          <a:extLst>
            <a:ext uri="{FF2B5EF4-FFF2-40B4-BE49-F238E27FC236}">
              <a16:creationId xmlns:a16="http://schemas.microsoft.com/office/drawing/2014/main" id="{A93E76DB-4932-476D-A65E-3B8975AD4E48}"/>
            </a:ext>
          </a:extLst>
        </xdr:cNvPr>
        <xdr:cNvSpPr txBox="1"/>
      </xdr:nvSpPr>
      <xdr:spPr>
        <a:xfrm>
          <a:off x="8763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6DF2C306-81D1-4CBE-A99E-A47753BE6CC3}"/>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D0734B21-3D8B-4A4B-B472-8D2E8DD8F8A3}"/>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38DCA03F-9AFD-423D-975E-A6BE800B73EB}"/>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D8BFBCB1-605B-4C0A-ADEF-CAFAEB7FA10F}"/>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2BAA9D9D-4631-42CE-9DFE-9C301968C467}"/>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AFB9279D-4DB0-4D2C-AD0C-96B1239D934F}"/>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13000A5C-8BA3-42F4-AC69-FFF4201EB27A}"/>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8DD01220-6A44-4192-9629-976C764A4AB1}"/>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421E766F-31FD-456C-8523-26DBB168E8DC}"/>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5BD0ADCA-0039-4416-BDC8-009E26DC2A42}"/>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648B3F8-57C0-433F-95D8-7115BDF0FFFC}"/>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後期高齢者医療医療費への繰出金の増（</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億円）や、介護保険費への繰出金の増（</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億円）、国民健康保険費への繰出金の減（▲</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億円）などにより、前年度に比べ</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億円増加している。</a:t>
          </a:r>
          <a:endParaRPr lang="ja-JP" altLang="ja-JP" sz="1400">
            <a:effectLst/>
          </a:endParaRPr>
        </a:p>
        <a:p>
          <a:r>
            <a:rPr kumimoji="1" lang="ja-JP" altLang="ja-JP" sz="1100">
              <a:solidFill>
                <a:schemeClr val="dk1"/>
              </a:solidFill>
              <a:effectLst/>
              <a:latin typeface="+mn-lt"/>
              <a:ea typeface="+mn-ea"/>
              <a:cs typeface="+mn-cs"/>
            </a:rPr>
            <a:t>　社会保障繰出金は今後も増加が見込まれるため、健康寿命の延伸や介護予防などに取り組むことで、経費の適正化に努めていく。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EA269213-139F-40DA-A021-9CB94B09208F}"/>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1D27AD20-ECA9-4A44-96A6-3E56B35A5F05}"/>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DAC70A07-701B-4788-9281-F80708D4D93E}"/>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DD411969-4CCE-4D2B-A442-BE6F1215B244}"/>
            </a:ext>
          </a:extLst>
        </xdr:cNvPr>
        <xdr:cNvCxnSpPr/>
      </xdr:nvCxnSpPr>
      <xdr:spPr>
        <a:xfrm>
          <a:off x="11461750"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8C4C0287-A859-4449-87BB-3ECA1794D753}"/>
            </a:ext>
          </a:extLst>
        </xdr:cNvPr>
        <xdr:cNvSpPr txBox="1"/>
      </xdr:nvSpPr>
      <xdr:spPr>
        <a:xfrm>
          <a:off x="1100137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DF1BCAA6-2862-41BB-87A7-4E71C7BBF5D9}"/>
            </a:ext>
          </a:extLst>
        </xdr:cNvPr>
        <xdr:cNvCxnSpPr/>
      </xdr:nvCxnSpPr>
      <xdr:spPr>
        <a:xfrm>
          <a:off x="11461750"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3BAB9ED7-1357-4586-BCF8-C67689E9228C}"/>
            </a:ext>
          </a:extLst>
        </xdr:cNvPr>
        <xdr:cNvSpPr txBox="1"/>
      </xdr:nvSpPr>
      <xdr:spPr>
        <a:xfrm>
          <a:off x="1100137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7E3CD17E-27A9-4DFA-84B9-5535782C4ECF}"/>
            </a:ext>
          </a:extLst>
        </xdr:cNvPr>
        <xdr:cNvCxnSpPr/>
      </xdr:nvCxnSpPr>
      <xdr:spPr>
        <a:xfrm>
          <a:off x="11461750"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87576CBB-AE73-4324-A2BB-0ADE447F977C}"/>
            </a:ext>
          </a:extLst>
        </xdr:cNvPr>
        <xdr:cNvSpPr txBox="1"/>
      </xdr:nvSpPr>
      <xdr:spPr>
        <a:xfrm>
          <a:off x="1100137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D4E9AB80-1658-4650-8F42-9F3216D604F0}"/>
            </a:ext>
          </a:extLst>
        </xdr:cNvPr>
        <xdr:cNvCxnSpPr/>
      </xdr:nvCxnSpPr>
      <xdr:spPr>
        <a:xfrm>
          <a:off x="11461750"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E0E8E60C-C3B3-45B2-83B0-E04F8EDEB615}"/>
            </a:ext>
          </a:extLst>
        </xdr:cNvPr>
        <xdr:cNvSpPr txBox="1"/>
      </xdr:nvSpPr>
      <xdr:spPr>
        <a:xfrm>
          <a:off x="1100137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DB70E738-0EC6-4A3C-A3F8-971BFBAB3B76}"/>
            </a:ext>
          </a:extLst>
        </xdr:cNvPr>
        <xdr:cNvCxnSpPr/>
      </xdr:nvCxnSpPr>
      <xdr:spPr>
        <a:xfrm>
          <a:off x="11461750"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21FBDE7-4FAD-4750-8774-D5B87018CEBE}"/>
            </a:ext>
          </a:extLst>
        </xdr:cNvPr>
        <xdr:cNvSpPr txBox="1"/>
      </xdr:nvSpPr>
      <xdr:spPr>
        <a:xfrm>
          <a:off x="1100137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88D5922D-6EE1-48AC-8666-711F4390C843}"/>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AB4ED337-98CF-4EF4-B84C-18D4C7D5CBF2}"/>
            </a:ext>
          </a:extLst>
        </xdr:cNvPr>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9BA126F7-1CCC-44F9-A4D8-DA3ACF4924CE}"/>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67501398-9997-43F9-BCE1-363703F8B880}"/>
            </a:ext>
          </a:extLst>
        </xdr:cNvPr>
        <xdr:cNvCxnSpPr/>
      </xdr:nvCxnSpPr>
      <xdr:spPr>
        <a:xfrm flipV="1">
          <a:off x="15208250" y="8820150"/>
          <a:ext cx="0" cy="141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4582C43B-DBD6-4E71-A9BE-4A0F2FDF6F3C}"/>
            </a:ext>
          </a:extLst>
        </xdr:cNvPr>
        <xdr:cNvSpPr txBox="1"/>
      </xdr:nvSpPr>
      <xdr:spPr>
        <a:xfrm>
          <a:off x="15284450" y="1021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93DB7C50-C04D-438B-B9FC-25B9AF795178}"/>
            </a:ext>
          </a:extLst>
        </xdr:cNvPr>
        <xdr:cNvCxnSpPr/>
      </xdr:nvCxnSpPr>
      <xdr:spPr>
        <a:xfrm>
          <a:off x="15119350" y="1023620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32703C6B-7439-4DA0-8AB2-8B6458875369}"/>
            </a:ext>
          </a:extLst>
        </xdr:cNvPr>
        <xdr:cNvSpPr txBox="1"/>
      </xdr:nvSpPr>
      <xdr:spPr>
        <a:xfrm>
          <a:off x="15284450" y="857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975D3F3F-5ABD-4CAE-B91B-D3CD7D75D7B8}"/>
            </a:ext>
          </a:extLst>
        </xdr:cNvPr>
        <xdr:cNvCxnSpPr/>
      </xdr:nvCxnSpPr>
      <xdr:spPr>
        <a:xfrm>
          <a:off x="15119350" y="882015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76200</xdr:rowOff>
    </xdr:to>
    <xdr:cxnSp macro="">
      <xdr:nvCxnSpPr>
        <xdr:cNvPr id="251" name="直線コネクタ 250">
          <a:extLst>
            <a:ext uri="{FF2B5EF4-FFF2-40B4-BE49-F238E27FC236}">
              <a16:creationId xmlns:a16="http://schemas.microsoft.com/office/drawing/2014/main" id="{466F61A6-0E09-4A74-A64B-6726083880B2}"/>
            </a:ext>
          </a:extLst>
        </xdr:cNvPr>
        <xdr:cNvCxnSpPr/>
      </xdr:nvCxnSpPr>
      <xdr:spPr>
        <a:xfrm>
          <a:off x="14433550" y="9569450"/>
          <a:ext cx="7747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F0C08A97-B049-4DA0-AEA7-6D615B78730B}"/>
            </a:ext>
          </a:extLst>
        </xdr:cNvPr>
        <xdr:cNvSpPr txBox="1"/>
      </xdr:nvSpPr>
      <xdr:spPr>
        <a:xfrm>
          <a:off x="15284450" y="945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452E82B3-12C5-4BF4-8C7D-2420170C7777}"/>
            </a:ext>
          </a:extLst>
        </xdr:cNvPr>
        <xdr:cNvSpPr/>
      </xdr:nvSpPr>
      <xdr:spPr>
        <a:xfrm>
          <a:off x="1515745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158750</xdr:rowOff>
    </xdr:from>
    <xdr:to>
      <xdr:col>78</xdr:col>
      <xdr:colOff>69850</xdr:colOff>
      <xdr:row>58</xdr:row>
      <xdr:rowOff>152400</xdr:rowOff>
    </xdr:to>
    <xdr:cxnSp macro="">
      <xdr:nvCxnSpPr>
        <xdr:cNvPr id="254" name="直線コネクタ 253">
          <a:extLst>
            <a:ext uri="{FF2B5EF4-FFF2-40B4-BE49-F238E27FC236}">
              <a16:creationId xmlns:a16="http://schemas.microsoft.com/office/drawing/2014/main" id="{A13518A0-0E26-4A83-B871-DE4A9F64FE43}"/>
            </a:ext>
          </a:extLst>
        </xdr:cNvPr>
        <xdr:cNvCxnSpPr/>
      </xdr:nvCxnSpPr>
      <xdr:spPr>
        <a:xfrm flipV="1">
          <a:off x="13623925" y="9569450"/>
          <a:ext cx="809625"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5581DE56-5230-436B-B813-BC85781D8710}"/>
            </a:ext>
          </a:extLst>
        </xdr:cNvPr>
        <xdr:cNvSpPr/>
      </xdr:nvSpPr>
      <xdr:spPr>
        <a:xfrm>
          <a:off x="14382750" y="9544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CBF47066-E6D5-48F9-A788-16961469B2CE}"/>
            </a:ext>
          </a:extLst>
        </xdr:cNvPr>
        <xdr:cNvSpPr txBox="1"/>
      </xdr:nvSpPr>
      <xdr:spPr>
        <a:xfrm>
          <a:off x="140843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101600</xdr:rowOff>
    </xdr:from>
    <xdr:to>
      <xdr:col>73</xdr:col>
      <xdr:colOff>180975</xdr:colOff>
      <xdr:row>58</xdr:row>
      <xdr:rowOff>152400</xdr:rowOff>
    </xdr:to>
    <xdr:cxnSp macro="">
      <xdr:nvCxnSpPr>
        <xdr:cNvPr id="257" name="直線コネクタ 256">
          <a:extLst>
            <a:ext uri="{FF2B5EF4-FFF2-40B4-BE49-F238E27FC236}">
              <a16:creationId xmlns:a16="http://schemas.microsoft.com/office/drawing/2014/main" id="{2E373BBC-F380-45E9-AF39-0DE344AFE353}"/>
            </a:ext>
          </a:extLst>
        </xdr:cNvPr>
        <xdr:cNvCxnSpPr/>
      </xdr:nvCxnSpPr>
      <xdr:spPr>
        <a:xfrm>
          <a:off x="12798425" y="9677400"/>
          <a:ext cx="8255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BAC5B3E1-2B01-4904-A9EB-FF95552A6E83}"/>
            </a:ext>
          </a:extLst>
        </xdr:cNvPr>
        <xdr:cNvSpPr/>
      </xdr:nvSpPr>
      <xdr:spPr>
        <a:xfrm>
          <a:off x="13573125" y="9601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62DA5182-65F5-4BDA-B251-A18BD468A102}"/>
            </a:ext>
          </a:extLst>
        </xdr:cNvPr>
        <xdr:cNvSpPr txBox="1"/>
      </xdr:nvSpPr>
      <xdr:spPr>
        <a:xfrm>
          <a:off x="1325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101600</xdr:rowOff>
    </xdr:to>
    <xdr:cxnSp macro="">
      <xdr:nvCxnSpPr>
        <xdr:cNvPr id="260" name="直線コネクタ 259">
          <a:extLst>
            <a:ext uri="{FF2B5EF4-FFF2-40B4-BE49-F238E27FC236}">
              <a16:creationId xmlns:a16="http://schemas.microsoft.com/office/drawing/2014/main" id="{C9CB6F84-E1D1-481A-BCE6-05CF025BFD65}"/>
            </a:ext>
          </a:extLst>
        </xdr:cNvPr>
        <xdr:cNvCxnSpPr/>
      </xdr:nvCxnSpPr>
      <xdr:spPr>
        <a:xfrm>
          <a:off x="11972925" y="9588500"/>
          <a:ext cx="8255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1E604F00-951B-4D5C-8297-BDF893CEC22F}"/>
            </a:ext>
          </a:extLst>
        </xdr:cNvPr>
        <xdr:cNvSpPr/>
      </xdr:nvSpPr>
      <xdr:spPr>
        <a:xfrm>
          <a:off x="12747625"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D325F5BC-A7B4-4EF9-9A67-BF2D751639E5}"/>
            </a:ext>
          </a:extLst>
        </xdr:cNvPr>
        <xdr:cNvSpPr txBox="1"/>
      </xdr:nvSpPr>
      <xdr:spPr>
        <a:xfrm>
          <a:off x="12449175"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EE6F0DA6-7DF0-4DC7-A07A-F66229FB21E8}"/>
            </a:ext>
          </a:extLst>
        </xdr:cNvPr>
        <xdr:cNvSpPr/>
      </xdr:nvSpPr>
      <xdr:spPr>
        <a:xfrm>
          <a:off x="11938000" y="96139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21453EA-2077-4468-81FF-323810000A57}"/>
            </a:ext>
          </a:extLst>
        </xdr:cNvPr>
        <xdr:cNvSpPr txBox="1"/>
      </xdr:nvSpPr>
      <xdr:spPr>
        <a:xfrm>
          <a:off x="11623675"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CE5B4B57-779A-454C-9BB6-2CBC9480D716}"/>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F649B64D-D3AE-4B36-80A3-9DFA565788DF}"/>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A12E89BF-6BDC-4E62-BD1F-A1099FEDE21B}"/>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68F7FCEA-9D83-4EEC-871E-81B86A0C4EF2}"/>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74DB61-376F-457B-A789-0912B126D54A}"/>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70" name="楕円 269">
          <a:extLst>
            <a:ext uri="{FF2B5EF4-FFF2-40B4-BE49-F238E27FC236}">
              <a16:creationId xmlns:a16="http://schemas.microsoft.com/office/drawing/2014/main" id="{956D9368-938E-4A6E-BAF3-230B21EFF319}"/>
            </a:ext>
          </a:extLst>
        </xdr:cNvPr>
        <xdr:cNvSpPr/>
      </xdr:nvSpPr>
      <xdr:spPr>
        <a:xfrm>
          <a:off x="1515745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168927</xdr:rowOff>
    </xdr:from>
    <xdr:ext cx="762000" cy="259045"/>
    <xdr:sp macro="" textlink="">
      <xdr:nvSpPr>
        <xdr:cNvPr id="271" name="その他該当値テキスト">
          <a:extLst>
            <a:ext uri="{FF2B5EF4-FFF2-40B4-BE49-F238E27FC236}">
              <a16:creationId xmlns:a16="http://schemas.microsoft.com/office/drawing/2014/main" id="{30783134-A022-449A-9DD3-D0AFBDFF9CEB}"/>
            </a:ext>
          </a:extLst>
        </xdr:cNvPr>
        <xdr:cNvSpPr txBox="1"/>
      </xdr:nvSpPr>
      <xdr:spPr>
        <a:xfrm>
          <a:off x="1528445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72" name="楕円 271">
          <a:extLst>
            <a:ext uri="{FF2B5EF4-FFF2-40B4-BE49-F238E27FC236}">
              <a16:creationId xmlns:a16="http://schemas.microsoft.com/office/drawing/2014/main" id="{343DDBBB-70BB-4D9D-8FAA-7B6B82226B80}"/>
            </a:ext>
          </a:extLst>
        </xdr:cNvPr>
        <xdr:cNvSpPr/>
      </xdr:nvSpPr>
      <xdr:spPr>
        <a:xfrm>
          <a:off x="14382750" y="9518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3" name="テキスト ボックス 272">
          <a:extLst>
            <a:ext uri="{FF2B5EF4-FFF2-40B4-BE49-F238E27FC236}">
              <a16:creationId xmlns:a16="http://schemas.microsoft.com/office/drawing/2014/main" id="{3F315CF0-289A-454F-BEE1-3105E476EFB0}"/>
            </a:ext>
          </a:extLst>
        </xdr:cNvPr>
        <xdr:cNvSpPr txBox="1"/>
      </xdr:nvSpPr>
      <xdr:spPr>
        <a:xfrm>
          <a:off x="140843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74" name="楕円 273">
          <a:extLst>
            <a:ext uri="{FF2B5EF4-FFF2-40B4-BE49-F238E27FC236}">
              <a16:creationId xmlns:a16="http://schemas.microsoft.com/office/drawing/2014/main" id="{0346DAC0-C6D9-4D85-8D54-5C1116D34BAD}"/>
            </a:ext>
          </a:extLst>
        </xdr:cNvPr>
        <xdr:cNvSpPr/>
      </xdr:nvSpPr>
      <xdr:spPr>
        <a:xfrm>
          <a:off x="13573125" y="96774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macro="" textlink="">
      <xdr:nvSpPr>
        <xdr:cNvPr id="275" name="テキスト ボックス 274">
          <a:extLst>
            <a:ext uri="{FF2B5EF4-FFF2-40B4-BE49-F238E27FC236}">
              <a16:creationId xmlns:a16="http://schemas.microsoft.com/office/drawing/2014/main" id="{652EFAB2-1EAD-4A35-B844-28C01EC7B565}"/>
            </a:ext>
          </a:extLst>
        </xdr:cNvPr>
        <xdr:cNvSpPr txBox="1"/>
      </xdr:nvSpPr>
      <xdr:spPr>
        <a:xfrm>
          <a:off x="13258800" y="975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6" name="楕円 275">
          <a:extLst>
            <a:ext uri="{FF2B5EF4-FFF2-40B4-BE49-F238E27FC236}">
              <a16:creationId xmlns:a16="http://schemas.microsoft.com/office/drawing/2014/main" id="{4E0180DC-1430-4BF8-9728-F1CA19BF7C25}"/>
            </a:ext>
          </a:extLst>
        </xdr:cNvPr>
        <xdr:cNvSpPr/>
      </xdr:nvSpPr>
      <xdr:spPr>
        <a:xfrm>
          <a:off x="12747625"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137177</xdr:rowOff>
    </xdr:from>
    <xdr:ext cx="762000" cy="259045"/>
    <xdr:sp macro="" textlink="">
      <xdr:nvSpPr>
        <xdr:cNvPr id="277" name="テキスト ボックス 276">
          <a:extLst>
            <a:ext uri="{FF2B5EF4-FFF2-40B4-BE49-F238E27FC236}">
              <a16:creationId xmlns:a16="http://schemas.microsoft.com/office/drawing/2014/main" id="{BBE58B4B-0369-4E08-AA99-E9098553DF91}"/>
            </a:ext>
          </a:extLst>
        </xdr:cNvPr>
        <xdr:cNvSpPr txBox="1"/>
      </xdr:nvSpPr>
      <xdr:spPr>
        <a:xfrm>
          <a:off x="12449175"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a:extLst>
            <a:ext uri="{FF2B5EF4-FFF2-40B4-BE49-F238E27FC236}">
              <a16:creationId xmlns:a16="http://schemas.microsoft.com/office/drawing/2014/main" id="{7F3F4187-384B-44D1-88B5-56A0A8016380}"/>
            </a:ext>
          </a:extLst>
        </xdr:cNvPr>
        <xdr:cNvSpPr/>
      </xdr:nvSpPr>
      <xdr:spPr>
        <a:xfrm>
          <a:off x="11938000" y="95440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9" name="テキスト ボックス 278">
          <a:extLst>
            <a:ext uri="{FF2B5EF4-FFF2-40B4-BE49-F238E27FC236}">
              <a16:creationId xmlns:a16="http://schemas.microsoft.com/office/drawing/2014/main" id="{D98556DA-D578-4A67-AEAF-2A89FAFBB537}"/>
            </a:ext>
          </a:extLst>
        </xdr:cNvPr>
        <xdr:cNvSpPr txBox="1"/>
      </xdr:nvSpPr>
      <xdr:spPr>
        <a:xfrm>
          <a:off x="11623675"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46A790A0-E029-4E93-8ED3-545EF8F45AD2}"/>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92F16450-2A61-49D0-8B8B-561008A5539E}"/>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35D166E3-F35B-47F4-836B-4D0E658EBBEB}"/>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B9725CD5-D6C3-49D7-A5DB-EC3EDFB6D0FA}"/>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1B597023-A358-4AFB-9D2C-A81E6766B3B3}"/>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4742EC12-1A6A-4C0D-9C88-20BE2353684B}"/>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A5CB11F5-8572-4EC7-9DEF-8D3C75809A6F}"/>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55EF810B-03A7-4F99-BC9F-E54F55578BB1}"/>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D20B2191-01DA-412D-8AD7-DC75884C5BC3}"/>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F7C4FA9A-5164-45FE-B62B-8505C7252D26}"/>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3BC8BA07-4086-4831-A5E7-6077964573FE}"/>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補助費等は下水道事業会計への負担金・補助金（▲</a:t>
          </a:r>
          <a:r>
            <a:rPr lang="en-US" altLang="ja-JP" sz="1100" b="0" i="0">
              <a:solidFill>
                <a:schemeClr val="dk1"/>
              </a:solidFill>
              <a:effectLst/>
              <a:latin typeface="+mn-lt"/>
              <a:ea typeface="+mn-ea"/>
              <a:cs typeface="+mn-cs"/>
            </a:rPr>
            <a:t>1.3</a:t>
          </a:r>
          <a:r>
            <a:rPr lang="ja-JP" altLang="ja-JP" sz="1100" b="0" i="0">
              <a:solidFill>
                <a:schemeClr val="dk1"/>
              </a:solidFill>
              <a:effectLst/>
              <a:latin typeface="+mn-lt"/>
              <a:ea typeface="+mn-ea"/>
              <a:cs typeface="+mn-cs"/>
            </a:rPr>
            <a:t>億円）の減などにより、前年度と比べ</a:t>
          </a:r>
          <a:r>
            <a:rPr lang="en-US" altLang="ja-JP" sz="1100" b="0" i="0">
              <a:solidFill>
                <a:schemeClr val="dk1"/>
              </a:solidFill>
              <a:effectLst/>
              <a:latin typeface="+mn-lt"/>
              <a:ea typeface="+mn-ea"/>
              <a:cs typeface="+mn-cs"/>
            </a:rPr>
            <a:t>0.6</a:t>
          </a:r>
          <a:r>
            <a:rPr lang="ja-JP" altLang="ja-JP" sz="1100" b="0" i="0">
              <a:solidFill>
                <a:schemeClr val="dk1"/>
              </a:solidFill>
              <a:effectLst/>
              <a:latin typeface="+mn-lt"/>
              <a:ea typeface="+mn-ea"/>
              <a:cs typeface="+mn-cs"/>
            </a:rPr>
            <a:t>億円減少したものの、分母である経常一般財源収入が</a:t>
          </a:r>
          <a:r>
            <a:rPr lang="en-US" altLang="ja-JP" sz="1100" b="0" i="0">
              <a:solidFill>
                <a:schemeClr val="dk1"/>
              </a:solidFill>
              <a:effectLst/>
              <a:latin typeface="+mn-lt"/>
              <a:ea typeface="+mn-ea"/>
              <a:cs typeface="+mn-cs"/>
            </a:rPr>
            <a:t>22.2</a:t>
          </a:r>
          <a:r>
            <a:rPr lang="ja-JP" altLang="ja-JP" sz="1100" b="0" i="0">
              <a:solidFill>
                <a:schemeClr val="dk1"/>
              </a:solidFill>
              <a:effectLst/>
              <a:latin typeface="+mn-lt"/>
              <a:ea typeface="+mn-ea"/>
              <a:cs typeface="+mn-cs"/>
            </a:rPr>
            <a:t>億円減少したので、比率としては増加した。</a:t>
          </a:r>
          <a:r>
            <a:rPr kumimoji="1" lang="ja-JP" altLang="ja-JP" sz="1100">
              <a:solidFill>
                <a:schemeClr val="dk1"/>
              </a:solidFill>
              <a:effectLst/>
              <a:latin typeface="+mn-lt"/>
              <a:ea typeface="+mn-ea"/>
              <a:cs typeface="+mn-cs"/>
            </a:rPr>
            <a:t>今後も補助金の効果や必要性などの見直しを継続的に進めていく。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E057E9FB-D9DA-4FCF-BC8D-79E76FE8E406}"/>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AA18E65B-2379-4148-A72A-47A441648536}"/>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29F01DF0-A02C-4F99-9980-10EB5CD2E081}"/>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D2B8F661-7579-4B6D-90E1-16CBE963865A}"/>
            </a:ext>
          </a:extLst>
        </xdr:cNvPr>
        <xdr:cNvCxnSpPr/>
      </xdr:nvCxnSpPr>
      <xdr:spPr>
        <a:xfrm>
          <a:off x="11461750" y="6915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267E5A38-954B-4053-A530-67A898A09E7E}"/>
            </a:ext>
          </a:extLst>
        </xdr:cNvPr>
        <xdr:cNvSpPr txBox="1"/>
      </xdr:nvSpPr>
      <xdr:spPr>
        <a:xfrm>
          <a:off x="11001375" y="677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3548FDAB-2F05-45D2-AF31-D148240F5A5C}"/>
            </a:ext>
          </a:extLst>
        </xdr:cNvPr>
        <xdr:cNvCxnSpPr/>
      </xdr:nvCxnSpPr>
      <xdr:spPr>
        <a:xfrm>
          <a:off x="11461750" y="6546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A8DEF616-BCC4-4DD5-8F0D-32C49F86FD21}"/>
            </a:ext>
          </a:extLst>
        </xdr:cNvPr>
        <xdr:cNvSpPr txBox="1"/>
      </xdr:nvSpPr>
      <xdr:spPr>
        <a:xfrm>
          <a:off x="11001375" y="6410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4724CFFD-8FF5-413C-9F37-AD7242DCD04B}"/>
            </a:ext>
          </a:extLst>
        </xdr:cNvPr>
        <xdr:cNvCxnSpPr/>
      </xdr:nvCxnSpPr>
      <xdr:spPr>
        <a:xfrm>
          <a:off x="11461750" y="6178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23AE24AD-7BB9-4368-B2DC-CF863D12255D}"/>
            </a:ext>
          </a:extLst>
        </xdr:cNvPr>
        <xdr:cNvSpPr txBox="1"/>
      </xdr:nvSpPr>
      <xdr:spPr>
        <a:xfrm>
          <a:off x="1100137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46A1ABC4-9E85-4910-8449-1CC81AC2F6D4}"/>
            </a:ext>
          </a:extLst>
        </xdr:cNvPr>
        <xdr:cNvCxnSpPr/>
      </xdr:nvCxnSpPr>
      <xdr:spPr>
        <a:xfrm>
          <a:off x="11461750" y="5810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EE04B055-94A1-43B7-A35E-06D8FFCA4453}"/>
            </a:ext>
          </a:extLst>
        </xdr:cNvPr>
        <xdr:cNvSpPr txBox="1"/>
      </xdr:nvSpPr>
      <xdr:spPr>
        <a:xfrm>
          <a:off x="11001375" y="5674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65AAC357-3366-4D91-854C-7129819121AA}"/>
            </a:ext>
          </a:extLst>
        </xdr:cNvPr>
        <xdr:cNvCxnSpPr/>
      </xdr:nvCxnSpPr>
      <xdr:spPr>
        <a:xfrm>
          <a:off x="11461750" y="544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841BC88-E854-4853-83CF-9D55E91CC52B}"/>
            </a:ext>
          </a:extLst>
        </xdr:cNvPr>
        <xdr:cNvSpPr txBox="1"/>
      </xdr:nvSpPr>
      <xdr:spPr>
        <a:xfrm>
          <a:off x="11001375" y="530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6A7BC8C6-7D5D-4E38-BF07-FE6ED7C1E6E0}"/>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E4F20A8B-674C-4FC9-B059-BDE05A822964}"/>
            </a:ext>
          </a:extLst>
        </xdr:cNvPr>
        <xdr:cNvSpPr txBox="1"/>
      </xdr:nvSpPr>
      <xdr:spPr>
        <a:xfrm>
          <a:off x="1100137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862F1828-B553-4F9B-B4EF-491159844AE9}"/>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78778FBF-7E74-44B5-B313-0EBB4ED45BAE}"/>
            </a:ext>
          </a:extLst>
        </xdr:cNvPr>
        <xdr:cNvCxnSpPr/>
      </xdr:nvCxnSpPr>
      <xdr:spPr>
        <a:xfrm flipV="1">
          <a:off x="15208250" y="5349240"/>
          <a:ext cx="0" cy="132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36C0DDAB-52D8-4D49-BB60-B24AEFB70595}"/>
            </a:ext>
          </a:extLst>
        </xdr:cNvPr>
        <xdr:cNvSpPr txBox="1"/>
      </xdr:nvSpPr>
      <xdr:spPr>
        <a:xfrm>
          <a:off x="15284450" y="664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36E1A7B3-2B03-4151-8637-1B290B5DDB24}"/>
            </a:ext>
          </a:extLst>
        </xdr:cNvPr>
        <xdr:cNvCxnSpPr/>
      </xdr:nvCxnSpPr>
      <xdr:spPr>
        <a:xfrm>
          <a:off x="15119350" y="667766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DB7A532D-8E08-4130-ADB3-B3823DAB1853}"/>
            </a:ext>
          </a:extLst>
        </xdr:cNvPr>
        <xdr:cNvSpPr txBox="1"/>
      </xdr:nvSpPr>
      <xdr:spPr>
        <a:xfrm>
          <a:off x="15284450" y="510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2EAEA1C5-DC46-4B1A-86D9-3E84D5BE2BEF}"/>
            </a:ext>
          </a:extLst>
        </xdr:cNvPr>
        <xdr:cNvCxnSpPr/>
      </xdr:nvCxnSpPr>
      <xdr:spPr>
        <a:xfrm>
          <a:off x="15119350" y="534924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20320</xdr:rowOff>
    </xdr:from>
    <xdr:to>
      <xdr:col>82</xdr:col>
      <xdr:colOff>107950</xdr:colOff>
      <xdr:row>34</xdr:row>
      <xdr:rowOff>27940</xdr:rowOff>
    </xdr:to>
    <xdr:cxnSp macro="">
      <xdr:nvCxnSpPr>
        <xdr:cNvPr id="312" name="直線コネクタ 311">
          <a:extLst>
            <a:ext uri="{FF2B5EF4-FFF2-40B4-BE49-F238E27FC236}">
              <a16:creationId xmlns:a16="http://schemas.microsoft.com/office/drawing/2014/main" id="{1F0A8380-53EE-4DD1-996D-3A642ECA68DD}"/>
            </a:ext>
          </a:extLst>
        </xdr:cNvPr>
        <xdr:cNvCxnSpPr/>
      </xdr:nvCxnSpPr>
      <xdr:spPr>
        <a:xfrm>
          <a:off x="14433550" y="563372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4E31FC02-9B14-4463-8E29-DDC0BC3F0FA3}"/>
            </a:ext>
          </a:extLst>
        </xdr:cNvPr>
        <xdr:cNvSpPr txBox="1"/>
      </xdr:nvSpPr>
      <xdr:spPr>
        <a:xfrm>
          <a:off x="15284450" y="5631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38F33B93-EAD3-4644-98E8-D687D2DEDC6E}"/>
            </a:ext>
          </a:extLst>
        </xdr:cNvPr>
        <xdr:cNvSpPr/>
      </xdr:nvSpPr>
      <xdr:spPr>
        <a:xfrm>
          <a:off x="15157450" y="56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xdr:rowOff>
    </xdr:from>
    <xdr:to>
      <xdr:col>78</xdr:col>
      <xdr:colOff>69850</xdr:colOff>
      <xdr:row>34</xdr:row>
      <xdr:rowOff>20320</xdr:rowOff>
    </xdr:to>
    <xdr:cxnSp macro="">
      <xdr:nvCxnSpPr>
        <xdr:cNvPr id="315" name="直線コネクタ 314">
          <a:extLst>
            <a:ext uri="{FF2B5EF4-FFF2-40B4-BE49-F238E27FC236}">
              <a16:creationId xmlns:a16="http://schemas.microsoft.com/office/drawing/2014/main" id="{D4DC06EE-D4DB-48A3-881C-E61634A5CF45}"/>
            </a:ext>
          </a:extLst>
        </xdr:cNvPr>
        <xdr:cNvCxnSpPr/>
      </xdr:nvCxnSpPr>
      <xdr:spPr>
        <a:xfrm>
          <a:off x="13623925" y="5618480"/>
          <a:ext cx="80962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5F4C56E0-AFD1-45A1-9540-ECB2A00A4D65}"/>
            </a:ext>
          </a:extLst>
        </xdr:cNvPr>
        <xdr:cNvSpPr/>
      </xdr:nvSpPr>
      <xdr:spPr>
        <a:xfrm>
          <a:off x="1438275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19911952-0581-476F-826F-7152CE29909C}"/>
            </a:ext>
          </a:extLst>
        </xdr:cNvPr>
        <xdr:cNvSpPr txBox="1"/>
      </xdr:nvSpPr>
      <xdr:spPr>
        <a:xfrm>
          <a:off x="14084300" y="572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xdr:rowOff>
    </xdr:from>
    <xdr:to>
      <xdr:col>73</xdr:col>
      <xdr:colOff>180975</xdr:colOff>
      <xdr:row>34</xdr:row>
      <xdr:rowOff>50800</xdr:rowOff>
    </xdr:to>
    <xdr:cxnSp macro="">
      <xdr:nvCxnSpPr>
        <xdr:cNvPr id="318" name="直線コネクタ 317">
          <a:extLst>
            <a:ext uri="{FF2B5EF4-FFF2-40B4-BE49-F238E27FC236}">
              <a16:creationId xmlns:a16="http://schemas.microsoft.com/office/drawing/2014/main" id="{77D9BC62-290E-445F-B76F-4297EAEEB668}"/>
            </a:ext>
          </a:extLst>
        </xdr:cNvPr>
        <xdr:cNvCxnSpPr/>
      </xdr:nvCxnSpPr>
      <xdr:spPr>
        <a:xfrm flipV="1">
          <a:off x="12798425" y="5618480"/>
          <a:ext cx="8255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9312DB0F-DC61-4E5C-AC45-ADC0EDF7301D}"/>
            </a:ext>
          </a:extLst>
        </xdr:cNvPr>
        <xdr:cNvSpPr/>
      </xdr:nvSpPr>
      <xdr:spPr>
        <a:xfrm>
          <a:off x="13573125" y="56667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C5BACAF4-FE02-4AF6-92AD-E56322A0DBBD}"/>
            </a:ext>
          </a:extLst>
        </xdr:cNvPr>
        <xdr:cNvSpPr txBox="1"/>
      </xdr:nvSpPr>
      <xdr:spPr>
        <a:xfrm>
          <a:off x="1325880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96520</xdr:rowOff>
    </xdr:to>
    <xdr:cxnSp macro="">
      <xdr:nvCxnSpPr>
        <xdr:cNvPr id="321" name="直線コネクタ 320">
          <a:extLst>
            <a:ext uri="{FF2B5EF4-FFF2-40B4-BE49-F238E27FC236}">
              <a16:creationId xmlns:a16="http://schemas.microsoft.com/office/drawing/2014/main" id="{4F4B20FE-EBC7-4048-9DF7-9D092683B133}"/>
            </a:ext>
          </a:extLst>
        </xdr:cNvPr>
        <xdr:cNvCxnSpPr/>
      </xdr:nvCxnSpPr>
      <xdr:spPr>
        <a:xfrm flipV="1">
          <a:off x="11972925" y="5664200"/>
          <a:ext cx="8255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5DA1401D-4819-4985-BC39-B6C20FF13FBE}"/>
            </a:ext>
          </a:extLst>
        </xdr:cNvPr>
        <xdr:cNvSpPr/>
      </xdr:nvSpPr>
      <xdr:spPr>
        <a:xfrm>
          <a:off x="12747625" y="566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2597DBFB-0F3A-422B-BC16-14FFF4365649}"/>
            </a:ext>
          </a:extLst>
        </xdr:cNvPr>
        <xdr:cNvSpPr txBox="1"/>
      </xdr:nvSpPr>
      <xdr:spPr>
        <a:xfrm>
          <a:off x="12449175"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84B1BD00-DBE8-42F5-9CBB-C2ECE035EFC9}"/>
            </a:ext>
          </a:extLst>
        </xdr:cNvPr>
        <xdr:cNvSpPr/>
      </xdr:nvSpPr>
      <xdr:spPr>
        <a:xfrm>
          <a:off x="11938000" y="56591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A8EC4428-393E-414B-A546-3158F998CE19}"/>
            </a:ext>
          </a:extLst>
        </xdr:cNvPr>
        <xdr:cNvSpPr txBox="1"/>
      </xdr:nvSpPr>
      <xdr:spPr>
        <a:xfrm>
          <a:off x="11623675"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121A6EAA-51D6-416E-9779-A8DBA80DC055}"/>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7F520C7A-C8DE-42AD-9EC5-708E31BE3C32}"/>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F1AE3556-78A6-4BE4-97D5-2BA0BD7B8359}"/>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5A90FD31-F6BF-4B6F-844B-4AD8447B2968}"/>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40954735-822B-42B5-8178-49FA0CC2844E}"/>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148590</xdr:rowOff>
    </xdr:from>
    <xdr:to>
      <xdr:col>82</xdr:col>
      <xdr:colOff>158750</xdr:colOff>
      <xdr:row>34</xdr:row>
      <xdr:rowOff>78740</xdr:rowOff>
    </xdr:to>
    <xdr:sp macro="" textlink="">
      <xdr:nvSpPr>
        <xdr:cNvPr id="331" name="楕円 330">
          <a:extLst>
            <a:ext uri="{FF2B5EF4-FFF2-40B4-BE49-F238E27FC236}">
              <a16:creationId xmlns:a16="http://schemas.microsoft.com/office/drawing/2014/main" id="{9EEC0F7F-0C85-4D46-990F-9BF7616E7668}"/>
            </a:ext>
          </a:extLst>
        </xdr:cNvPr>
        <xdr:cNvSpPr/>
      </xdr:nvSpPr>
      <xdr:spPr>
        <a:xfrm>
          <a:off x="15157450" y="5596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165117</xdr:rowOff>
    </xdr:from>
    <xdr:ext cx="762000" cy="259045"/>
    <xdr:sp macro="" textlink="">
      <xdr:nvSpPr>
        <xdr:cNvPr id="332" name="補助費等該当値テキスト">
          <a:extLst>
            <a:ext uri="{FF2B5EF4-FFF2-40B4-BE49-F238E27FC236}">
              <a16:creationId xmlns:a16="http://schemas.microsoft.com/office/drawing/2014/main" id="{5D08848C-790E-4470-A8C8-2F43544A059A}"/>
            </a:ext>
          </a:extLst>
        </xdr:cNvPr>
        <xdr:cNvSpPr txBox="1"/>
      </xdr:nvSpPr>
      <xdr:spPr>
        <a:xfrm>
          <a:off x="1528445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140970</xdr:rowOff>
    </xdr:from>
    <xdr:to>
      <xdr:col>78</xdr:col>
      <xdr:colOff>120650</xdr:colOff>
      <xdr:row>34</xdr:row>
      <xdr:rowOff>71120</xdr:rowOff>
    </xdr:to>
    <xdr:sp macro="" textlink="">
      <xdr:nvSpPr>
        <xdr:cNvPr id="333" name="楕円 332">
          <a:extLst>
            <a:ext uri="{FF2B5EF4-FFF2-40B4-BE49-F238E27FC236}">
              <a16:creationId xmlns:a16="http://schemas.microsoft.com/office/drawing/2014/main" id="{1020244F-6772-4E3A-815C-B64205DF6E6E}"/>
            </a:ext>
          </a:extLst>
        </xdr:cNvPr>
        <xdr:cNvSpPr/>
      </xdr:nvSpPr>
      <xdr:spPr>
        <a:xfrm>
          <a:off x="14382750" y="5589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81297</xdr:rowOff>
    </xdr:from>
    <xdr:ext cx="736600" cy="259045"/>
    <xdr:sp macro="" textlink="">
      <xdr:nvSpPr>
        <xdr:cNvPr id="334" name="テキスト ボックス 333">
          <a:extLst>
            <a:ext uri="{FF2B5EF4-FFF2-40B4-BE49-F238E27FC236}">
              <a16:creationId xmlns:a16="http://schemas.microsoft.com/office/drawing/2014/main" id="{7E6DCA99-DBDA-41EF-9C31-63801B5435E2}"/>
            </a:ext>
          </a:extLst>
        </xdr:cNvPr>
        <xdr:cNvSpPr txBox="1"/>
      </xdr:nvSpPr>
      <xdr:spPr>
        <a:xfrm>
          <a:off x="14084300" y="536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125730</xdr:rowOff>
    </xdr:from>
    <xdr:to>
      <xdr:col>74</xdr:col>
      <xdr:colOff>31750</xdr:colOff>
      <xdr:row>34</xdr:row>
      <xdr:rowOff>55880</xdr:rowOff>
    </xdr:to>
    <xdr:sp macro="" textlink="">
      <xdr:nvSpPr>
        <xdr:cNvPr id="335" name="楕円 334">
          <a:extLst>
            <a:ext uri="{FF2B5EF4-FFF2-40B4-BE49-F238E27FC236}">
              <a16:creationId xmlns:a16="http://schemas.microsoft.com/office/drawing/2014/main" id="{F76CCA84-D0EF-4667-BB5E-BDA920F4EC45}"/>
            </a:ext>
          </a:extLst>
        </xdr:cNvPr>
        <xdr:cNvSpPr/>
      </xdr:nvSpPr>
      <xdr:spPr>
        <a:xfrm>
          <a:off x="13573125" y="55740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66057</xdr:rowOff>
    </xdr:from>
    <xdr:ext cx="762000" cy="259045"/>
    <xdr:sp macro="" textlink="">
      <xdr:nvSpPr>
        <xdr:cNvPr id="336" name="テキスト ボックス 335">
          <a:extLst>
            <a:ext uri="{FF2B5EF4-FFF2-40B4-BE49-F238E27FC236}">
              <a16:creationId xmlns:a16="http://schemas.microsoft.com/office/drawing/2014/main" id="{1DC365C8-6F1F-446F-BA2D-F1E60352282C}"/>
            </a:ext>
          </a:extLst>
        </xdr:cNvPr>
        <xdr:cNvSpPr txBox="1"/>
      </xdr:nvSpPr>
      <xdr:spPr>
        <a:xfrm>
          <a:off x="132588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37" name="楕円 336">
          <a:extLst>
            <a:ext uri="{FF2B5EF4-FFF2-40B4-BE49-F238E27FC236}">
              <a16:creationId xmlns:a16="http://schemas.microsoft.com/office/drawing/2014/main" id="{B058B427-7932-4B8E-9902-152832965DA0}"/>
            </a:ext>
          </a:extLst>
        </xdr:cNvPr>
        <xdr:cNvSpPr/>
      </xdr:nvSpPr>
      <xdr:spPr>
        <a:xfrm>
          <a:off x="12747625"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38" name="テキスト ボックス 337">
          <a:extLst>
            <a:ext uri="{FF2B5EF4-FFF2-40B4-BE49-F238E27FC236}">
              <a16:creationId xmlns:a16="http://schemas.microsoft.com/office/drawing/2014/main" id="{F81AE5A4-D2FF-4889-A371-9315D41D1D32}"/>
            </a:ext>
          </a:extLst>
        </xdr:cNvPr>
        <xdr:cNvSpPr txBox="1"/>
      </xdr:nvSpPr>
      <xdr:spPr>
        <a:xfrm>
          <a:off x="12449175"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39" name="楕円 338">
          <a:extLst>
            <a:ext uri="{FF2B5EF4-FFF2-40B4-BE49-F238E27FC236}">
              <a16:creationId xmlns:a16="http://schemas.microsoft.com/office/drawing/2014/main" id="{3787EEFC-691A-4CEB-8C0C-2AD70592DC88}"/>
            </a:ext>
          </a:extLst>
        </xdr:cNvPr>
        <xdr:cNvSpPr/>
      </xdr:nvSpPr>
      <xdr:spPr>
        <a:xfrm>
          <a:off x="11938000" y="56591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40" name="テキスト ボックス 339">
          <a:extLst>
            <a:ext uri="{FF2B5EF4-FFF2-40B4-BE49-F238E27FC236}">
              <a16:creationId xmlns:a16="http://schemas.microsoft.com/office/drawing/2014/main" id="{7703E97A-A571-484C-8E0E-EFC115A01374}"/>
            </a:ext>
          </a:extLst>
        </xdr:cNvPr>
        <xdr:cNvSpPr txBox="1"/>
      </xdr:nvSpPr>
      <xdr:spPr>
        <a:xfrm>
          <a:off x="11623675"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9A2EE643-FEDA-40A1-BA15-61E0E388378B}"/>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1FAB1CCC-C999-41BD-9287-7A373A03D717}"/>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4C97EE30-3C7C-4B58-B4BB-A79513242B15}"/>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7BC9743C-537F-43DB-AEA1-E2684D41AD6C}"/>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E1CCF090-2F75-4F54-8497-9392512247AF}"/>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1D1DC86B-8F4E-423A-9CE8-FE680C5603A4}"/>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141B3D11-7EFB-4277-9BC2-E8BCB9B6BD85}"/>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7F827753-53D6-4279-AF89-308E5FBECA34}"/>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5D77749A-F1EB-4BF0-BED3-E5A7F1DC08F5}"/>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A30FF9F7-935C-4054-B43F-58374D76E07A}"/>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EC1322F7-1F6A-4EC3-8988-F594B9102C0B}"/>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公債費は、臨時財政対策債の増（</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億円）や清掃施設建設事業費の増（</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億円）などにより、前年度に比べ</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億円増加している。類似団体平均を上回っている状況が続いているが、引き続き償還可能な公債費を見据えて、市債をコントロールする。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C985BE67-8735-40FB-A29B-7CDC649691D5}"/>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6208B092-6956-4D73-8D89-788DA8226806}"/>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CF0341A2-46C7-4C08-805F-C3EA85E7D38E}"/>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2F8425C1-96CB-4557-BEBA-06794ED55313}"/>
            </a:ext>
          </a:extLst>
        </xdr:cNvPr>
        <xdr:cNvCxnSpPr/>
      </xdr:nvCxnSpPr>
      <xdr:spPr>
        <a:xfrm>
          <a:off x="714375" y="13519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9FAD4338-14AA-4D58-B796-B271047E5F0E}"/>
            </a:ext>
          </a:extLst>
        </xdr:cNvPr>
        <xdr:cNvSpPr txBox="1"/>
      </xdr:nvSpPr>
      <xdr:spPr>
        <a:xfrm>
          <a:off x="238125" y="1337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C4030BBF-89FD-4444-8866-D88A6C22872E}"/>
            </a:ext>
          </a:extLst>
        </xdr:cNvPr>
        <xdr:cNvCxnSpPr/>
      </xdr:nvCxnSpPr>
      <xdr:spPr>
        <a:xfrm>
          <a:off x="714375" y="13150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D9C55062-434F-496D-AFB4-0876776A4307}"/>
            </a:ext>
          </a:extLst>
        </xdr:cNvPr>
        <xdr:cNvSpPr txBox="1"/>
      </xdr:nvSpPr>
      <xdr:spPr>
        <a:xfrm>
          <a:off x="238125" y="13014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2BC97582-F91F-4034-BA8A-37CC32E803F8}"/>
            </a:ext>
          </a:extLst>
        </xdr:cNvPr>
        <xdr:cNvCxnSpPr/>
      </xdr:nvCxnSpPr>
      <xdr:spPr>
        <a:xfrm>
          <a:off x="714375"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D08D745C-3202-4290-89B9-A3C69438B13E}"/>
            </a:ext>
          </a:extLst>
        </xdr:cNvPr>
        <xdr:cNvSpPr txBox="1"/>
      </xdr:nvSpPr>
      <xdr:spPr>
        <a:xfrm>
          <a:off x="23812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28907D88-6CD8-4991-A180-653F2631E4E5}"/>
            </a:ext>
          </a:extLst>
        </xdr:cNvPr>
        <xdr:cNvCxnSpPr/>
      </xdr:nvCxnSpPr>
      <xdr:spPr>
        <a:xfrm>
          <a:off x="714375" y="12414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DEF980BE-8892-4F84-A2BF-A139936924B8}"/>
            </a:ext>
          </a:extLst>
        </xdr:cNvPr>
        <xdr:cNvSpPr txBox="1"/>
      </xdr:nvSpPr>
      <xdr:spPr>
        <a:xfrm>
          <a:off x="238125" y="12278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C514D652-949B-4C64-994E-54E6964B92F8}"/>
            </a:ext>
          </a:extLst>
        </xdr:cNvPr>
        <xdr:cNvCxnSpPr/>
      </xdr:nvCxnSpPr>
      <xdr:spPr>
        <a:xfrm>
          <a:off x="714375" y="12052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8A906A47-22BC-4C44-89B0-5923B4765B4A}"/>
            </a:ext>
          </a:extLst>
        </xdr:cNvPr>
        <xdr:cNvSpPr txBox="1"/>
      </xdr:nvSpPr>
      <xdr:spPr>
        <a:xfrm>
          <a:off x="238125" y="11910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972EC0D1-3A96-46B7-BB4C-05659FA6EB2E}"/>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F9CAA845-BBB4-4F46-967D-918A171E9703}"/>
            </a:ext>
          </a:extLst>
        </xdr:cNvPr>
        <xdr:cNvSpPr txBox="1"/>
      </xdr:nvSpPr>
      <xdr:spPr>
        <a:xfrm>
          <a:off x="23812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95D60591-D095-4EDF-BBC1-3968232CFA1A}"/>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FA4EB426-E693-4614-9524-C66238EB5192}"/>
            </a:ext>
          </a:extLst>
        </xdr:cNvPr>
        <xdr:cNvCxnSpPr/>
      </xdr:nvCxnSpPr>
      <xdr:spPr>
        <a:xfrm flipV="1">
          <a:off x="4445000" y="12091670"/>
          <a:ext cx="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42B3BEAF-5240-4044-907F-1E08F6FB9089}"/>
            </a:ext>
          </a:extLst>
        </xdr:cNvPr>
        <xdr:cNvSpPr txBox="1"/>
      </xdr:nvSpPr>
      <xdr:spPr>
        <a:xfrm>
          <a:off x="4533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301C1F0E-3C4E-4996-ABB9-3646C6024354}"/>
            </a:ext>
          </a:extLst>
        </xdr:cNvPr>
        <xdr:cNvCxnSpPr/>
      </xdr:nvCxnSpPr>
      <xdr:spPr>
        <a:xfrm>
          <a:off x="4371975" y="133654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E938CD7F-8CA7-4EA3-AF20-959753F84D89}"/>
            </a:ext>
          </a:extLst>
        </xdr:cNvPr>
        <xdr:cNvSpPr txBox="1"/>
      </xdr:nvSpPr>
      <xdr:spPr>
        <a:xfrm>
          <a:off x="4533900" y="1184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42DFDC15-4CC8-43E8-A8B7-350F20A11DAA}"/>
            </a:ext>
          </a:extLst>
        </xdr:cNvPr>
        <xdr:cNvCxnSpPr/>
      </xdr:nvCxnSpPr>
      <xdr:spPr>
        <a:xfrm>
          <a:off x="4371975" y="120916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79</xdr:row>
      <xdr:rowOff>8889</xdr:rowOff>
    </xdr:to>
    <xdr:cxnSp macro="">
      <xdr:nvCxnSpPr>
        <xdr:cNvPr id="373" name="直線コネクタ 372">
          <a:extLst>
            <a:ext uri="{FF2B5EF4-FFF2-40B4-BE49-F238E27FC236}">
              <a16:creationId xmlns:a16="http://schemas.microsoft.com/office/drawing/2014/main" id="{36859EAE-0DD8-4B05-9246-1D9CC5266C3E}"/>
            </a:ext>
          </a:extLst>
        </xdr:cNvPr>
        <xdr:cNvCxnSpPr/>
      </xdr:nvCxnSpPr>
      <xdr:spPr>
        <a:xfrm>
          <a:off x="3679825" y="12951461"/>
          <a:ext cx="765175" cy="10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5E0ACB7E-E245-49E9-BA0E-C1C6D6BCE8AD}"/>
            </a:ext>
          </a:extLst>
        </xdr:cNvPr>
        <xdr:cNvSpPr txBox="1"/>
      </xdr:nvSpPr>
      <xdr:spPr>
        <a:xfrm>
          <a:off x="4533900" y="12606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24A7C9C0-A355-43E5-91F8-229C25A59C0E}"/>
            </a:ext>
          </a:extLst>
        </xdr:cNvPr>
        <xdr:cNvSpPr/>
      </xdr:nvSpPr>
      <xdr:spPr>
        <a:xfrm>
          <a:off x="4410075" y="12754611"/>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79</xdr:row>
      <xdr:rowOff>62230</xdr:rowOff>
    </xdr:to>
    <xdr:cxnSp macro="">
      <xdr:nvCxnSpPr>
        <xdr:cNvPr id="376" name="直線コネクタ 375">
          <a:extLst>
            <a:ext uri="{FF2B5EF4-FFF2-40B4-BE49-F238E27FC236}">
              <a16:creationId xmlns:a16="http://schemas.microsoft.com/office/drawing/2014/main" id="{A252979B-60B5-4C46-B518-24A47B713615}"/>
            </a:ext>
          </a:extLst>
        </xdr:cNvPr>
        <xdr:cNvCxnSpPr/>
      </xdr:nvCxnSpPr>
      <xdr:spPr>
        <a:xfrm flipV="1">
          <a:off x="2860675" y="12951461"/>
          <a:ext cx="819150" cy="15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75D14DA1-ACC7-4CA2-BCE1-9B44EAF936AA}"/>
            </a:ext>
          </a:extLst>
        </xdr:cNvPr>
        <xdr:cNvSpPr/>
      </xdr:nvSpPr>
      <xdr:spPr>
        <a:xfrm>
          <a:off x="3635375" y="127241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BB713029-978B-4050-9650-C70E9CCC4135}"/>
            </a:ext>
          </a:extLst>
        </xdr:cNvPr>
        <xdr:cNvSpPr txBox="1"/>
      </xdr:nvSpPr>
      <xdr:spPr>
        <a:xfrm>
          <a:off x="3321050" y="1250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62230</xdr:rowOff>
    </xdr:from>
    <xdr:to>
      <xdr:col>15</xdr:col>
      <xdr:colOff>98425</xdr:colOff>
      <xdr:row>79</xdr:row>
      <xdr:rowOff>69850</xdr:rowOff>
    </xdr:to>
    <xdr:cxnSp macro="">
      <xdr:nvCxnSpPr>
        <xdr:cNvPr id="379" name="直線コネクタ 378">
          <a:extLst>
            <a:ext uri="{FF2B5EF4-FFF2-40B4-BE49-F238E27FC236}">
              <a16:creationId xmlns:a16="http://schemas.microsoft.com/office/drawing/2014/main" id="{647C315A-BDFE-4489-A968-E89200A8FA1B}"/>
            </a:ext>
          </a:extLst>
        </xdr:cNvPr>
        <xdr:cNvCxnSpPr/>
      </xdr:nvCxnSpPr>
      <xdr:spPr>
        <a:xfrm flipV="1">
          <a:off x="2035175" y="13105130"/>
          <a:ext cx="8255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A403644F-EF04-4F5F-A525-AD826C971B79}"/>
            </a:ext>
          </a:extLst>
        </xdr:cNvPr>
        <xdr:cNvSpPr/>
      </xdr:nvSpPr>
      <xdr:spPr>
        <a:xfrm>
          <a:off x="2809875" y="127850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A1BA4921-8E95-416A-8655-CEBA57B3211E}"/>
            </a:ext>
          </a:extLst>
        </xdr:cNvPr>
        <xdr:cNvSpPr txBox="1"/>
      </xdr:nvSpPr>
      <xdr:spPr>
        <a:xfrm>
          <a:off x="2511425" y="12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69850</xdr:rowOff>
    </xdr:to>
    <xdr:cxnSp macro="">
      <xdr:nvCxnSpPr>
        <xdr:cNvPr id="382" name="直線コネクタ 381">
          <a:extLst>
            <a:ext uri="{FF2B5EF4-FFF2-40B4-BE49-F238E27FC236}">
              <a16:creationId xmlns:a16="http://schemas.microsoft.com/office/drawing/2014/main" id="{841713FD-10E6-4E43-91D0-4AE387AF3861}"/>
            </a:ext>
          </a:extLst>
        </xdr:cNvPr>
        <xdr:cNvCxnSpPr/>
      </xdr:nvCxnSpPr>
      <xdr:spPr>
        <a:xfrm>
          <a:off x="1225550" y="131127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B20BE562-303C-4C08-A9EB-1C2C8AC85D9E}"/>
            </a:ext>
          </a:extLst>
        </xdr:cNvPr>
        <xdr:cNvSpPr/>
      </xdr:nvSpPr>
      <xdr:spPr>
        <a:xfrm>
          <a:off x="2000250" y="12807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250B0872-72C8-490D-8FBD-44E014EB6FCD}"/>
            </a:ext>
          </a:extLst>
        </xdr:cNvPr>
        <xdr:cNvSpPr txBox="1"/>
      </xdr:nvSpPr>
      <xdr:spPr>
        <a:xfrm>
          <a:off x="1685925"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F2DA29B-E9D3-44C1-BFD8-72925C0EB617}"/>
            </a:ext>
          </a:extLst>
        </xdr:cNvPr>
        <xdr:cNvSpPr/>
      </xdr:nvSpPr>
      <xdr:spPr>
        <a:xfrm>
          <a:off x="1174750" y="12823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AA3DB7CD-A502-4DA4-ABF3-0B804DD2DA04}"/>
            </a:ext>
          </a:extLst>
        </xdr:cNvPr>
        <xdr:cNvSpPr txBox="1"/>
      </xdr:nvSpPr>
      <xdr:spPr>
        <a:xfrm>
          <a:off x="876300" y="125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69E62089-E84C-42FF-9667-3DA667091170}"/>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301960E1-51F4-484F-9A69-295D679578AF}"/>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AAF338B4-2B7D-4C80-94B0-9FAD30F4E69F}"/>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E162736C-2FF9-41AF-90BC-E255968422EE}"/>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C17AEDC8-5D19-45E0-B248-1387A2986201}"/>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92" name="楕円 391">
          <a:extLst>
            <a:ext uri="{FF2B5EF4-FFF2-40B4-BE49-F238E27FC236}">
              <a16:creationId xmlns:a16="http://schemas.microsoft.com/office/drawing/2014/main" id="{72F16893-B667-4584-A579-5DE4CA1E3A47}"/>
            </a:ext>
          </a:extLst>
        </xdr:cNvPr>
        <xdr:cNvSpPr/>
      </xdr:nvSpPr>
      <xdr:spPr>
        <a:xfrm>
          <a:off x="4410075" y="130073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101616</xdr:rowOff>
    </xdr:from>
    <xdr:ext cx="762000" cy="259045"/>
    <xdr:sp macro="" textlink="">
      <xdr:nvSpPr>
        <xdr:cNvPr id="393" name="公債費該当値テキスト">
          <a:extLst>
            <a:ext uri="{FF2B5EF4-FFF2-40B4-BE49-F238E27FC236}">
              <a16:creationId xmlns:a16="http://schemas.microsoft.com/office/drawing/2014/main" id="{489318CF-F9BB-4FC1-8A29-AE62D08A9F9B}"/>
            </a:ext>
          </a:extLst>
        </xdr:cNvPr>
        <xdr:cNvSpPr txBox="1"/>
      </xdr:nvSpPr>
      <xdr:spPr>
        <a:xfrm>
          <a:off x="45339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4" name="楕円 393">
          <a:extLst>
            <a:ext uri="{FF2B5EF4-FFF2-40B4-BE49-F238E27FC236}">
              <a16:creationId xmlns:a16="http://schemas.microsoft.com/office/drawing/2014/main" id="{E46E9FEA-4AE7-430A-A551-3764838F1F95}"/>
            </a:ext>
          </a:extLst>
        </xdr:cNvPr>
        <xdr:cNvSpPr/>
      </xdr:nvSpPr>
      <xdr:spPr>
        <a:xfrm>
          <a:off x="3635375" y="12900661"/>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5" name="テキスト ボックス 394">
          <a:extLst>
            <a:ext uri="{FF2B5EF4-FFF2-40B4-BE49-F238E27FC236}">
              <a16:creationId xmlns:a16="http://schemas.microsoft.com/office/drawing/2014/main" id="{75866F5C-2817-4EB5-A724-2F3CA1483C2D}"/>
            </a:ext>
          </a:extLst>
        </xdr:cNvPr>
        <xdr:cNvSpPr txBox="1"/>
      </xdr:nvSpPr>
      <xdr:spPr>
        <a:xfrm>
          <a:off x="332105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11430</xdr:rowOff>
    </xdr:from>
    <xdr:to>
      <xdr:col>15</xdr:col>
      <xdr:colOff>149225</xdr:colOff>
      <xdr:row>79</xdr:row>
      <xdr:rowOff>113030</xdr:rowOff>
    </xdr:to>
    <xdr:sp macro="" textlink="">
      <xdr:nvSpPr>
        <xdr:cNvPr id="396" name="楕円 395">
          <a:extLst>
            <a:ext uri="{FF2B5EF4-FFF2-40B4-BE49-F238E27FC236}">
              <a16:creationId xmlns:a16="http://schemas.microsoft.com/office/drawing/2014/main" id="{6667B2A7-0D55-45B7-8A2A-BEDFCE49459B}"/>
            </a:ext>
          </a:extLst>
        </xdr:cNvPr>
        <xdr:cNvSpPr/>
      </xdr:nvSpPr>
      <xdr:spPr>
        <a:xfrm>
          <a:off x="2809875" y="130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97807</xdr:rowOff>
    </xdr:from>
    <xdr:ext cx="762000" cy="259045"/>
    <xdr:sp macro="" textlink="">
      <xdr:nvSpPr>
        <xdr:cNvPr id="397" name="テキスト ボックス 396">
          <a:extLst>
            <a:ext uri="{FF2B5EF4-FFF2-40B4-BE49-F238E27FC236}">
              <a16:creationId xmlns:a16="http://schemas.microsoft.com/office/drawing/2014/main" id="{BBFE2DC7-3D9B-42A9-A338-42F19EBF5804}"/>
            </a:ext>
          </a:extLst>
        </xdr:cNvPr>
        <xdr:cNvSpPr txBox="1"/>
      </xdr:nvSpPr>
      <xdr:spPr>
        <a:xfrm>
          <a:off x="2511425" y="1314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398" name="楕円 397">
          <a:extLst>
            <a:ext uri="{FF2B5EF4-FFF2-40B4-BE49-F238E27FC236}">
              <a16:creationId xmlns:a16="http://schemas.microsoft.com/office/drawing/2014/main" id="{DBB310FE-FBBC-4572-8A00-EE52AC859955}"/>
            </a:ext>
          </a:extLst>
        </xdr:cNvPr>
        <xdr:cNvSpPr/>
      </xdr:nvSpPr>
      <xdr:spPr>
        <a:xfrm>
          <a:off x="2000250" y="130619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99" name="テキスト ボックス 398">
          <a:extLst>
            <a:ext uri="{FF2B5EF4-FFF2-40B4-BE49-F238E27FC236}">
              <a16:creationId xmlns:a16="http://schemas.microsoft.com/office/drawing/2014/main" id="{22042672-C637-45BB-BE8D-DAB1CE666A77}"/>
            </a:ext>
          </a:extLst>
        </xdr:cNvPr>
        <xdr:cNvSpPr txBox="1"/>
      </xdr:nvSpPr>
      <xdr:spPr>
        <a:xfrm>
          <a:off x="1685925" y="1314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400" name="楕円 399">
          <a:extLst>
            <a:ext uri="{FF2B5EF4-FFF2-40B4-BE49-F238E27FC236}">
              <a16:creationId xmlns:a16="http://schemas.microsoft.com/office/drawing/2014/main" id="{A3716B2E-3259-4610-AD12-4FF5177A50C1}"/>
            </a:ext>
          </a:extLst>
        </xdr:cNvPr>
        <xdr:cNvSpPr/>
      </xdr:nvSpPr>
      <xdr:spPr>
        <a:xfrm>
          <a:off x="117475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401" name="テキスト ボックス 400">
          <a:extLst>
            <a:ext uri="{FF2B5EF4-FFF2-40B4-BE49-F238E27FC236}">
              <a16:creationId xmlns:a16="http://schemas.microsoft.com/office/drawing/2014/main" id="{146797A2-20AA-4DF0-AE71-FDFE59737B02}"/>
            </a:ext>
          </a:extLst>
        </xdr:cNvPr>
        <xdr:cNvSpPr txBox="1"/>
      </xdr:nvSpPr>
      <xdr:spPr>
        <a:xfrm>
          <a:off x="876300" y="1314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EAB74B43-E853-4116-A18E-BF8EB9CF0027}"/>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7C46E4B7-8E9A-47F8-BADB-51CAC2B27237}"/>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99D7148B-E71C-4B2E-821F-6E68890D4826}"/>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5FDCCF60-2496-4486-B10C-267759F88C74}"/>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4217B1FC-860E-46E4-B4A6-AAE5E54E8BB3}"/>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88D878A-EED6-4FAC-8ABC-AB287A39152B}"/>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C5369103-C2E8-4837-8721-1742449C9796}"/>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A5F0AB2F-E783-480C-8963-10A30242C055}"/>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53116033-42DE-4754-900C-24BFE5D95489}"/>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53F45B54-0706-49C3-8539-002D60295A17}"/>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67791759-C8E1-4F4B-AA00-D9B234454F2B}"/>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物件費、人件費や補助費等が減少したものの、扶助費や物件費等が増加したたため、公債費を除き、前年度と比べて</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億円増加している。類似団体平均を上回っている状況が続いているため、引き続き業務の見直しなどにより歳出全体の削減に努めていく。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3223B0CB-2DA8-4C1D-8536-28CCA056F21F}"/>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2DE70829-8C44-4912-827E-2ACBB1C4DB3F}"/>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A3F27D5E-661C-425F-82AA-9BED8BAFCF3A}"/>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DB098B96-2CD6-4584-B17E-FD1537051243}"/>
            </a:ext>
          </a:extLst>
        </xdr:cNvPr>
        <xdr:cNvCxnSpPr/>
      </xdr:nvCxnSpPr>
      <xdr:spPr>
        <a:xfrm>
          <a:off x="11461750" y="13442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D8A9C3D9-513E-4E45-9470-4EF719F0850E}"/>
            </a:ext>
          </a:extLst>
        </xdr:cNvPr>
        <xdr:cNvSpPr txBox="1"/>
      </xdr:nvSpPr>
      <xdr:spPr>
        <a:xfrm>
          <a:off x="11001375" y="1330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FBAAAD48-71C3-4CCB-BF84-4103609BFD9D}"/>
            </a:ext>
          </a:extLst>
        </xdr:cNvPr>
        <xdr:cNvCxnSpPr/>
      </xdr:nvCxnSpPr>
      <xdr:spPr>
        <a:xfrm>
          <a:off x="11461750" y="13004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F085D65D-1A61-425A-9326-4D812CB50DA8}"/>
            </a:ext>
          </a:extLst>
        </xdr:cNvPr>
        <xdr:cNvSpPr txBox="1"/>
      </xdr:nvSpPr>
      <xdr:spPr>
        <a:xfrm>
          <a:off x="11001375" y="12868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5955190F-6D4F-4ADD-BCAC-B36FA390DB3F}"/>
            </a:ext>
          </a:extLst>
        </xdr:cNvPr>
        <xdr:cNvCxnSpPr/>
      </xdr:nvCxnSpPr>
      <xdr:spPr>
        <a:xfrm>
          <a:off x="11461750" y="1256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B6D663D5-73EC-4826-9C26-8F2C7378B48C}"/>
            </a:ext>
          </a:extLst>
        </xdr:cNvPr>
        <xdr:cNvSpPr txBox="1"/>
      </xdr:nvSpPr>
      <xdr:spPr>
        <a:xfrm>
          <a:off x="11001375" y="12424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4A672AD9-5DA0-487F-9C20-F76730A1FB2F}"/>
            </a:ext>
          </a:extLst>
        </xdr:cNvPr>
        <xdr:cNvCxnSpPr/>
      </xdr:nvCxnSpPr>
      <xdr:spPr>
        <a:xfrm>
          <a:off x="11461750" y="12122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EA737FF1-509C-45E0-B23C-CFEF50ABE2B4}"/>
            </a:ext>
          </a:extLst>
        </xdr:cNvPr>
        <xdr:cNvSpPr txBox="1"/>
      </xdr:nvSpPr>
      <xdr:spPr>
        <a:xfrm>
          <a:off x="1100137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E423B43F-9664-4BA4-941F-F85F7E69A95F}"/>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FA66D565-EAED-4114-AD8C-2513248B6916}"/>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1C2C60B9-7A92-4D4F-A32F-BC60D8587E7D}"/>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E86F4961-0DEE-4777-A05C-B530D1C65059}"/>
            </a:ext>
          </a:extLst>
        </xdr:cNvPr>
        <xdr:cNvCxnSpPr/>
      </xdr:nvCxnSpPr>
      <xdr:spPr>
        <a:xfrm flipV="1">
          <a:off x="15208250" y="12367260"/>
          <a:ext cx="0" cy="976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E3B7B8FA-A55C-48E9-B3D3-7282F4DB1C13}"/>
            </a:ext>
          </a:extLst>
        </xdr:cNvPr>
        <xdr:cNvSpPr txBox="1"/>
      </xdr:nvSpPr>
      <xdr:spPr>
        <a:xfrm>
          <a:off x="1528445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666D0F15-EE72-4D84-932C-D1AC3DE03E45}"/>
            </a:ext>
          </a:extLst>
        </xdr:cNvPr>
        <xdr:cNvCxnSpPr/>
      </xdr:nvCxnSpPr>
      <xdr:spPr>
        <a:xfrm>
          <a:off x="15119350" y="1334414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9BF2F39F-C2D1-4F96-98EC-C7CF762739A7}"/>
            </a:ext>
          </a:extLst>
        </xdr:cNvPr>
        <xdr:cNvSpPr txBox="1"/>
      </xdr:nvSpPr>
      <xdr:spPr>
        <a:xfrm>
          <a:off x="15284450" y="1211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E0C09388-3A6C-4D5C-AB41-4E23B3116206}"/>
            </a:ext>
          </a:extLst>
        </xdr:cNvPr>
        <xdr:cNvCxnSpPr/>
      </xdr:nvCxnSpPr>
      <xdr:spPr>
        <a:xfrm>
          <a:off x="15119350" y="1236726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145287</xdr:rowOff>
    </xdr:to>
    <xdr:cxnSp macro="">
      <xdr:nvCxnSpPr>
        <xdr:cNvPr id="432" name="直線コネクタ 431">
          <a:extLst>
            <a:ext uri="{FF2B5EF4-FFF2-40B4-BE49-F238E27FC236}">
              <a16:creationId xmlns:a16="http://schemas.microsoft.com/office/drawing/2014/main" id="{5DD25B00-B509-488D-8B76-F52AF847AD2E}"/>
            </a:ext>
          </a:extLst>
        </xdr:cNvPr>
        <xdr:cNvCxnSpPr/>
      </xdr:nvCxnSpPr>
      <xdr:spPr>
        <a:xfrm>
          <a:off x="14433550" y="12908787"/>
          <a:ext cx="7747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94C1A9C6-1CCB-48C8-88AA-678DA567D67C}"/>
            </a:ext>
          </a:extLst>
        </xdr:cNvPr>
        <xdr:cNvSpPr txBox="1"/>
      </xdr:nvSpPr>
      <xdr:spPr>
        <a:xfrm>
          <a:off x="15284450" y="12660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B1B255CE-8DB7-4332-BB1C-BDA043DBAA6A}"/>
            </a:ext>
          </a:extLst>
        </xdr:cNvPr>
        <xdr:cNvSpPr/>
      </xdr:nvSpPr>
      <xdr:spPr>
        <a:xfrm>
          <a:off x="15157450" y="128094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79</xdr:row>
      <xdr:rowOff>65278</xdr:rowOff>
    </xdr:to>
    <xdr:cxnSp macro="">
      <xdr:nvCxnSpPr>
        <xdr:cNvPr id="435" name="直線コネクタ 434">
          <a:extLst>
            <a:ext uri="{FF2B5EF4-FFF2-40B4-BE49-F238E27FC236}">
              <a16:creationId xmlns:a16="http://schemas.microsoft.com/office/drawing/2014/main" id="{45E201CD-7F31-4CDC-95FD-7315D753AF3C}"/>
            </a:ext>
          </a:extLst>
        </xdr:cNvPr>
        <xdr:cNvCxnSpPr/>
      </xdr:nvCxnSpPr>
      <xdr:spPr>
        <a:xfrm flipV="1">
          <a:off x="13623925" y="12908787"/>
          <a:ext cx="809625" cy="19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10BC8646-4262-428B-A3DA-ED8690B0F95D}"/>
            </a:ext>
          </a:extLst>
        </xdr:cNvPr>
        <xdr:cNvSpPr/>
      </xdr:nvSpPr>
      <xdr:spPr>
        <a:xfrm>
          <a:off x="14382750" y="126832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932E20E7-A30B-4AF9-B784-07956E746D0E}"/>
            </a:ext>
          </a:extLst>
        </xdr:cNvPr>
        <xdr:cNvSpPr txBox="1"/>
      </xdr:nvSpPr>
      <xdr:spPr>
        <a:xfrm>
          <a:off x="14084300" y="1245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65278</xdr:rowOff>
    </xdr:from>
    <xdr:to>
      <xdr:col>73</xdr:col>
      <xdr:colOff>180975</xdr:colOff>
      <xdr:row>79</xdr:row>
      <xdr:rowOff>88137</xdr:rowOff>
    </xdr:to>
    <xdr:cxnSp macro="">
      <xdr:nvCxnSpPr>
        <xdr:cNvPr id="438" name="直線コネクタ 437">
          <a:extLst>
            <a:ext uri="{FF2B5EF4-FFF2-40B4-BE49-F238E27FC236}">
              <a16:creationId xmlns:a16="http://schemas.microsoft.com/office/drawing/2014/main" id="{4C563DEC-4453-4D4E-91FA-02607791CF2D}"/>
            </a:ext>
          </a:extLst>
        </xdr:cNvPr>
        <xdr:cNvCxnSpPr/>
      </xdr:nvCxnSpPr>
      <xdr:spPr>
        <a:xfrm flipV="1">
          <a:off x="12798425" y="13108178"/>
          <a:ext cx="8255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E62680A3-6D79-4276-813E-04CE0036FD00}"/>
            </a:ext>
          </a:extLst>
        </xdr:cNvPr>
        <xdr:cNvSpPr/>
      </xdr:nvSpPr>
      <xdr:spPr>
        <a:xfrm>
          <a:off x="13573125" y="1282318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89CB3C42-8FAC-4678-85E0-73CDA027867B}"/>
            </a:ext>
          </a:extLst>
        </xdr:cNvPr>
        <xdr:cNvSpPr txBox="1"/>
      </xdr:nvSpPr>
      <xdr:spPr>
        <a:xfrm>
          <a:off x="13258800" y="125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74422</xdr:rowOff>
    </xdr:from>
    <xdr:to>
      <xdr:col>69</xdr:col>
      <xdr:colOff>92075</xdr:colOff>
      <xdr:row>79</xdr:row>
      <xdr:rowOff>88137</xdr:rowOff>
    </xdr:to>
    <xdr:cxnSp macro="">
      <xdr:nvCxnSpPr>
        <xdr:cNvPr id="441" name="直線コネクタ 440">
          <a:extLst>
            <a:ext uri="{FF2B5EF4-FFF2-40B4-BE49-F238E27FC236}">
              <a16:creationId xmlns:a16="http://schemas.microsoft.com/office/drawing/2014/main" id="{AD92019C-865F-4807-9F30-E8B7240D9036}"/>
            </a:ext>
          </a:extLst>
        </xdr:cNvPr>
        <xdr:cNvCxnSpPr/>
      </xdr:nvCxnSpPr>
      <xdr:spPr>
        <a:xfrm>
          <a:off x="11972925" y="13117322"/>
          <a:ext cx="8255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A02B9394-23EC-4879-B3E5-FE1F97FEB4E9}"/>
            </a:ext>
          </a:extLst>
        </xdr:cNvPr>
        <xdr:cNvSpPr/>
      </xdr:nvSpPr>
      <xdr:spPr>
        <a:xfrm>
          <a:off x="12747625" y="128140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21A53A35-B84D-4412-9CDE-2A94C54B5296}"/>
            </a:ext>
          </a:extLst>
        </xdr:cNvPr>
        <xdr:cNvSpPr txBox="1"/>
      </xdr:nvSpPr>
      <xdr:spPr>
        <a:xfrm>
          <a:off x="12449175" y="1258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A201FBD9-B424-4FBC-9F37-E083AC262EE7}"/>
            </a:ext>
          </a:extLst>
        </xdr:cNvPr>
        <xdr:cNvSpPr/>
      </xdr:nvSpPr>
      <xdr:spPr>
        <a:xfrm>
          <a:off x="11938000" y="12777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4C62E2E5-8A9F-4E2A-86B6-AC3139A94029}"/>
            </a:ext>
          </a:extLst>
        </xdr:cNvPr>
        <xdr:cNvSpPr txBox="1"/>
      </xdr:nvSpPr>
      <xdr:spPr>
        <a:xfrm>
          <a:off x="11623675" y="1255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A17059D0-9375-4E67-BBC8-EA6619D828D0}"/>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C9030660-E811-413C-BE6D-67B14FFBB075}"/>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F730504D-9C49-480B-B01C-8E5251481DB9}"/>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5F2EE8D3-61E5-494B-B1C6-B873CEF8F9CF}"/>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6B8FA9E2-50CD-4D55-9E05-5258267E9B75}"/>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51" name="楕円 450">
          <a:extLst>
            <a:ext uri="{FF2B5EF4-FFF2-40B4-BE49-F238E27FC236}">
              <a16:creationId xmlns:a16="http://schemas.microsoft.com/office/drawing/2014/main" id="{76FA5567-B0D6-4D34-94E3-9D9CF5E00BE3}"/>
            </a:ext>
          </a:extLst>
        </xdr:cNvPr>
        <xdr:cNvSpPr/>
      </xdr:nvSpPr>
      <xdr:spPr>
        <a:xfrm>
          <a:off x="15157450" y="129722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52" name="公債費以外該当値テキスト">
          <a:extLst>
            <a:ext uri="{FF2B5EF4-FFF2-40B4-BE49-F238E27FC236}">
              <a16:creationId xmlns:a16="http://schemas.microsoft.com/office/drawing/2014/main" id="{36208189-AE1C-40AC-BA06-B3E19D716133}"/>
            </a:ext>
          </a:extLst>
        </xdr:cNvPr>
        <xdr:cNvSpPr txBox="1"/>
      </xdr:nvSpPr>
      <xdr:spPr>
        <a:xfrm>
          <a:off x="15284450" y="1294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53" name="楕円 452">
          <a:extLst>
            <a:ext uri="{FF2B5EF4-FFF2-40B4-BE49-F238E27FC236}">
              <a16:creationId xmlns:a16="http://schemas.microsoft.com/office/drawing/2014/main" id="{29636F6A-F690-4528-AC10-6D4A18374734}"/>
            </a:ext>
          </a:extLst>
        </xdr:cNvPr>
        <xdr:cNvSpPr/>
      </xdr:nvSpPr>
      <xdr:spPr>
        <a:xfrm>
          <a:off x="14382750" y="128643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54" name="テキスト ボックス 453">
          <a:extLst>
            <a:ext uri="{FF2B5EF4-FFF2-40B4-BE49-F238E27FC236}">
              <a16:creationId xmlns:a16="http://schemas.microsoft.com/office/drawing/2014/main" id="{4B98DFDC-8F2B-4300-8C2D-C9AB3A31F9CA}"/>
            </a:ext>
          </a:extLst>
        </xdr:cNvPr>
        <xdr:cNvSpPr txBox="1"/>
      </xdr:nvSpPr>
      <xdr:spPr>
        <a:xfrm>
          <a:off x="14084300" y="12944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xdr:rowOff>
    </xdr:from>
    <xdr:to>
      <xdr:col>74</xdr:col>
      <xdr:colOff>31750</xdr:colOff>
      <xdr:row>79</xdr:row>
      <xdr:rowOff>116078</xdr:rowOff>
    </xdr:to>
    <xdr:sp macro="" textlink="">
      <xdr:nvSpPr>
        <xdr:cNvPr id="455" name="楕円 454">
          <a:extLst>
            <a:ext uri="{FF2B5EF4-FFF2-40B4-BE49-F238E27FC236}">
              <a16:creationId xmlns:a16="http://schemas.microsoft.com/office/drawing/2014/main" id="{B4E9C9B2-5CD2-4632-BF69-039DABD067D0}"/>
            </a:ext>
          </a:extLst>
        </xdr:cNvPr>
        <xdr:cNvSpPr/>
      </xdr:nvSpPr>
      <xdr:spPr>
        <a:xfrm>
          <a:off x="13573125" y="13057378"/>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100855</xdr:rowOff>
    </xdr:from>
    <xdr:ext cx="762000" cy="259045"/>
    <xdr:sp macro="" textlink="">
      <xdr:nvSpPr>
        <xdr:cNvPr id="456" name="テキスト ボックス 455">
          <a:extLst>
            <a:ext uri="{FF2B5EF4-FFF2-40B4-BE49-F238E27FC236}">
              <a16:creationId xmlns:a16="http://schemas.microsoft.com/office/drawing/2014/main" id="{8F0AF315-9A68-4B74-8D63-1884E928B774}"/>
            </a:ext>
          </a:extLst>
        </xdr:cNvPr>
        <xdr:cNvSpPr txBox="1"/>
      </xdr:nvSpPr>
      <xdr:spPr>
        <a:xfrm>
          <a:off x="13258800" y="1314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37337</xdr:rowOff>
    </xdr:from>
    <xdr:to>
      <xdr:col>69</xdr:col>
      <xdr:colOff>142875</xdr:colOff>
      <xdr:row>79</xdr:row>
      <xdr:rowOff>138937</xdr:rowOff>
    </xdr:to>
    <xdr:sp macro="" textlink="">
      <xdr:nvSpPr>
        <xdr:cNvPr id="457" name="楕円 456">
          <a:extLst>
            <a:ext uri="{FF2B5EF4-FFF2-40B4-BE49-F238E27FC236}">
              <a16:creationId xmlns:a16="http://schemas.microsoft.com/office/drawing/2014/main" id="{5D0EE5AA-79FB-47F6-933A-83B18A1C099C}"/>
            </a:ext>
          </a:extLst>
        </xdr:cNvPr>
        <xdr:cNvSpPr/>
      </xdr:nvSpPr>
      <xdr:spPr>
        <a:xfrm>
          <a:off x="12747625" y="130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123714</xdr:rowOff>
    </xdr:from>
    <xdr:ext cx="762000" cy="259045"/>
    <xdr:sp macro="" textlink="">
      <xdr:nvSpPr>
        <xdr:cNvPr id="458" name="テキスト ボックス 457">
          <a:extLst>
            <a:ext uri="{FF2B5EF4-FFF2-40B4-BE49-F238E27FC236}">
              <a16:creationId xmlns:a16="http://schemas.microsoft.com/office/drawing/2014/main" id="{9584550F-3C2A-40AD-B607-9AD8650ED3AA}"/>
            </a:ext>
          </a:extLst>
        </xdr:cNvPr>
        <xdr:cNvSpPr txBox="1"/>
      </xdr:nvSpPr>
      <xdr:spPr>
        <a:xfrm>
          <a:off x="12449175" y="1316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23622</xdr:rowOff>
    </xdr:from>
    <xdr:to>
      <xdr:col>65</xdr:col>
      <xdr:colOff>53975</xdr:colOff>
      <xdr:row>79</xdr:row>
      <xdr:rowOff>125222</xdr:rowOff>
    </xdr:to>
    <xdr:sp macro="" textlink="">
      <xdr:nvSpPr>
        <xdr:cNvPr id="459" name="楕円 458">
          <a:extLst>
            <a:ext uri="{FF2B5EF4-FFF2-40B4-BE49-F238E27FC236}">
              <a16:creationId xmlns:a16="http://schemas.microsoft.com/office/drawing/2014/main" id="{B4EE520D-0279-42D4-BBCA-1907D80217C6}"/>
            </a:ext>
          </a:extLst>
        </xdr:cNvPr>
        <xdr:cNvSpPr/>
      </xdr:nvSpPr>
      <xdr:spPr>
        <a:xfrm>
          <a:off x="11938000" y="13066522"/>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109999</xdr:rowOff>
    </xdr:from>
    <xdr:ext cx="762000" cy="259045"/>
    <xdr:sp macro="" textlink="">
      <xdr:nvSpPr>
        <xdr:cNvPr id="460" name="テキスト ボックス 459">
          <a:extLst>
            <a:ext uri="{FF2B5EF4-FFF2-40B4-BE49-F238E27FC236}">
              <a16:creationId xmlns:a16="http://schemas.microsoft.com/office/drawing/2014/main" id="{9ACCF921-8CB1-4FE0-8807-A842B50A0B8A}"/>
            </a:ext>
          </a:extLst>
        </xdr:cNvPr>
        <xdr:cNvSpPr txBox="1"/>
      </xdr:nvSpPr>
      <xdr:spPr>
        <a:xfrm>
          <a:off x="11623675" y="131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62954</xdr:rowOff>
    </xdr:from>
    <xdr:to>
      <xdr:col>29</xdr:col>
      <xdr:colOff>127000</xdr:colOff>
      <xdr:row>15</xdr:row>
      <xdr:rowOff>78156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2329"/>
          <a:ext cx="6477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78156</xdr:rowOff>
    </xdr:from>
    <xdr:to>
      <xdr:col>26</xdr:col>
      <xdr:colOff>50800</xdr:colOff>
      <xdr:row>15</xdr:row>
      <xdr:rowOff>79108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97531"/>
          <a:ext cx="698500" cy="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79108</xdr:rowOff>
    </xdr:from>
    <xdr:to>
      <xdr:col>22</xdr:col>
      <xdr:colOff>114300</xdr:colOff>
      <xdr:row>15</xdr:row>
      <xdr:rowOff>123152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98483"/>
          <a:ext cx="698500" cy="4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123152</xdr:rowOff>
    </xdr:from>
    <xdr:to>
      <xdr:col>18</xdr:col>
      <xdr:colOff>177800</xdr:colOff>
      <xdr:row>15</xdr:row>
      <xdr:rowOff>165024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42527"/>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12154</xdr:rowOff>
    </xdr:from>
    <xdr:to>
      <xdr:col>29</xdr:col>
      <xdr:colOff>177800</xdr:colOff>
      <xdr:row>15</xdr:row>
      <xdr:rowOff>113754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3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28681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7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27356</xdr:rowOff>
    </xdr:from>
    <xdr:to>
      <xdr:col>26</xdr:col>
      <xdr:colOff>101600</xdr:colOff>
      <xdr:row>15</xdr:row>
      <xdr:rowOff>128956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46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139133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1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28308</xdr:rowOff>
    </xdr:from>
    <xdr:to>
      <xdr:col>22</xdr:col>
      <xdr:colOff>165100</xdr:colOff>
      <xdr:row>15</xdr:row>
      <xdr:rowOff>129908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47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140085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1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72352</xdr:rowOff>
    </xdr:from>
    <xdr:to>
      <xdr:col>19</xdr:col>
      <xdr:colOff>38100</xdr:colOff>
      <xdr:row>16</xdr:row>
      <xdr:rowOff>2502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91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12679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114224</xdr:rowOff>
    </xdr:from>
    <xdr:to>
      <xdr:col>15</xdr:col>
      <xdr:colOff>101600</xdr:colOff>
      <xdr:row>16</xdr:row>
      <xdr:rowOff>44374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33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54551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0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165214</xdr:rowOff>
    </xdr:from>
    <xdr:to>
      <xdr:col>29</xdr:col>
      <xdr:colOff>127000</xdr:colOff>
      <xdr:row>35</xdr:row>
      <xdr:rowOff>190665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75564"/>
          <a:ext cx="647700" cy="25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131420</xdr:rowOff>
    </xdr:from>
    <xdr:to>
      <xdr:col>26</xdr:col>
      <xdr:colOff>50800</xdr:colOff>
      <xdr:row>35</xdr:row>
      <xdr:rowOff>190665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41770"/>
          <a:ext cx="698500" cy="59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122085</xdr:rowOff>
    </xdr:from>
    <xdr:to>
      <xdr:col>22</xdr:col>
      <xdr:colOff>114300</xdr:colOff>
      <xdr:row>35</xdr:row>
      <xdr:rowOff>131420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32435"/>
          <a:ext cx="698500" cy="9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112522</xdr:rowOff>
    </xdr:from>
    <xdr:to>
      <xdr:col>18</xdr:col>
      <xdr:colOff>177800</xdr:colOff>
      <xdr:row>35</xdr:row>
      <xdr:rowOff>122085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22872"/>
          <a:ext cx="6985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114414</xdr:rowOff>
    </xdr:from>
    <xdr:to>
      <xdr:col>29</xdr:col>
      <xdr:colOff>177800</xdr:colOff>
      <xdr:row>35</xdr:row>
      <xdr:rowOff>216014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24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86491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9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139865</xdr:rowOff>
    </xdr:from>
    <xdr:to>
      <xdr:col>26</xdr:col>
      <xdr:colOff>101600</xdr:colOff>
      <xdr:row>35</xdr:row>
      <xdr:rowOff>241465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5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226242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3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80620</xdr:rowOff>
    </xdr:from>
    <xdr:to>
      <xdr:col>22</xdr:col>
      <xdr:colOff>165100</xdr:colOff>
      <xdr:row>35</xdr:row>
      <xdr:rowOff>182220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90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192397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5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71285</xdr:rowOff>
    </xdr:from>
    <xdr:to>
      <xdr:col>19</xdr:col>
      <xdr:colOff>38100</xdr:colOff>
      <xdr:row>35</xdr:row>
      <xdr:rowOff>172885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81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183062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61722</xdr:rowOff>
    </xdr:from>
    <xdr:to>
      <xdr:col>15</xdr:col>
      <xdr:colOff>101600</xdr:colOff>
      <xdr:row>35</xdr:row>
      <xdr:rowOff>163322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7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173499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4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388,197
381,827
100.81
180,787,447
173,275,811
6,983,161
85,392,317
190,364,392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67495</xdr:rowOff>
    </xdr:from>
    <xdr:to>
      <xdr:col>24</xdr:col>
      <xdr:colOff>63500</xdr:colOff>
      <xdr:row>33</xdr:row>
      <xdr:rowOff>78598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725345"/>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40618</xdr:rowOff>
    </xdr:from>
    <xdr:to>
      <xdr:col>19</xdr:col>
      <xdr:colOff>177800</xdr:colOff>
      <xdr:row>33</xdr:row>
      <xdr:rowOff>67495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698468"/>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40618</xdr:rowOff>
    </xdr:from>
    <xdr:to>
      <xdr:col>15</xdr:col>
      <xdr:colOff>50800</xdr:colOff>
      <xdr:row>33</xdr:row>
      <xdr:rowOff>142378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98468"/>
          <a:ext cx="889000" cy="10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142378</xdr:rowOff>
    </xdr:from>
    <xdr:to>
      <xdr:col>10</xdr:col>
      <xdr:colOff>114300</xdr:colOff>
      <xdr:row>33</xdr:row>
      <xdr:rowOff>145970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0022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27798</xdr:rowOff>
    </xdr:from>
    <xdr:to>
      <xdr:col>24</xdr:col>
      <xdr:colOff>114300</xdr:colOff>
      <xdr:row>33</xdr:row>
      <xdr:rowOff>129398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50675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3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16695</xdr:rowOff>
    </xdr:from>
    <xdr:to>
      <xdr:col>20</xdr:col>
      <xdr:colOff>38100</xdr:colOff>
      <xdr:row>33</xdr:row>
      <xdr:rowOff>118295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134822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4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161268</xdr:rowOff>
    </xdr:from>
    <xdr:to>
      <xdr:col>15</xdr:col>
      <xdr:colOff>101600</xdr:colOff>
      <xdr:row>33</xdr:row>
      <xdr:rowOff>91418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107945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4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91578</xdr:rowOff>
    </xdr:from>
    <xdr:to>
      <xdr:col>10</xdr:col>
      <xdr:colOff>165100</xdr:colOff>
      <xdr:row>34</xdr:row>
      <xdr:rowOff>21728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38255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95170</xdr:rowOff>
    </xdr:from>
    <xdr:to>
      <xdr:col>6</xdr:col>
      <xdr:colOff>38100</xdr:colOff>
      <xdr:row>34</xdr:row>
      <xdr:rowOff>25320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41847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2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67576</xdr:rowOff>
    </xdr:from>
    <xdr:to>
      <xdr:col>24</xdr:col>
      <xdr:colOff>63500</xdr:colOff>
      <xdr:row>53</xdr:row>
      <xdr:rowOff>118440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982976"/>
          <a:ext cx="838200" cy="22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118440</xdr:rowOff>
    </xdr:from>
    <xdr:to>
      <xdr:col>19</xdr:col>
      <xdr:colOff>177800</xdr:colOff>
      <xdr:row>56</xdr:row>
      <xdr:rowOff>32029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05290"/>
          <a:ext cx="889000" cy="4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32029</xdr:rowOff>
    </xdr:from>
    <xdr:to>
      <xdr:col>15</xdr:col>
      <xdr:colOff>50800</xdr:colOff>
      <xdr:row>57</xdr:row>
      <xdr:rowOff>56947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33229"/>
          <a:ext cx="889000" cy="19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56947</xdr:rowOff>
    </xdr:from>
    <xdr:to>
      <xdr:col>10</xdr:col>
      <xdr:colOff>114300</xdr:colOff>
      <xdr:row>58</xdr:row>
      <xdr:rowOff>23038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29597"/>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16776</xdr:rowOff>
    </xdr:from>
    <xdr:to>
      <xdr:col>24</xdr:col>
      <xdr:colOff>114300</xdr:colOff>
      <xdr:row>52</xdr:row>
      <xdr:rowOff>118376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93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39653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78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67640</xdr:rowOff>
    </xdr:from>
    <xdr:to>
      <xdr:col>20</xdr:col>
      <xdr:colOff>38100</xdr:colOff>
      <xdr:row>53</xdr:row>
      <xdr:rowOff>169240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15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14317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92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152679</xdr:rowOff>
    </xdr:from>
    <xdr:to>
      <xdr:col>15</xdr:col>
      <xdr:colOff>101600</xdr:colOff>
      <xdr:row>56</xdr:row>
      <xdr:rowOff>82829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99356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6147</xdr:rowOff>
    </xdr:from>
    <xdr:to>
      <xdr:col>10</xdr:col>
      <xdr:colOff>165100</xdr:colOff>
      <xdr:row>57</xdr:row>
      <xdr:rowOff>107747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124274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5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143688</xdr:rowOff>
    </xdr:from>
    <xdr:to>
      <xdr:col>6</xdr:col>
      <xdr:colOff>38100</xdr:colOff>
      <xdr:row>58</xdr:row>
      <xdr:rowOff>73838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90365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52088</xdr:rowOff>
    </xdr:from>
    <xdr:to>
      <xdr:col>24</xdr:col>
      <xdr:colOff>63500</xdr:colOff>
      <xdr:row>77</xdr:row>
      <xdr:rowOff>63005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53738"/>
          <a:ext cx="838200" cy="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60891</xdr:rowOff>
    </xdr:from>
    <xdr:to>
      <xdr:col>19</xdr:col>
      <xdr:colOff>177800</xdr:colOff>
      <xdr:row>77</xdr:row>
      <xdr:rowOff>63005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62541"/>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55232</xdr:rowOff>
    </xdr:from>
    <xdr:to>
      <xdr:col>15</xdr:col>
      <xdr:colOff>50800</xdr:colOff>
      <xdr:row>77</xdr:row>
      <xdr:rowOff>60891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56882"/>
          <a:ext cx="8890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42487</xdr:rowOff>
    </xdr:from>
    <xdr:to>
      <xdr:col>10</xdr:col>
      <xdr:colOff>114300</xdr:colOff>
      <xdr:row>77</xdr:row>
      <xdr:rowOff>55232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44137"/>
          <a:ext cx="889000" cy="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1288</xdr:rowOff>
    </xdr:from>
    <xdr:to>
      <xdr:col>24</xdr:col>
      <xdr:colOff>114300</xdr:colOff>
      <xdr:row>77</xdr:row>
      <xdr:rowOff>102888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0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151165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8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12205</xdr:rowOff>
    </xdr:from>
    <xdr:to>
      <xdr:col>20</xdr:col>
      <xdr:colOff>38100</xdr:colOff>
      <xdr:row>77</xdr:row>
      <xdr:rowOff>113805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104932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10091</xdr:rowOff>
    </xdr:from>
    <xdr:to>
      <xdr:col>15</xdr:col>
      <xdr:colOff>101600</xdr:colOff>
      <xdr:row>77</xdr:row>
      <xdr:rowOff>111691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102818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0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4432</xdr:rowOff>
    </xdr:from>
    <xdr:to>
      <xdr:col>10</xdr:col>
      <xdr:colOff>165100</xdr:colOff>
      <xdr:row>77</xdr:row>
      <xdr:rowOff>106032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0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97159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9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163137</xdr:rowOff>
    </xdr:from>
    <xdr:to>
      <xdr:col>6</xdr:col>
      <xdr:colOff>38100</xdr:colOff>
      <xdr:row>77</xdr:row>
      <xdr:rowOff>93287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84414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8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86523</xdr:rowOff>
    </xdr:from>
    <xdr:to>
      <xdr:col>24</xdr:col>
      <xdr:colOff>63500</xdr:colOff>
      <xdr:row>98</xdr:row>
      <xdr:rowOff>309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717173"/>
          <a:ext cx="838200" cy="8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86523</xdr:rowOff>
    </xdr:from>
    <xdr:to>
      <xdr:col>19</xdr:col>
      <xdr:colOff>177800</xdr:colOff>
      <xdr:row>99</xdr:row>
      <xdr:rowOff>9137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17173"/>
          <a:ext cx="889000" cy="26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9137</xdr:rowOff>
    </xdr:from>
    <xdr:to>
      <xdr:col>15</xdr:col>
      <xdr:colOff>50800</xdr:colOff>
      <xdr:row>99</xdr:row>
      <xdr:rowOff>70283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82687"/>
          <a:ext cx="889000" cy="6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70283</xdr:rowOff>
    </xdr:from>
    <xdr:to>
      <xdr:col>10</xdr:col>
      <xdr:colOff>114300</xdr:colOff>
      <xdr:row>99</xdr:row>
      <xdr:rowOff>133854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7043833"/>
          <a:ext cx="889000" cy="6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120959</xdr:rowOff>
    </xdr:from>
    <xdr:to>
      <xdr:col>24</xdr:col>
      <xdr:colOff>114300</xdr:colOff>
      <xdr:row>98</xdr:row>
      <xdr:rowOff>51109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5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99386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3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35723</xdr:rowOff>
    </xdr:from>
    <xdr:to>
      <xdr:col>20</xdr:col>
      <xdr:colOff>38100</xdr:colOff>
      <xdr:row>97</xdr:row>
      <xdr:rowOff>137323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128450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75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129787</xdr:rowOff>
    </xdr:from>
    <xdr:to>
      <xdr:col>15</xdr:col>
      <xdr:colOff>101600</xdr:colOff>
      <xdr:row>99</xdr:row>
      <xdr:rowOff>59937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3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51064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2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19483</xdr:rowOff>
    </xdr:from>
    <xdr:to>
      <xdr:col>10</xdr:col>
      <xdr:colOff>165100</xdr:colOff>
      <xdr:row>99</xdr:row>
      <xdr:rowOff>121083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9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112210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8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83054</xdr:rowOff>
    </xdr:from>
    <xdr:to>
      <xdr:col>6</xdr:col>
      <xdr:colOff>38100</xdr:colOff>
      <xdr:row>100</xdr:row>
      <xdr:rowOff>13204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705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4331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14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78219</xdr:rowOff>
    </xdr:from>
    <xdr:to>
      <xdr:col>55</xdr:col>
      <xdr:colOff>0</xdr:colOff>
      <xdr:row>39</xdr:row>
      <xdr:rowOff>39789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93319"/>
          <a:ext cx="838200" cy="1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150432</xdr:rowOff>
    </xdr:from>
    <xdr:to>
      <xdr:col>50</xdr:col>
      <xdr:colOff>114300</xdr:colOff>
      <xdr:row>39</xdr:row>
      <xdr:rowOff>39789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65382"/>
          <a:ext cx="889000" cy="126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150432</xdr:rowOff>
    </xdr:from>
    <xdr:to>
      <xdr:col>45</xdr:col>
      <xdr:colOff>177800</xdr:colOff>
      <xdr:row>39</xdr:row>
      <xdr:rowOff>95326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65382"/>
          <a:ext cx="889000" cy="13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95326</xdr:rowOff>
    </xdr:from>
    <xdr:to>
      <xdr:col>41</xdr:col>
      <xdr:colOff>50800</xdr:colOff>
      <xdr:row>39</xdr:row>
      <xdr:rowOff>102083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781876"/>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27419</xdr:rowOff>
    </xdr:from>
    <xdr:to>
      <xdr:col>55</xdr:col>
      <xdr:colOff>50800</xdr:colOff>
      <xdr:row>38</xdr:row>
      <xdr:rowOff>129019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5846</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160439</xdr:rowOff>
    </xdr:from>
    <xdr:to>
      <xdr:col>50</xdr:col>
      <xdr:colOff>165100</xdr:colOff>
      <xdr:row>39</xdr:row>
      <xdr:rowOff>90589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81716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76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99632</xdr:rowOff>
    </xdr:from>
    <xdr:to>
      <xdr:col>46</xdr:col>
      <xdr:colOff>38100</xdr:colOff>
      <xdr:row>32</xdr:row>
      <xdr:rowOff>29782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4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20909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50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44526</xdr:rowOff>
    </xdr:from>
    <xdr:to>
      <xdr:col>41</xdr:col>
      <xdr:colOff>101600</xdr:colOff>
      <xdr:row>39</xdr:row>
      <xdr:rowOff>146126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7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137253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82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51283</xdr:rowOff>
    </xdr:from>
    <xdr:to>
      <xdr:col>36</xdr:col>
      <xdr:colOff>165100</xdr:colOff>
      <xdr:row>39</xdr:row>
      <xdr:rowOff>152883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144010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3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155865</xdr:rowOff>
    </xdr:from>
    <xdr:to>
      <xdr:col>55</xdr:col>
      <xdr:colOff>0</xdr:colOff>
      <xdr:row>57</xdr:row>
      <xdr:rowOff>97752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57065"/>
          <a:ext cx="838200" cy="11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155865</xdr:rowOff>
    </xdr:from>
    <xdr:to>
      <xdr:col>50</xdr:col>
      <xdr:colOff>114300</xdr:colOff>
      <xdr:row>58</xdr:row>
      <xdr:rowOff>14966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57065"/>
          <a:ext cx="889000" cy="20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53665</xdr:rowOff>
    </xdr:from>
    <xdr:to>
      <xdr:col>45</xdr:col>
      <xdr:colOff>177800</xdr:colOff>
      <xdr:row>58</xdr:row>
      <xdr:rowOff>14966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483415"/>
          <a:ext cx="889000" cy="47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53665</xdr:rowOff>
    </xdr:from>
    <xdr:to>
      <xdr:col>41</xdr:col>
      <xdr:colOff>50800</xdr:colOff>
      <xdr:row>56</xdr:row>
      <xdr:rowOff>165303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483415"/>
          <a:ext cx="889000" cy="28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46952</xdr:rowOff>
    </xdr:from>
    <xdr:to>
      <xdr:col>55</xdr:col>
      <xdr:colOff>50800</xdr:colOff>
      <xdr:row>57</xdr:row>
      <xdr:rowOff>148552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25379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9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105065</xdr:rowOff>
    </xdr:from>
    <xdr:to>
      <xdr:col>50</xdr:col>
      <xdr:colOff>165100</xdr:colOff>
      <xdr:row>57</xdr:row>
      <xdr:rowOff>35215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26342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9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135616</xdr:rowOff>
    </xdr:from>
    <xdr:to>
      <xdr:col>46</xdr:col>
      <xdr:colOff>38100</xdr:colOff>
      <xdr:row>58</xdr:row>
      <xdr:rowOff>65766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56893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0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2865</xdr:rowOff>
    </xdr:from>
    <xdr:to>
      <xdr:col>41</xdr:col>
      <xdr:colOff>101600</xdr:colOff>
      <xdr:row>55</xdr:row>
      <xdr:rowOff>104465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3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120992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2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114503</xdr:rowOff>
    </xdr:from>
    <xdr:to>
      <xdr:col>36</xdr:col>
      <xdr:colOff>165100</xdr:colOff>
      <xdr:row>57</xdr:row>
      <xdr:rowOff>44653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61180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49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26040</xdr:rowOff>
    </xdr:from>
    <xdr:to>
      <xdr:col>55</xdr:col>
      <xdr:colOff>0</xdr:colOff>
      <xdr:row>77</xdr:row>
      <xdr:rowOff>10953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056240"/>
          <a:ext cx="8382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26040</xdr:rowOff>
    </xdr:from>
    <xdr:to>
      <xdr:col>50</xdr:col>
      <xdr:colOff>114300</xdr:colOff>
      <xdr:row>77</xdr:row>
      <xdr:rowOff>37447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056240"/>
          <a:ext cx="889000" cy="18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28623</xdr:rowOff>
    </xdr:from>
    <xdr:to>
      <xdr:col>45</xdr:col>
      <xdr:colOff>177800</xdr:colOff>
      <xdr:row>77</xdr:row>
      <xdr:rowOff>37447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30273"/>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28623</xdr:rowOff>
    </xdr:from>
    <xdr:to>
      <xdr:col>41</xdr:col>
      <xdr:colOff>50800</xdr:colOff>
      <xdr:row>78</xdr:row>
      <xdr:rowOff>6769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30273"/>
          <a:ext cx="889000" cy="14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131603</xdr:rowOff>
    </xdr:from>
    <xdr:to>
      <xdr:col>55</xdr:col>
      <xdr:colOff>50800</xdr:colOff>
      <xdr:row>77</xdr:row>
      <xdr:rowOff>61753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154480</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01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146690</xdr:rowOff>
    </xdr:from>
    <xdr:to>
      <xdr:col>50</xdr:col>
      <xdr:colOff>165100</xdr:colOff>
      <xdr:row>76</xdr:row>
      <xdr:rowOff>76840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0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93367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78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158097</xdr:rowOff>
    </xdr:from>
    <xdr:to>
      <xdr:col>46</xdr:col>
      <xdr:colOff>38100</xdr:colOff>
      <xdr:row>77</xdr:row>
      <xdr:rowOff>88247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1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79374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2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149273</xdr:rowOff>
    </xdr:from>
    <xdr:to>
      <xdr:col>41</xdr:col>
      <xdr:colOff>101600</xdr:colOff>
      <xdr:row>77</xdr:row>
      <xdr:rowOff>79423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17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70550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127419</xdr:rowOff>
    </xdr:from>
    <xdr:to>
      <xdr:col>36</xdr:col>
      <xdr:colOff>165100</xdr:colOff>
      <xdr:row>78</xdr:row>
      <xdr:rowOff>57569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48696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42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140385</xdr:rowOff>
    </xdr:from>
    <xdr:to>
      <xdr:col>55</xdr:col>
      <xdr:colOff>0</xdr:colOff>
      <xdr:row>95</xdr:row>
      <xdr:rowOff>155725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428135"/>
          <a:ext cx="838200" cy="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140385</xdr:rowOff>
    </xdr:from>
    <xdr:to>
      <xdr:col>50</xdr:col>
      <xdr:colOff>114300</xdr:colOff>
      <xdr:row>96</xdr:row>
      <xdr:rowOff>77863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428135"/>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99352</xdr:rowOff>
    </xdr:from>
    <xdr:to>
      <xdr:col>45</xdr:col>
      <xdr:colOff>177800</xdr:colOff>
      <xdr:row>96</xdr:row>
      <xdr:rowOff>77863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044202"/>
          <a:ext cx="889000" cy="49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99352</xdr:rowOff>
    </xdr:from>
    <xdr:to>
      <xdr:col>41</xdr:col>
      <xdr:colOff>50800</xdr:colOff>
      <xdr:row>94</xdr:row>
      <xdr:rowOff>29446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044202"/>
          <a:ext cx="889000" cy="10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104925</xdr:rowOff>
    </xdr:from>
    <xdr:to>
      <xdr:col>55</xdr:col>
      <xdr:colOff>50800</xdr:colOff>
      <xdr:row>96</xdr:row>
      <xdr:rowOff>35075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9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83352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7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89585</xdr:rowOff>
    </xdr:from>
    <xdr:to>
      <xdr:col>50</xdr:col>
      <xdr:colOff>165100</xdr:colOff>
      <xdr:row>96</xdr:row>
      <xdr:rowOff>19735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3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10862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4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27063</xdr:rowOff>
    </xdr:from>
    <xdr:to>
      <xdr:col>46</xdr:col>
      <xdr:colOff>38100</xdr:colOff>
      <xdr:row>96</xdr:row>
      <xdr:rowOff>128663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119790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48552</xdr:rowOff>
    </xdr:from>
    <xdr:to>
      <xdr:col>41</xdr:col>
      <xdr:colOff>101600</xdr:colOff>
      <xdr:row>93</xdr:row>
      <xdr:rowOff>150152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59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166679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76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150096</xdr:rowOff>
    </xdr:from>
    <xdr:to>
      <xdr:col>36</xdr:col>
      <xdr:colOff>165100</xdr:colOff>
      <xdr:row>94</xdr:row>
      <xdr:rowOff>80246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0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96773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161163</xdr:rowOff>
    </xdr:from>
    <xdr:to>
      <xdr:col>85</xdr:col>
      <xdr:colOff>127000</xdr:colOff>
      <xdr:row>39</xdr:row>
      <xdr:rowOff>37211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76263"/>
          <a:ext cx="838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64897</xdr:rowOff>
    </xdr:from>
    <xdr:to>
      <xdr:col>81</xdr:col>
      <xdr:colOff>50800</xdr:colOff>
      <xdr:row>38</xdr:row>
      <xdr:rowOff>161163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579997"/>
          <a:ext cx="889000" cy="9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57531</xdr:rowOff>
    </xdr:from>
    <xdr:to>
      <xdr:col>76</xdr:col>
      <xdr:colOff>114300</xdr:colOff>
      <xdr:row>38</xdr:row>
      <xdr:rowOff>64897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572631"/>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57531</xdr:rowOff>
    </xdr:from>
    <xdr:to>
      <xdr:col>71</xdr:col>
      <xdr:colOff>177800</xdr:colOff>
      <xdr:row>38</xdr:row>
      <xdr:rowOff>125984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572631"/>
          <a:ext cx="889000" cy="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157861</xdr:rowOff>
    </xdr:from>
    <xdr:to>
      <xdr:col>85</xdr:col>
      <xdr:colOff>177800</xdr:colOff>
      <xdr:row>39</xdr:row>
      <xdr:rowOff>88011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72788</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87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110363</xdr:rowOff>
    </xdr:from>
    <xdr:to>
      <xdr:col>81</xdr:col>
      <xdr:colOff>101600</xdr:colOff>
      <xdr:row>39</xdr:row>
      <xdr:rowOff>40513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31640</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18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14097</xdr:rowOff>
    </xdr:from>
    <xdr:to>
      <xdr:col>76</xdr:col>
      <xdr:colOff>165100</xdr:colOff>
      <xdr:row>38</xdr:row>
      <xdr:rowOff>115697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106824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62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6731</xdr:rowOff>
    </xdr:from>
    <xdr:to>
      <xdr:col>72</xdr:col>
      <xdr:colOff>38100</xdr:colOff>
      <xdr:row>38</xdr:row>
      <xdr:rowOff>108331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99458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61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75184</xdr:rowOff>
    </xdr:from>
    <xdr:to>
      <xdr:col>67</xdr:col>
      <xdr:colOff>101600</xdr:colOff>
      <xdr:row>39</xdr:row>
      <xdr:rowOff>5334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167911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15472</xdr:rowOff>
    </xdr:from>
    <xdr:to>
      <xdr:col>85</xdr:col>
      <xdr:colOff>127000</xdr:colOff>
      <xdr:row>73</xdr:row>
      <xdr:rowOff>98095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531322"/>
          <a:ext cx="8382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43296</xdr:rowOff>
    </xdr:from>
    <xdr:to>
      <xdr:col>81</xdr:col>
      <xdr:colOff>50800</xdr:colOff>
      <xdr:row>73</xdr:row>
      <xdr:rowOff>98095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559146"/>
          <a:ext cx="889000" cy="5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43296</xdr:rowOff>
    </xdr:from>
    <xdr:to>
      <xdr:col>76</xdr:col>
      <xdr:colOff>114300</xdr:colOff>
      <xdr:row>73</xdr:row>
      <xdr:rowOff>59886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559146"/>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59886</xdr:rowOff>
    </xdr:from>
    <xdr:to>
      <xdr:col>71</xdr:col>
      <xdr:colOff>177800</xdr:colOff>
      <xdr:row>73</xdr:row>
      <xdr:rowOff>83366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575736"/>
          <a:ext cx="889000" cy="2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136122</xdr:rowOff>
    </xdr:from>
    <xdr:to>
      <xdr:col>85</xdr:col>
      <xdr:colOff>177800</xdr:colOff>
      <xdr:row>73</xdr:row>
      <xdr:rowOff>66272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4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158999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3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47295</xdr:rowOff>
    </xdr:from>
    <xdr:to>
      <xdr:col>81</xdr:col>
      <xdr:colOff>101600</xdr:colOff>
      <xdr:row>73</xdr:row>
      <xdr:rowOff>148895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56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165422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33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163946</xdr:rowOff>
    </xdr:from>
    <xdr:to>
      <xdr:col>76</xdr:col>
      <xdr:colOff>165100</xdr:colOff>
      <xdr:row>73</xdr:row>
      <xdr:rowOff>94096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50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110623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28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9086</xdr:rowOff>
    </xdr:from>
    <xdr:to>
      <xdr:col>72</xdr:col>
      <xdr:colOff>38100</xdr:colOff>
      <xdr:row>73</xdr:row>
      <xdr:rowOff>110686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127213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3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32566</xdr:rowOff>
    </xdr:from>
    <xdr:to>
      <xdr:col>67</xdr:col>
      <xdr:colOff>101600</xdr:colOff>
      <xdr:row>73</xdr:row>
      <xdr:rowOff>134166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54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150693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3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82184</xdr:rowOff>
    </xdr:from>
    <xdr:to>
      <xdr:col>85</xdr:col>
      <xdr:colOff>127000</xdr:colOff>
      <xdr:row>97</xdr:row>
      <xdr:rowOff>141574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712834"/>
          <a:ext cx="8382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53152</xdr:rowOff>
    </xdr:from>
    <xdr:to>
      <xdr:col>81</xdr:col>
      <xdr:colOff>50800</xdr:colOff>
      <xdr:row>97</xdr:row>
      <xdr:rowOff>82184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683802"/>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53152</xdr:rowOff>
    </xdr:from>
    <xdr:to>
      <xdr:col>76</xdr:col>
      <xdr:colOff>114300</xdr:colOff>
      <xdr:row>98</xdr:row>
      <xdr:rowOff>64697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683802"/>
          <a:ext cx="889000" cy="18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64697</xdr:rowOff>
    </xdr:from>
    <xdr:to>
      <xdr:col>71</xdr:col>
      <xdr:colOff>177800</xdr:colOff>
      <xdr:row>98</xdr:row>
      <xdr:rowOff>97820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66797"/>
          <a:ext cx="889000" cy="3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90774</xdr:rowOff>
    </xdr:from>
    <xdr:to>
      <xdr:col>85</xdr:col>
      <xdr:colOff>177800</xdr:colOff>
      <xdr:row>98</xdr:row>
      <xdr:rowOff>20924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69201</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9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31384</xdr:rowOff>
    </xdr:from>
    <xdr:to>
      <xdr:col>81</xdr:col>
      <xdr:colOff>101600</xdr:colOff>
      <xdr:row>97</xdr:row>
      <xdr:rowOff>132984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124111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75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2352</xdr:rowOff>
    </xdr:from>
    <xdr:to>
      <xdr:col>76</xdr:col>
      <xdr:colOff>165100</xdr:colOff>
      <xdr:row>97</xdr:row>
      <xdr:rowOff>103952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3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120479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0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13897</xdr:rowOff>
    </xdr:from>
    <xdr:to>
      <xdr:col>72</xdr:col>
      <xdr:colOff>38100</xdr:colOff>
      <xdr:row>98</xdr:row>
      <xdr:rowOff>115497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106624</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0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47020</xdr:rowOff>
    </xdr:from>
    <xdr:to>
      <xdr:col>67</xdr:col>
      <xdr:colOff>101600</xdr:colOff>
      <xdr:row>98</xdr:row>
      <xdr:rowOff>148620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139747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42735</xdr:rowOff>
    </xdr:from>
    <xdr:to>
      <xdr:col>116</xdr:col>
      <xdr:colOff>63500</xdr:colOff>
      <xdr:row>39</xdr:row>
      <xdr:rowOff>43307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729285"/>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164465</xdr:rowOff>
    </xdr:from>
    <xdr:to>
      <xdr:col>111</xdr:col>
      <xdr:colOff>177800</xdr:colOff>
      <xdr:row>39</xdr:row>
      <xdr:rowOff>43307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79565"/>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75502</xdr:rowOff>
    </xdr:from>
    <xdr:to>
      <xdr:col>107</xdr:col>
      <xdr:colOff>50800</xdr:colOff>
      <xdr:row>38</xdr:row>
      <xdr:rowOff>164465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590602"/>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19876</xdr:rowOff>
    </xdr:from>
    <xdr:to>
      <xdr:col>102</xdr:col>
      <xdr:colOff>114300</xdr:colOff>
      <xdr:row>38</xdr:row>
      <xdr:rowOff>75502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53497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163385</xdr:rowOff>
    </xdr:from>
    <xdr:to>
      <xdr:col>116</xdr:col>
      <xdr:colOff>114300</xdr:colOff>
      <xdr:row>39</xdr:row>
      <xdr:rowOff>93535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78312</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3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163957</xdr:rowOff>
    </xdr:from>
    <xdr:to>
      <xdr:col>112</xdr:col>
      <xdr:colOff>38100</xdr:colOff>
      <xdr:row>39</xdr:row>
      <xdr:rowOff>94107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85234</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113665</xdr:rowOff>
    </xdr:from>
    <xdr:to>
      <xdr:col>107</xdr:col>
      <xdr:colOff>101600</xdr:colOff>
      <xdr:row>39</xdr:row>
      <xdr:rowOff>43815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34942</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24702</xdr:rowOff>
    </xdr:from>
    <xdr:to>
      <xdr:col>102</xdr:col>
      <xdr:colOff>165100</xdr:colOff>
      <xdr:row>38</xdr:row>
      <xdr:rowOff>126302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117429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632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140526</xdr:rowOff>
    </xdr:from>
    <xdr:to>
      <xdr:col>98</xdr:col>
      <xdr:colOff>38100</xdr:colOff>
      <xdr:row>38</xdr:row>
      <xdr:rowOff>70676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4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61803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57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97942</xdr:rowOff>
    </xdr:from>
    <xdr:to>
      <xdr:col>116</xdr:col>
      <xdr:colOff>63500</xdr:colOff>
      <xdr:row>58</xdr:row>
      <xdr:rowOff>127660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04204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97942</xdr:rowOff>
    </xdr:from>
    <xdr:to>
      <xdr:col>111</xdr:col>
      <xdr:colOff>177800</xdr:colOff>
      <xdr:row>58</xdr:row>
      <xdr:rowOff>129642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042042"/>
          <a:ext cx="889000" cy="3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127146</xdr:rowOff>
    </xdr:from>
    <xdr:to>
      <xdr:col>107</xdr:col>
      <xdr:colOff>50800</xdr:colOff>
      <xdr:row>58</xdr:row>
      <xdr:rowOff>129642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71246"/>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127146</xdr:rowOff>
    </xdr:from>
    <xdr:to>
      <xdr:col>102</xdr:col>
      <xdr:colOff>114300</xdr:colOff>
      <xdr:row>58</xdr:row>
      <xdr:rowOff>129337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071246"/>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76860</xdr:rowOff>
    </xdr:from>
    <xdr:to>
      <xdr:col>116</xdr:col>
      <xdr:colOff>114300</xdr:colOff>
      <xdr:row>59</xdr:row>
      <xdr:rowOff>7010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194</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4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47142</xdr:rowOff>
    </xdr:from>
    <xdr:to>
      <xdr:col>112</xdr:col>
      <xdr:colOff>38100</xdr:colOff>
      <xdr:row>58</xdr:row>
      <xdr:rowOff>148742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99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139869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08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78842</xdr:rowOff>
    </xdr:from>
    <xdr:to>
      <xdr:col>107</xdr:col>
      <xdr:colOff>101600</xdr:colOff>
      <xdr:row>59</xdr:row>
      <xdr:rowOff>8992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11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76346</xdr:rowOff>
    </xdr:from>
    <xdr:to>
      <xdr:col>102</xdr:col>
      <xdr:colOff>165100</xdr:colOff>
      <xdr:row>59</xdr:row>
      <xdr:rowOff>6496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169073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11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78537</xdr:rowOff>
    </xdr:from>
    <xdr:to>
      <xdr:col>98</xdr:col>
      <xdr:colOff>38100</xdr:colOff>
      <xdr:row>59</xdr:row>
      <xdr:rowOff>8687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171264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11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47155</xdr:rowOff>
    </xdr:from>
    <xdr:to>
      <xdr:col>116</xdr:col>
      <xdr:colOff>63500</xdr:colOff>
      <xdr:row>75</xdr:row>
      <xdr:rowOff>127241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905905"/>
          <a:ext cx="8382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94285</xdr:rowOff>
    </xdr:from>
    <xdr:to>
      <xdr:col>111</xdr:col>
      <xdr:colOff>177800</xdr:colOff>
      <xdr:row>75</xdr:row>
      <xdr:rowOff>127241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953035"/>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94285</xdr:rowOff>
    </xdr:from>
    <xdr:to>
      <xdr:col>107</xdr:col>
      <xdr:colOff>50800</xdr:colOff>
      <xdr:row>76</xdr:row>
      <xdr:rowOff>25591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953035"/>
          <a:ext cx="889000" cy="10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25591</xdr:rowOff>
    </xdr:from>
    <xdr:to>
      <xdr:col>102</xdr:col>
      <xdr:colOff>114300</xdr:colOff>
      <xdr:row>76</xdr:row>
      <xdr:rowOff>84302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55791"/>
          <a:ext cx="889000" cy="5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167805</xdr:rowOff>
    </xdr:from>
    <xdr:to>
      <xdr:col>116</xdr:col>
      <xdr:colOff>114300</xdr:colOff>
      <xdr:row>75</xdr:row>
      <xdr:rowOff>97955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8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19232</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70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76441</xdr:rowOff>
    </xdr:from>
    <xdr:to>
      <xdr:col>112</xdr:col>
      <xdr:colOff>38100</xdr:colOff>
      <xdr:row>76</xdr:row>
      <xdr:rowOff>6592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351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169169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43485</xdr:rowOff>
    </xdr:from>
    <xdr:to>
      <xdr:col>107</xdr:col>
      <xdr:colOff>101600</xdr:colOff>
      <xdr:row>75</xdr:row>
      <xdr:rowOff>145085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161612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67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146241</xdr:rowOff>
    </xdr:from>
    <xdr:to>
      <xdr:col>102</xdr:col>
      <xdr:colOff>165100</xdr:colOff>
      <xdr:row>76</xdr:row>
      <xdr:rowOff>76391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67518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33502</xdr:rowOff>
    </xdr:from>
    <xdr:to>
      <xdr:col>98</xdr:col>
      <xdr:colOff>38100</xdr:colOff>
      <xdr:row>76</xdr:row>
      <xdr:rowOff>135102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126229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5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歳出決算総額は、住民一人当たり</a:t>
          </a:r>
          <a:r>
            <a:rPr kumimoji="1" lang="en-US" altLang="ja-JP" sz="1400">
              <a:solidFill>
                <a:schemeClr val="tx1"/>
              </a:solidFill>
              <a:effectLst/>
              <a:latin typeface="+mn-lt"/>
              <a:ea typeface="+mn-ea"/>
              <a:cs typeface="+mn-cs"/>
            </a:rPr>
            <a:t>446,361</a:t>
          </a:r>
          <a:r>
            <a:rPr kumimoji="1" lang="ja-JP" altLang="ja-JP" sz="1400">
              <a:solidFill>
                <a:schemeClr val="tx1"/>
              </a:solidFill>
              <a:effectLst/>
              <a:latin typeface="+mn-lt"/>
              <a:ea typeface="+mn-ea"/>
              <a:cs typeface="+mn-cs"/>
            </a:rPr>
            <a:t>円となっており、前年度と比べ</a:t>
          </a:r>
          <a:r>
            <a:rPr kumimoji="1" lang="en-US" altLang="ja-JP" sz="1400">
              <a:solidFill>
                <a:schemeClr val="tx1"/>
              </a:solidFill>
              <a:effectLst/>
              <a:latin typeface="+mn-lt"/>
              <a:ea typeface="+mn-ea"/>
              <a:cs typeface="+mn-cs"/>
            </a:rPr>
            <a:t>1,493</a:t>
          </a:r>
          <a:r>
            <a:rPr kumimoji="1" lang="ja-JP" altLang="ja-JP" sz="1400">
              <a:solidFill>
                <a:schemeClr val="tx1"/>
              </a:solidFill>
              <a:effectLst/>
              <a:latin typeface="+mn-lt"/>
              <a:ea typeface="+mn-ea"/>
              <a:cs typeface="+mn-cs"/>
            </a:rPr>
            <a:t>円</a:t>
          </a:r>
          <a:r>
            <a:rPr kumimoji="1" lang="ja-JP" altLang="en-US" sz="1400">
              <a:solidFill>
                <a:schemeClr val="tx1"/>
              </a:solidFill>
              <a:effectLst/>
              <a:latin typeface="+mn-lt"/>
              <a:ea typeface="+mn-ea"/>
              <a:cs typeface="+mn-cs"/>
            </a:rPr>
            <a:t>増加</a:t>
          </a:r>
          <a:r>
            <a:rPr kumimoji="1" lang="ja-JP" altLang="ja-JP" sz="1400">
              <a:solidFill>
                <a:schemeClr val="tx1"/>
              </a:solidFill>
              <a:effectLst/>
              <a:latin typeface="+mn-lt"/>
              <a:ea typeface="+mn-ea"/>
              <a:cs typeface="+mn-cs"/>
            </a:rPr>
            <a:t>している。</a:t>
          </a:r>
          <a:endParaRPr lang="ja-JP" altLang="ja-JP" sz="1400">
            <a:solidFill>
              <a:schemeClr val="tx1"/>
            </a:solidFill>
            <a:effectLst/>
          </a:endParaRPr>
        </a:p>
        <a:p>
          <a:r>
            <a:rPr kumimoji="1" lang="ja-JP" altLang="ja-JP" sz="1400">
              <a:solidFill>
                <a:schemeClr val="tx1"/>
              </a:solidFill>
              <a:effectLst/>
              <a:latin typeface="+mn-lt"/>
              <a:ea typeface="+mn-ea"/>
              <a:cs typeface="+mn-cs"/>
            </a:rPr>
            <a:t>　補助費</a:t>
          </a:r>
          <a:r>
            <a:rPr kumimoji="1" lang="ja-JP" altLang="en-US" sz="1400">
              <a:solidFill>
                <a:schemeClr val="tx1"/>
              </a:solidFill>
              <a:effectLst/>
              <a:latin typeface="+mn-lt"/>
              <a:ea typeface="+mn-ea"/>
              <a:cs typeface="+mn-cs"/>
            </a:rPr>
            <a:t>等</a:t>
          </a:r>
          <a:r>
            <a:rPr kumimoji="1" lang="ja-JP" altLang="ja-JP" sz="1400">
              <a:solidFill>
                <a:schemeClr val="tx1"/>
              </a:solidFill>
              <a:effectLst/>
              <a:latin typeface="+mn-lt"/>
              <a:ea typeface="+mn-ea"/>
              <a:cs typeface="+mn-cs"/>
            </a:rPr>
            <a:t>は</a:t>
          </a:r>
          <a:r>
            <a:rPr kumimoji="1" lang="ja-JP" altLang="en-US" sz="1400">
              <a:solidFill>
                <a:schemeClr val="tx1"/>
              </a:solidFill>
              <a:effectLst/>
              <a:latin typeface="+mn-lt"/>
              <a:ea typeface="+mn-ea"/>
              <a:cs typeface="+mn-cs"/>
            </a:rPr>
            <a:t>、新型コロナウイルス予防接種事業等の国庫返還金の増（</a:t>
          </a:r>
          <a:r>
            <a:rPr kumimoji="1" lang="en-US" altLang="ja-JP" sz="1400">
              <a:solidFill>
                <a:schemeClr val="tx1"/>
              </a:solidFill>
              <a:effectLst/>
              <a:latin typeface="+mn-lt"/>
              <a:ea typeface="+mn-ea"/>
              <a:cs typeface="+mn-cs"/>
            </a:rPr>
            <a:t>+30.5</a:t>
          </a:r>
          <a:r>
            <a:rPr kumimoji="1" lang="ja-JP" altLang="en-US" sz="1400">
              <a:solidFill>
                <a:schemeClr val="tx1"/>
              </a:solidFill>
              <a:effectLst/>
              <a:latin typeface="+mn-lt"/>
              <a:ea typeface="+mn-ea"/>
              <a:cs typeface="+mn-cs"/>
            </a:rPr>
            <a:t>億円）になどにより</a:t>
          </a:r>
          <a:r>
            <a:rPr kumimoji="1" lang="en-US" altLang="ja-JP" sz="1400">
              <a:solidFill>
                <a:schemeClr val="tx1"/>
              </a:solidFill>
              <a:effectLst/>
              <a:latin typeface="+mn-lt"/>
              <a:ea typeface="+mn-ea"/>
              <a:cs typeface="+mn-cs"/>
            </a:rPr>
            <a:t>39.3</a:t>
          </a:r>
          <a:r>
            <a:rPr kumimoji="1" lang="ja-JP" altLang="en-US" sz="1400">
              <a:solidFill>
                <a:schemeClr val="tx1"/>
              </a:solidFill>
              <a:effectLst/>
              <a:latin typeface="+mn-lt"/>
              <a:ea typeface="+mn-ea"/>
              <a:cs typeface="+mn-cs"/>
            </a:rPr>
            <a:t>億円増加し、</a:t>
          </a:r>
          <a:r>
            <a:rPr kumimoji="1" lang="ja-JP" altLang="ja-JP" sz="1400">
              <a:solidFill>
                <a:schemeClr val="tx1"/>
              </a:solidFill>
              <a:effectLst/>
              <a:latin typeface="+mn-lt"/>
              <a:ea typeface="+mn-ea"/>
              <a:cs typeface="+mn-cs"/>
            </a:rPr>
            <a:t>一人あたり</a:t>
          </a:r>
          <a:r>
            <a:rPr kumimoji="1" lang="en-US" altLang="ja-JP" sz="1400">
              <a:solidFill>
                <a:schemeClr val="tx1"/>
              </a:solidFill>
              <a:effectLst/>
              <a:latin typeface="+mn-lt"/>
              <a:ea typeface="+mn-ea"/>
              <a:cs typeface="+mn-cs"/>
            </a:rPr>
            <a:t>40,841</a:t>
          </a:r>
          <a:r>
            <a:rPr kumimoji="1" lang="ja-JP" altLang="en-US" sz="1400">
              <a:solidFill>
                <a:schemeClr val="tx1"/>
              </a:solidFill>
              <a:effectLst/>
              <a:latin typeface="+mn-lt"/>
              <a:ea typeface="+mn-ea"/>
              <a:cs typeface="+mn-cs"/>
            </a:rPr>
            <a:t>円</a:t>
          </a:r>
          <a:r>
            <a:rPr kumimoji="1" lang="ja-JP" altLang="ja-JP" sz="1400">
              <a:solidFill>
                <a:schemeClr val="tx1"/>
              </a:solidFill>
              <a:effectLst/>
              <a:latin typeface="+mn-lt"/>
              <a:ea typeface="+mn-ea"/>
              <a:cs typeface="+mn-cs"/>
            </a:rPr>
            <a:t>で前年度に比べ</a:t>
          </a:r>
          <a:r>
            <a:rPr kumimoji="1" lang="en-US" altLang="ja-JP" sz="1400">
              <a:solidFill>
                <a:schemeClr val="tx1"/>
              </a:solidFill>
              <a:effectLst/>
              <a:latin typeface="+mn-lt"/>
              <a:ea typeface="+mn-ea"/>
              <a:cs typeface="+mn-cs"/>
            </a:rPr>
            <a:t>10,474</a:t>
          </a:r>
          <a:r>
            <a:rPr kumimoji="1" lang="ja-JP" altLang="ja-JP" sz="1400">
              <a:solidFill>
                <a:schemeClr val="tx1"/>
              </a:solidFill>
              <a:effectLst/>
              <a:latin typeface="+mn-lt"/>
              <a:ea typeface="+mn-ea"/>
              <a:cs typeface="+mn-cs"/>
            </a:rPr>
            <a:t>円</a:t>
          </a:r>
          <a:r>
            <a:rPr kumimoji="1" lang="ja-JP" altLang="en-US" sz="1400">
              <a:solidFill>
                <a:schemeClr val="tx1"/>
              </a:solidFill>
              <a:effectLst/>
              <a:latin typeface="+mn-lt"/>
              <a:ea typeface="+mn-ea"/>
              <a:cs typeface="+mn-cs"/>
            </a:rPr>
            <a:t>増加</a:t>
          </a:r>
          <a:r>
            <a:rPr kumimoji="1" lang="ja-JP" altLang="ja-JP" sz="1400">
              <a:solidFill>
                <a:schemeClr val="tx1"/>
              </a:solidFill>
              <a:effectLst/>
              <a:latin typeface="+mn-lt"/>
              <a:ea typeface="+mn-ea"/>
              <a:cs typeface="+mn-cs"/>
            </a:rPr>
            <a:t>した。</a:t>
          </a:r>
          <a:endParaRPr lang="ja-JP" altLang="ja-JP" sz="1400">
            <a:solidFill>
              <a:schemeClr val="tx1"/>
            </a:solidFill>
            <a:effectLst/>
          </a:endParaRPr>
        </a:p>
        <a:p>
          <a:r>
            <a:rPr kumimoji="1" lang="ja-JP" altLang="ja-JP" sz="1400">
              <a:solidFill>
                <a:schemeClr val="tx1"/>
              </a:solidFill>
              <a:effectLst/>
              <a:latin typeface="+mn-lt"/>
              <a:ea typeface="+mn-ea"/>
              <a:cs typeface="+mn-cs"/>
            </a:rPr>
            <a:t>　</a:t>
          </a:r>
          <a:r>
            <a:rPr kumimoji="1" lang="ja-JP" altLang="en-US" sz="1400">
              <a:solidFill>
                <a:schemeClr val="tx1"/>
              </a:solidFill>
              <a:effectLst/>
              <a:latin typeface="+mn-lt"/>
              <a:ea typeface="+mn-ea"/>
              <a:cs typeface="+mn-cs"/>
            </a:rPr>
            <a:t>物件費</a:t>
          </a:r>
          <a:r>
            <a:rPr kumimoji="1" lang="ja-JP" altLang="ja-JP" sz="1400">
              <a:solidFill>
                <a:schemeClr val="tx1"/>
              </a:solidFill>
              <a:effectLst/>
              <a:latin typeface="+mn-lt"/>
              <a:ea typeface="+mn-ea"/>
              <a:cs typeface="+mn-cs"/>
            </a:rPr>
            <a:t>は、一人あたり</a:t>
          </a:r>
          <a:r>
            <a:rPr kumimoji="1" lang="en-US" altLang="ja-JP" sz="1400">
              <a:solidFill>
                <a:schemeClr val="tx1"/>
              </a:solidFill>
              <a:effectLst/>
              <a:latin typeface="+mn-lt"/>
              <a:ea typeface="+mn-ea"/>
              <a:cs typeface="+mn-cs"/>
            </a:rPr>
            <a:t>80,893</a:t>
          </a:r>
          <a:r>
            <a:rPr kumimoji="1" lang="ja-JP" altLang="en-US" sz="1400">
              <a:solidFill>
                <a:schemeClr val="tx1"/>
              </a:solidFill>
              <a:effectLst/>
              <a:latin typeface="+mn-lt"/>
              <a:ea typeface="+mn-ea"/>
              <a:cs typeface="+mn-cs"/>
            </a:rPr>
            <a:t>円で</a:t>
          </a:r>
          <a:r>
            <a:rPr kumimoji="1" lang="ja-JP" altLang="ja-JP" sz="1400">
              <a:solidFill>
                <a:schemeClr val="tx1"/>
              </a:solidFill>
              <a:effectLst/>
              <a:latin typeface="+mn-lt"/>
              <a:ea typeface="+mn-ea"/>
              <a:cs typeface="+mn-cs"/>
            </a:rPr>
            <a:t>前年度に比べて</a:t>
          </a:r>
          <a:r>
            <a:rPr kumimoji="1" lang="en-US" altLang="ja-JP" sz="1400">
              <a:solidFill>
                <a:schemeClr val="tx1"/>
              </a:solidFill>
              <a:effectLst/>
              <a:latin typeface="+mn-lt"/>
              <a:ea typeface="+mn-ea"/>
              <a:cs typeface="+mn-cs"/>
            </a:rPr>
            <a:t>5,835</a:t>
          </a:r>
          <a:r>
            <a:rPr kumimoji="1" lang="ja-JP" altLang="en-US" sz="1400">
              <a:solidFill>
                <a:schemeClr val="tx1"/>
              </a:solidFill>
              <a:effectLst/>
              <a:latin typeface="+mn-lt"/>
              <a:ea typeface="+mn-ea"/>
              <a:cs typeface="+mn-cs"/>
            </a:rPr>
            <a:t>円</a:t>
          </a:r>
          <a:r>
            <a:rPr kumimoji="1" lang="ja-JP" altLang="ja-JP" sz="1400">
              <a:solidFill>
                <a:schemeClr val="tx1"/>
              </a:solidFill>
              <a:effectLst/>
              <a:latin typeface="+mn-lt"/>
              <a:ea typeface="+mn-ea"/>
              <a:cs typeface="+mn-cs"/>
            </a:rPr>
            <a:t>増加しており、類似団体平均の増加額（</a:t>
          </a:r>
          <a:r>
            <a:rPr kumimoji="1" lang="en-US" altLang="ja-JP" sz="1400">
              <a:solidFill>
                <a:schemeClr val="tx1"/>
              </a:solidFill>
              <a:effectLst/>
              <a:latin typeface="+mn-lt"/>
              <a:ea typeface="+mn-ea"/>
              <a:cs typeface="+mn-cs"/>
            </a:rPr>
            <a:t>+4,273</a:t>
          </a:r>
          <a:r>
            <a:rPr kumimoji="1" lang="ja-JP" altLang="ja-JP" sz="1400">
              <a:solidFill>
                <a:schemeClr val="tx1"/>
              </a:solidFill>
              <a:effectLst/>
              <a:latin typeface="+mn-lt"/>
              <a:ea typeface="+mn-ea"/>
              <a:cs typeface="+mn-cs"/>
            </a:rPr>
            <a:t>円）に比べ当市の増加額のほうが</a:t>
          </a:r>
          <a:r>
            <a:rPr kumimoji="1" lang="ja-JP" altLang="en-US" sz="1400">
              <a:solidFill>
                <a:schemeClr val="tx1"/>
              </a:solidFill>
              <a:effectLst/>
              <a:latin typeface="+mn-lt"/>
              <a:ea typeface="+mn-ea"/>
              <a:cs typeface="+mn-cs"/>
            </a:rPr>
            <a:t>大きい</a:t>
          </a:r>
          <a:r>
            <a:rPr kumimoji="1" lang="ja-JP" altLang="ja-JP" sz="1400">
              <a:solidFill>
                <a:schemeClr val="tx1"/>
              </a:solidFill>
              <a:effectLst/>
              <a:latin typeface="+mn-lt"/>
              <a:ea typeface="+mn-ea"/>
              <a:cs typeface="+mn-cs"/>
            </a:rPr>
            <a:t>。</a:t>
          </a:r>
          <a:endParaRPr lang="ja-JP" altLang="ja-JP" sz="1400">
            <a:solidFill>
              <a:schemeClr val="tx1"/>
            </a:solidFill>
            <a:effectLst/>
          </a:endParaRPr>
        </a:p>
        <a:p>
          <a:r>
            <a:rPr kumimoji="1" lang="ja-JP" altLang="ja-JP" sz="1400">
              <a:solidFill>
                <a:schemeClr val="tx1"/>
              </a:solidFill>
              <a:effectLst/>
              <a:latin typeface="+mn-lt"/>
              <a:ea typeface="+mn-ea"/>
              <a:cs typeface="+mn-cs"/>
            </a:rPr>
            <a:t>　普通建設事業費は、給食センター建設事業の</a:t>
          </a:r>
          <a:r>
            <a:rPr kumimoji="1" lang="ja-JP" altLang="en-US" sz="1400">
              <a:solidFill>
                <a:schemeClr val="tx1"/>
              </a:solidFill>
              <a:effectLst/>
              <a:latin typeface="+mn-lt"/>
              <a:ea typeface="+mn-ea"/>
              <a:cs typeface="+mn-cs"/>
            </a:rPr>
            <a:t>減などにより減少しているものの、</a:t>
          </a:r>
          <a:r>
            <a:rPr kumimoji="1" lang="ja-JP" altLang="ja-JP" sz="1400">
              <a:solidFill>
                <a:schemeClr val="tx1"/>
              </a:solidFill>
              <a:effectLst/>
              <a:latin typeface="+mn-lt"/>
              <a:ea typeface="+mn-ea"/>
              <a:cs typeface="+mn-cs"/>
            </a:rPr>
            <a:t>老朽化した施設整備の更新</a:t>
          </a:r>
          <a:r>
            <a:rPr kumimoji="1" lang="ja-JP" altLang="en-US" sz="1400">
              <a:solidFill>
                <a:schemeClr val="tx1"/>
              </a:solidFill>
              <a:effectLst/>
              <a:latin typeface="+mn-lt"/>
              <a:ea typeface="+mn-ea"/>
              <a:cs typeface="+mn-cs"/>
            </a:rPr>
            <a:t>も今後予定されているため、</a:t>
          </a:r>
          <a:r>
            <a:rPr kumimoji="1" lang="en-US" altLang="ja-JP" sz="1400">
              <a:solidFill>
                <a:schemeClr val="tx1"/>
              </a:solidFill>
              <a:effectLst/>
              <a:latin typeface="+mn-lt"/>
              <a:ea typeface="+mn-ea"/>
              <a:cs typeface="+mn-cs"/>
            </a:rPr>
            <a:t>FM</a:t>
          </a:r>
          <a:r>
            <a:rPr kumimoji="1" lang="ja-JP" altLang="ja-JP" sz="1400">
              <a:solidFill>
                <a:schemeClr val="tx1"/>
              </a:solidFill>
              <a:effectLst/>
              <a:latin typeface="+mn-lt"/>
              <a:ea typeface="+mn-ea"/>
              <a:cs typeface="+mn-cs"/>
            </a:rPr>
            <a:t>戦略プランに基づき施設の複合化や長寿命化対策を進め健全な財政運営に努める。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388,197
381,827
100.81
180,787,447
173,275,811
6,983,161
85,392,317
190,364,392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118364</xdr:rowOff>
    </xdr:from>
    <xdr:to>
      <xdr:col>24</xdr:col>
      <xdr:colOff>63500</xdr:colOff>
      <xdr:row>34</xdr:row>
      <xdr:rowOff>136652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476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136652</xdr:rowOff>
    </xdr:from>
    <xdr:to>
      <xdr:col>19</xdr:col>
      <xdr:colOff>177800</xdr:colOff>
      <xdr:row>34</xdr:row>
      <xdr:rowOff>151130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659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101600</xdr:rowOff>
    </xdr:from>
    <xdr:to>
      <xdr:col>15</xdr:col>
      <xdr:colOff>50800</xdr:colOff>
      <xdr:row>34</xdr:row>
      <xdr:rowOff>151130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30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100838</xdr:rowOff>
    </xdr:from>
    <xdr:to>
      <xdr:col>10</xdr:col>
      <xdr:colOff>114300</xdr:colOff>
      <xdr:row>34</xdr:row>
      <xdr:rowOff>101600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01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67564</xdr:rowOff>
    </xdr:from>
    <xdr:to>
      <xdr:col>24</xdr:col>
      <xdr:colOff>114300</xdr:colOff>
      <xdr:row>34</xdr:row>
      <xdr:rowOff>169164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90441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85852</xdr:rowOff>
    </xdr:from>
    <xdr:to>
      <xdr:col>20</xdr:col>
      <xdr:colOff>38100</xdr:colOff>
      <xdr:row>35</xdr:row>
      <xdr:rowOff>16002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32529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9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100330</xdr:rowOff>
    </xdr:from>
    <xdr:to>
      <xdr:col>15</xdr:col>
      <xdr:colOff>101600</xdr:colOff>
      <xdr:row>35</xdr:row>
      <xdr:rowOff>30480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47007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50800</xdr:rowOff>
    </xdr:from>
    <xdr:to>
      <xdr:col>10</xdr:col>
      <xdr:colOff>165100</xdr:colOff>
      <xdr:row>34</xdr:row>
      <xdr:rowOff>152400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168927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50038</xdr:rowOff>
    </xdr:from>
    <xdr:to>
      <xdr:col>6</xdr:col>
      <xdr:colOff>38100</xdr:colOff>
      <xdr:row>34</xdr:row>
      <xdr:rowOff>151638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168165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107816</xdr:rowOff>
    </xdr:from>
    <xdr:to>
      <xdr:col>24</xdr:col>
      <xdr:colOff>63500</xdr:colOff>
      <xdr:row>56</xdr:row>
      <xdr:rowOff>142683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09016"/>
          <a:ext cx="838200" cy="3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19238</xdr:rowOff>
    </xdr:from>
    <xdr:to>
      <xdr:col>19</xdr:col>
      <xdr:colOff>177800</xdr:colOff>
      <xdr:row>56</xdr:row>
      <xdr:rowOff>107816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591738"/>
          <a:ext cx="889000" cy="11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19238</xdr:rowOff>
    </xdr:from>
    <xdr:to>
      <xdr:col>15</xdr:col>
      <xdr:colOff>50800</xdr:colOff>
      <xdr:row>57</xdr:row>
      <xdr:rowOff>28078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591738"/>
          <a:ext cx="889000" cy="120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28078</xdr:rowOff>
    </xdr:from>
    <xdr:to>
      <xdr:col>10</xdr:col>
      <xdr:colOff>114300</xdr:colOff>
      <xdr:row>57</xdr:row>
      <xdr:rowOff>57513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00728"/>
          <a:ext cx="889000" cy="2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91883</xdr:rowOff>
    </xdr:from>
    <xdr:to>
      <xdr:col>24</xdr:col>
      <xdr:colOff>114300</xdr:colOff>
      <xdr:row>57</xdr:row>
      <xdr:rowOff>22033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70310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57016</xdr:rowOff>
    </xdr:from>
    <xdr:to>
      <xdr:col>20</xdr:col>
      <xdr:colOff>38100</xdr:colOff>
      <xdr:row>56</xdr:row>
      <xdr:rowOff>158616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3693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4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139888</xdr:rowOff>
    </xdr:from>
    <xdr:to>
      <xdr:col>15</xdr:col>
      <xdr:colOff>101600</xdr:colOff>
      <xdr:row>50</xdr:row>
      <xdr:rowOff>70038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5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86565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31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148728</xdr:rowOff>
    </xdr:from>
    <xdr:to>
      <xdr:col>10</xdr:col>
      <xdr:colOff>165100</xdr:colOff>
      <xdr:row>57</xdr:row>
      <xdr:rowOff>78878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70005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6713</xdr:rowOff>
    </xdr:from>
    <xdr:to>
      <xdr:col>6</xdr:col>
      <xdr:colOff>38100</xdr:colOff>
      <xdr:row>57</xdr:row>
      <xdr:rowOff>108313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99440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7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57755</xdr:rowOff>
    </xdr:from>
    <xdr:to>
      <xdr:col>24</xdr:col>
      <xdr:colOff>62865</xdr:colOff>
      <xdr:row>77</xdr:row>
      <xdr:rowOff>70069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55"/>
          <a:ext cx="1270" cy="121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7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70069</xdr:rowOff>
    </xdr:from>
    <xdr:to>
      <xdr:col>24</xdr:col>
      <xdr:colOff>152400</xdr:colOff>
      <xdr:row>77</xdr:row>
      <xdr:rowOff>70069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7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4432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57755</xdr:rowOff>
    </xdr:from>
    <xdr:to>
      <xdr:col>24</xdr:col>
      <xdr:colOff>152400</xdr:colOff>
      <xdr:row>70</xdr:row>
      <xdr:rowOff>57755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153927</xdr:rowOff>
    </xdr:from>
    <xdr:to>
      <xdr:col>24</xdr:col>
      <xdr:colOff>63500</xdr:colOff>
      <xdr:row>76</xdr:row>
      <xdr:rowOff>3135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12677"/>
          <a:ext cx="838200" cy="2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159890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5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137013</xdr:rowOff>
    </xdr:from>
    <xdr:to>
      <xdr:col>24</xdr:col>
      <xdr:colOff>114300</xdr:colOff>
      <xdr:row>75</xdr:row>
      <xdr:rowOff>67163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153927</xdr:rowOff>
    </xdr:from>
    <xdr:to>
      <xdr:col>19</xdr:col>
      <xdr:colOff>177800</xdr:colOff>
      <xdr:row>77</xdr:row>
      <xdr:rowOff>5924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12677"/>
          <a:ext cx="889000" cy="19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85540</xdr:rowOff>
    </xdr:from>
    <xdr:to>
      <xdr:col>20</xdr:col>
      <xdr:colOff>38100</xdr:colOff>
      <xdr:row>75</xdr:row>
      <xdr:rowOff>15690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32217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4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5924</xdr:rowOff>
    </xdr:from>
    <xdr:to>
      <xdr:col>15</xdr:col>
      <xdr:colOff>50800</xdr:colOff>
      <xdr:row>77</xdr:row>
      <xdr:rowOff>69047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07574"/>
          <a:ext cx="889000" cy="6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109139</xdr:rowOff>
    </xdr:from>
    <xdr:to>
      <xdr:col>15</xdr:col>
      <xdr:colOff>101600</xdr:colOff>
      <xdr:row>76</xdr:row>
      <xdr:rowOff>39289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55816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69047</xdr:rowOff>
    </xdr:from>
    <xdr:to>
      <xdr:col>10</xdr:col>
      <xdr:colOff>114300</xdr:colOff>
      <xdr:row>77</xdr:row>
      <xdr:rowOff>113708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70697"/>
          <a:ext cx="889000" cy="4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156634</xdr:rowOff>
    </xdr:from>
    <xdr:to>
      <xdr:col>10</xdr:col>
      <xdr:colOff>165100</xdr:colOff>
      <xdr:row>76</xdr:row>
      <xdr:rowOff>86784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103311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25479</xdr:rowOff>
    </xdr:from>
    <xdr:to>
      <xdr:col>6</xdr:col>
      <xdr:colOff>38100</xdr:colOff>
      <xdr:row>76</xdr:row>
      <xdr:rowOff>127079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143606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123785</xdr:rowOff>
    </xdr:from>
    <xdr:to>
      <xdr:col>24</xdr:col>
      <xdr:colOff>114300</xdr:colOff>
      <xdr:row>76</xdr:row>
      <xdr:rowOff>53935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102212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6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103126</xdr:rowOff>
    </xdr:from>
    <xdr:to>
      <xdr:col>20</xdr:col>
      <xdr:colOff>38100</xdr:colOff>
      <xdr:row>76</xdr:row>
      <xdr:rowOff>33275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618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24404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5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126574</xdr:rowOff>
    </xdr:from>
    <xdr:to>
      <xdr:col>15</xdr:col>
      <xdr:colOff>101600</xdr:colOff>
      <xdr:row>77</xdr:row>
      <xdr:rowOff>56724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47851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4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18247</xdr:rowOff>
    </xdr:from>
    <xdr:to>
      <xdr:col>10</xdr:col>
      <xdr:colOff>165100</xdr:colOff>
      <xdr:row>77</xdr:row>
      <xdr:rowOff>119847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1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110974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62908</xdr:rowOff>
    </xdr:from>
    <xdr:to>
      <xdr:col>6</xdr:col>
      <xdr:colOff>38100</xdr:colOff>
      <xdr:row>77</xdr:row>
      <xdr:rowOff>164508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155635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5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129249</xdr:rowOff>
    </xdr:from>
    <xdr:to>
      <xdr:col>24</xdr:col>
      <xdr:colOff>63500</xdr:colOff>
      <xdr:row>96</xdr:row>
      <xdr:rowOff>63021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245549"/>
          <a:ext cx="838200" cy="27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63021</xdr:rowOff>
    </xdr:from>
    <xdr:to>
      <xdr:col>19</xdr:col>
      <xdr:colOff>177800</xdr:colOff>
      <xdr:row>99</xdr:row>
      <xdr:rowOff>23930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522221"/>
          <a:ext cx="889000" cy="4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91336</xdr:rowOff>
    </xdr:from>
    <xdr:to>
      <xdr:col>15</xdr:col>
      <xdr:colOff>50800</xdr:colOff>
      <xdr:row>99</xdr:row>
      <xdr:rowOff>23930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036186"/>
          <a:ext cx="889000" cy="96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91336</xdr:rowOff>
    </xdr:from>
    <xdr:to>
      <xdr:col>10</xdr:col>
      <xdr:colOff>114300</xdr:colOff>
      <xdr:row>95</xdr:row>
      <xdr:rowOff>66515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036186"/>
          <a:ext cx="889000" cy="31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78449</xdr:rowOff>
    </xdr:from>
    <xdr:to>
      <xdr:col>24</xdr:col>
      <xdr:colOff>114300</xdr:colOff>
      <xdr:row>95</xdr:row>
      <xdr:rowOff>8599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1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101326</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0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12221</xdr:rowOff>
    </xdr:from>
    <xdr:to>
      <xdr:col>20</xdr:col>
      <xdr:colOff>38100</xdr:colOff>
      <xdr:row>96</xdr:row>
      <xdr:rowOff>113821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7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130348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24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144580</xdr:rowOff>
    </xdr:from>
    <xdr:to>
      <xdr:col>15</xdr:col>
      <xdr:colOff>101600</xdr:colOff>
      <xdr:row>99</xdr:row>
      <xdr:rowOff>74730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65857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3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40536</xdr:rowOff>
    </xdr:from>
    <xdr:to>
      <xdr:col>10</xdr:col>
      <xdr:colOff>165100</xdr:colOff>
      <xdr:row>93</xdr:row>
      <xdr:rowOff>142136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59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158663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5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15715</xdr:rowOff>
    </xdr:from>
    <xdr:to>
      <xdr:col>6</xdr:col>
      <xdr:colOff>38100</xdr:colOff>
      <xdr:row>95</xdr:row>
      <xdr:rowOff>117315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3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133842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0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71577</xdr:rowOff>
    </xdr:from>
    <xdr:to>
      <xdr:col>55</xdr:col>
      <xdr:colOff>0</xdr:colOff>
      <xdr:row>37</xdr:row>
      <xdr:rowOff>58319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243777"/>
          <a:ext cx="838200" cy="15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133757</xdr:rowOff>
    </xdr:from>
    <xdr:to>
      <xdr:col>50</xdr:col>
      <xdr:colOff>114300</xdr:colOff>
      <xdr:row>37</xdr:row>
      <xdr:rowOff>58319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305957"/>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133757</xdr:rowOff>
    </xdr:from>
    <xdr:to>
      <xdr:col>45</xdr:col>
      <xdr:colOff>177800</xdr:colOff>
      <xdr:row>37</xdr:row>
      <xdr:rowOff>72034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305957"/>
          <a:ext cx="8890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72034</xdr:rowOff>
    </xdr:from>
    <xdr:to>
      <xdr:col>41</xdr:col>
      <xdr:colOff>50800</xdr:colOff>
      <xdr:row>37</xdr:row>
      <xdr:rowOff>77064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415684"/>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20777</xdr:rowOff>
    </xdr:from>
    <xdr:to>
      <xdr:col>55</xdr:col>
      <xdr:colOff>50800</xdr:colOff>
      <xdr:row>36</xdr:row>
      <xdr:rowOff>122377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1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43654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044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7519</xdr:rowOff>
    </xdr:from>
    <xdr:to>
      <xdr:col>50</xdr:col>
      <xdr:colOff>165100</xdr:colOff>
      <xdr:row>37</xdr:row>
      <xdr:rowOff>109119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100246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4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82957</xdr:rowOff>
    </xdr:from>
    <xdr:to>
      <xdr:col>46</xdr:col>
      <xdr:colOff>38100</xdr:colOff>
      <xdr:row>37</xdr:row>
      <xdr:rowOff>13107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2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29634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030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21234</xdr:rowOff>
    </xdr:from>
    <xdr:to>
      <xdr:col>41</xdr:col>
      <xdr:colOff>101600</xdr:colOff>
      <xdr:row>37</xdr:row>
      <xdr:rowOff>122834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3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113961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26264</xdr:rowOff>
    </xdr:from>
    <xdr:to>
      <xdr:col>36</xdr:col>
      <xdr:colOff>165100</xdr:colOff>
      <xdr:row>37</xdr:row>
      <xdr:rowOff>127864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118991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4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31458</xdr:rowOff>
    </xdr:from>
    <xdr:to>
      <xdr:col>55</xdr:col>
      <xdr:colOff>0</xdr:colOff>
      <xdr:row>57</xdr:row>
      <xdr:rowOff>83579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04108"/>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31458</xdr:rowOff>
    </xdr:from>
    <xdr:to>
      <xdr:col>50</xdr:col>
      <xdr:colOff>114300</xdr:colOff>
      <xdr:row>57</xdr:row>
      <xdr:rowOff>64033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04108"/>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64033</xdr:rowOff>
    </xdr:from>
    <xdr:to>
      <xdr:col>45</xdr:col>
      <xdr:colOff>177800</xdr:colOff>
      <xdr:row>57</xdr:row>
      <xdr:rowOff>104267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36683"/>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104267</xdr:rowOff>
    </xdr:from>
    <xdr:to>
      <xdr:col>41</xdr:col>
      <xdr:colOff>50800</xdr:colOff>
      <xdr:row>57</xdr:row>
      <xdr:rowOff>116212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76917"/>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32779</xdr:rowOff>
    </xdr:from>
    <xdr:to>
      <xdr:col>55</xdr:col>
      <xdr:colOff>50800</xdr:colOff>
      <xdr:row>57</xdr:row>
      <xdr:rowOff>134379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119156</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2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152108</xdr:rowOff>
    </xdr:from>
    <xdr:to>
      <xdr:col>50</xdr:col>
      <xdr:colOff>165100</xdr:colOff>
      <xdr:row>57</xdr:row>
      <xdr:rowOff>82258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73385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84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13233</xdr:rowOff>
    </xdr:from>
    <xdr:to>
      <xdr:col>46</xdr:col>
      <xdr:colOff>38100</xdr:colOff>
      <xdr:row>57</xdr:row>
      <xdr:rowOff>114833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105960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53467</xdr:rowOff>
    </xdr:from>
    <xdr:to>
      <xdr:col>41</xdr:col>
      <xdr:colOff>101600</xdr:colOff>
      <xdr:row>57</xdr:row>
      <xdr:rowOff>155067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146194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9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65412</xdr:rowOff>
    </xdr:from>
    <xdr:to>
      <xdr:col>36</xdr:col>
      <xdr:colOff>165100</xdr:colOff>
      <xdr:row>57</xdr:row>
      <xdr:rowOff>167012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158139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93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109655</xdr:rowOff>
    </xdr:from>
    <xdr:to>
      <xdr:col>55</xdr:col>
      <xdr:colOff>0</xdr:colOff>
      <xdr:row>78</xdr:row>
      <xdr:rowOff>126752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82755"/>
          <a:ext cx="838200" cy="1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82778</xdr:rowOff>
    </xdr:from>
    <xdr:to>
      <xdr:col>50</xdr:col>
      <xdr:colOff>114300</xdr:colOff>
      <xdr:row>78</xdr:row>
      <xdr:rowOff>126752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55878"/>
          <a:ext cx="889000" cy="4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82778</xdr:rowOff>
    </xdr:from>
    <xdr:to>
      <xdr:col>45</xdr:col>
      <xdr:colOff>177800</xdr:colOff>
      <xdr:row>78</xdr:row>
      <xdr:rowOff>130572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55878"/>
          <a:ext cx="889000" cy="4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130572</xdr:rowOff>
    </xdr:from>
    <xdr:to>
      <xdr:col>41</xdr:col>
      <xdr:colOff>50800</xdr:colOff>
      <xdr:row>78</xdr:row>
      <xdr:rowOff>157269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03672"/>
          <a:ext cx="8890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58855</xdr:rowOff>
    </xdr:from>
    <xdr:to>
      <xdr:col>55</xdr:col>
      <xdr:colOff>50800</xdr:colOff>
      <xdr:row>78</xdr:row>
      <xdr:rowOff>160455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37282</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1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75952</xdr:rowOff>
    </xdr:from>
    <xdr:to>
      <xdr:col>50</xdr:col>
      <xdr:colOff>165100</xdr:colOff>
      <xdr:row>79</xdr:row>
      <xdr:rowOff>6102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168679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31978</xdr:rowOff>
    </xdr:from>
    <xdr:to>
      <xdr:col>46</xdr:col>
      <xdr:colOff>38100</xdr:colOff>
      <xdr:row>78</xdr:row>
      <xdr:rowOff>133578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124705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49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79772</xdr:rowOff>
    </xdr:from>
    <xdr:to>
      <xdr:col>41</xdr:col>
      <xdr:colOff>101600</xdr:colOff>
      <xdr:row>79</xdr:row>
      <xdr:rowOff>9922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1049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4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106469</xdr:rowOff>
    </xdr:from>
    <xdr:to>
      <xdr:col>36</xdr:col>
      <xdr:colOff>165100</xdr:colOff>
      <xdr:row>79</xdr:row>
      <xdr:rowOff>36619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7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27746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7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33483</xdr:rowOff>
    </xdr:from>
    <xdr:to>
      <xdr:col>55</xdr:col>
      <xdr:colOff>0</xdr:colOff>
      <xdr:row>97</xdr:row>
      <xdr:rowOff>65013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64133"/>
          <a:ext cx="838200" cy="3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65013</xdr:rowOff>
    </xdr:from>
    <xdr:to>
      <xdr:col>50</xdr:col>
      <xdr:colOff>114300</xdr:colOff>
      <xdr:row>97</xdr:row>
      <xdr:rowOff>145252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95663"/>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145252</xdr:rowOff>
    </xdr:from>
    <xdr:to>
      <xdr:col>45</xdr:col>
      <xdr:colOff>177800</xdr:colOff>
      <xdr:row>98</xdr:row>
      <xdr:rowOff>11930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75902"/>
          <a:ext cx="889000" cy="3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11930</xdr:rowOff>
    </xdr:from>
    <xdr:to>
      <xdr:col>41</xdr:col>
      <xdr:colOff>50800</xdr:colOff>
      <xdr:row>98</xdr:row>
      <xdr:rowOff>44831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14030"/>
          <a:ext cx="889000" cy="3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154133</xdr:rowOff>
    </xdr:from>
    <xdr:to>
      <xdr:col>55</xdr:col>
      <xdr:colOff>50800</xdr:colOff>
      <xdr:row>97</xdr:row>
      <xdr:rowOff>84283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5560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6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14213</xdr:rowOff>
    </xdr:from>
    <xdr:to>
      <xdr:col>50</xdr:col>
      <xdr:colOff>165100</xdr:colOff>
      <xdr:row>97</xdr:row>
      <xdr:rowOff>115813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4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132340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42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94452</xdr:rowOff>
    </xdr:from>
    <xdr:to>
      <xdr:col>46</xdr:col>
      <xdr:colOff>38100</xdr:colOff>
      <xdr:row>98</xdr:row>
      <xdr:rowOff>24602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2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1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132580</xdr:rowOff>
    </xdr:from>
    <xdr:to>
      <xdr:col>41</xdr:col>
      <xdr:colOff>101600</xdr:colOff>
      <xdr:row>98</xdr:row>
      <xdr:rowOff>62730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6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53857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5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165481</xdr:rowOff>
    </xdr:from>
    <xdr:to>
      <xdr:col>36</xdr:col>
      <xdr:colOff>165100</xdr:colOff>
      <xdr:row>98</xdr:row>
      <xdr:rowOff>95631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86758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8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54465</xdr:rowOff>
    </xdr:from>
    <xdr:to>
      <xdr:col>85</xdr:col>
      <xdr:colOff>127000</xdr:colOff>
      <xdr:row>33</xdr:row>
      <xdr:rowOff>166969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540865"/>
          <a:ext cx="838200" cy="28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169908</xdr:rowOff>
    </xdr:from>
    <xdr:to>
      <xdr:col>81</xdr:col>
      <xdr:colOff>50800</xdr:colOff>
      <xdr:row>33</xdr:row>
      <xdr:rowOff>166969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656308"/>
          <a:ext cx="889000" cy="16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124678</xdr:rowOff>
    </xdr:from>
    <xdr:to>
      <xdr:col>76</xdr:col>
      <xdr:colOff>114300</xdr:colOff>
      <xdr:row>32</xdr:row>
      <xdr:rowOff>169908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5611078"/>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124678</xdr:rowOff>
    </xdr:from>
    <xdr:to>
      <xdr:col>71</xdr:col>
      <xdr:colOff>177800</xdr:colOff>
      <xdr:row>33</xdr:row>
      <xdr:rowOff>47934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561107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3665</xdr:rowOff>
    </xdr:from>
    <xdr:to>
      <xdr:col>85</xdr:col>
      <xdr:colOff>177800</xdr:colOff>
      <xdr:row>32</xdr:row>
      <xdr:rowOff>105265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26542</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3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116169</xdr:rowOff>
    </xdr:from>
    <xdr:to>
      <xdr:col>81</xdr:col>
      <xdr:colOff>101600</xdr:colOff>
      <xdr:row>34</xdr:row>
      <xdr:rowOff>46319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77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62846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54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119108</xdr:rowOff>
    </xdr:from>
    <xdr:to>
      <xdr:col>76</xdr:col>
      <xdr:colOff>165100</xdr:colOff>
      <xdr:row>33</xdr:row>
      <xdr:rowOff>49258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60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65785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38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73878</xdr:rowOff>
    </xdr:from>
    <xdr:to>
      <xdr:col>72</xdr:col>
      <xdr:colOff>38100</xdr:colOff>
      <xdr:row>33</xdr:row>
      <xdr:rowOff>4028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5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20555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3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168584</xdr:rowOff>
    </xdr:from>
    <xdr:to>
      <xdr:col>67</xdr:col>
      <xdr:colOff>101600</xdr:colOff>
      <xdr:row>33</xdr:row>
      <xdr:rowOff>98734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65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115261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43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86341</xdr:rowOff>
    </xdr:from>
    <xdr:to>
      <xdr:col>85</xdr:col>
      <xdr:colOff>127000</xdr:colOff>
      <xdr:row>55</xdr:row>
      <xdr:rowOff>55785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344641"/>
          <a:ext cx="838200" cy="14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86341</xdr:rowOff>
    </xdr:from>
    <xdr:to>
      <xdr:col>81</xdr:col>
      <xdr:colOff>50800</xdr:colOff>
      <xdr:row>55</xdr:row>
      <xdr:rowOff>68205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344641"/>
          <a:ext cx="889000" cy="15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68205</xdr:rowOff>
    </xdr:from>
    <xdr:to>
      <xdr:col>76</xdr:col>
      <xdr:colOff>114300</xdr:colOff>
      <xdr:row>55</xdr:row>
      <xdr:rowOff>118707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497955"/>
          <a:ext cx="889000" cy="5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118707</xdr:rowOff>
    </xdr:from>
    <xdr:to>
      <xdr:col>71</xdr:col>
      <xdr:colOff>177800</xdr:colOff>
      <xdr:row>56</xdr:row>
      <xdr:rowOff>85636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548457"/>
          <a:ext cx="889000" cy="13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4985</xdr:rowOff>
    </xdr:from>
    <xdr:to>
      <xdr:col>85</xdr:col>
      <xdr:colOff>177800</xdr:colOff>
      <xdr:row>55</xdr:row>
      <xdr:rowOff>106585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4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27862</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28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35541</xdr:rowOff>
    </xdr:from>
    <xdr:to>
      <xdr:col>81</xdr:col>
      <xdr:colOff>101600</xdr:colOff>
      <xdr:row>54</xdr:row>
      <xdr:rowOff>137141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2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153668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06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17405</xdr:rowOff>
    </xdr:from>
    <xdr:to>
      <xdr:col>76</xdr:col>
      <xdr:colOff>165100</xdr:colOff>
      <xdr:row>55</xdr:row>
      <xdr:rowOff>119005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135532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2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67907</xdr:rowOff>
    </xdr:from>
    <xdr:to>
      <xdr:col>72</xdr:col>
      <xdr:colOff>38100</xdr:colOff>
      <xdr:row>55</xdr:row>
      <xdr:rowOff>169507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49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14584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34836</xdr:rowOff>
    </xdr:from>
    <xdr:to>
      <xdr:col>67</xdr:col>
      <xdr:colOff>101600</xdr:colOff>
      <xdr:row>56</xdr:row>
      <xdr:rowOff>136436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6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152963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4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161162</xdr:rowOff>
    </xdr:from>
    <xdr:to>
      <xdr:col>85</xdr:col>
      <xdr:colOff>127000</xdr:colOff>
      <xdr:row>79</xdr:row>
      <xdr:rowOff>37212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34262"/>
          <a:ext cx="838200" cy="4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64897</xdr:rowOff>
    </xdr:from>
    <xdr:to>
      <xdr:col>81</xdr:col>
      <xdr:colOff>50800</xdr:colOff>
      <xdr:row>78</xdr:row>
      <xdr:rowOff>161162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437997"/>
          <a:ext cx="889000" cy="9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57531</xdr:rowOff>
    </xdr:from>
    <xdr:to>
      <xdr:col>76</xdr:col>
      <xdr:colOff>114300</xdr:colOff>
      <xdr:row>78</xdr:row>
      <xdr:rowOff>64897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430631"/>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57531</xdr:rowOff>
    </xdr:from>
    <xdr:to>
      <xdr:col>71</xdr:col>
      <xdr:colOff>177800</xdr:colOff>
      <xdr:row>78</xdr:row>
      <xdr:rowOff>125985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430631"/>
          <a:ext cx="889000" cy="6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157862</xdr:rowOff>
    </xdr:from>
    <xdr:to>
      <xdr:col>85</xdr:col>
      <xdr:colOff>177800</xdr:colOff>
      <xdr:row>79</xdr:row>
      <xdr:rowOff>88012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72789</xdr:rowOff>
    </xdr:from>
    <xdr:ext cx="313932"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458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110362</xdr:rowOff>
    </xdr:from>
    <xdr:to>
      <xdr:col>81</xdr:col>
      <xdr:colOff>101600</xdr:colOff>
      <xdr:row>79</xdr:row>
      <xdr:rowOff>40512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31639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576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14097</xdr:rowOff>
    </xdr:from>
    <xdr:to>
      <xdr:col>76</xdr:col>
      <xdr:colOff>165100</xdr:colOff>
      <xdr:row>78</xdr:row>
      <xdr:rowOff>115697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3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106824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47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6731</xdr:rowOff>
    </xdr:from>
    <xdr:to>
      <xdr:col>72</xdr:col>
      <xdr:colOff>38100</xdr:colOff>
      <xdr:row>78</xdr:row>
      <xdr:rowOff>108331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3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99458</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47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75185</xdr:rowOff>
    </xdr:from>
    <xdr:to>
      <xdr:col>67</xdr:col>
      <xdr:colOff>101600</xdr:colOff>
      <xdr:row>79</xdr:row>
      <xdr:rowOff>5335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167912</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54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15472</xdr:rowOff>
    </xdr:from>
    <xdr:to>
      <xdr:col>85</xdr:col>
      <xdr:colOff>127000</xdr:colOff>
      <xdr:row>93</xdr:row>
      <xdr:rowOff>98095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5960322"/>
          <a:ext cx="8382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43297</xdr:rowOff>
    </xdr:from>
    <xdr:to>
      <xdr:col>81</xdr:col>
      <xdr:colOff>50800</xdr:colOff>
      <xdr:row>93</xdr:row>
      <xdr:rowOff>98095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5988147"/>
          <a:ext cx="889000" cy="5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43297</xdr:rowOff>
    </xdr:from>
    <xdr:to>
      <xdr:col>76</xdr:col>
      <xdr:colOff>114300</xdr:colOff>
      <xdr:row>93</xdr:row>
      <xdr:rowOff>59886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5988147"/>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59886</xdr:rowOff>
    </xdr:from>
    <xdr:to>
      <xdr:col>71</xdr:col>
      <xdr:colOff>177800</xdr:colOff>
      <xdr:row>93</xdr:row>
      <xdr:rowOff>83367</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004736"/>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136122</xdr:rowOff>
    </xdr:from>
    <xdr:to>
      <xdr:col>85</xdr:col>
      <xdr:colOff>177800</xdr:colOff>
      <xdr:row>93</xdr:row>
      <xdr:rowOff>66272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590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158999</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576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47295</xdr:rowOff>
    </xdr:from>
    <xdr:to>
      <xdr:col>81</xdr:col>
      <xdr:colOff>101600</xdr:colOff>
      <xdr:row>93</xdr:row>
      <xdr:rowOff>148895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59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165422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576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163947</xdr:rowOff>
    </xdr:from>
    <xdr:to>
      <xdr:col>76</xdr:col>
      <xdr:colOff>165100</xdr:colOff>
      <xdr:row>93</xdr:row>
      <xdr:rowOff>94097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59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110624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571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9086</xdr:rowOff>
    </xdr:from>
    <xdr:to>
      <xdr:col>72</xdr:col>
      <xdr:colOff>38100</xdr:colOff>
      <xdr:row>93</xdr:row>
      <xdr:rowOff>110686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59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127213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57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32567</xdr:rowOff>
    </xdr:from>
    <xdr:to>
      <xdr:col>67</xdr:col>
      <xdr:colOff>101600</xdr:colOff>
      <xdr:row>93</xdr:row>
      <xdr:rowOff>134167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59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150694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57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歳出決算総額は、住民一人当たり</a:t>
          </a:r>
          <a:r>
            <a:rPr kumimoji="1" lang="en-US" altLang="ja-JP" sz="1100">
              <a:solidFill>
                <a:schemeClr val="tx1"/>
              </a:solidFill>
              <a:effectLst/>
              <a:latin typeface="+mn-lt"/>
              <a:ea typeface="+mn-ea"/>
              <a:cs typeface="+mn-cs"/>
            </a:rPr>
            <a:t>446,361</a:t>
          </a:r>
          <a:r>
            <a:rPr kumimoji="1" lang="ja-JP" altLang="ja-JP" sz="1100">
              <a:solidFill>
                <a:schemeClr val="tx1"/>
              </a:solidFill>
              <a:effectLst/>
              <a:latin typeface="+mn-lt"/>
              <a:ea typeface="+mn-ea"/>
              <a:cs typeface="+mn-cs"/>
            </a:rPr>
            <a:t>円となっている。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もっとも比重を占めている民生費は一人当たり</a:t>
          </a:r>
          <a:r>
            <a:rPr kumimoji="1" lang="en-US" altLang="ja-JP" sz="1100">
              <a:solidFill>
                <a:schemeClr val="tx1"/>
              </a:solidFill>
              <a:effectLst/>
              <a:latin typeface="+mn-lt"/>
              <a:ea typeface="+mn-ea"/>
              <a:cs typeface="+mn-cs"/>
            </a:rPr>
            <a:t>172,922</a:t>
          </a:r>
          <a:r>
            <a:rPr kumimoji="1" lang="ja-JP" altLang="en-US" sz="1100">
              <a:solidFill>
                <a:schemeClr val="tx1"/>
              </a:solidFill>
              <a:effectLst/>
              <a:latin typeface="+mn-lt"/>
              <a:ea typeface="+mn-ea"/>
              <a:cs typeface="+mn-cs"/>
            </a:rPr>
            <a:t>円</a:t>
          </a:r>
          <a:r>
            <a:rPr kumimoji="1" lang="ja-JP" altLang="ja-JP" sz="1100">
              <a:solidFill>
                <a:schemeClr val="tx1"/>
              </a:solidFill>
              <a:effectLst/>
              <a:latin typeface="+mn-lt"/>
              <a:ea typeface="+mn-ea"/>
              <a:cs typeface="+mn-cs"/>
            </a:rPr>
            <a:t>で、前年度に比べ</a:t>
          </a:r>
          <a:r>
            <a:rPr kumimoji="1" lang="en-US" altLang="ja-JP" sz="1100">
              <a:solidFill>
                <a:schemeClr val="tx1"/>
              </a:solidFill>
              <a:effectLst/>
              <a:latin typeface="+mn-lt"/>
              <a:ea typeface="+mn-ea"/>
              <a:cs typeface="+mn-cs"/>
            </a:rPr>
            <a:t>2,711</a:t>
          </a:r>
          <a:r>
            <a:rPr kumimoji="1" lang="ja-JP" altLang="ja-JP" sz="1100">
              <a:solidFill>
                <a:schemeClr val="tx1"/>
              </a:solidFill>
              <a:effectLst/>
              <a:latin typeface="+mn-lt"/>
              <a:ea typeface="+mn-ea"/>
              <a:cs typeface="+mn-cs"/>
            </a:rPr>
            <a:t>円</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している。子育て世帯への臨時特別給付金給付事業の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などにより民生費全体が前年度に比べ</a:t>
          </a:r>
          <a:r>
            <a:rPr kumimoji="1" lang="en-US" altLang="ja-JP" sz="1100">
              <a:solidFill>
                <a:schemeClr val="tx1"/>
              </a:solidFill>
              <a:effectLst/>
              <a:latin typeface="+mn-lt"/>
              <a:ea typeface="+mn-ea"/>
              <a:cs typeface="+mn-cs"/>
            </a:rPr>
            <a:t>18.6</a:t>
          </a:r>
          <a:r>
            <a:rPr kumimoji="1" lang="ja-JP" altLang="ja-JP" sz="1100">
              <a:solidFill>
                <a:schemeClr val="tx1"/>
              </a:solidFill>
              <a:effectLst/>
              <a:latin typeface="+mn-lt"/>
              <a:ea typeface="+mn-ea"/>
              <a:cs typeface="+mn-cs"/>
            </a:rPr>
            <a:t>億円</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したためである。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総務費は、一人当たり</a:t>
          </a:r>
          <a:r>
            <a:rPr kumimoji="1" lang="en-US" altLang="ja-JP" sz="1100">
              <a:solidFill>
                <a:schemeClr val="tx1"/>
              </a:solidFill>
              <a:effectLst/>
              <a:latin typeface="+mn-lt"/>
              <a:ea typeface="+mn-ea"/>
              <a:cs typeface="+mn-cs"/>
            </a:rPr>
            <a:t>43,226</a:t>
          </a:r>
          <a:r>
            <a:rPr kumimoji="1" lang="ja-JP" altLang="en-US" sz="1100">
              <a:solidFill>
                <a:schemeClr val="tx1"/>
              </a:solidFill>
              <a:effectLst/>
              <a:latin typeface="+mn-lt"/>
              <a:ea typeface="+mn-ea"/>
              <a:cs typeface="+mn-cs"/>
            </a:rPr>
            <a:t>円</a:t>
          </a:r>
          <a:r>
            <a:rPr kumimoji="1" lang="ja-JP" altLang="ja-JP" sz="1100">
              <a:solidFill>
                <a:schemeClr val="tx1"/>
              </a:solidFill>
              <a:effectLst/>
              <a:latin typeface="+mn-lt"/>
              <a:ea typeface="+mn-ea"/>
              <a:cs typeface="+mn-cs"/>
            </a:rPr>
            <a:t>で前年度に比べて</a:t>
          </a:r>
          <a:r>
            <a:rPr kumimoji="1" lang="en-US" altLang="ja-JP" sz="1100">
              <a:solidFill>
                <a:schemeClr val="tx1"/>
              </a:solidFill>
              <a:effectLst/>
              <a:latin typeface="+mn-lt"/>
              <a:ea typeface="+mn-ea"/>
              <a:cs typeface="+mn-cs"/>
            </a:rPr>
            <a:t>3,203</a:t>
          </a:r>
          <a:r>
            <a:rPr kumimoji="1" lang="ja-JP" altLang="ja-JP" sz="1100">
              <a:solidFill>
                <a:schemeClr val="tx1"/>
              </a:solidFill>
              <a:effectLst/>
              <a:latin typeface="+mn-lt"/>
              <a:ea typeface="+mn-ea"/>
              <a:cs typeface="+mn-cs"/>
            </a:rPr>
            <a:t>円減少した。これは、</a:t>
          </a:r>
          <a:r>
            <a:rPr kumimoji="1" lang="ja-JP" altLang="en-US" sz="1100">
              <a:solidFill>
                <a:schemeClr val="tx1"/>
              </a:solidFill>
              <a:effectLst/>
              <a:latin typeface="+mn-lt"/>
              <a:ea typeface="+mn-ea"/>
              <a:cs typeface="+mn-cs"/>
            </a:rPr>
            <a:t>減債基金運用事業の減</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24.0</a:t>
          </a:r>
          <a:r>
            <a:rPr kumimoji="1" lang="ja-JP" altLang="ja-JP" sz="1100">
              <a:solidFill>
                <a:schemeClr val="tx1"/>
              </a:solidFill>
              <a:effectLst/>
              <a:latin typeface="+mn-lt"/>
              <a:ea typeface="+mn-ea"/>
              <a:cs typeface="+mn-cs"/>
            </a:rPr>
            <a:t>億円）</a:t>
          </a:r>
          <a:r>
            <a:rPr kumimoji="1" lang="ja-JP" altLang="en-US" sz="1100">
              <a:solidFill>
                <a:schemeClr val="tx1"/>
              </a:solidFill>
              <a:effectLst/>
              <a:latin typeface="+mn-lt"/>
              <a:ea typeface="+mn-ea"/>
              <a:cs typeface="+mn-cs"/>
            </a:rPr>
            <a:t>など</a:t>
          </a:r>
          <a:r>
            <a:rPr kumimoji="1" lang="ja-JP" altLang="ja-JP" sz="1100">
              <a:solidFill>
                <a:schemeClr val="tx1"/>
              </a:solidFill>
              <a:effectLst/>
              <a:latin typeface="+mn-lt"/>
              <a:ea typeface="+mn-ea"/>
              <a:cs typeface="+mn-cs"/>
            </a:rPr>
            <a:t>によるものである。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衛生費は、一人当たり</a:t>
          </a:r>
          <a:r>
            <a:rPr kumimoji="1" lang="en-US" altLang="ja-JP" sz="1100">
              <a:solidFill>
                <a:schemeClr val="tx1"/>
              </a:solidFill>
              <a:effectLst/>
              <a:latin typeface="+mn-lt"/>
              <a:ea typeface="+mn-ea"/>
              <a:cs typeface="+mn-cs"/>
            </a:rPr>
            <a:t>55,320</a:t>
          </a:r>
          <a:r>
            <a:rPr kumimoji="1" lang="ja-JP" altLang="en-US" sz="1100">
              <a:solidFill>
                <a:schemeClr val="tx1"/>
              </a:solidFill>
              <a:effectLst/>
              <a:latin typeface="+mn-lt"/>
              <a:ea typeface="+mn-ea"/>
              <a:cs typeface="+mn-cs"/>
            </a:rPr>
            <a:t>円</a:t>
          </a:r>
          <a:r>
            <a:rPr kumimoji="1" lang="ja-JP" altLang="ja-JP" sz="1100">
              <a:solidFill>
                <a:schemeClr val="tx1"/>
              </a:solidFill>
              <a:effectLst/>
              <a:latin typeface="+mn-lt"/>
              <a:ea typeface="+mn-ea"/>
              <a:cs typeface="+mn-cs"/>
            </a:rPr>
            <a:t>で前年度に比べ</a:t>
          </a:r>
          <a:r>
            <a:rPr kumimoji="1" lang="en-US" altLang="ja-JP" sz="1100">
              <a:solidFill>
                <a:schemeClr val="tx1"/>
              </a:solidFill>
              <a:effectLst/>
              <a:latin typeface="+mn-lt"/>
              <a:ea typeface="+mn-ea"/>
              <a:cs typeface="+mn-cs"/>
            </a:rPr>
            <a:t>8,472</a:t>
          </a:r>
          <a:r>
            <a:rPr kumimoji="1" lang="ja-JP" altLang="ja-JP" sz="1100">
              <a:solidFill>
                <a:schemeClr val="tx1"/>
              </a:solidFill>
              <a:effectLst/>
              <a:latin typeface="+mn-lt"/>
              <a:ea typeface="+mn-ea"/>
              <a:cs typeface="+mn-cs"/>
            </a:rPr>
            <a:t>円増加している。これは</a:t>
          </a:r>
          <a:r>
            <a:rPr kumimoji="1" lang="ja-JP" altLang="en-US" sz="1100">
              <a:solidFill>
                <a:schemeClr val="tx1"/>
              </a:solidFill>
              <a:effectLst/>
              <a:latin typeface="+mn-lt"/>
              <a:ea typeface="+mn-ea"/>
              <a:cs typeface="+mn-cs"/>
            </a:rPr>
            <a:t>感染症対策事業の増（</a:t>
          </a:r>
          <a:r>
            <a:rPr kumimoji="1" lang="en-US" altLang="ja-JP" sz="1100">
              <a:solidFill>
                <a:schemeClr val="tx1"/>
              </a:solidFill>
              <a:effectLst/>
              <a:latin typeface="+mn-lt"/>
              <a:ea typeface="+mn-ea"/>
              <a:cs typeface="+mn-cs"/>
            </a:rPr>
            <a:t>+29.6</a:t>
          </a:r>
          <a:r>
            <a:rPr kumimoji="1" lang="ja-JP" altLang="en-US" sz="1100">
              <a:solidFill>
                <a:schemeClr val="tx1"/>
              </a:solidFill>
              <a:effectLst/>
              <a:latin typeface="+mn-lt"/>
              <a:ea typeface="+mn-ea"/>
              <a:cs typeface="+mn-cs"/>
            </a:rPr>
            <a:t>億円）</a:t>
          </a:r>
          <a:r>
            <a:rPr kumimoji="1" lang="ja-JP" altLang="ja-JP" sz="1100">
              <a:solidFill>
                <a:schemeClr val="tx1"/>
              </a:solidFill>
              <a:effectLst/>
              <a:latin typeface="+mn-lt"/>
              <a:ea typeface="+mn-ea"/>
              <a:cs typeface="+mn-cs"/>
            </a:rPr>
            <a:t>などにより衛生費全体が前年度に比べ</a:t>
          </a:r>
          <a:r>
            <a:rPr kumimoji="1" lang="en-US" altLang="ja-JP" sz="1100">
              <a:solidFill>
                <a:schemeClr val="tx1"/>
              </a:solidFill>
              <a:effectLst/>
              <a:latin typeface="+mn-lt"/>
              <a:ea typeface="+mn-ea"/>
              <a:cs typeface="+mn-cs"/>
            </a:rPr>
            <a:t>30.7</a:t>
          </a:r>
          <a:r>
            <a:rPr kumimoji="1" lang="ja-JP" altLang="ja-JP" sz="1100">
              <a:solidFill>
                <a:schemeClr val="tx1"/>
              </a:solidFill>
              <a:effectLst/>
              <a:latin typeface="+mn-lt"/>
              <a:ea typeface="+mn-ea"/>
              <a:cs typeface="+mn-cs"/>
            </a:rPr>
            <a:t>億円増加したためである。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教育費は、一人当たり</a:t>
          </a:r>
          <a:r>
            <a:rPr kumimoji="1" lang="en-US" altLang="ja-JP" sz="1100">
              <a:solidFill>
                <a:schemeClr val="tx1"/>
              </a:solidFill>
              <a:effectLst/>
              <a:latin typeface="+mn-lt"/>
              <a:ea typeface="+mn-ea"/>
              <a:cs typeface="+mn-cs"/>
            </a:rPr>
            <a:t>55,405</a:t>
          </a:r>
          <a:r>
            <a:rPr kumimoji="1" lang="ja-JP" altLang="en-US" sz="1100">
              <a:solidFill>
                <a:schemeClr val="tx1"/>
              </a:solidFill>
              <a:effectLst/>
              <a:latin typeface="+mn-lt"/>
              <a:ea typeface="+mn-ea"/>
              <a:cs typeface="+mn-cs"/>
            </a:rPr>
            <a:t>円</a:t>
          </a:r>
          <a:r>
            <a:rPr kumimoji="1" lang="ja-JP" altLang="ja-JP" sz="1100">
              <a:solidFill>
                <a:schemeClr val="tx1"/>
              </a:solidFill>
              <a:effectLst/>
              <a:latin typeface="+mn-lt"/>
              <a:ea typeface="+mn-ea"/>
              <a:cs typeface="+mn-cs"/>
            </a:rPr>
            <a:t>で、前年度に比べ</a:t>
          </a:r>
          <a:r>
            <a:rPr kumimoji="1" lang="en-US" altLang="ja-JP" sz="1100">
              <a:solidFill>
                <a:schemeClr val="tx1"/>
              </a:solidFill>
              <a:effectLst/>
              <a:latin typeface="+mn-lt"/>
              <a:ea typeface="+mn-ea"/>
              <a:cs typeface="+mn-cs"/>
            </a:rPr>
            <a:t>7,396</a:t>
          </a:r>
          <a:r>
            <a:rPr kumimoji="1" lang="ja-JP" altLang="ja-JP" sz="1100">
              <a:solidFill>
                <a:schemeClr val="tx1"/>
              </a:solidFill>
              <a:effectLst/>
              <a:latin typeface="+mn-lt"/>
              <a:ea typeface="+mn-ea"/>
              <a:cs typeface="+mn-cs"/>
            </a:rPr>
            <a:t>円</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した。これは、</a:t>
          </a:r>
          <a:r>
            <a:rPr kumimoji="1" lang="ja-JP" altLang="en-US" sz="1100">
              <a:solidFill>
                <a:schemeClr val="tx1"/>
              </a:solidFill>
              <a:effectLst/>
              <a:latin typeface="+mn-lt"/>
              <a:ea typeface="+mn-ea"/>
              <a:cs typeface="+mn-cs"/>
            </a:rPr>
            <a:t>給食センター建設事業の皆減（▲</a:t>
          </a:r>
          <a:r>
            <a:rPr kumimoji="1" lang="en-US" altLang="ja-JP" sz="1100">
              <a:solidFill>
                <a:schemeClr val="tx1"/>
              </a:solidFill>
              <a:effectLst/>
              <a:latin typeface="+mn-lt"/>
              <a:ea typeface="+mn-ea"/>
              <a:cs typeface="+mn-cs"/>
            </a:rPr>
            <a:t>25.0</a:t>
          </a:r>
          <a:r>
            <a:rPr kumimoji="1" lang="ja-JP" altLang="en-US" sz="1100">
              <a:solidFill>
                <a:schemeClr val="tx1"/>
              </a:solidFill>
              <a:effectLst/>
              <a:latin typeface="+mn-lt"/>
              <a:ea typeface="+mn-ea"/>
              <a:cs typeface="+mn-cs"/>
            </a:rPr>
            <a:t>億円）など</a:t>
          </a:r>
          <a:r>
            <a:rPr kumimoji="1" lang="ja-JP" altLang="ja-JP" sz="1100">
              <a:solidFill>
                <a:schemeClr val="tx1"/>
              </a:solidFill>
              <a:effectLst/>
              <a:latin typeface="+mn-lt"/>
              <a:ea typeface="+mn-ea"/>
              <a:cs typeface="+mn-cs"/>
            </a:rPr>
            <a:t>により教育費全体が</a:t>
          </a:r>
          <a:r>
            <a:rPr kumimoji="1" lang="en-US" altLang="ja-JP" sz="1100">
              <a:solidFill>
                <a:schemeClr val="tx1"/>
              </a:solidFill>
              <a:effectLst/>
              <a:latin typeface="+mn-lt"/>
              <a:ea typeface="+mn-ea"/>
              <a:cs typeface="+mn-cs"/>
            </a:rPr>
            <a:t>31.6</a:t>
          </a:r>
          <a:r>
            <a:rPr kumimoji="1" lang="ja-JP" altLang="ja-JP" sz="1100">
              <a:solidFill>
                <a:schemeClr val="tx1"/>
              </a:solidFill>
              <a:effectLst/>
              <a:latin typeface="+mn-lt"/>
              <a:ea typeface="+mn-ea"/>
              <a:cs typeface="+mn-cs"/>
            </a:rPr>
            <a:t>億円</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したためである。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社会保障費の増による民生費の増加や老朽化した施設の更新による工事費の増は今後も想定されるため、</a:t>
          </a:r>
          <a:r>
            <a:rPr kumimoji="1" lang="ja-JP" altLang="ja-JP" sz="1100">
              <a:solidFill>
                <a:schemeClr val="dk1"/>
              </a:solidFill>
              <a:effectLst/>
              <a:latin typeface="+mn-lt"/>
              <a:ea typeface="+mn-ea"/>
              <a:cs typeface="+mn-cs"/>
            </a:rPr>
            <a:t>事業の見直しなどによる歳出の適正化と財源の獲得</a:t>
          </a:r>
          <a:r>
            <a:rPr kumimoji="1" lang="ja-JP" altLang="en-US" sz="1100">
              <a:solidFill>
                <a:schemeClr val="dk1"/>
              </a:solidFill>
              <a:effectLst/>
              <a:latin typeface="+mn-lt"/>
              <a:ea typeface="+mn-ea"/>
              <a:cs typeface="+mn-cs"/>
            </a:rPr>
            <a:t>に取り組むことで、</a:t>
          </a:r>
          <a:r>
            <a:rPr kumimoji="1" lang="ja-JP" altLang="ja-JP" sz="1100">
              <a:solidFill>
                <a:schemeClr val="tx1"/>
              </a:solidFill>
              <a:effectLst/>
              <a:latin typeface="+mn-lt"/>
              <a:ea typeface="+mn-ea"/>
              <a:cs typeface="+mn-cs"/>
            </a:rPr>
            <a:t>健全な財政運営に努める</a:t>
          </a:r>
          <a:r>
            <a:rPr kumimoji="1" lang="ja-JP" altLang="en-US" sz="1100">
              <a:solidFill>
                <a:schemeClr val="tx1"/>
              </a:solidFill>
              <a:effectLst/>
              <a:latin typeface="+mn-lt"/>
              <a:ea typeface="+mn-ea"/>
              <a:cs typeface="+mn-cs"/>
            </a:rPr>
            <a:t>。</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5E1DF789-1FA6-4087-94CA-48F9BFB5DD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82AFE285-11B3-454B-A169-6D38B88E3A71}"/>
            </a:ext>
          </a:extLst>
        </xdr:cNvPr>
        <xdr:cNvSpPr>
          <a:spLocks noChangeArrowheads="1"/>
        </xdr:cNvSpPr>
      </xdr:nvSpPr>
      <xdr:spPr bwMode="auto">
        <a:xfrm>
          <a:off x="777875" y="1006157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B87DF842-55F2-4284-A21D-2A0EBE46D325}"/>
            </a:ext>
          </a:extLst>
        </xdr:cNvPr>
        <xdr:cNvSpPr>
          <a:spLocks noChangeArrowheads="1"/>
        </xdr:cNvSpPr>
      </xdr:nvSpPr>
      <xdr:spPr bwMode="auto">
        <a:xfrm>
          <a:off x="777875" y="1080135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CC6A367E-43D2-423F-8A3A-8F6379B50799}"/>
            </a:ext>
          </a:extLst>
        </xdr:cNvPr>
        <xdr:cNvSpPr>
          <a:spLocks noChangeShapeType="1"/>
        </xdr:cNvSpPr>
      </xdr:nvSpPr>
      <xdr:spPr bwMode="auto">
        <a:xfrm>
          <a:off x="777875" y="117887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539AF0CC-B398-4FFB-BE6D-9877D0F453A2}"/>
            </a:ext>
          </a:extLst>
        </xdr:cNvPr>
        <xdr:cNvSpPr>
          <a:spLocks noChangeArrowheads="1"/>
        </xdr:cNvSpPr>
      </xdr:nvSpPr>
      <xdr:spPr bwMode="auto">
        <a:xfrm>
          <a:off x="1025525" y="116935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91C76451-7918-4165-B7D2-FC8C79D26E4B}"/>
            </a:ext>
          </a:extLst>
        </xdr:cNvPr>
        <xdr:cNvSpPr>
          <a:spLocks noChangeArrowheads="1"/>
        </xdr:cNvSpPr>
      </xdr:nvSpPr>
      <xdr:spPr bwMode="auto">
        <a:xfrm>
          <a:off x="10102850" y="9598025"/>
          <a:ext cx="5511800" cy="25495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4F6E91F4-6C94-493C-9E66-CD7A0A2609C9}"/>
            </a:ext>
          </a:extLst>
        </xdr:cNvPr>
        <xdr:cNvSpPr>
          <a:spLocks noChangeArrowheads="1"/>
        </xdr:cNvSpPr>
      </xdr:nvSpPr>
      <xdr:spPr bwMode="auto">
        <a:xfrm>
          <a:off x="10102850" y="9598025"/>
          <a:ext cx="8032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4CDE6B81-07FE-498C-A7F6-CBB5581C27D2}"/>
            </a:ext>
          </a:extLst>
        </xdr:cNvPr>
        <xdr:cNvSpPr>
          <a:spLocks noChangeArrowheads="1"/>
        </xdr:cNvSpPr>
      </xdr:nvSpPr>
      <xdr:spPr bwMode="auto">
        <a:xfrm>
          <a:off x="123825" y="123825"/>
          <a:ext cx="87376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7706E6D6-5B4C-4AF4-8491-549648686D5D}"/>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5BDF07C0-917C-45A2-80E3-7BFD7786CA80}"/>
            </a:ext>
          </a:extLst>
        </xdr:cNvPr>
        <xdr:cNvSpPr>
          <a:spLocks noChangeArrowheads="1"/>
        </xdr:cNvSpPr>
      </xdr:nvSpPr>
      <xdr:spPr bwMode="auto">
        <a:xfrm>
          <a:off x="9385300" y="285750"/>
          <a:ext cx="23495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BD1561A1-0B57-4BFA-86EF-BE385BC36671}"/>
            </a:ext>
          </a:extLst>
        </xdr:cNvPr>
        <xdr:cNvSpPr>
          <a:spLocks noChangeArrowheads="1"/>
        </xdr:cNvSpPr>
      </xdr:nvSpPr>
      <xdr:spPr bwMode="auto">
        <a:xfrm>
          <a:off x="12042775" y="285750"/>
          <a:ext cx="35337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D8E68FAC-CBBA-4ACA-B808-30C507B2CC5F}"/>
            </a:ext>
          </a:extLst>
        </xdr:cNvPr>
        <xdr:cNvSpPr txBox="1">
          <a:spLocks noChangeArrowheads="1"/>
        </xdr:cNvSpPr>
      </xdr:nvSpPr>
      <xdr:spPr bwMode="auto">
        <a:xfrm>
          <a:off x="466725" y="838200"/>
          <a:ext cx="2889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C7F65057-62BF-4259-8D20-CFCDB4C6EE11}"/>
            </a:ext>
          </a:extLst>
        </xdr:cNvPr>
        <xdr:cNvSpPr txBox="1"/>
      </xdr:nvSpPr>
      <xdr:spPr>
        <a:xfrm>
          <a:off x="10264776" y="9931400"/>
          <a:ext cx="516889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令和４年度は財政調整基金の取崩額が</a:t>
          </a:r>
          <a:r>
            <a:rPr lang="en-US" altLang="ja-JP" sz="1100" b="0" i="0">
              <a:solidFill>
                <a:schemeClr val="dk1"/>
              </a:solidFill>
              <a:effectLst/>
              <a:latin typeface="+mn-lt"/>
              <a:ea typeface="+mn-ea"/>
              <a:cs typeface="+mn-cs"/>
            </a:rPr>
            <a:t>23.1</a:t>
          </a:r>
          <a:r>
            <a:rPr lang="ja-JP" altLang="ja-JP" sz="1100" b="0" i="0">
              <a:solidFill>
                <a:schemeClr val="dk1"/>
              </a:solidFill>
              <a:effectLst/>
              <a:latin typeface="+mn-lt"/>
              <a:ea typeface="+mn-ea"/>
              <a:cs typeface="+mn-cs"/>
            </a:rPr>
            <a:t>億円、積立額が</a:t>
          </a:r>
          <a:r>
            <a:rPr lang="en-US" altLang="ja-JP" sz="1100" b="0" i="0">
              <a:solidFill>
                <a:schemeClr val="dk1"/>
              </a:solidFill>
              <a:effectLst/>
              <a:latin typeface="+mn-lt"/>
              <a:ea typeface="+mn-ea"/>
              <a:cs typeface="+mn-cs"/>
            </a:rPr>
            <a:t>41.3</a:t>
          </a:r>
          <a:r>
            <a:rPr lang="ja-JP" altLang="ja-JP" sz="1100" b="0" i="0">
              <a:solidFill>
                <a:schemeClr val="dk1"/>
              </a:solidFill>
              <a:effectLst/>
              <a:latin typeface="+mn-lt"/>
              <a:ea typeface="+mn-ea"/>
              <a:cs typeface="+mn-cs"/>
            </a:rPr>
            <a:t>億円となったため、基金残高は</a:t>
          </a:r>
          <a:r>
            <a:rPr lang="en-US" altLang="ja-JP" sz="1100" b="0" i="0">
              <a:solidFill>
                <a:schemeClr val="dk1"/>
              </a:solidFill>
              <a:effectLst/>
              <a:latin typeface="+mn-lt"/>
              <a:ea typeface="+mn-ea"/>
              <a:cs typeface="+mn-cs"/>
            </a:rPr>
            <a:t>18.1</a:t>
          </a:r>
          <a:r>
            <a:rPr lang="ja-JP" altLang="ja-JP" sz="1100" b="0" i="0">
              <a:solidFill>
                <a:schemeClr val="dk1"/>
              </a:solidFill>
              <a:effectLst/>
              <a:latin typeface="+mn-lt"/>
              <a:ea typeface="+mn-ea"/>
              <a:cs typeface="+mn-cs"/>
            </a:rPr>
            <a:t>億円増加し標準財政規模比で</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　また、実質収支は</a:t>
          </a:r>
          <a:r>
            <a:rPr kumimoji="1" lang="en-US" altLang="ja-JP" sz="1100">
              <a:solidFill>
                <a:schemeClr val="dk1"/>
              </a:solidFill>
              <a:effectLst/>
              <a:latin typeface="+mn-lt"/>
              <a:ea typeface="+mn-ea"/>
              <a:cs typeface="+mn-cs"/>
            </a:rPr>
            <a:t>69.8</a:t>
          </a:r>
          <a:r>
            <a:rPr kumimoji="1" lang="ja-JP" altLang="ja-JP" sz="1100">
              <a:solidFill>
                <a:schemeClr val="dk1"/>
              </a:solidFill>
              <a:effectLst/>
              <a:latin typeface="+mn-lt"/>
              <a:ea typeface="+mn-ea"/>
              <a:cs typeface="+mn-cs"/>
            </a:rPr>
            <a:t>億円で前年度に比べ</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億円減少したことにより、標準財政規模比で</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％減少している。</a:t>
          </a:r>
          <a:endParaRPr lang="ja-JP" altLang="ja-JP" sz="1400">
            <a:effectLst/>
          </a:endParaRPr>
        </a:p>
        <a:p>
          <a:r>
            <a:rPr kumimoji="1" lang="ja-JP" altLang="ja-JP" sz="1100">
              <a:solidFill>
                <a:schemeClr val="dk1"/>
              </a:solidFill>
              <a:effectLst/>
              <a:latin typeface="+mn-lt"/>
              <a:ea typeface="+mn-ea"/>
              <a:cs typeface="+mn-cs"/>
            </a:rPr>
            <a:t>　今後はより一層の事業の見直しや事務の効率化、人員の見直しに努めていく必要がある。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FC46D4CF-0076-44C7-AC18-0A45004B4B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21B05687-A24A-4458-ABF3-8671E5F835BD}"/>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581C1EB1-162E-4302-A166-62FE7F0D16F2}"/>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82CFDF2F-BEF5-4191-A6A1-AAEE4D23EB54}"/>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A022E9B9-5C32-4862-B3A6-148867069FFE}"/>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7FCB842-0B4F-48F7-9782-7F3F689B380A}"/>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578DD91-C4EE-4285-A14D-26906FD307BC}"/>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F48E63C0-F4FB-41C2-9F36-A23E1D6FE490}"/>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C224371A-FC47-4018-93A9-6D6182A77E41}"/>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連結黒字額の標準財政規模に対する割合は</a:t>
          </a:r>
          <a:r>
            <a:rPr kumimoji="1" lang="en-US" altLang="ja-JP" sz="1100">
              <a:solidFill>
                <a:schemeClr val="dk1"/>
              </a:solidFill>
              <a:effectLst/>
              <a:latin typeface="+mn-lt"/>
              <a:ea typeface="+mn-ea"/>
              <a:cs typeface="+mn-cs"/>
            </a:rPr>
            <a:t>25.4</a:t>
          </a:r>
          <a:r>
            <a:rPr kumimoji="1" lang="ja-JP" altLang="ja-JP" sz="1100">
              <a:solidFill>
                <a:schemeClr val="dk1"/>
              </a:solidFill>
              <a:effectLst/>
              <a:latin typeface="+mn-lt"/>
              <a:ea typeface="+mn-ea"/>
              <a:cs typeface="+mn-cs"/>
            </a:rPr>
            <a:t>％となり、一般会計の赤字額の増加（▲</a:t>
          </a:r>
          <a:r>
            <a:rPr kumimoji="1" lang="en-US" altLang="ja-JP" sz="1100">
              <a:solidFill>
                <a:schemeClr val="dk1"/>
              </a:solidFill>
              <a:effectLst/>
              <a:latin typeface="+mn-lt"/>
              <a:ea typeface="+mn-ea"/>
              <a:cs typeface="+mn-cs"/>
            </a:rPr>
            <a:t>37.1</a:t>
          </a:r>
          <a:r>
            <a:rPr kumimoji="1" lang="ja-JP" altLang="ja-JP" sz="1100">
              <a:solidFill>
                <a:schemeClr val="dk1"/>
              </a:solidFill>
              <a:effectLst/>
              <a:latin typeface="+mn-lt"/>
              <a:ea typeface="+mn-ea"/>
              <a:cs typeface="+mn-cs"/>
            </a:rPr>
            <a:t>億円）もあり、前年度と若干の減（▲</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一般会計の黒字額は財政調整基金を取崩したことにより保たれており、持続可能な財政運営のため、今後も一層の事業の見直しや事務の効率化、人員の見直しに努めていく。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26555C61-BEB4-471B-9789-83B405C5F3FD}"/>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815A7455-75D9-4E62-980A-9BBAB682B2FD}"/>
            </a:ext>
          </a:extLst>
        </xdr:cNvPr>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C62B6DDC-0DDC-465D-98AB-F4A05A8AF573}"/>
            </a:ext>
          </a:extLst>
        </xdr:cNvPr>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B8AF179E-3063-43F4-8D9D-7D0F4E043007}"/>
            </a:ext>
          </a:extLst>
        </xdr:cNvPr>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FD337CC2-8D69-4782-A789-75D8472C248D}"/>
            </a:ext>
          </a:extLst>
        </xdr:cNvPr>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A67EE9DE-1C46-42C1-B5C4-E892FDB38463}"/>
            </a:ext>
          </a:extLst>
        </xdr:cNvPr>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8F37C462-8987-4AA2-9927-143ED7F1F05C}"/>
            </a:ext>
          </a:extLst>
        </xdr:cNvPr>
        <xdr:cNvSpPr/>
      </xdr:nvSpPr>
      <xdr:spPr bwMode="auto">
        <a:xfrm>
          <a:off x="5937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6025B3D1-58DD-4C93-94CE-9D1B81FECB5E}"/>
            </a:ext>
          </a:extLst>
        </xdr:cNvPr>
        <xdr:cNvSpPr/>
      </xdr:nvSpPr>
      <xdr:spPr bwMode="auto">
        <a:xfrm>
          <a:off x="593725"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E3D7E61B-A873-46C9-AA7F-1FC65F9B6C96}"/>
            </a:ext>
          </a:extLst>
        </xdr:cNvPr>
        <xdr:cNvSpPr/>
      </xdr:nvSpPr>
      <xdr:spPr bwMode="auto">
        <a:xfrm>
          <a:off x="593725"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F50E32AC-2F72-40DA-9E1A-387F4B6D3266}"/>
            </a:ext>
          </a:extLst>
        </xdr:cNvPr>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70B8D40D-AA8C-422B-BED6-6C4C60259D97}"/>
            </a:ext>
          </a:extLst>
        </xdr:cNvPr>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ack\fsroot\fs\16_&#36001;&#21209;&#37096;\1610_&#36001;&#21209;&#35506;\&#35506;&#20849;&#26377;\04%20&#35519;&#26619;&#12481;&#12540;&#12512;\&#24180;&#24230;&#21029;&#35519;&#26619;T&#12501;&#12457;&#12523;&#12480;-\R05&#35519;&#26619;\99_&#9733;&#29031;&#20250;&#38306;&#20418;&#12501;&#12457;&#12523;&#12480;&#9733;\&#22238;&#31572;&#28168;&#12415;\20240305-0315&#20196;&#21644;&#65300;&#24180;&#24230;&#36001;&#25919;&#29366;&#27841;&#36039;&#26009;&#38598;&#12398;&#20316;&#25104;&#31561;&#12395;&#12388;&#12356;&#12390;&#65288;&#20381;&#38972;&#65289;\00_&#20381;&#38972;\&#12304;&#36001;&#25919;&#29366;&#27841;&#36039;&#26009;&#38598;&#12305;_142018_&#27178;&#38920;&#36032;&#2406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H30</v>
          </cell>
          <cell r="C18" t="str">
            <v>R01</v>
          </cell>
          <cell r="D18" t="str">
            <v>R02</v>
          </cell>
          <cell r="E18" t="str">
            <v>R03</v>
          </cell>
          <cell r="F18" t="str">
            <v>R04</v>
          </cell>
        </row>
        <row r="19">
          <cell r="A19" t="str">
            <v>実質収支額</v>
          </cell>
          <cell r="B19">
            <v>4.29</v>
          </cell>
          <cell r="C19">
            <v>3.39</v>
          </cell>
          <cell r="D19">
            <v>3.76</v>
          </cell>
          <cell r="E19">
            <v>9.5399999999999991</v>
          </cell>
          <cell r="F19">
            <v>8.18</v>
          </cell>
        </row>
        <row r="20">
          <cell r="A20" t="str">
            <v>財政調整基金残高</v>
          </cell>
          <cell r="B20">
            <v>14.03</v>
          </cell>
          <cell r="C20">
            <v>12.47</v>
          </cell>
          <cell r="D20">
            <v>8.35</v>
          </cell>
          <cell r="E20">
            <v>10.3</v>
          </cell>
          <cell r="F20">
            <v>12.74</v>
          </cell>
        </row>
        <row r="21">
          <cell r="A21" t="str">
            <v>実質単年度収支</v>
          </cell>
          <cell r="B21">
            <v>-0.77</v>
          </cell>
          <cell r="C21">
            <v>-4.59</v>
          </cell>
          <cell r="D21">
            <v>-5.03</v>
          </cell>
          <cell r="E21">
            <v>5.93</v>
          </cell>
          <cell r="F21">
            <v>-4.3499999999999996</v>
          </cell>
        </row>
        <row r="25">
          <cell r="B25" t="str">
            <v>H30</v>
          </cell>
          <cell r="D25" t="str">
            <v>R01</v>
          </cell>
          <cell r="F25" t="str">
            <v>R02</v>
          </cell>
          <cell r="H25" t="str">
            <v>R03</v>
          </cell>
          <cell r="J25" t="str">
            <v>R04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特別会計後期高齢者医療費</v>
          </cell>
          <cell r="B29" t="e">
            <v>#N/A</v>
          </cell>
          <cell r="C29">
            <v>0.06</v>
          </cell>
          <cell r="D29" t="e">
            <v>#N/A</v>
          </cell>
          <cell r="E29">
            <v>0.03</v>
          </cell>
          <cell r="F29" t="e">
            <v>#N/A</v>
          </cell>
          <cell r="G29">
            <v>0.04</v>
          </cell>
          <cell r="H29" t="e">
            <v>#N/A</v>
          </cell>
          <cell r="I29">
            <v>0.03</v>
          </cell>
          <cell r="J29" t="e">
            <v>#N/A</v>
          </cell>
          <cell r="K29">
            <v>7.0000000000000007E-2</v>
          </cell>
        </row>
        <row r="30">
          <cell r="A30" t="str">
            <v>特別会計公園墓地事業費</v>
          </cell>
          <cell r="B30" t="e">
            <v>#N/A</v>
          </cell>
          <cell r="C30">
            <v>0.06</v>
          </cell>
          <cell r="D30" t="e">
            <v>#N/A</v>
          </cell>
          <cell r="E30">
            <v>0.09</v>
          </cell>
          <cell r="F30" t="e">
            <v>#N/A</v>
          </cell>
          <cell r="G30">
            <v>0.14000000000000001</v>
          </cell>
          <cell r="H30" t="e">
            <v>#N/A</v>
          </cell>
          <cell r="I30">
            <v>0.18</v>
          </cell>
          <cell r="J30" t="e">
            <v>#N/A</v>
          </cell>
          <cell r="K30">
            <v>0.16</v>
          </cell>
        </row>
        <row r="31">
          <cell r="A31" t="str">
            <v>特別会計国民健康保険費</v>
          </cell>
          <cell r="B31" t="e">
            <v>#N/A</v>
          </cell>
          <cell r="C31">
            <v>4.8499999999999996</v>
          </cell>
          <cell r="D31" t="e">
            <v>#N/A</v>
          </cell>
          <cell r="E31">
            <v>1.7</v>
          </cell>
          <cell r="F31" t="e">
            <v>#N/A</v>
          </cell>
          <cell r="G31">
            <v>1.81</v>
          </cell>
          <cell r="H31" t="e">
            <v>#N/A</v>
          </cell>
          <cell r="I31">
            <v>1.54</v>
          </cell>
          <cell r="J31" t="e">
            <v>#N/A</v>
          </cell>
          <cell r="K31">
            <v>0.9</v>
          </cell>
        </row>
        <row r="32">
          <cell r="A32" t="str">
            <v>下水道事業会計</v>
          </cell>
          <cell r="B32" t="e">
            <v>#N/A</v>
          </cell>
          <cell r="C32">
            <v>3.16</v>
          </cell>
          <cell r="D32" t="e">
            <v>#N/A</v>
          </cell>
          <cell r="E32">
            <v>3.21</v>
          </cell>
          <cell r="F32" t="e">
            <v>#N/A</v>
          </cell>
          <cell r="G32">
            <v>3.24</v>
          </cell>
          <cell r="H32" t="e">
            <v>#N/A</v>
          </cell>
          <cell r="I32">
            <v>2.5499999999999998</v>
          </cell>
          <cell r="J32" t="e">
            <v>#N/A</v>
          </cell>
          <cell r="K32">
            <v>1.76</v>
          </cell>
        </row>
        <row r="33">
          <cell r="A33" t="str">
            <v>特別会計介護保険費</v>
          </cell>
          <cell r="B33" t="e">
            <v>#N/A</v>
          </cell>
          <cell r="C33">
            <v>2.12</v>
          </cell>
          <cell r="D33" t="e">
            <v>#N/A</v>
          </cell>
          <cell r="E33">
            <v>2.77</v>
          </cell>
          <cell r="F33" t="e">
            <v>#N/A</v>
          </cell>
          <cell r="G33">
            <v>4.08</v>
          </cell>
          <cell r="H33" t="e">
            <v>#N/A</v>
          </cell>
          <cell r="I33">
            <v>2.58</v>
          </cell>
          <cell r="J33" t="e">
            <v>#N/A</v>
          </cell>
          <cell r="K33">
            <v>3.78</v>
          </cell>
        </row>
        <row r="34">
          <cell r="A34" t="str">
            <v>病院事業会計</v>
          </cell>
          <cell r="B34" t="e">
            <v>#N/A</v>
          </cell>
          <cell r="C34">
            <v>4.3</v>
          </cell>
          <cell r="D34" t="e">
            <v>#N/A</v>
          </cell>
          <cell r="E34">
            <v>4.46</v>
          </cell>
          <cell r="F34" t="e">
            <v>#N/A</v>
          </cell>
          <cell r="G34">
            <v>4.0199999999999996</v>
          </cell>
          <cell r="H34" t="e">
            <v>#N/A</v>
          </cell>
          <cell r="I34">
            <v>4.03</v>
          </cell>
          <cell r="J34" t="e">
            <v>#N/A</v>
          </cell>
          <cell r="K34">
            <v>4.6399999999999997</v>
          </cell>
        </row>
        <row r="35">
          <cell r="A35" t="str">
            <v>水道事業会計</v>
          </cell>
          <cell r="B35" t="e">
            <v>#N/A</v>
          </cell>
          <cell r="C35">
            <v>11.95</v>
          </cell>
          <cell r="D35" t="e">
            <v>#N/A</v>
          </cell>
          <cell r="E35">
            <v>8.14</v>
          </cell>
          <cell r="F35" t="e">
            <v>#N/A</v>
          </cell>
          <cell r="G35">
            <v>7.01</v>
          </cell>
          <cell r="H35" t="e">
            <v>#N/A</v>
          </cell>
          <cell r="I35">
            <v>5.38</v>
          </cell>
          <cell r="J35" t="e">
            <v>#N/A</v>
          </cell>
          <cell r="K35">
            <v>6.08</v>
          </cell>
        </row>
        <row r="36">
          <cell r="A36" t="str">
            <v>一般会計</v>
          </cell>
          <cell r="B36" t="e">
            <v>#N/A</v>
          </cell>
          <cell r="C36">
            <v>4.21</v>
          </cell>
          <cell r="D36" t="e">
            <v>#N/A</v>
          </cell>
          <cell r="E36">
            <v>3.29</v>
          </cell>
          <cell r="F36" t="e">
            <v>#N/A</v>
          </cell>
          <cell r="G36">
            <v>3.61</v>
          </cell>
          <cell r="H36" t="e">
            <v>#N/A</v>
          </cell>
          <cell r="I36">
            <v>9.35</v>
          </cell>
          <cell r="J36" t="e">
            <v>#N/A</v>
          </cell>
          <cell r="K36">
            <v>8.01</v>
          </cell>
        </row>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15394</v>
          </cell>
          <cell r="G42">
            <v>15594</v>
          </cell>
          <cell r="J42">
            <v>15264</v>
          </cell>
          <cell r="M42">
            <v>15162</v>
          </cell>
          <cell r="P42">
            <v>15768</v>
          </cell>
        </row>
        <row r="43">
          <cell r="A43" t="str">
            <v>一時借入金の利子</v>
          </cell>
          <cell r="B43" t="str">
            <v>-</v>
          </cell>
          <cell r="E43" t="str">
            <v>-</v>
          </cell>
          <cell r="H43" t="str">
            <v>-</v>
          </cell>
          <cell r="K43" t="str">
            <v>-</v>
          </cell>
          <cell r="N43" t="str">
            <v>-</v>
          </cell>
        </row>
        <row r="44">
          <cell r="A44" t="str">
            <v>債務負担行為に基づく支出額</v>
          </cell>
          <cell r="B44">
            <v>66</v>
          </cell>
          <cell r="E44">
            <v>65</v>
          </cell>
          <cell r="H44">
            <v>64</v>
          </cell>
          <cell r="K44">
            <v>63</v>
          </cell>
          <cell r="N44">
            <v>62</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3132</v>
          </cell>
          <cell r="E46">
            <v>3070</v>
          </cell>
          <cell r="H46">
            <v>2574</v>
          </cell>
          <cell r="K46">
            <v>2696</v>
          </cell>
          <cell r="N46">
            <v>2677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17011</v>
          </cell>
          <cell r="E49">
            <v>17123</v>
          </cell>
          <cell r="H49">
            <v>17146</v>
          </cell>
          <cell r="K49">
            <v>16265</v>
          </cell>
          <cell r="N49">
            <v>17103</v>
          </cell>
        </row>
        <row r="50">
          <cell r="A50" t="str">
            <v>実質公債費比率の分子</v>
          </cell>
          <cell r="B50" t="e">
            <v>#N/A</v>
          </cell>
          <cell r="C50">
            <v>4815</v>
          </cell>
          <cell r="D50" t="e">
            <v>#N/A</v>
          </cell>
          <cell r="E50" t="e">
            <v>#N/A</v>
          </cell>
          <cell r="F50">
            <v>4664</v>
          </cell>
          <cell r="G50" t="e">
            <v>#N/A</v>
          </cell>
          <cell r="H50" t="e">
            <v>#N/A</v>
          </cell>
          <cell r="I50">
            <v>4520</v>
          </cell>
          <cell r="J50" t="e">
            <v>#N/A</v>
          </cell>
          <cell r="K50" t="e">
            <v>#N/A</v>
          </cell>
          <cell r="L50">
            <v>3862</v>
          </cell>
          <cell r="M50" t="e">
            <v>#N/A</v>
          </cell>
          <cell r="N50" t="e">
            <v>#N/A</v>
          </cell>
          <cell r="O50">
            <v>4074</v>
          </cell>
          <cell r="P50" t="e">
            <v>#N/A</v>
          </cell>
        </row>
        <row r="54">
          <cell r="B54" t="str">
            <v>H30</v>
          </cell>
          <cell r="E54" t="str">
            <v>R01</v>
          </cell>
          <cell r="H54" t="str">
            <v>R02</v>
          </cell>
          <cell r="K54" t="str">
            <v>R03</v>
          </cell>
          <cell r="N54" t="str">
            <v>R04</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138796</v>
          </cell>
          <cell r="G56">
            <v>141396</v>
          </cell>
          <cell r="J56">
            <v>139338</v>
          </cell>
          <cell r="M56">
            <v>140599</v>
          </cell>
          <cell r="P56">
            <v>136594</v>
          </cell>
        </row>
        <row r="57">
          <cell r="A57" t="str">
            <v>充当可能特定歳入</v>
          </cell>
          <cell r="D57">
            <v>56785</v>
          </cell>
          <cell r="G57">
            <v>64780</v>
          </cell>
          <cell r="J57">
            <v>66291</v>
          </cell>
          <cell r="M57">
            <v>69415</v>
          </cell>
          <cell r="P57">
            <v>69655</v>
          </cell>
        </row>
        <row r="58">
          <cell r="A58" t="str">
            <v>充当可能基金</v>
          </cell>
          <cell r="D58">
            <v>17331</v>
          </cell>
          <cell r="G58">
            <v>16238</v>
          </cell>
          <cell r="J58">
            <v>13705</v>
          </cell>
          <cell r="M58">
            <v>19561</v>
          </cell>
          <cell r="P58">
            <v>23110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582</v>
          </cell>
          <cell r="E61">
            <v>577</v>
          </cell>
          <cell r="H61">
            <v>600</v>
          </cell>
          <cell r="K61">
            <v>580</v>
          </cell>
          <cell r="N61">
            <v>536</v>
          </cell>
        </row>
        <row r="62">
          <cell r="A62" t="str">
            <v>退職手当負担見込額</v>
          </cell>
          <cell r="B62">
            <v>19971</v>
          </cell>
          <cell r="E62">
            <v>20037</v>
          </cell>
          <cell r="H62">
            <v>20077</v>
          </cell>
          <cell r="K62">
            <v>19623</v>
          </cell>
          <cell r="N62">
            <v>19110</v>
          </cell>
        </row>
        <row r="63">
          <cell r="A63" t="str">
            <v>組合等負担等見込額</v>
          </cell>
          <cell r="B63">
            <v>19</v>
          </cell>
          <cell r="E63">
            <v>19</v>
          </cell>
          <cell r="H63" t="str">
            <v>-</v>
          </cell>
          <cell r="K63" t="str">
            <v>-</v>
          </cell>
          <cell r="N63" t="str">
            <v>-</v>
          </cell>
        </row>
        <row r="64">
          <cell r="A64" t="str">
            <v>公営企業債等繰入見込額</v>
          </cell>
          <cell r="B64">
            <v>38197</v>
          </cell>
          <cell r="E64">
            <v>36597</v>
          </cell>
          <cell r="H64">
            <v>34801</v>
          </cell>
          <cell r="K64">
            <v>33326</v>
          </cell>
          <cell r="N64">
            <v>30921</v>
          </cell>
        </row>
        <row r="65">
          <cell r="A65" t="str">
            <v>債務負担行為に基づく支出予定額</v>
          </cell>
          <cell r="B65">
            <v>939</v>
          </cell>
          <cell r="E65">
            <v>876</v>
          </cell>
          <cell r="H65">
            <v>812</v>
          </cell>
          <cell r="K65">
            <v>748</v>
          </cell>
          <cell r="N65">
            <v>683</v>
          </cell>
        </row>
        <row r="66">
          <cell r="A66" t="str">
            <v>一般会計等に係る地方債の現在高</v>
          </cell>
          <cell r="B66">
            <v>179394</v>
          </cell>
          <cell r="E66">
            <v>186767</v>
          </cell>
          <cell r="H66">
            <v>186388</v>
          </cell>
          <cell r="K66">
            <v>192391</v>
          </cell>
          <cell r="N66">
            <v>190843</v>
          </cell>
        </row>
        <row r="67">
          <cell r="A67" t="str">
            <v>将来負担比率の分子</v>
          </cell>
          <cell r="B67" t="e">
            <v>#N/A</v>
          </cell>
          <cell r="C67">
            <v>26191</v>
          </cell>
          <cell r="D67" t="e">
            <v>#N/A</v>
          </cell>
          <cell r="E67" t="e">
            <v>#N/A</v>
          </cell>
          <cell r="F67">
            <v>22459</v>
          </cell>
          <cell r="G67" t="e">
            <v>#N/A</v>
          </cell>
          <cell r="H67" t="e">
            <v>#N/A</v>
          </cell>
          <cell r="I67">
            <v>23343</v>
          </cell>
          <cell r="J67" t="e">
            <v>#N/A</v>
          </cell>
          <cell r="K67" t="e">
            <v>#N/A</v>
          </cell>
          <cell r="L67">
            <v>17092</v>
          </cell>
          <cell r="M67" t="e">
            <v>#N/A</v>
          </cell>
          <cell r="N67" t="e">
            <v>#N/A</v>
          </cell>
          <cell r="O67">
            <v>12733</v>
          </cell>
          <cell r="P67" t="e">
            <v>#N/A</v>
          </cell>
        </row>
        <row r="71">
          <cell r="B71" t="str">
            <v>R02</v>
          </cell>
          <cell r="C71" t="str">
            <v>R03</v>
          </cell>
          <cell r="D71" t="str">
            <v>R04</v>
          </cell>
        </row>
        <row r="72">
          <cell r="A72" t="str">
            <v>財政調整基金</v>
          </cell>
          <cell r="B72">
            <v>7057</v>
          </cell>
          <cell r="C72">
            <v>9062</v>
          </cell>
          <cell r="D72">
            <v>10880</v>
          </cell>
        </row>
        <row r="73">
          <cell r="A73" t="str">
            <v>減債基金</v>
          </cell>
          <cell r="B73" t="str">
            <v>-</v>
          </cell>
          <cell r="C73">
            <v>2398</v>
          </cell>
          <cell r="D73">
            <v>2399</v>
          </cell>
        </row>
        <row r="74">
          <cell r="A74" t="str">
            <v>その他特定目的基金</v>
          </cell>
          <cell r="B74">
            <v>4087</v>
          </cell>
          <cell r="C74">
            <v>4058</v>
          </cell>
          <cell r="D74">
            <v>5174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8" t="s">
        <v>80</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81"/>
      <c r="DK1" s="181"/>
      <c r="DL1" s="181"/>
      <c r="DM1" s="181"/>
      <c r="DN1" s="181"/>
      <c r="DO1" s="181"/>
    </row>
    <row r="2" spans="1:119" ht="24" thickBot="1" x14ac:dyDescent="0.25">
      <c r="B2" s="182" t="s">
        <v>81</v>
      </c>
      <c r="C2" s="182"/>
      <c r="D2" s="183"/>
    </row>
    <row r="3" spans="1:119" ht="18.75" customHeight="1" thickBot="1" x14ac:dyDescent="0.25">
      <c r="A3" s="181"/>
      <c r="B3" s="379" t="s">
        <v>82</v>
      </c>
      <c r="C3" s="380"/>
      <c r="D3" s="380"/>
      <c r="E3" s="381"/>
      <c r="F3" s="381"/>
      <c r="G3" s="381"/>
      <c r="H3" s="381"/>
      <c r="I3" s="381"/>
      <c r="J3" s="381"/>
      <c r="K3" s="381"/>
      <c r="L3" s="381" t="s">
        <v>83</v>
      </c>
      <c r="M3" s="381"/>
      <c r="N3" s="381"/>
      <c r="O3" s="381"/>
      <c r="P3" s="381"/>
      <c r="Q3" s="381"/>
      <c r="R3" s="388"/>
      <c r="S3" s="388"/>
      <c r="T3" s="388"/>
      <c r="U3" s="388"/>
      <c r="V3" s="389"/>
      <c r="W3" s="363" t="s">
        <v>84</v>
      </c>
      <c r="X3" s="364"/>
      <c r="Y3" s="364"/>
      <c r="Z3" s="364"/>
      <c r="AA3" s="364"/>
      <c r="AB3" s="380"/>
      <c r="AC3" s="388" t="s">
        <v>85</v>
      </c>
      <c r="AD3" s="364"/>
      <c r="AE3" s="364"/>
      <c r="AF3" s="364"/>
      <c r="AG3" s="364"/>
      <c r="AH3" s="364"/>
      <c r="AI3" s="364"/>
      <c r="AJ3" s="364"/>
      <c r="AK3" s="364"/>
      <c r="AL3" s="365"/>
      <c r="AM3" s="363" t="s">
        <v>86</v>
      </c>
      <c r="AN3" s="364"/>
      <c r="AO3" s="364"/>
      <c r="AP3" s="364"/>
      <c r="AQ3" s="364"/>
      <c r="AR3" s="364"/>
      <c r="AS3" s="364"/>
      <c r="AT3" s="364"/>
      <c r="AU3" s="364"/>
      <c r="AV3" s="364"/>
      <c r="AW3" s="364"/>
      <c r="AX3" s="365"/>
      <c r="AY3" s="400" t="s">
        <v>1</v>
      </c>
      <c r="AZ3" s="401"/>
      <c r="BA3" s="401"/>
      <c r="BB3" s="401"/>
      <c r="BC3" s="401"/>
      <c r="BD3" s="401"/>
      <c r="BE3" s="401"/>
      <c r="BF3" s="401"/>
      <c r="BG3" s="401"/>
      <c r="BH3" s="401"/>
      <c r="BI3" s="401"/>
      <c r="BJ3" s="401"/>
      <c r="BK3" s="401"/>
      <c r="BL3" s="401"/>
      <c r="BM3" s="402"/>
      <c r="BN3" s="363" t="s">
        <v>87</v>
      </c>
      <c r="BO3" s="364"/>
      <c r="BP3" s="364"/>
      <c r="BQ3" s="364"/>
      <c r="BR3" s="364"/>
      <c r="BS3" s="364"/>
      <c r="BT3" s="364"/>
      <c r="BU3" s="365"/>
      <c r="BV3" s="363" t="s">
        <v>88</v>
      </c>
      <c r="BW3" s="364"/>
      <c r="BX3" s="364"/>
      <c r="BY3" s="364"/>
      <c r="BZ3" s="364"/>
      <c r="CA3" s="364"/>
      <c r="CB3" s="364"/>
      <c r="CC3" s="365"/>
      <c r="CD3" s="400" t="s">
        <v>1</v>
      </c>
      <c r="CE3" s="401"/>
      <c r="CF3" s="401"/>
      <c r="CG3" s="401"/>
      <c r="CH3" s="401"/>
      <c r="CI3" s="401"/>
      <c r="CJ3" s="401"/>
      <c r="CK3" s="401"/>
      <c r="CL3" s="401"/>
      <c r="CM3" s="401"/>
      <c r="CN3" s="401"/>
      <c r="CO3" s="401"/>
      <c r="CP3" s="401"/>
      <c r="CQ3" s="401"/>
      <c r="CR3" s="401"/>
      <c r="CS3" s="402"/>
      <c r="CT3" s="363" t="s">
        <v>89</v>
      </c>
      <c r="CU3" s="364"/>
      <c r="CV3" s="364"/>
      <c r="CW3" s="364"/>
      <c r="CX3" s="364"/>
      <c r="CY3" s="364"/>
      <c r="CZ3" s="364"/>
      <c r="DA3" s="365"/>
      <c r="DB3" s="363" t="s">
        <v>90</v>
      </c>
      <c r="DC3" s="364"/>
      <c r="DD3" s="364"/>
      <c r="DE3" s="364"/>
      <c r="DF3" s="364"/>
      <c r="DG3" s="364"/>
      <c r="DH3" s="364"/>
      <c r="DI3" s="365"/>
    </row>
    <row r="4" spans="1:119" ht="18.75" customHeight="1" x14ac:dyDescent="0.2">
      <c r="A4" s="181"/>
      <c r="B4" s="382"/>
      <c r="C4" s="383"/>
      <c r="D4" s="383"/>
      <c r="E4" s="384"/>
      <c r="F4" s="384"/>
      <c r="G4" s="384"/>
      <c r="H4" s="384"/>
      <c r="I4" s="384"/>
      <c r="J4" s="384"/>
      <c r="K4" s="384"/>
      <c r="L4" s="384"/>
      <c r="M4" s="384"/>
      <c r="N4" s="384"/>
      <c r="O4" s="384"/>
      <c r="P4" s="384"/>
      <c r="Q4" s="384"/>
      <c r="R4" s="390"/>
      <c r="S4" s="390"/>
      <c r="T4" s="390"/>
      <c r="U4" s="390"/>
      <c r="V4" s="391"/>
      <c r="W4" s="394"/>
      <c r="X4" s="395"/>
      <c r="Y4" s="395"/>
      <c r="Z4" s="395"/>
      <c r="AA4" s="395"/>
      <c r="AB4" s="383"/>
      <c r="AC4" s="390"/>
      <c r="AD4" s="395"/>
      <c r="AE4" s="395"/>
      <c r="AF4" s="395"/>
      <c r="AG4" s="395"/>
      <c r="AH4" s="395"/>
      <c r="AI4" s="395"/>
      <c r="AJ4" s="395"/>
      <c r="AK4" s="395"/>
      <c r="AL4" s="398"/>
      <c r="AM4" s="396"/>
      <c r="AN4" s="397"/>
      <c r="AO4" s="397"/>
      <c r="AP4" s="397"/>
      <c r="AQ4" s="397"/>
      <c r="AR4" s="397"/>
      <c r="AS4" s="397"/>
      <c r="AT4" s="397"/>
      <c r="AU4" s="397"/>
      <c r="AV4" s="397"/>
      <c r="AW4" s="397"/>
      <c r="AX4" s="399"/>
      <c r="AY4" s="366" t="s">
        <v>91</v>
      </c>
      <c r="AZ4" s="367"/>
      <c r="BA4" s="367"/>
      <c r="BB4" s="367"/>
      <c r="BC4" s="367"/>
      <c r="BD4" s="367"/>
      <c r="BE4" s="367"/>
      <c r="BF4" s="367"/>
      <c r="BG4" s="367"/>
      <c r="BH4" s="367"/>
      <c r="BI4" s="367"/>
      <c r="BJ4" s="367"/>
      <c r="BK4" s="367"/>
      <c r="BL4" s="367"/>
      <c r="BM4" s="368"/>
      <c r="BN4" s="369">
        <v>180787447</v>
      </c>
      <c r="BO4" s="370"/>
      <c r="BP4" s="370"/>
      <c r="BQ4" s="370"/>
      <c r="BR4" s="370"/>
      <c r="BS4" s="370"/>
      <c r="BT4" s="370"/>
      <c r="BU4" s="371"/>
      <c r="BV4" s="369">
        <v>183681978</v>
      </c>
      <c r="BW4" s="370"/>
      <c r="BX4" s="370"/>
      <c r="BY4" s="370"/>
      <c r="BZ4" s="370"/>
      <c r="CA4" s="370"/>
      <c r="CB4" s="370"/>
      <c r="CC4" s="371"/>
      <c r="CD4" s="372" t="s">
        <v>92</v>
      </c>
      <c r="CE4" s="373"/>
      <c r="CF4" s="373"/>
      <c r="CG4" s="373"/>
      <c r="CH4" s="373"/>
      <c r="CI4" s="373"/>
      <c r="CJ4" s="373"/>
      <c r="CK4" s="373"/>
      <c r="CL4" s="373"/>
      <c r="CM4" s="373"/>
      <c r="CN4" s="373"/>
      <c r="CO4" s="373"/>
      <c r="CP4" s="373"/>
      <c r="CQ4" s="373"/>
      <c r="CR4" s="373"/>
      <c r="CS4" s="374"/>
      <c r="CT4" s="375">
        <v>8.1999999999999993</v>
      </c>
      <c r="CU4" s="376"/>
      <c r="CV4" s="376"/>
      <c r="CW4" s="376"/>
      <c r="CX4" s="376"/>
      <c r="CY4" s="376"/>
      <c r="CZ4" s="376"/>
      <c r="DA4" s="377"/>
      <c r="DB4" s="375">
        <v>9.5</v>
      </c>
      <c r="DC4" s="376"/>
      <c r="DD4" s="376"/>
      <c r="DE4" s="376"/>
      <c r="DF4" s="376"/>
      <c r="DG4" s="376"/>
      <c r="DH4" s="376"/>
      <c r="DI4" s="377"/>
    </row>
    <row r="5" spans="1:119" ht="18.75" customHeight="1" x14ac:dyDescent="0.2">
      <c r="A5" s="181"/>
      <c r="B5" s="385"/>
      <c r="C5" s="386"/>
      <c r="D5" s="386"/>
      <c r="E5" s="387"/>
      <c r="F5" s="387"/>
      <c r="G5" s="387"/>
      <c r="H5" s="387"/>
      <c r="I5" s="387"/>
      <c r="J5" s="387"/>
      <c r="K5" s="387"/>
      <c r="L5" s="387"/>
      <c r="M5" s="387"/>
      <c r="N5" s="387"/>
      <c r="O5" s="387"/>
      <c r="P5" s="387"/>
      <c r="Q5" s="387"/>
      <c r="R5" s="392"/>
      <c r="S5" s="392"/>
      <c r="T5" s="392"/>
      <c r="U5" s="392"/>
      <c r="V5" s="393"/>
      <c r="W5" s="396"/>
      <c r="X5" s="397"/>
      <c r="Y5" s="397"/>
      <c r="Z5" s="397"/>
      <c r="AA5" s="397"/>
      <c r="AB5" s="386"/>
      <c r="AC5" s="392"/>
      <c r="AD5" s="397"/>
      <c r="AE5" s="397"/>
      <c r="AF5" s="397"/>
      <c r="AG5" s="397"/>
      <c r="AH5" s="397"/>
      <c r="AI5" s="397"/>
      <c r="AJ5" s="397"/>
      <c r="AK5" s="397"/>
      <c r="AL5" s="399"/>
      <c r="AM5" s="435" t="s">
        <v>93</v>
      </c>
      <c r="AN5" s="436"/>
      <c r="AO5" s="436"/>
      <c r="AP5" s="436"/>
      <c r="AQ5" s="436"/>
      <c r="AR5" s="436"/>
      <c r="AS5" s="436"/>
      <c r="AT5" s="437"/>
      <c r="AU5" s="438" t="s">
        <v>94</v>
      </c>
      <c r="AV5" s="439"/>
      <c r="AW5" s="439"/>
      <c r="AX5" s="439"/>
      <c r="AY5" s="440" t="s">
        <v>95</v>
      </c>
      <c r="AZ5" s="441"/>
      <c r="BA5" s="441"/>
      <c r="BB5" s="441"/>
      <c r="BC5" s="441"/>
      <c r="BD5" s="441"/>
      <c r="BE5" s="441"/>
      <c r="BF5" s="441"/>
      <c r="BG5" s="441"/>
      <c r="BH5" s="441"/>
      <c r="BI5" s="441"/>
      <c r="BJ5" s="441"/>
      <c r="BK5" s="441"/>
      <c r="BL5" s="441"/>
      <c r="BM5" s="442"/>
      <c r="BN5" s="406">
        <v>173275811</v>
      </c>
      <c r="BO5" s="407"/>
      <c r="BP5" s="407"/>
      <c r="BQ5" s="407"/>
      <c r="BR5" s="407"/>
      <c r="BS5" s="407"/>
      <c r="BT5" s="407"/>
      <c r="BU5" s="408"/>
      <c r="BV5" s="406">
        <v>174751661</v>
      </c>
      <c r="BW5" s="407"/>
      <c r="BX5" s="407"/>
      <c r="BY5" s="407"/>
      <c r="BZ5" s="407"/>
      <c r="CA5" s="407"/>
      <c r="CB5" s="407"/>
      <c r="CC5" s="408"/>
      <c r="CD5" s="409" t="s">
        <v>96</v>
      </c>
      <c r="CE5" s="410"/>
      <c r="CF5" s="410"/>
      <c r="CG5" s="410"/>
      <c r="CH5" s="410"/>
      <c r="CI5" s="410"/>
      <c r="CJ5" s="410"/>
      <c r="CK5" s="410"/>
      <c r="CL5" s="410"/>
      <c r="CM5" s="410"/>
      <c r="CN5" s="410"/>
      <c r="CO5" s="410"/>
      <c r="CP5" s="410"/>
      <c r="CQ5" s="410"/>
      <c r="CR5" s="410"/>
      <c r="CS5" s="411"/>
      <c r="CT5" s="403">
        <v>99.1</v>
      </c>
      <c r="CU5" s="404"/>
      <c r="CV5" s="404"/>
      <c r="CW5" s="404"/>
      <c r="CX5" s="404"/>
      <c r="CY5" s="404"/>
      <c r="CZ5" s="404"/>
      <c r="DA5" s="405"/>
      <c r="DB5" s="403">
        <v>95.2</v>
      </c>
      <c r="DC5" s="404"/>
      <c r="DD5" s="404"/>
      <c r="DE5" s="404"/>
      <c r="DF5" s="404"/>
      <c r="DG5" s="404"/>
      <c r="DH5" s="404"/>
      <c r="DI5" s="405"/>
    </row>
    <row r="6" spans="1:119" ht="18.75" customHeight="1" x14ac:dyDescent="0.2">
      <c r="A6" s="181"/>
      <c r="B6" s="412" t="s">
        <v>97</v>
      </c>
      <c r="C6" s="413"/>
      <c r="D6" s="413"/>
      <c r="E6" s="414"/>
      <c r="F6" s="414"/>
      <c r="G6" s="414"/>
      <c r="H6" s="414"/>
      <c r="I6" s="414"/>
      <c r="J6" s="414"/>
      <c r="K6" s="414"/>
      <c r="L6" s="414" t="s">
        <v>98</v>
      </c>
      <c r="M6" s="414"/>
      <c r="N6" s="414"/>
      <c r="O6" s="414"/>
      <c r="P6" s="414"/>
      <c r="Q6" s="414"/>
      <c r="R6" s="418"/>
      <c r="S6" s="418"/>
      <c r="T6" s="418"/>
      <c r="U6" s="418"/>
      <c r="V6" s="419"/>
      <c r="W6" s="422" t="s">
        <v>99</v>
      </c>
      <c r="X6" s="423"/>
      <c r="Y6" s="423"/>
      <c r="Z6" s="423"/>
      <c r="AA6" s="423"/>
      <c r="AB6" s="413"/>
      <c r="AC6" s="426" t="s">
        <v>100</v>
      </c>
      <c r="AD6" s="427"/>
      <c r="AE6" s="427"/>
      <c r="AF6" s="427"/>
      <c r="AG6" s="427"/>
      <c r="AH6" s="427"/>
      <c r="AI6" s="427"/>
      <c r="AJ6" s="427"/>
      <c r="AK6" s="427"/>
      <c r="AL6" s="428"/>
      <c r="AM6" s="435" t="s">
        <v>101</v>
      </c>
      <c r="AN6" s="436"/>
      <c r="AO6" s="436"/>
      <c r="AP6" s="436"/>
      <c r="AQ6" s="436"/>
      <c r="AR6" s="436"/>
      <c r="AS6" s="436"/>
      <c r="AT6" s="437"/>
      <c r="AU6" s="438" t="s">
        <v>94</v>
      </c>
      <c r="AV6" s="439"/>
      <c r="AW6" s="439"/>
      <c r="AX6" s="439"/>
      <c r="AY6" s="440" t="s">
        <v>102</v>
      </c>
      <c r="AZ6" s="441"/>
      <c r="BA6" s="441"/>
      <c r="BB6" s="441"/>
      <c r="BC6" s="441"/>
      <c r="BD6" s="441"/>
      <c r="BE6" s="441"/>
      <c r="BF6" s="441"/>
      <c r="BG6" s="441"/>
      <c r="BH6" s="441"/>
      <c r="BI6" s="441"/>
      <c r="BJ6" s="441"/>
      <c r="BK6" s="441"/>
      <c r="BL6" s="441"/>
      <c r="BM6" s="442"/>
      <c r="BN6" s="406">
        <v>7511636</v>
      </c>
      <c r="BO6" s="407"/>
      <c r="BP6" s="407"/>
      <c r="BQ6" s="407"/>
      <c r="BR6" s="407"/>
      <c r="BS6" s="407"/>
      <c r="BT6" s="407"/>
      <c r="BU6" s="408"/>
      <c r="BV6" s="406">
        <v>8930317</v>
      </c>
      <c r="BW6" s="407"/>
      <c r="BX6" s="407"/>
      <c r="BY6" s="407"/>
      <c r="BZ6" s="407"/>
      <c r="CA6" s="407"/>
      <c r="CB6" s="407"/>
      <c r="CC6" s="408"/>
      <c r="CD6" s="409" t="s">
        <v>103</v>
      </c>
      <c r="CE6" s="410"/>
      <c r="CF6" s="410"/>
      <c r="CG6" s="410"/>
      <c r="CH6" s="410"/>
      <c r="CI6" s="410"/>
      <c r="CJ6" s="410"/>
      <c r="CK6" s="410"/>
      <c r="CL6" s="410"/>
      <c r="CM6" s="410"/>
      <c r="CN6" s="410"/>
      <c r="CO6" s="410"/>
      <c r="CP6" s="410"/>
      <c r="CQ6" s="410"/>
      <c r="CR6" s="410"/>
      <c r="CS6" s="411"/>
      <c r="CT6" s="443">
        <v>103.5</v>
      </c>
      <c r="CU6" s="444"/>
      <c r="CV6" s="444"/>
      <c r="CW6" s="444"/>
      <c r="CX6" s="444"/>
      <c r="CY6" s="444"/>
      <c r="CZ6" s="444"/>
      <c r="DA6" s="445"/>
      <c r="DB6" s="443">
        <v>105.1</v>
      </c>
      <c r="DC6" s="444"/>
      <c r="DD6" s="444"/>
      <c r="DE6" s="444"/>
      <c r="DF6" s="444"/>
      <c r="DG6" s="444"/>
      <c r="DH6" s="444"/>
      <c r="DI6" s="445"/>
    </row>
    <row r="7" spans="1:119" ht="18.75" customHeight="1" x14ac:dyDescent="0.2">
      <c r="A7" s="181"/>
      <c r="B7" s="382"/>
      <c r="C7" s="383"/>
      <c r="D7" s="383"/>
      <c r="E7" s="384"/>
      <c r="F7" s="384"/>
      <c r="G7" s="384"/>
      <c r="H7" s="384"/>
      <c r="I7" s="384"/>
      <c r="J7" s="384"/>
      <c r="K7" s="384"/>
      <c r="L7" s="384"/>
      <c r="M7" s="384"/>
      <c r="N7" s="384"/>
      <c r="O7" s="384"/>
      <c r="P7" s="384"/>
      <c r="Q7" s="384"/>
      <c r="R7" s="390"/>
      <c r="S7" s="390"/>
      <c r="T7" s="390"/>
      <c r="U7" s="390"/>
      <c r="V7" s="391"/>
      <c r="W7" s="394"/>
      <c r="X7" s="395"/>
      <c r="Y7" s="395"/>
      <c r="Z7" s="395"/>
      <c r="AA7" s="395"/>
      <c r="AB7" s="383"/>
      <c r="AC7" s="429"/>
      <c r="AD7" s="430"/>
      <c r="AE7" s="430"/>
      <c r="AF7" s="430"/>
      <c r="AG7" s="430"/>
      <c r="AH7" s="430"/>
      <c r="AI7" s="430"/>
      <c r="AJ7" s="430"/>
      <c r="AK7" s="430"/>
      <c r="AL7" s="431"/>
      <c r="AM7" s="435" t="s">
        <v>104</v>
      </c>
      <c r="AN7" s="436"/>
      <c r="AO7" s="436"/>
      <c r="AP7" s="436"/>
      <c r="AQ7" s="436"/>
      <c r="AR7" s="436"/>
      <c r="AS7" s="436"/>
      <c r="AT7" s="437"/>
      <c r="AU7" s="438" t="s">
        <v>105</v>
      </c>
      <c r="AV7" s="439"/>
      <c r="AW7" s="439"/>
      <c r="AX7" s="439"/>
      <c r="AY7" s="440" t="s">
        <v>106</v>
      </c>
      <c r="AZ7" s="441"/>
      <c r="BA7" s="441"/>
      <c r="BB7" s="441"/>
      <c r="BC7" s="441"/>
      <c r="BD7" s="441"/>
      <c r="BE7" s="441"/>
      <c r="BF7" s="441"/>
      <c r="BG7" s="441"/>
      <c r="BH7" s="441"/>
      <c r="BI7" s="441"/>
      <c r="BJ7" s="441"/>
      <c r="BK7" s="441"/>
      <c r="BL7" s="441"/>
      <c r="BM7" s="442"/>
      <c r="BN7" s="406">
        <v>528475</v>
      </c>
      <c r="BO7" s="407"/>
      <c r="BP7" s="407"/>
      <c r="BQ7" s="407"/>
      <c r="BR7" s="407"/>
      <c r="BS7" s="407"/>
      <c r="BT7" s="407"/>
      <c r="BU7" s="408"/>
      <c r="BV7" s="406">
        <v>543772</v>
      </c>
      <c r="BW7" s="407"/>
      <c r="BX7" s="407"/>
      <c r="BY7" s="407"/>
      <c r="BZ7" s="407"/>
      <c r="CA7" s="407"/>
      <c r="CB7" s="407"/>
      <c r="CC7" s="408"/>
      <c r="CD7" s="409" t="s">
        <v>107</v>
      </c>
      <c r="CE7" s="410"/>
      <c r="CF7" s="410"/>
      <c r="CG7" s="410"/>
      <c r="CH7" s="410"/>
      <c r="CI7" s="410"/>
      <c r="CJ7" s="410"/>
      <c r="CK7" s="410"/>
      <c r="CL7" s="410"/>
      <c r="CM7" s="410"/>
      <c r="CN7" s="410"/>
      <c r="CO7" s="410"/>
      <c r="CP7" s="410"/>
      <c r="CQ7" s="410"/>
      <c r="CR7" s="410"/>
      <c r="CS7" s="411"/>
      <c r="CT7" s="406">
        <v>85392317</v>
      </c>
      <c r="CU7" s="407"/>
      <c r="CV7" s="407"/>
      <c r="CW7" s="407"/>
      <c r="CX7" s="407"/>
      <c r="CY7" s="407"/>
      <c r="CZ7" s="407"/>
      <c r="DA7" s="408"/>
      <c r="DB7" s="406">
        <v>87944330</v>
      </c>
      <c r="DC7" s="407"/>
      <c r="DD7" s="407"/>
      <c r="DE7" s="407"/>
      <c r="DF7" s="407"/>
      <c r="DG7" s="407"/>
      <c r="DH7" s="407"/>
      <c r="DI7" s="408"/>
    </row>
    <row r="8" spans="1:119" ht="18.75" customHeight="1" thickBot="1" x14ac:dyDescent="0.25">
      <c r="A8" s="181"/>
      <c r="B8" s="415"/>
      <c r="C8" s="416"/>
      <c r="D8" s="416"/>
      <c r="E8" s="417"/>
      <c r="F8" s="417"/>
      <c r="G8" s="417"/>
      <c r="H8" s="417"/>
      <c r="I8" s="417"/>
      <c r="J8" s="417"/>
      <c r="K8" s="417"/>
      <c r="L8" s="417"/>
      <c r="M8" s="417"/>
      <c r="N8" s="417"/>
      <c r="O8" s="417"/>
      <c r="P8" s="417"/>
      <c r="Q8" s="417"/>
      <c r="R8" s="420"/>
      <c r="S8" s="420"/>
      <c r="T8" s="420"/>
      <c r="U8" s="420"/>
      <c r="V8" s="421"/>
      <c r="W8" s="424"/>
      <c r="X8" s="425"/>
      <c r="Y8" s="425"/>
      <c r="Z8" s="425"/>
      <c r="AA8" s="425"/>
      <c r="AB8" s="416"/>
      <c r="AC8" s="432"/>
      <c r="AD8" s="433"/>
      <c r="AE8" s="433"/>
      <c r="AF8" s="433"/>
      <c r="AG8" s="433"/>
      <c r="AH8" s="433"/>
      <c r="AI8" s="433"/>
      <c r="AJ8" s="433"/>
      <c r="AK8" s="433"/>
      <c r="AL8" s="434"/>
      <c r="AM8" s="435" t="s">
        <v>108</v>
      </c>
      <c r="AN8" s="436"/>
      <c r="AO8" s="436"/>
      <c r="AP8" s="436"/>
      <c r="AQ8" s="436"/>
      <c r="AR8" s="436"/>
      <c r="AS8" s="436"/>
      <c r="AT8" s="437"/>
      <c r="AU8" s="438" t="s">
        <v>109</v>
      </c>
      <c r="AV8" s="439"/>
      <c r="AW8" s="439"/>
      <c r="AX8" s="439"/>
      <c r="AY8" s="440" t="s">
        <v>110</v>
      </c>
      <c r="AZ8" s="441"/>
      <c r="BA8" s="441"/>
      <c r="BB8" s="441"/>
      <c r="BC8" s="441"/>
      <c r="BD8" s="441"/>
      <c r="BE8" s="441"/>
      <c r="BF8" s="441"/>
      <c r="BG8" s="441"/>
      <c r="BH8" s="441"/>
      <c r="BI8" s="441"/>
      <c r="BJ8" s="441"/>
      <c r="BK8" s="441"/>
      <c r="BL8" s="441"/>
      <c r="BM8" s="442"/>
      <c r="BN8" s="406">
        <v>6983161</v>
      </c>
      <c r="BO8" s="407"/>
      <c r="BP8" s="407"/>
      <c r="BQ8" s="407"/>
      <c r="BR8" s="407"/>
      <c r="BS8" s="407"/>
      <c r="BT8" s="407"/>
      <c r="BU8" s="408"/>
      <c r="BV8" s="406">
        <v>8386545</v>
      </c>
      <c r="BW8" s="407"/>
      <c r="BX8" s="407"/>
      <c r="BY8" s="407"/>
      <c r="BZ8" s="407"/>
      <c r="CA8" s="407"/>
      <c r="CB8" s="407"/>
      <c r="CC8" s="408"/>
      <c r="CD8" s="409" t="s">
        <v>111</v>
      </c>
      <c r="CE8" s="410"/>
      <c r="CF8" s="410"/>
      <c r="CG8" s="410"/>
      <c r="CH8" s="410"/>
      <c r="CI8" s="410"/>
      <c r="CJ8" s="410"/>
      <c r="CK8" s="410"/>
      <c r="CL8" s="410"/>
      <c r="CM8" s="410"/>
      <c r="CN8" s="410"/>
      <c r="CO8" s="410"/>
      <c r="CP8" s="410"/>
      <c r="CQ8" s="410"/>
      <c r="CR8" s="410"/>
      <c r="CS8" s="411"/>
      <c r="CT8" s="446">
        <v>0.77</v>
      </c>
      <c r="CU8" s="447"/>
      <c r="CV8" s="447"/>
      <c r="CW8" s="447"/>
      <c r="CX8" s="447"/>
      <c r="CY8" s="447"/>
      <c r="CZ8" s="447"/>
      <c r="DA8" s="448"/>
      <c r="DB8" s="446">
        <v>0.79</v>
      </c>
      <c r="DC8" s="447"/>
      <c r="DD8" s="447"/>
      <c r="DE8" s="447"/>
      <c r="DF8" s="447"/>
      <c r="DG8" s="447"/>
      <c r="DH8" s="447"/>
      <c r="DI8" s="448"/>
    </row>
    <row r="9" spans="1:119" ht="18.75" customHeight="1" thickBot="1" x14ac:dyDescent="0.25">
      <c r="A9" s="181"/>
      <c r="B9" s="400" t="s">
        <v>112</v>
      </c>
      <c r="C9" s="401"/>
      <c r="D9" s="401"/>
      <c r="E9" s="401"/>
      <c r="F9" s="401"/>
      <c r="G9" s="401"/>
      <c r="H9" s="401"/>
      <c r="I9" s="401"/>
      <c r="J9" s="401"/>
      <c r="K9" s="449"/>
      <c r="L9" s="450" t="s">
        <v>113</v>
      </c>
      <c r="M9" s="451"/>
      <c r="N9" s="451"/>
      <c r="O9" s="451"/>
      <c r="P9" s="451"/>
      <c r="Q9" s="452"/>
      <c r="R9" s="453">
        <v>388078</v>
      </c>
      <c r="S9" s="454"/>
      <c r="T9" s="454"/>
      <c r="U9" s="454"/>
      <c r="V9" s="455"/>
      <c r="W9" s="363" t="s">
        <v>114</v>
      </c>
      <c r="X9" s="364"/>
      <c r="Y9" s="364"/>
      <c r="Z9" s="364"/>
      <c r="AA9" s="364"/>
      <c r="AB9" s="364"/>
      <c r="AC9" s="364"/>
      <c r="AD9" s="364"/>
      <c r="AE9" s="364"/>
      <c r="AF9" s="364"/>
      <c r="AG9" s="364"/>
      <c r="AH9" s="364"/>
      <c r="AI9" s="364"/>
      <c r="AJ9" s="364"/>
      <c r="AK9" s="364"/>
      <c r="AL9" s="365"/>
      <c r="AM9" s="435" t="s">
        <v>115</v>
      </c>
      <c r="AN9" s="436"/>
      <c r="AO9" s="436"/>
      <c r="AP9" s="436"/>
      <c r="AQ9" s="436"/>
      <c r="AR9" s="436"/>
      <c r="AS9" s="436"/>
      <c r="AT9" s="437"/>
      <c r="AU9" s="438" t="s">
        <v>94</v>
      </c>
      <c r="AV9" s="439"/>
      <c r="AW9" s="439"/>
      <c r="AX9" s="439"/>
      <c r="AY9" s="440" t="s">
        <v>116</v>
      </c>
      <c r="AZ9" s="441"/>
      <c r="BA9" s="441"/>
      <c r="BB9" s="441"/>
      <c r="BC9" s="441"/>
      <c r="BD9" s="441"/>
      <c r="BE9" s="441"/>
      <c r="BF9" s="441"/>
      <c r="BG9" s="441"/>
      <c r="BH9" s="441"/>
      <c r="BI9" s="441"/>
      <c r="BJ9" s="441"/>
      <c r="BK9" s="441"/>
      <c r="BL9" s="441"/>
      <c r="BM9" s="442"/>
      <c r="BN9" s="406">
        <v>-1403384</v>
      </c>
      <c r="BO9" s="407"/>
      <c r="BP9" s="407"/>
      <c r="BQ9" s="407"/>
      <c r="BR9" s="407"/>
      <c r="BS9" s="407"/>
      <c r="BT9" s="407"/>
      <c r="BU9" s="408"/>
      <c r="BV9" s="406">
        <v>5204788</v>
      </c>
      <c r="BW9" s="407"/>
      <c r="BX9" s="407"/>
      <c r="BY9" s="407"/>
      <c r="BZ9" s="407"/>
      <c r="CA9" s="407"/>
      <c r="CB9" s="407"/>
      <c r="CC9" s="408"/>
      <c r="CD9" s="409" t="s">
        <v>117</v>
      </c>
      <c r="CE9" s="410"/>
      <c r="CF9" s="410"/>
      <c r="CG9" s="410"/>
      <c r="CH9" s="410"/>
      <c r="CI9" s="410"/>
      <c r="CJ9" s="410"/>
      <c r="CK9" s="410"/>
      <c r="CL9" s="410"/>
      <c r="CM9" s="410"/>
      <c r="CN9" s="410"/>
      <c r="CO9" s="410"/>
      <c r="CP9" s="410"/>
      <c r="CQ9" s="410"/>
      <c r="CR9" s="410"/>
      <c r="CS9" s="411"/>
      <c r="CT9" s="403">
        <v>14.9</v>
      </c>
      <c r="CU9" s="404"/>
      <c r="CV9" s="404"/>
      <c r="CW9" s="404"/>
      <c r="CX9" s="404"/>
      <c r="CY9" s="404"/>
      <c r="CZ9" s="404"/>
      <c r="DA9" s="405"/>
      <c r="DB9" s="403">
        <v>14.6</v>
      </c>
      <c r="DC9" s="404"/>
      <c r="DD9" s="404"/>
      <c r="DE9" s="404"/>
      <c r="DF9" s="404"/>
      <c r="DG9" s="404"/>
      <c r="DH9" s="404"/>
      <c r="DI9" s="405"/>
    </row>
    <row r="10" spans="1:119" ht="18.75" customHeight="1" thickBot="1" x14ac:dyDescent="0.25">
      <c r="A10" s="181"/>
      <c r="B10" s="400"/>
      <c r="C10" s="401"/>
      <c r="D10" s="401"/>
      <c r="E10" s="401"/>
      <c r="F10" s="401"/>
      <c r="G10" s="401"/>
      <c r="H10" s="401"/>
      <c r="I10" s="401"/>
      <c r="J10" s="401"/>
      <c r="K10" s="449"/>
      <c r="L10" s="456" t="s">
        <v>118</v>
      </c>
      <c r="M10" s="436"/>
      <c r="N10" s="436"/>
      <c r="O10" s="436"/>
      <c r="P10" s="436"/>
      <c r="Q10" s="437"/>
      <c r="R10" s="457">
        <v>406586</v>
      </c>
      <c r="S10" s="458"/>
      <c r="T10" s="458"/>
      <c r="U10" s="458"/>
      <c r="V10" s="459"/>
      <c r="W10" s="394"/>
      <c r="X10" s="395"/>
      <c r="Y10" s="395"/>
      <c r="Z10" s="395"/>
      <c r="AA10" s="395"/>
      <c r="AB10" s="395"/>
      <c r="AC10" s="395"/>
      <c r="AD10" s="395"/>
      <c r="AE10" s="395"/>
      <c r="AF10" s="395"/>
      <c r="AG10" s="395"/>
      <c r="AH10" s="395"/>
      <c r="AI10" s="395"/>
      <c r="AJ10" s="395"/>
      <c r="AK10" s="395"/>
      <c r="AL10" s="398"/>
      <c r="AM10" s="435" t="s">
        <v>119</v>
      </c>
      <c r="AN10" s="436"/>
      <c r="AO10" s="436"/>
      <c r="AP10" s="436"/>
      <c r="AQ10" s="436"/>
      <c r="AR10" s="436"/>
      <c r="AS10" s="436"/>
      <c r="AT10" s="437"/>
      <c r="AU10" s="438" t="s">
        <v>120</v>
      </c>
      <c r="AV10" s="439"/>
      <c r="AW10" s="439"/>
      <c r="AX10" s="439"/>
      <c r="AY10" s="440" t="s">
        <v>121</v>
      </c>
      <c r="AZ10" s="441"/>
      <c r="BA10" s="441"/>
      <c r="BB10" s="441"/>
      <c r="BC10" s="441"/>
      <c r="BD10" s="441"/>
      <c r="BE10" s="441"/>
      <c r="BF10" s="441"/>
      <c r="BG10" s="441"/>
      <c r="BH10" s="441"/>
      <c r="BI10" s="441"/>
      <c r="BJ10" s="441"/>
      <c r="BK10" s="441"/>
      <c r="BL10" s="441"/>
      <c r="BM10" s="442"/>
      <c r="BN10" s="406">
        <v>137</v>
      </c>
      <c r="BO10" s="407"/>
      <c r="BP10" s="407"/>
      <c r="BQ10" s="407"/>
      <c r="BR10" s="407"/>
      <c r="BS10" s="407"/>
      <c r="BT10" s="407"/>
      <c r="BU10" s="408"/>
      <c r="BV10" s="406">
        <v>121</v>
      </c>
      <c r="BW10" s="407"/>
      <c r="BX10" s="407"/>
      <c r="BY10" s="407"/>
      <c r="BZ10" s="407"/>
      <c r="CA10" s="407"/>
      <c r="CB10" s="407"/>
      <c r="CC10" s="408"/>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0"/>
      <c r="C11" s="401"/>
      <c r="D11" s="401"/>
      <c r="E11" s="401"/>
      <c r="F11" s="401"/>
      <c r="G11" s="401"/>
      <c r="H11" s="401"/>
      <c r="I11" s="401"/>
      <c r="J11" s="401"/>
      <c r="K11" s="449"/>
      <c r="L11" s="460" t="s">
        <v>123</v>
      </c>
      <c r="M11" s="461"/>
      <c r="N11" s="461"/>
      <c r="O11" s="461"/>
      <c r="P11" s="461"/>
      <c r="Q11" s="462"/>
      <c r="R11" s="463" t="s">
        <v>124</v>
      </c>
      <c r="S11" s="464"/>
      <c r="T11" s="464"/>
      <c r="U11" s="464"/>
      <c r="V11" s="465"/>
      <c r="W11" s="394"/>
      <c r="X11" s="395"/>
      <c r="Y11" s="395"/>
      <c r="Z11" s="395"/>
      <c r="AA11" s="395"/>
      <c r="AB11" s="395"/>
      <c r="AC11" s="395"/>
      <c r="AD11" s="395"/>
      <c r="AE11" s="395"/>
      <c r="AF11" s="395"/>
      <c r="AG11" s="395"/>
      <c r="AH11" s="395"/>
      <c r="AI11" s="395"/>
      <c r="AJ11" s="395"/>
      <c r="AK11" s="395"/>
      <c r="AL11" s="398"/>
      <c r="AM11" s="435" t="s">
        <v>125</v>
      </c>
      <c r="AN11" s="436"/>
      <c r="AO11" s="436"/>
      <c r="AP11" s="436"/>
      <c r="AQ11" s="436"/>
      <c r="AR11" s="436"/>
      <c r="AS11" s="436"/>
      <c r="AT11" s="437"/>
      <c r="AU11" s="438" t="s">
        <v>94</v>
      </c>
      <c r="AV11" s="439"/>
      <c r="AW11" s="439"/>
      <c r="AX11" s="439"/>
      <c r="AY11" s="440" t="s">
        <v>126</v>
      </c>
      <c r="AZ11" s="441"/>
      <c r="BA11" s="441"/>
      <c r="BB11" s="441"/>
      <c r="BC11" s="441"/>
      <c r="BD11" s="441"/>
      <c r="BE11" s="441"/>
      <c r="BF11" s="441"/>
      <c r="BG11" s="441"/>
      <c r="BH11" s="441"/>
      <c r="BI11" s="441"/>
      <c r="BJ11" s="441"/>
      <c r="BK11" s="441"/>
      <c r="BL11" s="441"/>
      <c r="BM11" s="442"/>
      <c r="BN11" s="406">
        <v>0</v>
      </c>
      <c r="BO11" s="407"/>
      <c r="BP11" s="407"/>
      <c r="BQ11" s="407"/>
      <c r="BR11" s="407"/>
      <c r="BS11" s="407"/>
      <c r="BT11" s="407"/>
      <c r="BU11" s="408"/>
      <c r="BV11" s="406">
        <v>46635</v>
      </c>
      <c r="BW11" s="407"/>
      <c r="BX11" s="407"/>
      <c r="BY11" s="407"/>
      <c r="BZ11" s="407"/>
      <c r="CA11" s="407"/>
      <c r="CB11" s="407"/>
      <c r="CC11" s="408"/>
      <c r="CD11" s="409" t="s">
        <v>127</v>
      </c>
      <c r="CE11" s="410"/>
      <c r="CF11" s="410"/>
      <c r="CG11" s="410"/>
      <c r="CH11" s="410"/>
      <c r="CI11" s="410"/>
      <c r="CJ11" s="410"/>
      <c r="CK11" s="410"/>
      <c r="CL11" s="410"/>
      <c r="CM11" s="410"/>
      <c r="CN11" s="410"/>
      <c r="CO11" s="410"/>
      <c r="CP11" s="410"/>
      <c r="CQ11" s="410"/>
      <c r="CR11" s="410"/>
      <c r="CS11" s="411"/>
      <c r="CT11" s="446" t="s">
        <v>128</v>
      </c>
      <c r="CU11" s="447"/>
      <c r="CV11" s="447"/>
      <c r="CW11" s="447"/>
      <c r="CX11" s="447"/>
      <c r="CY11" s="447"/>
      <c r="CZ11" s="447"/>
      <c r="DA11" s="448"/>
      <c r="DB11" s="446" t="s">
        <v>129</v>
      </c>
      <c r="DC11" s="447"/>
      <c r="DD11" s="447"/>
      <c r="DE11" s="447"/>
      <c r="DF11" s="447"/>
      <c r="DG11" s="447"/>
      <c r="DH11" s="447"/>
      <c r="DI11" s="448"/>
    </row>
    <row r="12" spans="1:119" ht="18.75" customHeight="1" x14ac:dyDescent="0.2">
      <c r="A12" s="181"/>
      <c r="B12" s="466" t="s">
        <v>130</v>
      </c>
      <c r="C12" s="467"/>
      <c r="D12" s="467"/>
      <c r="E12" s="467"/>
      <c r="F12" s="467"/>
      <c r="G12" s="467"/>
      <c r="H12" s="467"/>
      <c r="I12" s="467"/>
      <c r="J12" s="467"/>
      <c r="K12" s="468"/>
      <c r="L12" s="475" t="s">
        <v>131</v>
      </c>
      <c r="M12" s="476"/>
      <c r="N12" s="476"/>
      <c r="O12" s="476"/>
      <c r="P12" s="476"/>
      <c r="Q12" s="477"/>
      <c r="R12" s="478">
        <v>388197</v>
      </c>
      <c r="S12" s="479"/>
      <c r="T12" s="479"/>
      <c r="U12" s="479"/>
      <c r="V12" s="480"/>
      <c r="W12" s="481" t="s">
        <v>1</v>
      </c>
      <c r="X12" s="439"/>
      <c r="Y12" s="439"/>
      <c r="Z12" s="439"/>
      <c r="AA12" s="439"/>
      <c r="AB12" s="482"/>
      <c r="AC12" s="483" t="s">
        <v>132</v>
      </c>
      <c r="AD12" s="484"/>
      <c r="AE12" s="484"/>
      <c r="AF12" s="484"/>
      <c r="AG12" s="485"/>
      <c r="AH12" s="483" t="s">
        <v>133</v>
      </c>
      <c r="AI12" s="484"/>
      <c r="AJ12" s="484"/>
      <c r="AK12" s="484"/>
      <c r="AL12" s="486"/>
      <c r="AM12" s="435" t="s">
        <v>134</v>
      </c>
      <c r="AN12" s="436"/>
      <c r="AO12" s="436"/>
      <c r="AP12" s="436"/>
      <c r="AQ12" s="436"/>
      <c r="AR12" s="436"/>
      <c r="AS12" s="436"/>
      <c r="AT12" s="437"/>
      <c r="AU12" s="438" t="s">
        <v>135</v>
      </c>
      <c r="AV12" s="439"/>
      <c r="AW12" s="439"/>
      <c r="AX12" s="439"/>
      <c r="AY12" s="440" t="s">
        <v>136</v>
      </c>
      <c r="AZ12" s="441"/>
      <c r="BA12" s="441"/>
      <c r="BB12" s="441"/>
      <c r="BC12" s="441"/>
      <c r="BD12" s="441"/>
      <c r="BE12" s="441"/>
      <c r="BF12" s="441"/>
      <c r="BG12" s="441"/>
      <c r="BH12" s="441"/>
      <c r="BI12" s="441"/>
      <c r="BJ12" s="441"/>
      <c r="BK12" s="441"/>
      <c r="BL12" s="441"/>
      <c r="BM12" s="442"/>
      <c r="BN12" s="406">
        <v>2311375</v>
      </c>
      <c r="BO12" s="407"/>
      <c r="BP12" s="407"/>
      <c r="BQ12" s="407"/>
      <c r="BR12" s="407"/>
      <c r="BS12" s="407"/>
      <c r="BT12" s="407"/>
      <c r="BU12" s="408"/>
      <c r="BV12" s="406">
        <v>35682</v>
      </c>
      <c r="BW12" s="407"/>
      <c r="BX12" s="407"/>
      <c r="BY12" s="407"/>
      <c r="BZ12" s="407"/>
      <c r="CA12" s="407"/>
      <c r="CB12" s="407"/>
      <c r="CC12" s="408"/>
      <c r="CD12" s="409" t="s">
        <v>137</v>
      </c>
      <c r="CE12" s="410"/>
      <c r="CF12" s="410"/>
      <c r="CG12" s="410"/>
      <c r="CH12" s="410"/>
      <c r="CI12" s="410"/>
      <c r="CJ12" s="410"/>
      <c r="CK12" s="410"/>
      <c r="CL12" s="410"/>
      <c r="CM12" s="410"/>
      <c r="CN12" s="410"/>
      <c r="CO12" s="410"/>
      <c r="CP12" s="410"/>
      <c r="CQ12" s="410"/>
      <c r="CR12" s="410"/>
      <c r="CS12" s="411"/>
      <c r="CT12" s="446" t="s">
        <v>129</v>
      </c>
      <c r="CU12" s="447"/>
      <c r="CV12" s="447"/>
      <c r="CW12" s="447"/>
      <c r="CX12" s="447"/>
      <c r="CY12" s="447"/>
      <c r="CZ12" s="447"/>
      <c r="DA12" s="448"/>
      <c r="DB12" s="446" t="s">
        <v>138</v>
      </c>
      <c r="DC12" s="447"/>
      <c r="DD12" s="447"/>
      <c r="DE12" s="447"/>
      <c r="DF12" s="447"/>
      <c r="DG12" s="447"/>
      <c r="DH12" s="447"/>
      <c r="DI12" s="448"/>
    </row>
    <row r="13" spans="1:119" ht="18.75" customHeight="1" x14ac:dyDescent="0.2">
      <c r="A13" s="181"/>
      <c r="B13" s="469"/>
      <c r="C13" s="470"/>
      <c r="D13" s="470"/>
      <c r="E13" s="470"/>
      <c r="F13" s="470"/>
      <c r="G13" s="470"/>
      <c r="H13" s="470"/>
      <c r="I13" s="470"/>
      <c r="J13" s="470"/>
      <c r="K13" s="471"/>
      <c r="L13" s="190"/>
      <c r="M13" s="497" t="s">
        <v>139</v>
      </c>
      <c r="N13" s="498"/>
      <c r="O13" s="498"/>
      <c r="P13" s="498"/>
      <c r="Q13" s="499"/>
      <c r="R13" s="490">
        <v>381827</v>
      </c>
      <c r="S13" s="491"/>
      <c r="T13" s="491"/>
      <c r="U13" s="491"/>
      <c r="V13" s="492"/>
      <c r="W13" s="422" t="s">
        <v>140</v>
      </c>
      <c r="X13" s="423"/>
      <c r="Y13" s="423"/>
      <c r="Z13" s="423"/>
      <c r="AA13" s="423"/>
      <c r="AB13" s="413"/>
      <c r="AC13" s="457">
        <v>1552</v>
      </c>
      <c r="AD13" s="458"/>
      <c r="AE13" s="458"/>
      <c r="AF13" s="458"/>
      <c r="AG13" s="500"/>
      <c r="AH13" s="457">
        <v>1692</v>
      </c>
      <c r="AI13" s="458"/>
      <c r="AJ13" s="458"/>
      <c r="AK13" s="458"/>
      <c r="AL13" s="459"/>
      <c r="AM13" s="435" t="s">
        <v>141</v>
      </c>
      <c r="AN13" s="436"/>
      <c r="AO13" s="436"/>
      <c r="AP13" s="436"/>
      <c r="AQ13" s="436"/>
      <c r="AR13" s="436"/>
      <c r="AS13" s="436"/>
      <c r="AT13" s="437"/>
      <c r="AU13" s="438" t="s">
        <v>142</v>
      </c>
      <c r="AV13" s="439"/>
      <c r="AW13" s="439"/>
      <c r="AX13" s="439"/>
      <c r="AY13" s="440" t="s">
        <v>143</v>
      </c>
      <c r="AZ13" s="441"/>
      <c r="BA13" s="441"/>
      <c r="BB13" s="441"/>
      <c r="BC13" s="441"/>
      <c r="BD13" s="441"/>
      <c r="BE13" s="441"/>
      <c r="BF13" s="441"/>
      <c r="BG13" s="441"/>
      <c r="BH13" s="441"/>
      <c r="BI13" s="441"/>
      <c r="BJ13" s="441"/>
      <c r="BK13" s="441"/>
      <c r="BL13" s="441"/>
      <c r="BM13" s="442"/>
      <c r="BN13" s="406">
        <v>-3714622</v>
      </c>
      <c r="BO13" s="407"/>
      <c r="BP13" s="407"/>
      <c r="BQ13" s="407"/>
      <c r="BR13" s="407"/>
      <c r="BS13" s="407"/>
      <c r="BT13" s="407"/>
      <c r="BU13" s="408"/>
      <c r="BV13" s="406">
        <v>5215862</v>
      </c>
      <c r="BW13" s="407"/>
      <c r="BX13" s="407"/>
      <c r="BY13" s="407"/>
      <c r="BZ13" s="407"/>
      <c r="CA13" s="407"/>
      <c r="CB13" s="407"/>
      <c r="CC13" s="408"/>
      <c r="CD13" s="409" t="s">
        <v>144</v>
      </c>
      <c r="CE13" s="410"/>
      <c r="CF13" s="410"/>
      <c r="CG13" s="410"/>
      <c r="CH13" s="410"/>
      <c r="CI13" s="410"/>
      <c r="CJ13" s="410"/>
      <c r="CK13" s="410"/>
      <c r="CL13" s="410"/>
      <c r="CM13" s="410"/>
      <c r="CN13" s="410"/>
      <c r="CO13" s="410"/>
      <c r="CP13" s="410"/>
      <c r="CQ13" s="410"/>
      <c r="CR13" s="410"/>
      <c r="CS13" s="411"/>
      <c r="CT13" s="403">
        <v>5.5</v>
      </c>
      <c r="CU13" s="404"/>
      <c r="CV13" s="404"/>
      <c r="CW13" s="404"/>
      <c r="CX13" s="404"/>
      <c r="CY13" s="404"/>
      <c r="CZ13" s="404"/>
      <c r="DA13" s="405"/>
      <c r="DB13" s="403">
        <v>5.9</v>
      </c>
      <c r="DC13" s="404"/>
      <c r="DD13" s="404"/>
      <c r="DE13" s="404"/>
      <c r="DF13" s="404"/>
      <c r="DG13" s="404"/>
      <c r="DH13" s="404"/>
      <c r="DI13" s="405"/>
    </row>
    <row r="14" spans="1:119" ht="18.75" customHeight="1" thickBot="1" x14ac:dyDescent="0.25">
      <c r="A14" s="181"/>
      <c r="B14" s="469"/>
      <c r="C14" s="470"/>
      <c r="D14" s="470"/>
      <c r="E14" s="470"/>
      <c r="F14" s="470"/>
      <c r="G14" s="470"/>
      <c r="H14" s="470"/>
      <c r="I14" s="470"/>
      <c r="J14" s="470"/>
      <c r="K14" s="471"/>
      <c r="L14" s="487" t="s">
        <v>145</v>
      </c>
      <c r="M14" s="488"/>
      <c r="N14" s="488"/>
      <c r="O14" s="488"/>
      <c r="P14" s="488"/>
      <c r="Q14" s="489"/>
      <c r="R14" s="490">
        <v>392817</v>
      </c>
      <c r="S14" s="491"/>
      <c r="T14" s="491"/>
      <c r="U14" s="491"/>
      <c r="V14" s="492"/>
      <c r="W14" s="396"/>
      <c r="X14" s="397"/>
      <c r="Y14" s="397"/>
      <c r="Z14" s="397"/>
      <c r="AA14" s="397"/>
      <c r="AB14" s="386"/>
      <c r="AC14" s="493">
        <v>0.9</v>
      </c>
      <c r="AD14" s="494"/>
      <c r="AE14" s="494"/>
      <c r="AF14" s="494"/>
      <c r="AG14" s="495"/>
      <c r="AH14" s="493">
        <v>1</v>
      </c>
      <c r="AI14" s="494"/>
      <c r="AJ14" s="494"/>
      <c r="AK14" s="494"/>
      <c r="AL14" s="496"/>
      <c r="AM14" s="435"/>
      <c r="AN14" s="436"/>
      <c r="AO14" s="436"/>
      <c r="AP14" s="436"/>
      <c r="AQ14" s="436"/>
      <c r="AR14" s="436"/>
      <c r="AS14" s="436"/>
      <c r="AT14" s="437"/>
      <c r="AU14" s="438"/>
      <c r="AV14" s="439"/>
      <c r="AW14" s="439"/>
      <c r="AX14" s="439"/>
      <c r="AY14" s="440"/>
      <c r="AZ14" s="441"/>
      <c r="BA14" s="441"/>
      <c r="BB14" s="441"/>
      <c r="BC14" s="441"/>
      <c r="BD14" s="441"/>
      <c r="BE14" s="441"/>
      <c r="BF14" s="441"/>
      <c r="BG14" s="441"/>
      <c r="BH14" s="441"/>
      <c r="BI14" s="441"/>
      <c r="BJ14" s="441"/>
      <c r="BK14" s="441"/>
      <c r="BL14" s="441"/>
      <c r="BM14" s="442"/>
      <c r="BN14" s="406"/>
      <c r="BO14" s="407"/>
      <c r="BP14" s="407"/>
      <c r="BQ14" s="407"/>
      <c r="BR14" s="407"/>
      <c r="BS14" s="407"/>
      <c r="BT14" s="407"/>
      <c r="BU14" s="408"/>
      <c r="BV14" s="406"/>
      <c r="BW14" s="407"/>
      <c r="BX14" s="407"/>
      <c r="BY14" s="407"/>
      <c r="BZ14" s="407"/>
      <c r="CA14" s="407"/>
      <c r="CB14" s="407"/>
      <c r="CC14" s="408"/>
      <c r="CD14" s="501" t="s">
        <v>146</v>
      </c>
      <c r="CE14" s="502"/>
      <c r="CF14" s="502"/>
      <c r="CG14" s="502"/>
      <c r="CH14" s="502"/>
      <c r="CI14" s="502"/>
      <c r="CJ14" s="502"/>
      <c r="CK14" s="502"/>
      <c r="CL14" s="502"/>
      <c r="CM14" s="502"/>
      <c r="CN14" s="502"/>
      <c r="CO14" s="502"/>
      <c r="CP14" s="502"/>
      <c r="CQ14" s="502"/>
      <c r="CR14" s="502"/>
      <c r="CS14" s="503"/>
      <c r="CT14" s="504">
        <v>17.100000000000001</v>
      </c>
      <c r="CU14" s="505"/>
      <c r="CV14" s="505"/>
      <c r="CW14" s="505"/>
      <c r="CX14" s="505"/>
      <c r="CY14" s="505"/>
      <c r="CZ14" s="505"/>
      <c r="DA14" s="506"/>
      <c r="DB14" s="504">
        <v>22.2</v>
      </c>
      <c r="DC14" s="505"/>
      <c r="DD14" s="505"/>
      <c r="DE14" s="505"/>
      <c r="DF14" s="505"/>
      <c r="DG14" s="505"/>
      <c r="DH14" s="505"/>
      <c r="DI14" s="506"/>
    </row>
    <row r="15" spans="1:119" ht="18.75" customHeight="1" x14ac:dyDescent="0.2">
      <c r="A15" s="181"/>
      <c r="B15" s="469"/>
      <c r="C15" s="470"/>
      <c r="D15" s="470"/>
      <c r="E15" s="470"/>
      <c r="F15" s="470"/>
      <c r="G15" s="470"/>
      <c r="H15" s="470"/>
      <c r="I15" s="470"/>
      <c r="J15" s="470"/>
      <c r="K15" s="471"/>
      <c r="L15" s="190"/>
      <c r="M15" s="497" t="s">
        <v>147</v>
      </c>
      <c r="N15" s="498"/>
      <c r="O15" s="498"/>
      <c r="P15" s="498"/>
      <c r="Q15" s="499"/>
      <c r="R15" s="490">
        <v>386785</v>
      </c>
      <c r="S15" s="491"/>
      <c r="T15" s="491"/>
      <c r="U15" s="491"/>
      <c r="V15" s="492"/>
      <c r="W15" s="422" t="s">
        <v>148</v>
      </c>
      <c r="X15" s="423"/>
      <c r="Y15" s="423"/>
      <c r="Z15" s="423"/>
      <c r="AA15" s="423"/>
      <c r="AB15" s="413"/>
      <c r="AC15" s="457">
        <v>28631</v>
      </c>
      <c r="AD15" s="458"/>
      <c r="AE15" s="458"/>
      <c r="AF15" s="458"/>
      <c r="AG15" s="500"/>
      <c r="AH15" s="457">
        <v>29976</v>
      </c>
      <c r="AI15" s="458"/>
      <c r="AJ15" s="458"/>
      <c r="AK15" s="458"/>
      <c r="AL15" s="459"/>
      <c r="AM15" s="435"/>
      <c r="AN15" s="436"/>
      <c r="AO15" s="436"/>
      <c r="AP15" s="436"/>
      <c r="AQ15" s="436"/>
      <c r="AR15" s="436"/>
      <c r="AS15" s="436"/>
      <c r="AT15" s="437"/>
      <c r="AU15" s="438"/>
      <c r="AV15" s="439"/>
      <c r="AW15" s="439"/>
      <c r="AX15" s="439"/>
      <c r="AY15" s="366" t="s">
        <v>149</v>
      </c>
      <c r="AZ15" s="367"/>
      <c r="BA15" s="367"/>
      <c r="BB15" s="367"/>
      <c r="BC15" s="367"/>
      <c r="BD15" s="367"/>
      <c r="BE15" s="367"/>
      <c r="BF15" s="367"/>
      <c r="BG15" s="367"/>
      <c r="BH15" s="367"/>
      <c r="BI15" s="367"/>
      <c r="BJ15" s="367"/>
      <c r="BK15" s="367"/>
      <c r="BL15" s="367"/>
      <c r="BM15" s="368"/>
      <c r="BN15" s="369">
        <v>50586105</v>
      </c>
      <c r="BO15" s="370"/>
      <c r="BP15" s="370"/>
      <c r="BQ15" s="370"/>
      <c r="BR15" s="370"/>
      <c r="BS15" s="370"/>
      <c r="BT15" s="370"/>
      <c r="BU15" s="371"/>
      <c r="BV15" s="369">
        <v>49760363</v>
      </c>
      <c r="BW15" s="370"/>
      <c r="BX15" s="370"/>
      <c r="BY15" s="370"/>
      <c r="BZ15" s="370"/>
      <c r="CA15" s="370"/>
      <c r="CB15" s="370"/>
      <c r="CC15" s="371"/>
      <c r="CD15" s="507" t="s">
        <v>150</v>
      </c>
      <c r="CE15" s="508"/>
      <c r="CF15" s="508"/>
      <c r="CG15" s="508"/>
      <c r="CH15" s="508"/>
      <c r="CI15" s="508"/>
      <c r="CJ15" s="508"/>
      <c r="CK15" s="508"/>
      <c r="CL15" s="508"/>
      <c r="CM15" s="508"/>
      <c r="CN15" s="508"/>
      <c r="CO15" s="508"/>
      <c r="CP15" s="508"/>
      <c r="CQ15" s="508"/>
      <c r="CR15" s="508"/>
      <c r="CS15" s="509"/>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69"/>
      <c r="C16" s="470"/>
      <c r="D16" s="470"/>
      <c r="E16" s="470"/>
      <c r="F16" s="470"/>
      <c r="G16" s="470"/>
      <c r="H16" s="470"/>
      <c r="I16" s="470"/>
      <c r="J16" s="470"/>
      <c r="K16" s="471"/>
      <c r="L16" s="487" t="s">
        <v>151</v>
      </c>
      <c r="M16" s="510"/>
      <c r="N16" s="510"/>
      <c r="O16" s="510"/>
      <c r="P16" s="510"/>
      <c r="Q16" s="511"/>
      <c r="R16" s="512" t="s">
        <v>152</v>
      </c>
      <c r="S16" s="513"/>
      <c r="T16" s="513"/>
      <c r="U16" s="513"/>
      <c r="V16" s="514"/>
      <c r="W16" s="396"/>
      <c r="X16" s="397"/>
      <c r="Y16" s="397"/>
      <c r="Z16" s="397"/>
      <c r="AA16" s="397"/>
      <c r="AB16" s="386"/>
      <c r="AC16" s="493">
        <v>17.100000000000001</v>
      </c>
      <c r="AD16" s="494"/>
      <c r="AE16" s="494"/>
      <c r="AF16" s="494"/>
      <c r="AG16" s="495"/>
      <c r="AH16" s="493">
        <v>18</v>
      </c>
      <c r="AI16" s="494"/>
      <c r="AJ16" s="494"/>
      <c r="AK16" s="494"/>
      <c r="AL16" s="496"/>
      <c r="AM16" s="435"/>
      <c r="AN16" s="436"/>
      <c r="AO16" s="436"/>
      <c r="AP16" s="436"/>
      <c r="AQ16" s="436"/>
      <c r="AR16" s="436"/>
      <c r="AS16" s="436"/>
      <c r="AT16" s="437"/>
      <c r="AU16" s="438"/>
      <c r="AV16" s="439"/>
      <c r="AW16" s="439"/>
      <c r="AX16" s="439"/>
      <c r="AY16" s="440" t="s">
        <v>153</v>
      </c>
      <c r="AZ16" s="441"/>
      <c r="BA16" s="441"/>
      <c r="BB16" s="441"/>
      <c r="BC16" s="441"/>
      <c r="BD16" s="441"/>
      <c r="BE16" s="441"/>
      <c r="BF16" s="441"/>
      <c r="BG16" s="441"/>
      <c r="BH16" s="441"/>
      <c r="BI16" s="441"/>
      <c r="BJ16" s="441"/>
      <c r="BK16" s="441"/>
      <c r="BL16" s="441"/>
      <c r="BM16" s="442"/>
      <c r="BN16" s="406">
        <v>67861847</v>
      </c>
      <c r="BO16" s="407"/>
      <c r="BP16" s="407"/>
      <c r="BQ16" s="407"/>
      <c r="BR16" s="407"/>
      <c r="BS16" s="407"/>
      <c r="BT16" s="407"/>
      <c r="BU16" s="408"/>
      <c r="BV16" s="406">
        <v>65805631</v>
      </c>
      <c r="BW16" s="407"/>
      <c r="BX16" s="407"/>
      <c r="BY16" s="407"/>
      <c r="BZ16" s="407"/>
      <c r="CA16" s="407"/>
      <c r="CB16" s="407"/>
      <c r="CC16" s="408"/>
      <c r="CD16" s="194"/>
      <c r="CE16" s="520"/>
      <c r="CF16" s="520"/>
      <c r="CG16" s="520"/>
      <c r="CH16" s="520"/>
      <c r="CI16" s="520"/>
      <c r="CJ16" s="520"/>
      <c r="CK16" s="520"/>
      <c r="CL16" s="520"/>
      <c r="CM16" s="520"/>
      <c r="CN16" s="520"/>
      <c r="CO16" s="520"/>
      <c r="CP16" s="520"/>
      <c r="CQ16" s="520"/>
      <c r="CR16" s="520"/>
      <c r="CS16" s="521"/>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81"/>
      <c r="B17" s="472"/>
      <c r="C17" s="473"/>
      <c r="D17" s="473"/>
      <c r="E17" s="473"/>
      <c r="F17" s="473"/>
      <c r="G17" s="473"/>
      <c r="H17" s="473"/>
      <c r="I17" s="473"/>
      <c r="J17" s="473"/>
      <c r="K17" s="474"/>
      <c r="L17" s="195"/>
      <c r="M17" s="517" t="s">
        <v>154</v>
      </c>
      <c r="N17" s="518"/>
      <c r="O17" s="518"/>
      <c r="P17" s="518"/>
      <c r="Q17" s="519"/>
      <c r="R17" s="512" t="s">
        <v>155</v>
      </c>
      <c r="S17" s="513"/>
      <c r="T17" s="513"/>
      <c r="U17" s="513"/>
      <c r="V17" s="514"/>
      <c r="W17" s="422" t="s">
        <v>156</v>
      </c>
      <c r="X17" s="423"/>
      <c r="Y17" s="423"/>
      <c r="Z17" s="423"/>
      <c r="AA17" s="423"/>
      <c r="AB17" s="413"/>
      <c r="AC17" s="457">
        <v>136821</v>
      </c>
      <c r="AD17" s="458"/>
      <c r="AE17" s="458"/>
      <c r="AF17" s="458"/>
      <c r="AG17" s="500"/>
      <c r="AH17" s="457">
        <v>134574</v>
      </c>
      <c r="AI17" s="458"/>
      <c r="AJ17" s="458"/>
      <c r="AK17" s="458"/>
      <c r="AL17" s="459"/>
      <c r="AM17" s="435"/>
      <c r="AN17" s="436"/>
      <c r="AO17" s="436"/>
      <c r="AP17" s="436"/>
      <c r="AQ17" s="436"/>
      <c r="AR17" s="436"/>
      <c r="AS17" s="436"/>
      <c r="AT17" s="437"/>
      <c r="AU17" s="438"/>
      <c r="AV17" s="439"/>
      <c r="AW17" s="439"/>
      <c r="AX17" s="439"/>
      <c r="AY17" s="440" t="s">
        <v>157</v>
      </c>
      <c r="AZ17" s="441"/>
      <c r="BA17" s="441"/>
      <c r="BB17" s="441"/>
      <c r="BC17" s="441"/>
      <c r="BD17" s="441"/>
      <c r="BE17" s="441"/>
      <c r="BF17" s="441"/>
      <c r="BG17" s="441"/>
      <c r="BH17" s="441"/>
      <c r="BI17" s="441"/>
      <c r="BJ17" s="441"/>
      <c r="BK17" s="441"/>
      <c r="BL17" s="441"/>
      <c r="BM17" s="442"/>
      <c r="BN17" s="406">
        <v>64292652</v>
      </c>
      <c r="BO17" s="407"/>
      <c r="BP17" s="407"/>
      <c r="BQ17" s="407"/>
      <c r="BR17" s="407"/>
      <c r="BS17" s="407"/>
      <c r="BT17" s="407"/>
      <c r="BU17" s="408"/>
      <c r="BV17" s="406">
        <v>63165723</v>
      </c>
      <c r="BW17" s="407"/>
      <c r="BX17" s="407"/>
      <c r="BY17" s="407"/>
      <c r="BZ17" s="407"/>
      <c r="CA17" s="407"/>
      <c r="CB17" s="407"/>
      <c r="CC17" s="408"/>
      <c r="CD17" s="194"/>
      <c r="CE17" s="520"/>
      <c r="CF17" s="520"/>
      <c r="CG17" s="520"/>
      <c r="CH17" s="520"/>
      <c r="CI17" s="520"/>
      <c r="CJ17" s="520"/>
      <c r="CK17" s="520"/>
      <c r="CL17" s="520"/>
      <c r="CM17" s="520"/>
      <c r="CN17" s="520"/>
      <c r="CO17" s="520"/>
      <c r="CP17" s="520"/>
      <c r="CQ17" s="520"/>
      <c r="CR17" s="520"/>
      <c r="CS17" s="521"/>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81"/>
      <c r="B18" s="528" t="s">
        <v>158</v>
      </c>
      <c r="C18" s="449"/>
      <c r="D18" s="449"/>
      <c r="E18" s="529"/>
      <c r="F18" s="529"/>
      <c r="G18" s="529"/>
      <c r="H18" s="529"/>
      <c r="I18" s="529"/>
      <c r="J18" s="529"/>
      <c r="K18" s="529"/>
      <c r="L18" s="530">
        <v>100.81</v>
      </c>
      <c r="M18" s="530"/>
      <c r="N18" s="530"/>
      <c r="O18" s="530"/>
      <c r="P18" s="530"/>
      <c r="Q18" s="530"/>
      <c r="R18" s="531"/>
      <c r="S18" s="531"/>
      <c r="T18" s="531"/>
      <c r="U18" s="531"/>
      <c r="V18" s="532"/>
      <c r="W18" s="424"/>
      <c r="X18" s="425"/>
      <c r="Y18" s="425"/>
      <c r="Z18" s="425"/>
      <c r="AA18" s="425"/>
      <c r="AB18" s="416"/>
      <c r="AC18" s="533">
        <v>81.900000000000006</v>
      </c>
      <c r="AD18" s="534"/>
      <c r="AE18" s="534"/>
      <c r="AF18" s="534"/>
      <c r="AG18" s="535"/>
      <c r="AH18" s="533">
        <v>81</v>
      </c>
      <c r="AI18" s="534"/>
      <c r="AJ18" s="534"/>
      <c r="AK18" s="534"/>
      <c r="AL18" s="536"/>
      <c r="AM18" s="435"/>
      <c r="AN18" s="436"/>
      <c r="AO18" s="436"/>
      <c r="AP18" s="436"/>
      <c r="AQ18" s="436"/>
      <c r="AR18" s="436"/>
      <c r="AS18" s="436"/>
      <c r="AT18" s="437"/>
      <c r="AU18" s="438"/>
      <c r="AV18" s="439"/>
      <c r="AW18" s="439"/>
      <c r="AX18" s="439"/>
      <c r="AY18" s="440" t="s">
        <v>159</v>
      </c>
      <c r="AZ18" s="441"/>
      <c r="BA18" s="441"/>
      <c r="BB18" s="441"/>
      <c r="BC18" s="441"/>
      <c r="BD18" s="441"/>
      <c r="BE18" s="441"/>
      <c r="BF18" s="441"/>
      <c r="BG18" s="441"/>
      <c r="BH18" s="441"/>
      <c r="BI18" s="441"/>
      <c r="BJ18" s="441"/>
      <c r="BK18" s="441"/>
      <c r="BL18" s="441"/>
      <c r="BM18" s="442"/>
      <c r="BN18" s="406">
        <v>89617714</v>
      </c>
      <c r="BO18" s="407"/>
      <c r="BP18" s="407"/>
      <c r="BQ18" s="407"/>
      <c r="BR18" s="407"/>
      <c r="BS18" s="407"/>
      <c r="BT18" s="407"/>
      <c r="BU18" s="408"/>
      <c r="BV18" s="406">
        <v>88181075</v>
      </c>
      <c r="BW18" s="407"/>
      <c r="BX18" s="407"/>
      <c r="BY18" s="407"/>
      <c r="BZ18" s="407"/>
      <c r="CA18" s="407"/>
      <c r="CB18" s="407"/>
      <c r="CC18" s="408"/>
      <c r="CD18" s="194"/>
      <c r="CE18" s="520"/>
      <c r="CF18" s="520"/>
      <c r="CG18" s="520"/>
      <c r="CH18" s="520"/>
      <c r="CI18" s="520"/>
      <c r="CJ18" s="520"/>
      <c r="CK18" s="520"/>
      <c r="CL18" s="520"/>
      <c r="CM18" s="520"/>
      <c r="CN18" s="520"/>
      <c r="CO18" s="520"/>
      <c r="CP18" s="520"/>
      <c r="CQ18" s="520"/>
      <c r="CR18" s="520"/>
      <c r="CS18" s="521"/>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81"/>
      <c r="B19" s="528" t="s">
        <v>160</v>
      </c>
      <c r="C19" s="449"/>
      <c r="D19" s="449"/>
      <c r="E19" s="529"/>
      <c r="F19" s="529"/>
      <c r="G19" s="529"/>
      <c r="H19" s="529"/>
      <c r="I19" s="529"/>
      <c r="J19" s="529"/>
      <c r="K19" s="529"/>
      <c r="L19" s="537">
        <v>3850</v>
      </c>
      <c r="M19" s="537"/>
      <c r="N19" s="537"/>
      <c r="O19" s="537"/>
      <c r="P19" s="537"/>
      <c r="Q19" s="537"/>
      <c r="R19" s="538"/>
      <c r="S19" s="538"/>
      <c r="T19" s="538"/>
      <c r="U19" s="538"/>
      <c r="V19" s="539"/>
      <c r="W19" s="363"/>
      <c r="X19" s="364"/>
      <c r="Y19" s="364"/>
      <c r="Z19" s="364"/>
      <c r="AA19" s="364"/>
      <c r="AB19" s="364"/>
      <c r="AC19" s="515"/>
      <c r="AD19" s="515"/>
      <c r="AE19" s="515"/>
      <c r="AF19" s="515"/>
      <c r="AG19" s="515"/>
      <c r="AH19" s="515"/>
      <c r="AI19" s="515"/>
      <c r="AJ19" s="515"/>
      <c r="AK19" s="515"/>
      <c r="AL19" s="516"/>
      <c r="AM19" s="435"/>
      <c r="AN19" s="436"/>
      <c r="AO19" s="436"/>
      <c r="AP19" s="436"/>
      <c r="AQ19" s="436"/>
      <c r="AR19" s="436"/>
      <c r="AS19" s="436"/>
      <c r="AT19" s="437"/>
      <c r="AU19" s="438"/>
      <c r="AV19" s="439"/>
      <c r="AW19" s="439"/>
      <c r="AX19" s="439"/>
      <c r="AY19" s="440" t="s">
        <v>161</v>
      </c>
      <c r="AZ19" s="441"/>
      <c r="BA19" s="441"/>
      <c r="BB19" s="441"/>
      <c r="BC19" s="441"/>
      <c r="BD19" s="441"/>
      <c r="BE19" s="441"/>
      <c r="BF19" s="441"/>
      <c r="BG19" s="441"/>
      <c r="BH19" s="441"/>
      <c r="BI19" s="441"/>
      <c r="BJ19" s="441"/>
      <c r="BK19" s="441"/>
      <c r="BL19" s="441"/>
      <c r="BM19" s="442"/>
      <c r="BN19" s="406">
        <v>113537520</v>
      </c>
      <c r="BO19" s="407"/>
      <c r="BP19" s="407"/>
      <c r="BQ19" s="407"/>
      <c r="BR19" s="407"/>
      <c r="BS19" s="407"/>
      <c r="BT19" s="407"/>
      <c r="BU19" s="408"/>
      <c r="BV19" s="406">
        <v>110399312</v>
      </c>
      <c r="BW19" s="407"/>
      <c r="BX19" s="407"/>
      <c r="BY19" s="407"/>
      <c r="BZ19" s="407"/>
      <c r="CA19" s="407"/>
      <c r="CB19" s="407"/>
      <c r="CC19" s="408"/>
      <c r="CD19" s="194"/>
      <c r="CE19" s="520"/>
      <c r="CF19" s="520"/>
      <c r="CG19" s="520"/>
      <c r="CH19" s="520"/>
      <c r="CI19" s="520"/>
      <c r="CJ19" s="520"/>
      <c r="CK19" s="520"/>
      <c r="CL19" s="520"/>
      <c r="CM19" s="520"/>
      <c r="CN19" s="520"/>
      <c r="CO19" s="520"/>
      <c r="CP19" s="520"/>
      <c r="CQ19" s="520"/>
      <c r="CR19" s="520"/>
      <c r="CS19" s="521"/>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81"/>
      <c r="B20" s="528" t="s">
        <v>162</v>
      </c>
      <c r="C20" s="449"/>
      <c r="D20" s="449"/>
      <c r="E20" s="529"/>
      <c r="F20" s="529"/>
      <c r="G20" s="529"/>
      <c r="H20" s="529"/>
      <c r="I20" s="529"/>
      <c r="J20" s="529"/>
      <c r="K20" s="529"/>
      <c r="L20" s="537">
        <v>165473</v>
      </c>
      <c r="M20" s="537"/>
      <c r="N20" s="537"/>
      <c r="O20" s="537"/>
      <c r="P20" s="537"/>
      <c r="Q20" s="537"/>
      <c r="R20" s="538"/>
      <c r="S20" s="538"/>
      <c r="T20" s="538"/>
      <c r="U20" s="538"/>
      <c r="V20" s="539"/>
      <c r="W20" s="424"/>
      <c r="X20" s="425"/>
      <c r="Y20" s="425"/>
      <c r="Z20" s="425"/>
      <c r="AA20" s="425"/>
      <c r="AB20" s="425"/>
      <c r="AC20" s="540"/>
      <c r="AD20" s="540"/>
      <c r="AE20" s="540"/>
      <c r="AF20" s="540"/>
      <c r="AG20" s="540"/>
      <c r="AH20" s="540"/>
      <c r="AI20" s="540"/>
      <c r="AJ20" s="540"/>
      <c r="AK20" s="540"/>
      <c r="AL20" s="541"/>
      <c r="AM20" s="542"/>
      <c r="AN20" s="461"/>
      <c r="AO20" s="461"/>
      <c r="AP20" s="461"/>
      <c r="AQ20" s="461"/>
      <c r="AR20" s="461"/>
      <c r="AS20" s="461"/>
      <c r="AT20" s="462"/>
      <c r="AU20" s="543"/>
      <c r="AV20" s="544"/>
      <c r="AW20" s="544"/>
      <c r="AX20" s="545"/>
      <c r="AY20" s="440"/>
      <c r="AZ20" s="441"/>
      <c r="BA20" s="441"/>
      <c r="BB20" s="441"/>
      <c r="BC20" s="441"/>
      <c r="BD20" s="441"/>
      <c r="BE20" s="441"/>
      <c r="BF20" s="441"/>
      <c r="BG20" s="441"/>
      <c r="BH20" s="441"/>
      <c r="BI20" s="441"/>
      <c r="BJ20" s="441"/>
      <c r="BK20" s="441"/>
      <c r="BL20" s="441"/>
      <c r="BM20" s="442"/>
      <c r="BN20" s="406"/>
      <c r="BO20" s="407"/>
      <c r="BP20" s="407"/>
      <c r="BQ20" s="407"/>
      <c r="BR20" s="407"/>
      <c r="BS20" s="407"/>
      <c r="BT20" s="407"/>
      <c r="BU20" s="408"/>
      <c r="BV20" s="406"/>
      <c r="BW20" s="407"/>
      <c r="BX20" s="407"/>
      <c r="BY20" s="407"/>
      <c r="BZ20" s="407"/>
      <c r="CA20" s="407"/>
      <c r="CB20" s="407"/>
      <c r="CC20" s="408"/>
      <c r="CD20" s="194"/>
      <c r="CE20" s="520"/>
      <c r="CF20" s="520"/>
      <c r="CG20" s="520"/>
      <c r="CH20" s="520"/>
      <c r="CI20" s="520"/>
      <c r="CJ20" s="520"/>
      <c r="CK20" s="520"/>
      <c r="CL20" s="520"/>
      <c r="CM20" s="520"/>
      <c r="CN20" s="520"/>
      <c r="CO20" s="520"/>
      <c r="CP20" s="520"/>
      <c r="CQ20" s="520"/>
      <c r="CR20" s="520"/>
      <c r="CS20" s="521"/>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81"/>
      <c r="B21" s="546" t="s">
        <v>163</v>
      </c>
      <c r="C21" s="547"/>
      <c r="D21" s="547"/>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8"/>
      <c r="AY21" s="522"/>
      <c r="AZ21" s="523"/>
      <c r="BA21" s="523"/>
      <c r="BB21" s="523"/>
      <c r="BC21" s="523"/>
      <c r="BD21" s="523"/>
      <c r="BE21" s="523"/>
      <c r="BF21" s="523"/>
      <c r="BG21" s="523"/>
      <c r="BH21" s="523"/>
      <c r="BI21" s="523"/>
      <c r="BJ21" s="523"/>
      <c r="BK21" s="523"/>
      <c r="BL21" s="523"/>
      <c r="BM21" s="524"/>
      <c r="BN21" s="525"/>
      <c r="BO21" s="526"/>
      <c r="BP21" s="526"/>
      <c r="BQ21" s="526"/>
      <c r="BR21" s="526"/>
      <c r="BS21" s="526"/>
      <c r="BT21" s="526"/>
      <c r="BU21" s="527"/>
      <c r="BV21" s="525"/>
      <c r="BW21" s="526"/>
      <c r="BX21" s="526"/>
      <c r="BY21" s="526"/>
      <c r="BZ21" s="526"/>
      <c r="CA21" s="526"/>
      <c r="CB21" s="526"/>
      <c r="CC21" s="527"/>
      <c r="CD21" s="194"/>
      <c r="CE21" s="520"/>
      <c r="CF21" s="520"/>
      <c r="CG21" s="520"/>
      <c r="CH21" s="520"/>
      <c r="CI21" s="520"/>
      <c r="CJ21" s="520"/>
      <c r="CK21" s="520"/>
      <c r="CL21" s="520"/>
      <c r="CM21" s="520"/>
      <c r="CN21" s="520"/>
      <c r="CO21" s="520"/>
      <c r="CP21" s="520"/>
      <c r="CQ21" s="520"/>
      <c r="CR21" s="520"/>
      <c r="CS21" s="521"/>
      <c r="CT21" s="403"/>
      <c r="CU21" s="404"/>
      <c r="CV21" s="404"/>
      <c r="CW21" s="404"/>
      <c r="CX21" s="404"/>
      <c r="CY21" s="404"/>
      <c r="CZ21" s="404"/>
      <c r="DA21" s="405"/>
      <c r="DB21" s="403"/>
      <c r="DC21" s="404"/>
      <c r="DD21" s="404"/>
      <c r="DE21" s="404"/>
      <c r="DF21" s="404"/>
      <c r="DG21" s="404"/>
      <c r="DH21" s="404"/>
      <c r="DI21" s="405"/>
    </row>
    <row r="22" spans="1:113" ht="18.75" customHeight="1" x14ac:dyDescent="0.2">
      <c r="A22" s="181"/>
      <c r="B22" s="576" t="s">
        <v>164</v>
      </c>
      <c r="C22" s="550"/>
      <c r="D22" s="551"/>
      <c r="E22" s="418" t="s">
        <v>1</v>
      </c>
      <c r="F22" s="423"/>
      <c r="G22" s="423"/>
      <c r="H22" s="423"/>
      <c r="I22" s="423"/>
      <c r="J22" s="423"/>
      <c r="K22" s="413"/>
      <c r="L22" s="418" t="s">
        <v>165</v>
      </c>
      <c r="M22" s="423"/>
      <c r="N22" s="423"/>
      <c r="O22" s="423"/>
      <c r="P22" s="413"/>
      <c r="Q22" s="581" t="s">
        <v>166</v>
      </c>
      <c r="R22" s="582"/>
      <c r="S22" s="582"/>
      <c r="T22" s="582"/>
      <c r="U22" s="582"/>
      <c r="V22" s="583"/>
      <c r="W22" s="549" t="s">
        <v>167</v>
      </c>
      <c r="X22" s="550"/>
      <c r="Y22" s="551"/>
      <c r="Z22" s="418" t="s">
        <v>1</v>
      </c>
      <c r="AA22" s="423"/>
      <c r="AB22" s="423"/>
      <c r="AC22" s="423"/>
      <c r="AD22" s="423"/>
      <c r="AE22" s="423"/>
      <c r="AF22" s="423"/>
      <c r="AG22" s="413"/>
      <c r="AH22" s="587" t="s">
        <v>168</v>
      </c>
      <c r="AI22" s="423"/>
      <c r="AJ22" s="423"/>
      <c r="AK22" s="423"/>
      <c r="AL22" s="413"/>
      <c r="AM22" s="587" t="s">
        <v>169</v>
      </c>
      <c r="AN22" s="588"/>
      <c r="AO22" s="588"/>
      <c r="AP22" s="588"/>
      <c r="AQ22" s="588"/>
      <c r="AR22" s="589"/>
      <c r="AS22" s="581" t="s">
        <v>166</v>
      </c>
      <c r="AT22" s="582"/>
      <c r="AU22" s="582"/>
      <c r="AV22" s="582"/>
      <c r="AW22" s="582"/>
      <c r="AX22" s="593"/>
      <c r="AY22" s="366" t="s">
        <v>170</v>
      </c>
      <c r="AZ22" s="367"/>
      <c r="BA22" s="367"/>
      <c r="BB22" s="367"/>
      <c r="BC22" s="367"/>
      <c r="BD22" s="367"/>
      <c r="BE22" s="367"/>
      <c r="BF22" s="367"/>
      <c r="BG22" s="367"/>
      <c r="BH22" s="367"/>
      <c r="BI22" s="367"/>
      <c r="BJ22" s="367"/>
      <c r="BK22" s="367"/>
      <c r="BL22" s="367"/>
      <c r="BM22" s="368"/>
      <c r="BN22" s="369">
        <v>190364392</v>
      </c>
      <c r="BO22" s="370"/>
      <c r="BP22" s="370"/>
      <c r="BQ22" s="370"/>
      <c r="BR22" s="370"/>
      <c r="BS22" s="370"/>
      <c r="BT22" s="370"/>
      <c r="BU22" s="371"/>
      <c r="BV22" s="369">
        <v>191828874</v>
      </c>
      <c r="BW22" s="370"/>
      <c r="BX22" s="370"/>
      <c r="BY22" s="370"/>
      <c r="BZ22" s="370"/>
      <c r="CA22" s="370"/>
      <c r="CB22" s="370"/>
      <c r="CC22" s="371"/>
      <c r="CD22" s="194"/>
      <c r="CE22" s="520"/>
      <c r="CF22" s="520"/>
      <c r="CG22" s="520"/>
      <c r="CH22" s="520"/>
      <c r="CI22" s="520"/>
      <c r="CJ22" s="520"/>
      <c r="CK22" s="520"/>
      <c r="CL22" s="520"/>
      <c r="CM22" s="520"/>
      <c r="CN22" s="520"/>
      <c r="CO22" s="520"/>
      <c r="CP22" s="520"/>
      <c r="CQ22" s="520"/>
      <c r="CR22" s="520"/>
      <c r="CS22" s="521"/>
      <c r="CT22" s="403"/>
      <c r="CU22" s="404"/>
      <c r="CV22" s="404"/>
      <c r="CW22" s="404"/>
      <c r="CX22" s="404"/>
      <c r="CY22" s="404"/>
      <c r="CZ22" s="404"/>
      <c r="DA22" s="405"/>
      <c r="DB22" s="403"/>
      <c r="DC22" s="404"/>
      <c r="DD22" s="404"/>
      <c r="DE22" s="404"/>
      <c r="DF22" s="404"/>
      <c r="DG22" s="404"/>
      <c r="DH22" s="404"/>
      <c r="DI22" s="405"/>
    </row>
    <row r="23" spans="1:113" ht="18.75" customHeight="1" x14ac:dyDescent="0.2">
      <c r="A23" s="181"/>
      <c r="B23" s="577"/>
      <c r="C23" s="553"/>
      <c r="D23" s="554"/>
      <c r="E23" s="392"/>
      <c r="F23" s="397"/>
      <c r="G23" s="397"/>
      <c r="H23" s="397"/>
      <c r="I23" s="397"/>
      <c r="J23" s="397"/>
      <c r="K23" s="386"/>
      <c r="L23" s="392"/>
      <c r="M23" s="397"/>
      <c r="N23" s="397"/>
      <c r="O23" s="397"/>
      <c r="P23" s="386"/>
      <c r="Q23" s="584"/>
      <c r="R23" s="585"/>
      <c r="S23" s="585"/>
      <c r="T23" s="585"/>
      <c r="U23" s="585"/>
      <c r="V23" s="586"/>
      <c r="W23" s="552"/>
      <c r="X23" s="553"/>
      <c r="Y23" s="554"/>
      <c r="Z23" s="392"/>
      <c r="AA23" s="397"/>
      <c r="AB23" s="397"/>
      <c r="AC23" s="397"/>
      <c r="AD23" s="397"/>
      <c r="AE23" s="397"/>
      <c r="AF23" s="397"/>
      <c r="AG23" s="386"/>
      <c r="AH23" s="392"/>
      <c r="AI23" s="397"/>
      <c r="AJ23" s="397"/>
      <c r="AK23" s="397"/>
      <c r="AL23" s="386"/>
      <c r="AM23" s="590"/>
      <c r="AN23" s="591"/>
      <c r="AO23" s="591"/>
      <c r="AP23" s="591"/>
      <c r="AQ23" s="591"/>
      <c r="AR23" s="592"/>
      <c r="AS23" s="584"/>
      <c r="AT23" s="585"/>
      <c r="AU23" s="585"/>
      <c r="AV23" s="585"/>
      <c r="AW23" s="585"/>
      <c r="AX23" s="594"/>
      <c r="AY23" s="440" t="s">
        <v>171</v>
      </c>
      <c r="AZ23" s="441"/>
      <c r="BA23" s="441"/>
      <c r="BB23" s="441"/>
      <c r="BC23" s="441"/>
      <c r="BD23" s="441"/>
      <c r="BE23" s="441"/>
      <c r="BF23" s="441"/>
      <c r="BG23" s="441"/>
      <c r="BH23" s="441"/>
      <c r="BI23" s="441"/>
      <c r="BJ23" s="441"/>
      <c r="BK23" s="441"/>
      <c r="BL23" s="441"/>
      <c r="BM23" s="442"/>
      <c r="BN23" s="406">
        <v>114979928</v>
      </c>
      <c r="BO23" s="407"/>
      <c r="BP23" s="407"/>
      <c r="BQ23" s="407"/>
      <c r="BR23" s="407"/>
      <c r="BS23" s="407"/>
      <c r="BT23" s="407"/>
      <c r="BU23" s="408"/>
      <c r="BV23" s="406">
        <v>118219048</v>
      </c>
      <c r="BW23" s="407"/>
      <c r="BX23" s="407"/>
      <c r="BY23" s="407"/>
      <c r="BZ23" s="407"/>
      <c r="CA23" s="407"/>
      <c r="CB23" s="407"/>
      <c r="CC23" s="408"/>
      <c r="CD23" s="194"/>
      <c r="CE23" s="520"/>
      <c r="CF23" s="520"/>
      <c r="CG23" s="520"/>
      <c r="CH23" s="520"/>
      <c r="CI23" s="520"/>
      <c r="CJ23" s="520"/>
      <c r="CK23" s="520"/>
      <c r="CL23" s="520"/>
      <c r="CM23" s="520"/>
      <c r="CN23" s="520"/>
      <c r="CO23" s="520"/>
      <c r="CP23" s="520"/>
      <c r="CQ23" s="520"/>
      <c r="CR23" s="520"/>
      <c r="CS23" s="521"/>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81"/>
      <c r="B24" s="577"/>
      <c r="C24" s="553"/>
      <c r="D24" s="554"/>
      <c r="E24" s="456" t="s">
        <v>172</v>
      </c>
      <c r="F24" s="436"/>
      <c r="G24" s="436"/>
      <c r="H24" s="436"/>
      <c r="I24" s="436"/>
      <c r="J24" s="436"/>
      <c r="K24" s="437"/>
      <c r="L24" s="457">
        <v>1</v>
      </c>
      <c r="M24" s="458"/>
      <c r="N24" s="458"/>
      <c r="O24" s="458"/>
      <c r="P24" s="500"/>
      <c r="Q24" s="457">
        <v>10310</v>
      </c>
      <c r="R24" s="458"/>
      <c r="S24" s="458"/>
      <c r="T24" s="458"/>
      <c r="U24" s="458"/>
      <c r="V24" s="500"/>
      <c r="W24" s="552"/>
      <c r="X24" s="553"/>
      <c r="Y24" s="554"/>
      <c r="Z24" s="456" t="s">
        <v>173</v>
      </c>
      <c r="AA24" s="436"/>
      <c r="AB24" s="436"/>
      <c r="AC24" s="436"/>
      <c r="AD24" s="436"/>
      <c r="AE24" s="436"/>
      <c r="AF24" s="436"/>
      <c r="AG24" s="437"/>
      <c r="AH24" s="457">
        <v>2752</v>
      </c>
      <c r="AI24" s="458"/>
      <c r="AJ24" s="458"/>
      <c r="AK24" s="458"/>
      <c r="AL24" s="500"/>
      <c r="AM24" s="457">
        <v>8817408</v>
      </c>
      <c r="AN24" s="458"/>
      <c r="AO24" s="458"/>
      <c r="AP24" s="458"/>
      <c r="AQ24" s="458"/>
      <c r="AR24" s="500"/>
      <c r="AS24" s="457">
        <v>3204</v>
      </c>
      <c r="AT24" s="458"/>
      <c r="AU24" s="458"/>
      <c r="AV24" s="458"/>
      <c r="AW24" s="458"/>
      <c r="AX24" s="459"/>
      <c r="AY24" s="522" t="s">
        <v>174</v>
      </c>
      <c r="AZ24" s="523"/>
      <c r="BA24" s="523"/>
      <c r="BB24" s="523"/>
      <c r="BC24" s="523"/>
      <c r="BD24" s="523"/>
      <c r="BE24" s="523"/>
      <c r="BF24" s="523"/>
      <c r="BG24" s="523"/>
      <c r="BH24" s="523"/>
      <c r="BI24" s="523"/>
      <c r="BJ24" s="523"/>
      <c r="BK24" s="523"/>
      <c r="BL24" s="523"/>
      <c r="BM24" s="524"/>
      <c r="BN24" s="406">
        <v>112941993</v>
      </c>
      <c r="BO24" s="407"/>
      <c r="BP24" s="407"/>
      <c r="BQ24" s="407"/>
      <c r="BR24" s="407"/>
      <c r="BS24" s="407"/>
      <c r="BT24" s="407"/>
      <c r="BU24" s="408"/>
      <c r="BV24" s="406">
        <v>112085461</v>
      </c>
      <c r="BW24" s="407"/>
      <c r="BX24" s="407"/>
      <c r="BY24" s="407"/>
      <c r="BZ24" s="407"/>
      <c r="CA24" s="407"/>
      <c r="CB24" s="407"/>
      <c r="CC24" s="408"/>
      <c r="CD24" s="194"/>
      <c r="CE24" s="520"/>
      <c r="CF24" s="520"/>
      <c r="CG24" s="520"/>
      <c r="CH24" s="520"/>
      <c r="CI24" s="520"/>
      <c r="CJ24" s="520"/>
      <c r="CK24" s="520"/>
      <c r="CL24" s="520"/>
      <c r="CM24" s="520"/>
      <c r="CN24" s="520"/>
      <c r="CO24" s="520"/>
      <c r="CP24" s="520"/>
      <c r="CQ24" s="520"/>
      <c r="CR24" s="520"/>
      <c r="CS24" s="521"/>
      <c r="CT24" s="403"/>
      <c r="CU24" s="404"/>
      <c r="CV24" s="404"/>
      <c r="CW24" s="404"/>
      <c r="CX24" s="404"/>
      <c r="CY24" s="404"/>
      <c r="CZ24" s="404"/>
      <c r="DA24" s="405"/>
      <c r="DB24" s="403"/>
      <c r="DC24" s="404"/>
      <c r="DD24" s="404"/>
      <c r="DE24" s="404"/>
      <c r="DF24" s="404"/>
      <c r="DG24" s="404"/>
      <c r="DH24" s="404"/>
      <c r="DI24" s="405"/>
    </row>
    <row r="25" spans="1:113" ht="18.75" customHeight="1" x14ac:dyDescent="0.2">
      <c r="A25" s="181"/>
      <c r="B25" s="577"/>
      <c r="C25" s="553"/>
      <c r="D25" s="554"/>
      <c r="E25" s="456" t="s">
        <v>175</v>
      </c>
      <c r="F25" s="436"/>
      <c r="G25" s="436"/>
      <c r="H25" s="436"/>
      <c r="I25" s="436"/>
      <c r="J25" s="436"/>
      <c r="K25" s="437"/>
      <c r="L25" s="457">
        <v>2</v>
      </c>
      <c r="M25" s="458"/>
      <c r="N25" s="458"/>
      <c r="O25" s="458"/>
      <c r="P25" s="500"/>
      <c r="Q25" s="457">
        <v>8770</v>
      </c>
      <c r="R25" s="458"/>
      <c r="S25" s="458"/>
      <c r="T25" s="458"/>
      <c r="U25" s="458"/>
      <c r="V25" s="500"/>
      <c r="W25" s="552"/>
      <c r="X25" s="553"/>
      <c r="Y25" s="554"/>
      <c r="Z25" s="456" t="s">
        <v>176</v>
      </c>
      <c r="AA25" s="436"/>
      <c r="AB25" s="436"/>
      <c r="AC25" s="436"/>
      <c r="AD25" s="436"/>
      <c r="AE25" s="436"/>
      <c r="AF25" s="436"/>
      <c r="AG25" s="437"/>
      <c r="AH25" s="457">
        <v>505</v>
      </c>
      <c r="AI25" s="458"/>
      <c r="AJ25" s="458"/>
      <c r="AK25" s="458"/>
      <c r="AL25" s="500"/>
      <c r="AM25" s="457">
        <v>1646300</v>
      </c>
      <c r="AN25" s="458"/>
      <c r="AO25" s="458"/>
      <c r="AP25" s="458"/>
      <c r="AQ25" s="458"/>
      <c r="AR25" s="500"/>
      <c r="AS25" s="457">
        <v>3260</v>
      </c>
      <c r="AT25" s="458"/>
      <c r="AU25" s="458"/>
      <c r="AV25" s="458"/>
      <c r="AW25" s="458"/>
      <c r="AX25" s="459"/>
      <c r="AY25" s="366" t="s">
        <v>177</v>
      </c>
      <c r="AZ25" s="367"/>
      <c r="BA25" s="367"/>
      <c r="BB25" s="367"/>
      <c r="BC25" s="367"/>
      <c r="BD25" s="367"/>
      <c r="BE25" s="367"/>
      <c r="BF25" s="367"/>
      <c r="BG25" s="367"/>
      <c r="BH25" s="367"/>
      <c r="BI25" s="367"/>
      <c r="BJ25" s="367"/>
      <c r="BK25" s="367"/>
      <c r="BL25" s="367"/>
      <c r="BM25" s="368"/>
      <c r="BN25" s="369">
        <v>32223177</v>
      </c>
      <c r="BO25" s="370"/>
      <c r="BP25" s="370"/>
      <c r="BQ25" s="370"/>
      <c r="BR25" s="370"/>
      <c r="BS25" s="370"/>
      <c r="BT25" s="370"/>
      <c r="BU25" s="371"/>
      <c r="BV25" s="369">
        <v>37462000</v>
      </c>
      <c r="BW25" s="370"/>
      <c r="BX25" s="370"/>
      <c r="BY25" s="370"/>
      <c r="BZ25" s="370"/>
      <c r="CA25" s="370"/>
      <c r="CB25" s="370"/>
      <c r="CC25" s="371"/>
      <c r="CD25" s="194"/>
      <c r="CE25" s="520"/>
      <c r="CF25" s="520"/>
      <c r="CG25" s="520"/>
      <c r="CH25" s="520"/>
      <c r="CI25" s="520"/>
      <c r="CJ25" s="520"/>
      <c r="CK25" s="520"/>
      <c r="CL25" s="520"/>
      <c r="CM25" s="520"/>
      <c r="CN25" s="520"/>
      <c r="CO25" s="520"/>
      <c r="CP25" s="520"/>
      <c r="CQ25" s="520"/>
      <c r="CR25" s="520"/>
      <c r="CS25" s="521"/>
      <c r="CT25" s="403"/>
      <c r="CU25" s="404"/>
      <c r="CV25" s="404"/>
      <c r="CW25" s="404"/>
      <c r="CX25" s="404"/>
      <c r="CY25" s="404"/>
      <c r="CZ25" s="404"/>
      <c r="DA25" s="405"/>
      <c r="DB25" s="403"/>
      <c r="DC25" s="404"/>
      <c r="DD25" s="404"/>
      <c r="DE25" s="404"/>
      <c r="DF25" s="404"/>
      <c r="DG25" s="404"/>
      <c r="DH25" s="404"/>
      <c r="DI25" s="405"/>
    </row>
    <row r="26" spans="1:113" ht="18.75" customHeight="1" x14ac:dyDescent="0.2">
      <c r="A26" s="181"/>
      <c r="B26" s="577"/>
      <c r="C26" s="553"/>
      <c r="D26" s="554"/>
      <c r="E26" s="456" t="s">
        <v>178</v>
      </c>
      <c r="F26" s="436"/>
      <c r="G26" s="436"/>
      <c r="H26" s="436"/>
      <c r="I26" s="436"/>
      <c r="J26" s="436"/>
      <c r="K26" s="437"/>
      <c r="L26" s="457">
        <v>1</v>
      </c>
      <c r="M26" s="458"/>
      <c r="N26" s="458"/>
      <c r="O26" s="458"/>
      <c r="P26" s="500"/>
      <c r="Q26" s="457">
        <v>6770</v>
      </c>
      <c r="R26" s="458"/>
      <c r="S26" s="458"/>
      <c r="T26" s="458"/>
      <c r="U26" s="458"/>
      <c r="V26" s="500"/>
      <c r="W26" s="552"/>
      <c r="X26" s="553"/>
      <c r="Y26" s="554"/>
      <c r="Z26" s="456" t="s">
        <v>179</v>
      </c>
      <c r="AA26" s="558"/>
      <c r="AB26" s="558"/>
      <c r="AC26" s="558"/>
      <c r="AD26" s="558"/>
      <c r="AE26" s="558"/>
      <c r="AF26" s="558"/>
      <c r="AG26" s="559"/>
      <c r="AH26" s="457">
        <v>401</v>
      </c>
      <c r="AI26" s="458"/>
      <c r="AJ26" s="458"/>
      <c r="AK26" s="458"/>
      <c r="AL26" s="500"/>
      <c r="AM26" s="457">
        <v>1252724</v>
      </c>
      <c r="AN26" s="458"/>
      <c r="AO26" s="458"/>
      <c r="AP26" s="458"/>
      <c r="AQ26" s="458"/>
      <c r="AR26" s="500"/>
      <c r="AS26" s="457">
        <v>3124</v>
      </c>
      <c r="AT26" s="458"/>
      <c r="AU26" s="458"/>
      <c r="AV26" s="458"/>
      <c r="AW26" s="458"/>
      <c r="AX26" s="459"/>
      <c r="AY26" s="409" t="s">
        <v>180</v>
      </c>
      <c r="AZ26" s="410"/>
      <c r="BA26" s="410"/>
      <c r="BB26" s="410"/>
      <c r="BC26" s="410"/>
      <c r="BD26" s="410"/>
      <c r="BE26" s="410"/>
      <c r="BF26" s="410"/>
      <c r="BG26" s="410"/>
      <c r="BH26" s="410"/>
      <c r="BI26" s="410"/>
      <c r="BJ26" s="410"/>
      <c r="BK26" s="410"/>
      <c r="BL26" s="410"/>
      <c r="BM26" s="411"/>
      <c r="BN26" s="406" t="s">
        <v>129</v>
      </c>
      <c r="BO26" s="407"/>
      <c r="BP26" s="407"/>
      <c r="BQ26" s="407"/>
      <c r="BR26" s="407"/>
      <c r="BS26" s="407"/>
      <c r="BT26" s="407"/>
      <c r="BU26" s="408"/>
      <c r="BV26" s="406" t="s">
        <v>181</v>
      </c>
      <c r="BW26" s="407"/>
      <c r="BX26" s="407"/>
      <c r="BY26" s="407"/>
      <c r="BZ26" s="407"/>
      <c r="CA26" s="407"/>
      <c r="CB26" s="407"/>
      <c r="CC26" s="408"/>
      <c r="CD26" s="194"/>
      <c r="CE26" s="520"/>
      <c r="CF26" s="520"/>
      <c r="CG26" s="520"/>
      <c r="CH26" s="520"/>
      <c r="CI26" s="520"/>
      <c r="CJ26" s="520"/>
      <c r="CK26" s="520"/>
      <c r="CL26" s="520"/>
      <c r="CM26" s="520"/>
      <c r="CN26" s="520"/>
      <c r="CO26" s="520"/>
      <c r="CP26" s="520"/>
      <c r="CQ26" s="520"/>
      <c r="CR26" s="520"/>
      <c r="CS26" s="521"/>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81"/>
      <c r="B27" s="577"/>
      <c r="C27" s="553"/>
      <c r="D27" s="554"/>
      <c r="E27" s="456" t="s">
        <v>182</v>
      </c>
      <c r="F27" s="436"/>
      <c r="G27" s="436"/>
      <c r="H27" s="436"/>
      <c r="I27" s="436"/>
      <c r="J27" s="436"/>
      <c r="K27" s="437"/>
      <c r="L27" s="457">
        <v>1</v>
      </c>
      <c r="M27" s="458"/>
      <c r="N27" s="458"/>
      <c r="O27" s="458"/>
      <c r="P27" s="500"/>
      <c r="Q27" s="457">
        <v>7430</v>
      </c>
      <c r="R27" s="458"/>
      <c r="S27" s="458"/>
      <c r="T27" s="458"/>
      <c r="U27" s="458"/>
      <c r="V27" s="500"/>
      <c r="W27" s="552"/>
      <c r="X27" s="553"/>
      <c r="Y27" s="554"/>
      <c r="Z27" s="456" t="s">
        <v>183</v>
      </c>
      <c r="AA27" s="436"/>
      <c r="AB27" s="436"/>
      <c r="AC27" s="436"/>
      <c r="AD27" s="436"/>
      <c r="AE27" s="436"/>
      <c r="AF27" s="436"/>
      <c r="AG27" s="437"/>
      <c r="AH27" s="457">
        <v>93</v>
      </c>
      <c r="AI27" s="458"/>
      <c r="AJ27" s="458"/>
      <c r="AK27" s="458"/>
      <c r="AL27" s="500"/>
      <c r="AM27" s="457">
        <v>339541</v>
      </c>
      <c r="AN27" s="458"/>
      <c r="AO27" s="458"/>
      <c r="AP27" s="458"/>
      <c r="AQ27" s="458"/>
      <c r="AR27" s="500"/>
      <c r="AS27" s="457">
        <v>3651</v>
      </c>
      <c r="AT27" s="458"/>
      <c r="AU27" s="458"/>
      <c r="AV27" s="458"/>
      <c r="AW27" s="458"/>
      <c r="AX27" s="459"/>
      <c r="AY27" s="501" t="s">
        <v>184</v>
      </c>
      <c r="AZ27" s="502"/>
      <c r="BA27" s="502"/>
      <c r="BB27" s="502"/>
      <c r="BC27" s="502"/>
      <c r="BD27" s="502"/>
      <c r="BE27" s="502"/>
      <c r="BF27" s="502"/>
      <c r="BG27" s="502"/>
      <c r="BH27" s="502"/>
      <c r="BI27" s="502"/>
      <c r="BJ27" s="502"/>
      <c r="BK27" s="502"/>
      <c r="BL27" s="502"/>
      <c r="BM27" s="503"/>
      <c r="BN27" s="525" t="s">
        <v>181</v>
      </c>
      <c r="BO27" s="526"/>
      <c r="BP27" s="526"/>
      <c r="BQ27" s="526"/>
      <c r="BR27" s="526"/>
      <c r="BS27" s="526"/>
      <c r="BT27" s="526"/>
      <c r="BU27" s="527"/>
      <c r="BV27" s="525" t="s">
        <v>129</v>
      </c>
      <c r="BW27" s="526"/>
      <c r="BX27" s="526"/>
      <c r="BY27" s="526"/>
      <c r="BZ27" s="526"/>
      <c r="CA27" s="526"/>
      <c r="CB27" s="526"/>
      <c r="CC27" s="527"/>
      <c r="CD27" s="196"/>
      <c r="CE27" s="520"/>
      <c r="CF27" s="520"/>
      <c r="CG27" s="520"/>
      <c r="CH27" s="520"/>
      <c r="CI27" s="520"/>
      <c r="CJ27" s="520"/>
      <c r="CK27" s="520"/>
      <c r="CL27" s="520"/>
      <c r="CM27" s="520"/>
      <c r="CN27" s="520"/>
      <c r="CO27" s="520"/>
      <c r="CP27" s="520"/>
      <c r="CQ27" s="520"/>
      <c r="CR27" s="520"/>
      <c r="CS27" s="521"/>
      <c r="CT27" s="403"/>
      <c r="CU27" s="404"/>
      <c r="CV27" s="404"/>
      <c r="CW27" s="404"/>
      <c r="CX27" s="404"/>
      <c r="CY27" s="404"/>
      <c r="CZ27" s="404"/>
      <c r="DA27" s="405"/>
      <c r="DB27" s="403"/>
      <c r="DC27" s="404"/>
      <c r="DD27" s="404"/>
      <c r="DE27" s="404"/>
      <c r="DF27" s="404"/>
      <c r="DG27" s="404"/>
      <c r="DH27" s="404"/>
      <c r="DI27" s="405"/>
    </row>
    <row r="28" spans="1:113" ht="18.75" customHeight="1" x14ac:dyDescent="0.2">
      <c r="A28" s="181"/>
      <c r="B28" s="577"/>
      <c r="C28" s="553"/>
      <c r="D28" s="554"/>
      <c r="E28" s="456" t="s">
        <v>185</v>
      </c>
      <c r="F28" s="436"/>
      <c r="G28" s="436"/>
      <c r="H28" s="436"/>
      <c r="I28" s="436"/>
      <c r="J28" s="436"/>
      <c r="K28" s="437"/>
      <c r="L28" s="457">
        <v>1</v>
      </c>
      <c r="M28" s="458"/>
      <c r="N28" s="458"/>
      <c r="O28" s="458"/>
      <c r="P28" s="500"/>
      <c r="Q28" s="457">
        <v>6800</v>
      </c>
      <c r="R28" s="458"/>
      <c r="S28" s="458"/>
      <c r="T28" s="458"/>
      <c r="U28" s="458"/>
      <c r="V28" s="500"/>
      <c r="W28" s="552"/>
      <c r="X28" s="553"/>
      <c r="Y28" s="554"/>
      <c r="Z28" s="456" t="s">
        <v>186</v>
      </c>
      <c r="AA28" s="436"/>
      <c r="AB28" s="436"/>
      <c r="AC28" s="436"/>
      <c r="AD28" s="436"/>
      <c r="AE28" s="436"/>
      <c r="AF28" s="436"/>
      <c r="AG28" s="437"/>
      <c r="AH28" s="457" t="s">
        <v>187</v>
      </c>
      <c r="AI28" s="458"/>
      <c r="AJ28" s="458"/>
      <c r="AK28" s="458"/>
      <c r="AL28" s="500"/>
      <c r="AM28" s="457" t="s">
        <v>181</v>
      </c>
      <c r="AN28" s="458"/>
      <c r="AO28" s="458"/>
      <c r="AP28" s="458"/>
      <c r="AQ28" s="458"/>
      <c r="AR28" s="500"/>
      <c r="AS28" s="457" t="s">
        <v>129</v>
      </c>
      <c r="AT28" s="458"/>
      <c r="AU28" s="458"/>
      <c r="AV28" s="458"/>
      <c r="AW28" s="458"/>
      <c r="AX28" s="459"/>
      <c r="AY28" s="560" t="s">
        <v>188</v>
      </c>
      <c r="AZ28" s="561"/>
      <c r="BA28" s="561"/>
      <c r="BB28" s="562"/>
      <c r="BC28" s="366" t="s">
        <v>48</v>
      </c>
      <c r="BD28" s="367"/>
      <c r="BE28" s="367"/>
      <c r="BF28" s="367"/>
      <c r="BG28" s="367"/>
      <c r="BH28" s="367"/>
      <c r="BI28" s="367"/>
      <c r="BJ28" s="367"/>
      <c r="BK28" s="367"/>
      <c r="BL28" s="367"/>
      <c r="BM28" s="368"/>
      <c r="BN28" s="369">
        <v>10880340</v>
      </c>
      <c r="BO28" s="370"/>
      <c r="BP28" s="370"/>
      <c r="BQ28" s="370"/>
      <c r="BR28" s="370"/>
      <c r="BS28" s="370"/>
      <c r="BT28" s="370"/>
      <c r="BU28" s="371"/>
      <c r="BV28" s="369">
        <v>9061578</v>
      </c>
      <c r="BW28" s="370"/>
      <c r="BX28" s="370"/>
      <c r="BY28" s="370"/>
      <c r="BZ28" s="370"/>
      <c r="CA28" s="370"/>
      <c r="CB28" s="370"/>
      <c r="CC28" s="371"/>
      <c r="CD28" s="194"/>
      <c r="CE28" s="520"/>
      <c r="CF28" s="520"/>
      <c r="CG28" s="520"/>
      <c r="CH28" s="520"/>
      <c r="CI28" s="520"/>
      <c r="CJ28" s="520"/>
      <c r="CK28" s="520"/>
      <c r="CL28" s="520"/>
      <c r="CM28" s="520"/>
      <c r="CN28" s="520"/>
      <c r="CO28" s="520"/>
      <c r="CP28" s="520"/>
      <c r="CQ28" s="520"/>
      <c r="CR28" s="520"/>
      <c r="CS28" s="521"/>
      <c r="CT28" s="403"/>
      <c r="CU28" s="404"/>
      <c r="CV28" s="404"/>
      <c r="CW28" s="404"/>
      <c r="CX28" s="404"/>
      <c r="CY28" s="404"/>
      <c r="CZ28" s="404"/>
      <c r="DA28" s="405"/>
      <c r="DB28" s="403"/>
      <c r="DC28" s="404"/>
      <c r="DD28" s="404"/>
      <c r="DE28" s="404"/>
      <c r="DF28" s="404"/>
      <c r="DG28" s="404"/>
      <c r="DH28" s="404"/>
      <c r="DI28" s="405"/>
    </row>
    <row r="29" spans="1:113" ht="18.75" customHeight="1" x14ac:dyDescent="0.2">
      <c r="A29" s="181"/>
      <c r="B29" s="577"/>
      <c r="C29" s="553"/>
      <c r="D29" s="554"/>
      <c r="E29" s="456" t="s">
        <v>189</v>
      </c>
      <c r="F29" s="436"/>
      <c r="G29" s="436"/>
      <c r="H29" s="436"/>
      <c r="I29" s="436"/>
      <c r="J29" s="436"/>
      <c r="K29" s="437"/>
      <c r="L29" s="457">
        <v>38</v>
      </c>
      <c r="M29" s="458"/>
      <c r="N29" s="458"/>
      <c r="O29" s="458"/>
      <c r="P29" s="500"/>
      <c r="Q29" s="457">
        <v>6460</v>
      </c>
      <c r="R29" s="458"/>
      <c r="S29" s="458"/>
      <c r="T29" s="458"/>
      <c r="U29" s="458"/>
      <c r="V29" s="500"/>
      <c r="W29" s="555"/>
      <c r="X29" s="556"/>
      <c r="Y29" s="557"/>
      <c r="Z29" s="456" t="s">
        <v>190</v>
      </c>
      <c r="AA29" s="436"/>
      <c r="AB29" s="436"/>
      <c r="AC29" s="436"/>
      <c r="AD29" s="436"/>
      <c r="AE29" s="436"/>
      <c r="AF29" s="436"/>
      <c r="AG29" s="437"/>
      <c r="AH29" s="457">
        <v>2845</v>
      </c>
      <c r="AI29" s="458"/>
      <c r="AJ29" s="458"/>
      <c r="AK29" s="458"/>
      <c r="AL29" s="500"/>
      <c r="AM29" s="457">
        <v>9156949</v>
      </c>
      <c r="AN29" s="458"/>
      <c r="AO29" s="458"/>
      <c r="AP29" s="458"/>
      <c r="AQ29" s="458"/>
      <c r="AR29" s="500"/>
      <c r="AS29" s="457">
        <v>3219</v>
      </c>
      <c r="AT29" s="458"/>
      <c r="AU29" s="458"/>
      <c r="AV29" s="458"/>
      <c r="AW29" s="458"/>
      <c r="AX29" s="459"/>
      <c r="AY29" s="563"/>
      <c r="AZ29" s="564"/>
      <c r="BA29" s="564"/>
      <c r="BB29" s="565"/>
      <c r="BC29" s="440" t="s">
        <v>191</v>
      </c>
      <c r="BD29" s="441"/>
      <c r="BE29" s="441"/>
      <c r="BF29" s="441"/>
      <c r="BG29" s="441"/>
      <c r="BH29" s="441"/>
      <c r="BI29" s="441"/>
      <c r="BJ29" s="441"/>
      <c r="BK29" s="441"/>
      <c r="BL29" s="441"/>
      <c r="BM29" s="442"/>
      <c r="BN29" s="406">
        <v>2399369</v>
      </c>
      <c r="BO29" s="407"/>
      <c r="BP29" s="407"/>
      <c r="BQ29" s="407"/>
      <c r="BR29" s="407"/>
      <c r="BS29" s="407"/>
      <c r="BT29" s="407"/>
      <c r="BU29" s="408"/>
      <c r="BV29" s="406">
        <v>2398121</v>
      </c>
      <c r="BW29" s="407"/>
      <c r="BX29" s="407"/>
      <c r="BY29" s="407"/>
      <c r="BZ29" s="407"/>
      <c r="CA29" s="407"/>
      <c r="CB29" s="407"/>
      <c r="CC29" s="408"/>
      <c r="CD29" s="196"/>
      <c r="CE29" s="520"/>
      <c r="CF29" s="520"/>
      <c r="CG29" s="520"/>
      <c r="CH29" s="520"/>
      <c r="CI29" s="520"/>
      <c r="CJ29" s="520"/>
      <c r="CK29" s="520"/>
      <c r="CL29" s="520"/>
      <c r="CM29" s="520"/>
      <c r="CN29" s="520"/>
      <c r="CO29" s="520"/>
      <c r="CP29" s="520"/>
      <c r="CQ29" s="520"/>
      <c r="CR29" s="520"/>
      <c r="CS29" s="521"/>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81"/>
      <c r="B30" s="578"/>
      <c r="C30" s="579"/>
      <c r="D30" s="580"/>
      <c r="E30" s="460"/>
      <c r="F30" s="461"/>
      <c r="G30" s="461"/>
      <c r="H30" s="461"/>
      <c r="I30" s="461"/>
      <c r="J30" s="461"/>
      <c r="K30" s="462"/>
      <c r="L30" s="570"/>
      <c r="M30" s="571"/>
      <c r="N30" s="571"/>
      <c r="O30" s="571"/>
      <c r="P30" s="572"/>
      <c r="Q30" s="570"/>
      <c r="R30" s="571"/>
      <c r="S30" s="571"/>
      <c r="T30" s="571"/>
      <c r="U30" s="571"/>
      <c r="V30" s="572"/>
      <c r="W30" s="573" t="s">
        <v>192</v>
      </c>
      <c r="X30" s="574"/>
      <c r="Y30" s="574"/>
      <c r="Z30" s="574"/>
      <c r="AA30" s="574"/>
      <c r="AB30" s="574"/>
      <c r="AC30" s="574"/>
      <c r="AD30" s="574"/>
      <c r="AE30" s="574"/>
      <c r="AF30" s="574"/>
      <c r="AG30" s="575"/>
      <c r="AH30" s="533">
        <v>100.6</v>
      </c>
      <c r="AI30" s="534"/>
      <c r="AJ30" s="534"/>
      <c r="AK30" s="534"/>
      <c r="AL30" s="534"/>
      <c r="AM30" s="534"/>
      <c r="AN30" s="534"/>
      <c r="AO30" s="534"/>
      <c r="AP30" s="534"/>
      <c r="AQ30" s="534"/>
      <c r="AR30" s="534"/>
      <c r="AS30" s="534"/>
      <c r="AT30" s="534"/>
      <c r="AU30" s="534"/>
      <c r="AV30" s="534"/>
      <c r="AW30" s="534"/>
      <c r="AX30" s="536"/>
      <c r="AY30" s="566"/>
      <c r="AZ30" s="567"/>
      <c r="BA30" s="567"/>
      <c r="BB30" s="568"/>
      <c r="BC30" s="522" t="s">
        <v>50</v>
      </c>
      <c r="BD30" s="523"/>
      <c r="BE30" s="523"/>
      <c r="BF30" s="523"/>
      <c r="BG30" s="523"/>
      <c r="BH30" s="523"/>
      <c r="BI30" s="523"/>
      <c r="BJ30" s="523"/>
      <c r="BK30" s="523"/>
      <c r="BL30" s="523"/>
      <c r="BM30" s="524"/>
      <c r="BN30" s="525">
        <v>5174124</v>
      </c>
      <c r="BO30" s="526"/>
      <c r="BP30" s="526"/>
      <c r="BQ30" s="526"/>
      <c r="BR30" s="526"/>
      <c r="BS30" s="526"/>
      <c r="BT30" s="526"/>
      <c r="BU30" s="527"/>
      <c r="BV30" s="525">
        <v>4058077</v>
      </c>
      <c r="BW30" s="526"/>
      <c r="BX30" s="526"/>
      <c r="BY30" s="526"/>
      <c r="BZ30" s="526"/>
      <c r="CA30" s="526"/>
      <c r="CB30" s="526"/>
      <c r="CC30" s="527"/>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69" t="s">
        <v>193</v>
      </c>
      <c r="D32" s="569"/>
      <c r="E32" s="569"/>
      <c r="F32" s="569"/>
      <c r="G32" s="569"/>
      <c r="H32" s="569"/>
      <c r="I32" s="569"/>
      <c r="J32" s="569"/>
      <c r="K32" s="569"/>
      <c r="L32" s="569"/>
      <c r="M32" s="569"/>
      <c r="N32" s="569"/>
      <c r="O32" s="569"/>
      <c r="P32" s="569"/>
      <c r="Q32" s="569"/>
      <c r="R32" s="569"/>
      <c r="S32" s="569"/>
      <c r="U32" s="410" t="s">
        <v>194</v>
      </c>
      <c r="V32" s="410"/>
      <c r="W32" s="410"/>
      <c r="X32" s="410"/>
      <c r="Y32" s="410"/>
      <c r="Z32" s="410"/>
      <c r="AA32" s="410"/>
      <c r="AB32" s="410"/>
      <c r="AC32" s="410"/>
      <c r="AD32" s="410"/>
      <c r="AE32" s="410"/>
      <c r="AF32" s="410"/>
      <c r="AG32" s="410"/>
      <c r="AH32" s="410"/>
      <c r="AI32" s="410"/>
      <c r="AJ32" s="410"/>
      <c r="AK32" s="410"/>
      <c r="AM32" s="410" t="s">
        <v>195</v>
      </c>
      <c r="AN32" s="410"/>
      <c r="AO32" s="410"/>
      <c r="AP32" s="410"/>
      <c r="AQ32" s="410"/>
      <c r="AR32" s="410"/>
      <c r="AS32" s="410"/>
      <c r="AT32" s="410"/>
      <c r="AU32" s="410"/>
      <c r="AV32" s="410"/>
      <c r="AW32" s="410"/>
      <c r="AX32" s="410"/>
      <c r="AY32" s="410"/>
      <c r="AZ32" s="410"/>
      <c r="BA32" s="410"/>
      <c r="BB32" s="410"/>
      <c r="BC32" s="410"/>
      <c r="BE32" s="410" t="s">
        <v>196</v>
      </c>
      <c r="BF32" s="410"/>
      <c r="BG32" s="410"/>
      <c r="BH32" s="410"/>
      <c r="BI32" s="410"/>
      <c r="BJ32" s="410"/>
      <c r="BK32" s="410"/>
      <c r="BL32" s="410"/>
      <c r="BM32" s="410"/>
      <c r="BN32" s="410"/>
      <c r="BO32" s="410"/>
      <c r="BP32" s="410"/>
      <c r="BQ32" s="410"/>
      <c r="BR32" s="410"/>
      <c r="BS32" s="410"/>
      <c r="BT32" s="410"/>
      <c r="BU32" s="410"/>
      <c r="BW32" s="410" t="s">
        <v>197</v>
      </c>
      <c r="BX32" s="410"/>
      <c r="BY32" s="410"/>
      <c r="BZ32" s="410"/>
      <c r="CA32" s="410"/>
      <c r="CB32" s="410"/>
      <c r="CC32" s="410"/>
      <c r="CD32" s="410"/>
      <c r="CE32" s="410"/>
      <c r="CF32" s="410"/>
      <c r="CG32" s="410"/>
      <c r="CH32" s="410"/>
      <c r="CI32" s="410"/>
      <c r="CJ32" s="410"/>
      <c r="CK32" s="410"/>
      <c r="CL32" s="410"/>
      <c r="CM32" s="410"/>
      <c r="CO32" s="410" t="s">
        <v>198</v>
      </c>
      <c r="CP32" s="410"/>
      <c r="CQ32" s="410"/>
      <c r="CR32" s="410"/>
      <c r="CS32" s="410"/>
      <c r="CT32" s="410"/>
      <c r="CU32" s="410"/>
      <c r="CV32" s="410"/>
      <c r="CW32" s="410"/>
      <c r="CX32" s="410"/>
      <c r="CY32" s="410"/>
      <c r="CZ32" s="410"/>
      <c r="DA32" s="410"/>
      <c r="DB32" s="410"/>
      <c r="DC32" s="410"/>
      <c r="DD32" s="410"/>
      <c r="DE32" s="410"/>
      <c r="DI32" s="204"/>
    </row>
    <row r="33" spans="1:113" ht="13.5" customHeight="1" x14ac:dyDescent="0.2">
      <c r="A33" s="181"/>
      <c r="B33" s="205"/>
      <c r="C33" s="430" t="s">
        <v>199</v>
      </c>
      <c r="D33" s="430"/>
      <c r="E33" s="395" t="s">
        <v>200</v>
      </c>
      <c r="F33" s="395"/>
      <c r="G33" s="395"/>
      <c r="H33" s="395"/>
      <c r="I33" s="395"/>
      <c r="J33" s="395"/>
      <c r="K33" s="395"/>
      <c r="L33" s="395"/>
      <c r="M33" s="395"/>
      <c r="N33" s="395"/>
      <c r="O33" s="395"/>
      <c r="P33" s="395"/>
      <c r="Q33" s="395"/>
      <c r="R33" s="395"/>
      <c r="S33" s="395"/>
      <c r="T33" s="206"/>
      <c r="U33" s="430" t="s">
        <v>201</v>
      </c>
      <c r="V33" s="430"/>
      <c r="W33" s="395" t="s">
        <v>202</v>
      </c>
      <c r="X33" s="395"/>
      <c r="Y33" s="395"/>
      <c r="Z33" s="395"/>
      <c r="AA33" s="395"/>
      <c r="AB33" s="395"/>
      <c r="AC33" s="395"/>
      <c r="AD33" s="395"/>
      <c r="AE33" s="395"/>
      <c r="AF33" s="395"/>
      <c r="AG33" s="395"/>
      <c r="AH33" s="395"/>
      <c r="AI33" s="395"/>
      <c r="AJ33" s="395"/>
      <c r="AK33" s="395"/>
      <c r="AL33" s="206"/>
      <c r="AM33" s="430" t="s">
        <v>201</v>
      </c>
      <c r="AN33" s="430"/>
      <c r="AO33" s="395" t="s">
        <v>200</v>
      </c>
      <c r="AP33" s="395"/>
      <c r="AQ33" s="395"/>
      <c r="AR33" s="395"/>
      <c r="AS33" s="395"/>
      <c r="AT33" s="395"/>
      <c r="AU33" s="395"/>
      <c r="AV33" s="395"/>
      <c r="AW33" s="395"/>
      <c r="AX33" s="395"/>
      <c r="AY33" s="395"/>
      <c r="AZ33" s="395"/>
      <c r="BA33" s="395"/>
      <c r="BB33" s="395"/>
      <c r="BC33" s="395"/>
      <c r="BD33" s="207"/>
      <c r="BE33" s="395" t="s">
        <v>203</v>
      </c>
      <c r="BF33" s="395"/>
      <c r="BG33" s="395" t="s">
        <v>204</v>
      </c>
      <c r="BH33" s="395"/>
      <c r="BI33" s="395"/>
      <c r="BJ33" s="395"/>
      <c r="BK33" s="395"/>
      <c r="BL33" s="395"/>
      <c r="BM33" s="395"/>
      <c r="BN33" s="395"/>
      <c r="BO33" s="395"/>
      <c r="BP33" s="395"/>
      <c r="BQ33" s="395"/>
      <c r="BR33" s="395"/>
      <c r="BS33" s="395"/>
      <c r="BT33" s="395"/>
      <c r="BU33" s="395"/>
      <c r="BV33" s="207"/>
      <c r="BW33" s="430" t="s">
        <v>203</v>
      </c>
      <c r="BX33" s="430"/>
      <c r="BY33" s="395" t="s">
        <v>205</v>
      </c>
      <c r="BZ33" s="395"/>
      <c r="CA33" s="395"/>
      <c r="CB33" s="395"/>
      <c r="CC33" s="395"/>
      <c r="CD33" s="395"/>
      <c r="CE33" s="395"/>
      <c r="CF33" s="395"/>
      <c r="CG33" s="395"/>
      <c r="CH33" s="395"/>
      <c r="CI33" s="395"/>
      <c r="CJ33" s="395"/>
      <c r="CK33" s="395"/>
      <c r="CL33" s="395"/>
      <c r="CM33" s="395"/>
      <c r="CN33" s="206"/>
      <c r="CO33" s="430" t="s">
        <v>199</v>
      </c>
      <c r="CP33" s="430"/>
      <c r="CQ33" s="395" t="s">
        <v>206</v>
      </c>
      <c r="CR33" s="395"/>
      <c r="CS33" s="395"/>
      <c r="CT33" s="395"/>
      <c r="CU33" s="395"/>
      <c r="CV33" s="395"/>
      <c r="CW33" s="395"/>
      <c r="CX33" s="395"/>
      <c r="CY33" s="395"/>
      <c r="CZ33" s="395"/>
      <c r="DA33" s="395"/>
      <c r="DB33" s="395"/>
      <c r="DC33" s="395"/>
      <c r="DD33" s="395"/>
      <c r="DE33" s="395"/>
      <c r="DF33" s="206"/>
      <c r="DG33" s="595" t="s">
        <v>207</v>
      </c>
      <c r="DH33" s="595"/>
      <c r="DI33" s="208"/>
    </row>
    <row r="34" spans="1:113" ht="32.25" customHeight="1" x14ac:dyDescent="0.2">
      <c r="A34" s="181"/>
      <c r="B34" s="205"/>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81"/>
      <c r="U34" s="596">
        <f>IF(W34="","",MAX(C34:D43)+1)</f>
        <v>5</v>
      </c>
      <c r="V34" s="596"/>
      <c r="W34" s="597" t="str">
        <f>IF('各会計、関係団体の財政状況及び健全化判断比率'!B28="","",'各会計、関係団体の財政状況及び健全化判断比率'!B28)</f>
        <v>特別会計国民健康保険費</v>
      </c>
      <c r="X34" s="597"/>
      <c r="Y34" s="597"/>
      <c r="Z34" s="597"/>
      <c r="AA34" s="597"/>
      <c r="AB34" s="597"/>
      <c r="AC34" s="597"/>
      <c r="AD34" s="597"/>
      <c r="AE34" s="597"/>
      <c r="AF34" s="597"/>
      <c r="AG34" s="597"/>
      <c r="AH34" s="597"/>
      <c r="AI34" s="597"/>
      <c r="AJ34" s="597"/>
      <c r="AK34" s="597"/>
      <c r="AL34" s="181"/>
      <c r="AM34" s="596">
        <f>IF(AO34="","",MAX(C34:D43,U34:V43)+1)</f>
        <v>8</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81"/>
      <c r="BE34" s="596" t="str">
        <f>IF(BG34="","",MAX(C34:D43,U34:V43,AM34:AN43)+1)</f>
        <v/>
      </c>
      <c r="BF34" s="596"/>
      <c r="BG34" s="597"/>
      <c r="BH34" s="597"/>
      <c r="BI34" s="597"/>
      <c r="BJ34" s="597"/>
      <c r="BK34" s="597"/>
      <c r="BL34" s="597"/>
      <c r="BM34" s="597"/>
      <c r="BN34" s="597"/>
      <c r="BO34" s="597"/>
      <c r="BP34" s="597"/>
      <c r="BQ34" s="597"/>
      <c r="BR34" s="597"/>
      <c r="BS34" s="597"/>
      <c r="BT34" s="597"/>
      <c r="BU34" s="597"/>
      <c r="BV34" s="181"/>
      <c r="BW34" s="596">
        <f>IF(BY34="","",MAX(C34:D43,U34:V43,AM34:AN43,BE34:BF43)+1)</f>
        <v>11</v>
      </c>
      <c r="BX34" s="596"/>
      <c r="BY34" s="597" t="str">
        <f>IF('各会計、関係団体の財政状況及び健全化判断比率'!B68="","",'各会計、関係団体の財政状況及び健全化判断比率'!B68)</f>
        <v>神奈川県内広域水道事業団</v>
      </c>
      <c r="BZ34" s="597"/>
      <c r="CA34" s="597"/>
      <c r="CB34" s="597"/>
      <c r="CC34" s="597"/>
      <c r="CD34" s="597"/>
      <c r="CE34" s="597"/>
      <c r="CF34" s="597"/>
      <c r="CG34" s="597"/>
      <c r="CH34" s="597"/>
      <c r="CI34" s="597"/>
      <c r="CJ34" s="597"/>
      <c r="CK34" s="597"/>
      <c r="CL34" s="597"/>
      <c r="CM34" s="597"/>
      <c r="CN34" s="181"/>
      <c r="CO34" s="596">
        <f>IF(CQ34="","",MAX(C34:D43,U34:V43,AM34:AN43,BE34:BF43,BW34:BX43)+1)</f>
        <v>14</v>
      </c>
      <c r="CP34" s="596"/>
      <c r="CQ34" s="597" t="str">
        <f>IF('各会計、関係団体の財政状況及び健全化判断比率'!BS7="","",'各会計、関係団体の財政状況及び健全化判断比率'!BS7)</f>
        <v>横須賀市土地開発公社</v>
      </c>
      <c r="CR34" s="597"/>
      <c r="CS34" s="597"/>
      <c r="CT34" s="597"/>
      <c r="CU34" s="597"/>
      <c r="CV34" s="597"/>
      <c r="CW34" s="597"/>
      <c r="CX34" s="597"/>
      <c r="CY34" s="597"/>
      <c r="CZ34" s="597"/>
      <c r="DA34" s="597"/>
      <c r="DB34" s="597"/>
      <c r="DC34" s="597"/>
      <c r="DD34" s="597"/>
      <c r="DE34" s="597"/>
      <c r="DG34" s="598" t="str">
        <f>IF('各会計、関係団体の財政状況及び健全化判断比率'!BR7="","",'各会計、関係団体の財政状況及び健全化判断比率'!BR7)</f>
        <v>〇</v>
      </c>
      <c r="DH34" s="598"/>
      <c r="DI34" s="208"/>
    </row>
    <row r="35" spans="1:113" ht="32.25" customHeight="1" x14ac:dyDescent="0.2">
      <c r="A35" s="181"/>
      <c r="B35" s="205"/>
      <c r="C35" s="596">
        <f>IF(E35="","",C34+1)</f>
        <v>2</v>
      </c>
      <c r="D35" s="596"/>
      <c r="E35" s="597" t="str">
        <f>IF('各会計、関係団体の財政状況及び健全化判断比率'!B8="","",'各会計、関係団体の財政状況及び健全化判断比率'!B8)</f>
        <v>特別会計公園墓地事業費</v>
      </c>
      <c r="F35" s="597"/>
      <c r="G35" s="597"/>
      <c r="H35" s="597"/>
      <c r="I35" s="597"/>
      <c r="J35" s="597"/>
      <c r="K35" s="597"/>
      <c r="L35" s="597"/>
      <c r="M35" s="597"/>
      <c r="N35" s="597"/>
      <c r="O35" s="597"/>
      <c r="P35" s="597"/>
      <c r="Q35" s="597"/>
      <c r="R35" s="597"/>
      <c r="S35" s="597"/>
      <c r="T35" s="181"/>
      <c r="U35" s="596">
        <f>IF(W35="","",U34+1)</f>
        <v>6</v>
      </c>
      <c r="V35" s="596"/>
      <c r="W35" s="597" t="str">
        <f>IF('各会計、関係団体の財政状況及び健全化判断比率'!B29="","",'各会計、関係団体の財政状況及び健全化判断比率'!B29)</f>
        <v>特別会計介護保険費</v>
      </c>
      <c r="X35" s="597"/>
      <c r="Y35" s="597"/>
      <c r="Z35" s="597"/>
      <c r="AA35" s="597"/>
      <c r="AB35" s="597"/>
      <c r="AC35" s="597"/>
      <c r="AD35" s="597"/>
      <c r="AE35" s="597"/>
      <c r="AF35" s="597"/>
      <c r="AG35" s="597"/>
      <c r="AH35" s="597"/>
      <c r="AI35" s="597"/>
      <c r="AJ35" s="597"/>
      <c r="AK35" s="597"/>
      <c r="AL35" s="181"/>
      <c r="AM35" s="596">
        <f t="shared" ref="AM35:AM43" si="0">IF(AO35="","",AM34+1)</f>
        <v>9</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81"/>
      <c r="BE35" s="596" t="str">
        <f t="shared" ref="BE35:BE43" si="1">IF(BG35="","",BE34+1)</f>
        <v/>
      </c>
      <c r="BF35" s="596"/>
      <c r="BG35" s="597"/>
      <c r="BH35" s="597"/>
      <c r="BI35" s="597"/>
      <c r="BJ35" s="597"/>
      <c r="BK35" s="597"/>
      <c r="BL35" s="597"/>
      <c r="BM35" s="597"/>
      <c r="BN35" s="597"/>
      <c r="BO35" s="597"/>
      <c r="BP35" s="597"/>
      <c r="BQ35" s="597"/>
      <c r="BR35" s="597"/>
      <c r="BS35" s="597"/>
      <c r="BT35" s="597"/>
      <c r="BU35" s="597"/>
      <c r="BV35" s="181"/>
      <c r="BW35" s="596">
        <f t="shared" ref="BW35:BW43" si="2">IF(BY35="","",BW34+1)</f>
        <v>12</v>
      </c>
      <c r="BX35" s="596"/>
      <c r="BY35" s="597" t="str">
        <f>IF('各会計、関係団体の財政状況及び健全化判断比率'!B69="","",'各会計、関係団体の財政状況及び健全化判断比率'!B69)</f>
        <v>神奈川県後期高齢者医療広域連合（一般会計）</v>
      </c>
      <c r="BZ35" s="597"/>
      <c r="CA35" s="597"/>
      <c r="CB35" s="597"/>
      <c r="CC35" s="597"/>
      <c r="CD35" s="597"/>
      <c r="CE35" s="597"/>
      <c r="CF35" s="597"/>
      <c r="CG35" s="597"/>
      <c r="CH35" s="597"/>
      <c r="CI35" s="597"/>
      <c r="CJ35" s="597"/>
      <c r="CK35" s="597"/>
      <c r="CL35" s="597"/>
      <c r="CM35" s="597"/>
      <c r="CN35" s="181"/>
      <c r="CO35" s="596">
        <f t="shared" ref="CO35:CO43" si="3">IF(CQ35="","",CO34+1)</f>
        <v>15</v>
      </c>
      <c r="CP35" s="596"/>
      <c r="CQ35" s="597" t="str">
        <f>IF('各会計、関係団体の財政状況及び健全化判断比率'!BS8="","",'各会計、関係団体の財政状況及び健全化判断比率'!BS8)</f>
        <v>一般財団法人シティサポートよこすか</v>
      </c>
      <c r="CR35" s="597"/>
      <c r="CS35" s="597"/>
      <c r="CT35" s="597"/>
      <c r="CU35" s="597"/>
      <c r="CV35" s="597"/>
      <c r="CW35" s="597"/>
      <c r="CX35" s="597"/>
      <c r="CY35" s="597"/>
      <c r="CZ35" s="597"/>
      <c r="DA35" s="597"/>
      <c r="DB35" s="597"/>
      <c r="DC35" s="597"/>
      <c r="DD35" s="597"/>
      <c r="DE35" s="597"/>
      <c r="DG35" s="598" t="str">
        <f>IF('各会計、関係団体の財政状況及び健全化判断比率'!BR8="","",'各会計、関係団体の財政状況及び健全化判断比率'!BR8)</f>
        <v/>
      </c>
      <c r="DH35" s="598"/>
      <c r="DI35" s="208"/>
    </row>
    <row r="36" spans="1:113" ht="32.25" customHeight="1" x14ac:dyDescent="0.2">
      <c r="A36" s="181"/>
      <c r="B36" s="205"/>
      <c r="C36" s="596">
        <f>IF(E36="","",C35+1)</f>
        <v>3</v>
      </c>
      <c r="D36" s="596"/>
      <c r="E36" s="597" t="str">
        <f>IF('各会計、関係団体の財政状況及び健全化判断比率'!B9="","",'各会計、関係団体の財政状況及び健全化判断比率'!B9)</f>
        <v>特別会計母子父子寡婦福祉資金貸付事業費</v>
      </c>
      <c r="F36" s="597"/>
      <c r="G36" s="597"/>
      <c r="H36" s="597"/>
      <c r="I36" s="597"/>
      <c r="J36" s="597"/>
      <c r="K36" s="597"/>
      <c r="L36" s="597"/>
      <c r="M36" s="597"/>
      <c r="N36" s="597"/>
      <c r="O36" s="597"/>
      <c r="P36" s="597"/>
      <c r="Q36" s="597"/>
      <c r="R36" s="597"/>
      <c r="S36" s="597"/>
      <c r="T36" s="181"/>
      <c r="U36" s="596">
        <f t="shared" ref="U36:U43" si="4">IF(W36="","",U35+1)</f>
        <v>7</v>
      </c>
      <c r="V36" s="596"/>
      <c r="W36" s="597" t="str">
        <f>IF('各会計、関係団体の財政状況及び健全化判断比率'!B30="","",'各会計、関係団体の財政状況及び健全化判断比率'!B30)</f>
        <v>特別会計後期高齢者医療費</v>
      </c>
      <c r="X36" s="597"/>
      <c r="Y36" s="597"/>
      <c r="Z36" s="597"/>
      <c r="AA36" s="597"/>
      <c r="AB36" s="597"/>
      <c r="AC36" s="597"/>
      <c r="AD36" s="597"/>
      <c r="AE36" s="597"/>
      <c r="AF36" s="597"/>
      <c r="AG36" s="597"/>
      <c r="AH36" s="597"/>
      <c r="AI36" s="597"/>
      <c r="AJ36" s="597"/>
      <c r="AK36" s="597"/>
      <c r="AL36" s="181"/>
      <c r="AM36" s="596">
        <f t="shared" si="0"/>
        <v>10</v>
      </c>
      <c r="AN36" s="596"/>
      <c r="AO36" s="597" t="str">
        <f>IF('各会計、関係団体の財政状況及び健全化判断比率'!B33="","",'各会計、関係団体の財政状況及び健全化判断比率'!B33)</f>
        <v>病院事業会計</v>
      </c>
      <c r="AP36" s="597"/>
      <c r="AQ36" s="597"/>
      <c r="AR36" s="597"/>
      <c r="AS36" s="597"/>
      <c r="AT36" s="597"/>
      <c r="AU36" s="597"/>
      <c r="AV36" s="597"/>
      <c r="AW36" s="597"/>
      <c r="AX36" s="597"/>
      <c r="AY36" s="597"/>
      <c r="AZ36" s="597"/>
      <c r="BA36" s="597"/>
      <c r="BB36" s="597"/>
      <c r="BC36" s="597"/>
      <c r="BD36" s="181"/>
      <c r="BE36" s="596" t="str">
        <f t="shared" si="1"/>
        <v/>
      </c>
      <c r="BF36" s="596"/>
      <c r="BG36" s="597"/>
      <c r="BH36" s="597"/>
      <c r="BI36" s="597"/>
      <c r="BJ36" s="597"/>
      <c r="BK36" s="597"/>
      <c r="BL36" s="597"/>
      <c r="BM36" s="597"/>
      <c r="BN36" s="597"/>
      <c r="BO36" s="597"/>
      <c r="BP36" s="597"/>
      <c r="BQ36" s="597"/>
      <c r="BR36" s="597"/>
      <c r="BS36" s="597"/>
      <c r="BT36" s="597"/>
      <c r="BU36" s="597"/>
      <c r="BV36" s="181"/>
      <c r="BW36" s="596">
        <f t="shared" si="2"/>
        <v>13</v>
      </c>
      <c r="BX36" s="596"/>
      <c r="BY36" s="597" t="str">
        <f>IF('各会計、関係団体の財政状況及び健全化判断比率'!B70="","",'各会計、関係団体の財政状況及び健全化判断比率'!B70)</f>
        <v>神奈川県後期高齢者医療広域連合（特別会計）</v>
      </c>
      <c r="BZ36" s="597"/>
      <c r="CA36" s="597"/>
      <c r="CB36" s="597"/>
      <c r="CC36" s="597"/>
      <c r="CD36" s="597"/>
      <c r="CE36" s="597"/>
      <c r="CF36" s="597"/>
      <c r="CG36" s="597"/>
      <c r="CH36" s="597"/>
      <c r="CI36" s="597"/>
      <c r="CJ36" s="597"/>
      <c r="CK36" s="597"/>
      <c r="CL36" s="597"/>
      <c r="CM36" s="597"/>
      <c r="CN36" s="181"/>
      <c r="CO36" s="596">
        <f t="shared" si="3"/>
        <v>16</v>
      </c>
      <c r="CP36" s="596"/>
      <c r="CQ36" s="597" t="str">
        <f>IF('各会計、関係団体の財政状況及び健全化判断比率'!BS9="","",'各会計、関係団体の財政状況及び健全化判断比率'!BS9)</f>
        <v>公益財団法人横須賀芸術文化財団</v>
      </c>
      <c r="CR36" s="597"/>
      <c r="CS36" s="597"/>
      <c r="CT36" s="597"/>
      <c r="CU36" s="597"/>
      <c r="CV36" s="597"/>
      <c r="CW36" s="597"/>
      <c r="CX36" s="597"/>
      <c r="CY36" s="597"/>
      <c r="CZ36" s="597"/>
      <c r="DA36" s="597"/>
      <c r="DB36" s="597"/>
      <c r="DC36" s="597"/>
      <c r="DD36" s="597"/>
      <c r="DE36" s="597"/>
      <c r="DG36" s="598" t="str">
        <f>IF('各会計、関係団体の財政状況及び健全化判断比率'!BR9="","",'各会計、関係団体の財政状況及び健全化判断比率'!BR9)</f>
        <v/>
      </c>
      <c r="DH36" s="598"/>
      <c r="DI36" s="208"/>
    </row>
    <row r="37" spans="1:113" ht="32.25" customHeight="1" x14ac:dyDescent="0.2">
      <c r="A37" s="181"/>
      <c r="B37" s="205"/>
      <c r="C37" s="596">
        <f>IF(E37="","",C36+1)</f>
        <v>4</v>
      </c>
      <c r="D37" s="596"/>
      <c r="E37" s="597" t="str">
        <f>IF('各会計、関係団体の財政状況及び健全化判断比率'!B10="","",'各会計、関係団体の財政状況及び健全化判断比率'!B10)</f>
        <v>特別会計公債管理費</v>
      </c>
      <c r="F37" s="597"/>
      <c r="G37" s="597"/>
      <c r="H37" s="597"/>
      <c r="I37" s="597"/>
      <c r="J37" s="597"/>
      <c r="K37" s="597"/>
      <c r="L37" s="597"/>
      <c r="M37" s="597"/>
      <c r="N37" s="597"/>
      <c r="O37" s="597"/>
      <c r="P37" s="597"/>
      <c r="Q37" s="597"/>
      <c r="R37" s="597"/>
      <c r="S37" s="597"/>
      <c r="T37" s="181"/>
      <c r="U37" s="596" t="str">
        <f t="shared" si="4"/>
        <v/>
      </c>
      <c r="V37" s="596"/>
      <c r="W37" s="597"/>
      <c r="X37" s="597"/>
      <c r="Y37" s="597"/>
      <c r="Z37" s="597"/>
      <c r="AA37" s="597"/>
      <c r="AB37" s="597"/>
      <c r="AC37" s="597"/>
      <c r="AD37" s="597"/>
      <c r="AE37" s="597"/>
      <c r="AF37" s="597"/>
      <c r="AG37" s="597"/>
      <c r="AH37" s="597"/>
      <c r="AI37" s="597"/>
      <c r="AJ37" s="597"/>
      <c r="AK37" s="597"/>
      <c r="AL37" s="181"/>
      <c r="AM37" s="596" t="str">
        <f t="shared" si="0"/>
        <v/>
      </c>
      <c r="AN37" s="596"/>
      <c r="AO37" s="597"/>
      <c r="AP37" s="597"/>
      <c r="AQ37" s="597"/>
      <c r="AR37" s="597"/>
      <c r="AS37" s="597"/>
      <c r="AT37" s="597"/>
      <c r="AU37" s="597"/>
      <c r="AV37" s="597"/>
      <c r="AW37" s="597"/>
      <c r="AX37" s="597"/>
      <c r="AY37" s="597"/>
      <c r="AZ37" s="597"/>
      <c r="BA37" s="597"/>
      <c r="BB37" s="597"/>
      <c r="BC37" s="597"/>
      <c r="BD37" s="181"/>
      <c r="BE37" s="596" t="str">
        <f t="shared" si="1"/>
        <v/>
      </c>
      <c r="BF37" s="596"/>
      <c r="BG37" s="597"/>
      <c r="BH37" s="597"/>
      <c r="BI37" s="597"/>
      <c r="BJ37" s="597"/>
      <c r="BK37" s="597"/>
      <c r="BL37" s="597"/>
      <c r="BM37" s="597"/>
      <c r="BN37" s="597"/>
      <c r="BO37" s="597"/>
      <c r="BP37" s="597"/>
      <c r="BQ37" s="597"/>
      <c r="BR37" s="597"/>
      <c r="BS37" s="597"/>
      <c r="BT37" s="597"/>
      <c r="BU37" s="597"/>
      <c r="BV37" s="181"/>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81"/>
      <c r="CO37" s="596">
        <f t="shared" si="3"/>
        <v>17</v>
      </c>
      <c r="CP37" s="596"/>
      <c r="CQ37" s="597" t="str">
        <f>IF('各会計、関係団体の財政状況及び健全化判断比率'!BS10="","",'各会計、関係団体の財政状況及び健全化判断比率'!BS10)</f>
        <v>社会福祉法人横須賀市社会福祉事業団</v>
      </c>
      <c r="CR37" s="597"/>
      <c r="CS37" s="597"/>
      <c r="CT37" s="597"/>
      <c r="CU37" s="597"/>
      <c r="CV37" s="597"/>
      <c r="CW37" s="597"/>
      <c r="CX37" s="597"/>
      <c r="CY37" s="597"/>
      <c r="CZ37" s="597"/>
      <c r="DA37" s="597"/>
      <c r="DB37" s="597"/>
      <c r="DC37" s="597"/>
      <c r="DD37" s="597"/>
      <c r="DE37" s="597"/>
      <c r="DG37" s="598" t="str">
        <f>IF('各会計、関係団体の財政状況及び健全化判断比率'!BR10="","",'各会計、関係団体の財政状況及び健全化判断比率'!BR10)</f>
        <v/>
      </c>
      <c r="DH37" s="598"/>
      <c r="DI37" s="208"/>
    </row>
    <row r="38" spans="1:113" ht="32.25" customHeight="1" x14ac:dyDescent="0.2">
      <c r="A38" s="181"/>
      <c r="B38" s="205"/>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81"/>
      <c r="U38" s="596" t="str">
        <f t="shared" si="4"/>
        <v/>
      </c>
      <c r="V38" s="596"/>
      <c r="W38" s="597"/>
      <c r="X38" s="597"/>
      <c r="Y38" s="597"/>
      <c r="Z38" s="597"/>
      <c r="AA38" s="597"/>
      <c r="AB38" s="597"/>
      <c r="AC38" s="597"/>
      <c r="AD38" s="597"/>
      <c r="AE38" s="597"/>
      <c r="AF38" s="597"/>
      <c r="AG38" s="597"/>
      <c r="AH38" s="597"/>
      <c r="AI38" s="597"/>
      <c r="AJ38" s="597"/>
      <c r="AK38" s="597"/>
      <c r="AL38" s="181"/>
      <c r="AM38" s="596" t="str">
        <f t="shared" si="0"/>
        <v/>
      </c>
      <c r="AN38" s="596"/>
      <c r="AO38" s="597"/>
      <c r="AP38" s="597"/>
      <c r="AQ38" s="597"/>
      <c r="AR38" s="597"/>
      <c r="AS38" s="597"/>
      <c r="AT38" s="597"/>
      <c r="AU38" s="597"/>
      <c r="AV38" s="597"/>
      <c r="AW38" s="597"/>
      <c r="AX38" s="597"/>
      <c r="AY38" s="597"/>
      <c r="AZ38" s="597"/>
      <c r="BA38" s="597"/>
      <c r="BB38" s="597"/>
      <c r="BC38" s="597"/>
      <c r="BD38" s="181"/>
      <c r="BE38" s="596" t="str">
        <f t="shared" si="1"/>
        <v/>
      </c>
      <c r="BF38" s="596"/>
      <c r="BG38" s="597"/>
      <c r="BH38" s="597"/>
      <c r="BI38" s="597"/>
      <c r="BJ38" s="597"/>
      <c r="BK38" s="597"/>
      <c r="BL38" s="597"/>
      <c r="BM38" s="597"/>
      <c r="BN38" s="597"/>
      <c r="BO38" s="597"/>
      <c r="BP38" s="597"/>
      <c r="BQ38" s="597"/>
      <c r="BR38" s="597"/>
      <c r="BS38" s="597"/>
      <c r="BT38" s="597"/>
      <c r="BU38" s="597"/>
      <c r="BV38" s="181"/>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81"/>
      <c r="CO38" s="596">
        <f t="shared" si="3"/>
        <v>18</v>
      </c>
      <c r="CP38" s="596"/>
      <c r="CQ38" s="597" t="str">
        <f>IF('各会計、関係団体の財政状況及び健全化判断比率'!BS11="","",'各会計、関係団体の財政状況及び健全化判断比率'!BS11)</f>
        <v>公益財団法人横須賀市健康福祉財団</v>
      </c>
      <c r="CR38" s="597"/>
      <c r="CS38" s="597"/>
      <c r="CT38" s="597"/>
      <c r="CU38" s="597"/>
      <c r="CV38" s="597"/>
      <c r="CW38" s="597"/>
      <c r="CX38" s="597"/>
      <c r="CY38" s="597"/>
      <c r="CZ38" s="597"/>
      <c r="DA38" s="597"/>
      <c r="DB38" s="597"/>
      <c r="DC38" s="597"/>
      <c r="DD38" s="597"/>
      <c r="DE38" s="597"/>
      <c r="DG38" s="598" t="str">
        <f>IF('各会計、関係団体の財政状況及び健全化判断比率'!BR11="","",'各会計、関係団体の財政状況及び健全化判断比率'!BR11)</f>
        <v/>
      </c>
      <c r="DH38" s="598"/>
      <c r="DI38" s="208"/>
    </row>
    <row r="39" spans="1:113" ht="32.25" customHeight="1" x14ac:dyDescent="0.2">
      <c r="A39" s="181"/>
      <c r="B39" s="205"/>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81"/>
      <c r="U39" s="596" t="str">
        <f t="shared" si="4"/>
        <v/>
      </c>
      <c r="V39" s="596"/>
      <c r="W39" s="597"/>
      <c r="X39" s="597"/>
      <c r="Y39" s="597"/>
      <c r="Z39" s="597"/>
      <c r="AA39" s="597"/>
      <c r="AB39" s="597"/>
      <c r="AC39" s="597"/>
      <c r="AD39" s="597"/>
      <c r="AE39" s="597"/>
      <c r="AF39" s="597"/>
      <c r="AG39" s="597"/>
      <c r="AH39" s="597"/>
      <c r="AI39" s="597"/>
      <c r="AJ39" s="597"/>
      <c r="AK39" s="597"/>
      <c r="AL39" s="181"/>
      <c r="AM39" s="596" t="str">
        <f t="shared" si="0"/>
        <v/>
      </c>
      <c r="AN39" s="596"/>
      <c r="AO39" s="597"/>
      <c r="AP39" s="597"/>
      <c r="AQ39" s="597"/>
      <c r="AR39" s="597"/>
      <c r="AS39" s="597"/>
      <c r="AT39" s="597"/>
      <c r="AU39" s="597"/>
      <c r="AV39" s="597"/>
      <c r="AW39" s="597"/>
      <c r="AX39" s="597"/>
      <c r="AY39" s="597"/>
      <c r="AZ39" s="597"/>
      <c r="BA39" s="597"/>
      <c r="BB39" s="597"/>
      <c r="BC39" s="597"/>
      <c r="BD39" s="181"/>
      <c r="BE39" s="596" t="str">
        <f t="shared" si="1"/>
        <v/>
      </c>
      <c r="BF39" s="596"/>
      <c r="BG39" s="597"/>
      <c r="BH39" s="597"/>
      <c r="BI39" s="597"/>
      <c r="BJ39" s="597"/>
      <c r="BK39" s="597"/>
      <c r="BL39" s="597"/>
      <c r="BM39" s="597"/>
      <c r="BN39" s="597"/>
      <c r="BO39" s="597"/>
      <c r="BP39" s="597"/>
      <c r="BQ39" s="597"/>
      <c r="BR39" s="597"/>
      <c r="BS39" s="597"/>
      <c r="BT39" s="597"/>
      <c r="BU39" s="597"/>
      <c r="BV39" s="181"/>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81"/>
      <c r="CO39" s="596">
        <f t="shared" si="3"/>
        <v>19</v>
      </c>
      <c r="CP39" s="596"/>
      <c r="CQ39" s="597" t="str">
        <f>IF('各会計、関係団体の財政状況及び健全化判断比率'!BS12="","",'各会計、関係団体の財政状況及び健全化判断比率'!BS12)</f>
        <v>横須賀中央まちづくり株式会社</v>
      </c>
      <c r="CR39" s="597"/>
      <c r="CS39" s="597"/>
      <c r="CT39" s="597"/>
      <c r="CU39" s="597"/>
      <c r="CV39" s="597"/>
      <c r="CW39" s="597"/>
      <c r="CX39" s="597"/>
      <c r="CY39" s="597"/>
      <c r="CZ39" s="597"/>
      <c r="DA39" s="597"/>
      <c r="DB39" s="597"/>
      <c r="DC39" s="597"/>
      <c r="DD39" s="597"/>
      <c r="DE39" s="597"/>
      <c r="DG39" s="598" t="str">
        <f>IF('各会計、関係団体の財政状況及び健全化判断比率'!BR12="","",'各会計、関係団体の財政状況及び健全化判断比率'!BR12)</f>
        <v/>
      </c>
      <c r="DH39" s="598"/>
      <c r="DI39" s="208"/>
    </row>
    <row r="40" spans="1:113" ht="32.25" customHeight="1" x14ac:dyDescent="0.2">
      <c r="A40" s="181"/>
      <c r="B40" s="205"/>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81"/>
      <c r="U40" s="596" t="str">
        <f t="shared" si="4"/>
        <v/>
      </c>
      <c r="V40" s="596"/>
      <c r="W40" s="597"/>
      <c r="X40" s="597"/>
      <c r="Y40" s="597"/>
      <c r="Z40" s="597"/>
      <c r="AA40" s="597"/>
      <c r="AB40" s="597"/>
      <c r="AC40" s="597"/>
      <c r="AD40" s="597"/>
      <c r="AE40" s="597"/>
      <c r="AF40" s="597"/>
      <c r="AG40" s="597"/>
      <c r="AH40" s="597"/>
      <c r="AI40" s="597"/>
      <c r="AJ40" s="597"/>
      <c r="AK40" s="597"/>
      <c r="AL40" s="181"/>
      <c r="AM40" s="596" t="str">
        <f t="shared" si="0"/>
        <v/>
      </c>
      <c r="AN40" s="596"/>
      <c r="AO40" s="597"/>
      <c r="AP40" s="597"/>
      <c r="AQ40" s="597"/>
      <c r="AR40" s="597"/>
      <c r="AS40" s="597"/>
      <c r="AT40" s="597"/>
      <c r="AU40" s="597"/>
      <c r="AV40" s="597"/>
      <c r="AW40" s="597"/>
      <c r="AX40" s="597"/>
      <c r="AY40" s="597"/>
      <c r="AZ40" s="597"/>
      <c r="BA40" s="597"/>
      <c r="BB40" s="597"/>
      <c r="BC40" s="597"/>
      <c r="BD40" s="181"/>
      <c r="BE40" s="596" t="str">
        <f t="shared" si="1"/>
        <v/>
      </c>
      <c r="BF40" s="596"/>
      <c r="BG40" s="597"/>
      <c r="BH40" s="597"/>
      <c r="BI40" s="597"/>
      <c r="BJ40" s="597"/>
      <c r="BK40" s="597"/>
      <c r="BL40" s="597"/>
      <c r="BM40" s="597"/>
      <c r="BN40" s="597"/>
      <c r="BO40" s="597"/>
      <c r="BP40" s="597"/>
      <c r="BQ40" s="597"/>
      <c r="BR40" s="597"/>
      <c r="BS40" s="597"/>
      <c r="BT40" s="597"/>
      <c r="BU40" s="597"/>
      <c r="BV40" s="181"/>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81"/>
      <c r="CO40" s="596">
        <f t="shared" si="3"/>
        <v>20</v>
      </c>
      <c r="CP40" s="596"/>
      <c r="CQ40" s="597" t="str">
        <f>IF('各会計、関係団体の財政状況及び健全化判断比率'!BS13="","",'各会計、関係団体の財政状況及び健全化判断比率'!BS13)</f>
        <v>公益財団法人横須賀市産業振興財団</v>
      </c>
      <c r="CR40" s="597"/>
      <c r="CS40" s="597"/>
      <c r="CT40" s="597"/>
      <c r="CU40" s="597"/>
      <c r="CV40" s="597"/>
      <c r="CW40" s="597"/>
      <c r="CX40" s="597"/>
      <c r="CY40" s="597"/>
      <c r="CZ40" s="597"/>
      <c r="DA40" s="597"/>
      <c r="DB40" s="597"/>
      <c r="DC40" s="597"/>
      <c r="DD40" s="597"/>
      <c r="DE40" s="597"/>
      <c r="DG40" s="598" t="str">
        <f>IF('各会計、関係団体の財政状況及び健全化判断比率'!BR13="","",'各会計、関係団体の財政状況及び健全化判断比率'!BR13)</f>
        <v/>
      </c>
      <c r="DH40" s="598"/>
      <c r="DI40" s="208"/>
    </row>
    <row r="41" spans="1:113" ht="32.25" customHeight="1" x14ac:dyDescent="0.2">
      <c r="A41" s="181"/>
      <c r="B41" s="205"/>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81"/>
      <c r="U41" s="596" t="str">
        <f t="shared" si="4"/>
        <v/>
      </c>
      <c r="V41" s="596"/>
      <c r="W41" s="597"/>
      <c r="X41" s="597"/>
      <c r="Y41" s="597"/>
      <c r="Z41" s="597"/>
      <c r="AA41" s="597"/>
      <c r="AB41" s="597"/>
      <c r="AC41" s="597"/>
      <c r="AD41" s="597"/>
      <c r="AE41" s="597"/>
      <c r="AF41" s="597"/>
      <c r="AG41" s="597"/>
      <c r="AH41" s="597"/>
      <c r="AI41" s="597"/>
      <c r="AJ41" s="597"/>
      <c r="AK41" s="597"/>
      <c r="AL41" s="181"/>
      <c r="AM41" s="596" t="str">
        <f t="shared" si="0"/>
        <v/>
      </c>
      <c r="AN41" s="596"/>
      <c r="AO41" s="597"/>
      <c r="AP41" s="597"/>
      <c r="AQ41" s="597"/>
      <c r="AR41" s="597"/>
      <c r="AS41" s="597"/>
      <c r="AT41" s="597"/>
      <c r="AU41" s="597"/>
      <c r="AV41" s="597"/>
      <c r="AW41" s="597"/>
      <c r="AX41" s="597"/>
      <c r="AY41" s="597"/>
      <c r="AZ41" s="597"/>
      <c r="BA41" s="597"/>
      <c r="BB41" s="597"/>
      <c r="BC41" s="597"/>
      <c r="BD41" s="181"/>
      <c r="BE41" s="596" t="str">
        <f t="shared" si="1"/>
        <v/>
      </c>
      <c r="BF41" s="596"/>
      <c r="BG41" s="597"/>
      <c r="BH41" s="597"/>
      <c r="BI41" s="597"/>
      <c r="BJ41" s="597"/>
      <c r="BK41" s="597"/>
      <c r="BL41" s="597"/>
      <c r="BM41" s="597"/>
      <c r="BN41" s="597"/>
      <c r="BO41" s="597"/>
      <c r="BP41" s="597"/>
      <c r="BQ41" s="597"/>
      <c r="BR41" s="597"/>
      <c r="BS41" s="597"/>
      <c r="BT41" s="597"/>
      <c r="BU41" s="597"/>
      <c r="BV41" s="181"/>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81"/>
      <c r="CO41" s="596">
        <f t="shared" si="3"/>
        <v>21</v>
      </c>
      <c r="CP41" s="596"/>
      <c r="CQ41" s="597" t="str">
        <f>IF('各会計、関係団体の財政状況及び健全化判断比率'!BS14="","",'各会計、関係団体の財政状況及び健全化判断比率'!BS14)</f>
        <v>公益財団法人横須賀市生涯学習財団</v>
      </c>
      <c r="CR41" s="597"/>
      <c r="CS41" s="597"/>
      <c r="CT41" s="597"/>
      <c r="CU41" s="597"/>
      <c r="CV41" s="597"/>
      <c r="CW41" s="597"/>
      <c r="CX41" s="597"/>
      <c r="CY41" s="597"/>
      <c r="CZ41" s="597"/>
      <c r="DA41" s="597"/>
      <c r="DB41" s="597"/>
      <c r="DC41" s="597"/>
      <c r="DD41" s="597"/>
      <c r="DE41" s="597"/>
      <c r="DG41" s="598" t="str">
        <f>IF('各会計、関係団体の財政状況及び健全化判断比率'!BR14="","",'各会計、関係団体の財政状況及び健全化判断比率'!BR14)</f>
        <v/>
      </c>
      <c r="DH41" s="598"/>
      <c r="DI41" s="208"/>
    </row>
    <row r="42" spans="1:113" ht="32.25" customHeight="1" x14ac:dyDescent="0.2">
      <c r="B42" s="205"/>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81"/>
      <c r="U42" s="596" t="str">
        <f t="shared" si="4"/>
        <v/>
      </c>
      <c r="V42" s="596"/>
      <c r="W42" s="597"/>
      <c r="X42" s="597"/>
      <c r="Y42" s="597"/>
      <c r="Z42" s="597"/>
      <c r="AA42" s="597"/>
      <c r="AB42" s="597"/>
      <c r="AC42" s="597"/>
      <c r="AD42" s="597"/>
      <c r="AE42" s="597"/>
      <c r="AF42" s="597"/>
      <c r="AG42" s="597"/>
      <c r="AH42" s="597"/>
      <c r="AI42" s="597"/>
      <c r="AJ42" s="597"/>
      <c r="AK42" s="597"/>
      <c r="AL42" s="181"/>
      <c r="AM42" s="596" t="str">
        <f t="shared" si="0"/>
        <v/>
      </c>
      <c r="AN42" s="596"/>
      <c r="AO42" s="597"/>
      <c r="AP42" s="597"/>
      <c r="AQ42" s="597"/>
      <c r="AR42" s="597"/>
      <c r="AS42" s="597"/>
      <c r="AT42" s="597"/>
      <c r="AU42" s="597"/>
      <c r="AV42" s="597"/>
      <c r="AW42" s="597"/>
      <c r="AX42" s="597"/>
      <c r="AY42" s="597"/>
      <c r="AZ42" s="597"/>
      <c r="BA42" s="597"/>
      <c r="BB42" s="597"/>
      <c r="BC42" s="597"/>
      <c r="BD42" s="181"/>
      <c r="BE42" s="596" t="str">
        <f t="shared" si="1"/>
        <v/>
      </c>
      <c r="BF42" s="596"/>
      <c r="BG42" s="597"/>
      <c r="BH42" s="597"/>
      <c r="BI42" s="597"/>
      <c r="BJ42" s="597"/>
      <c r="BK42" s="597"/>
      <c r="BL42" s="597"/>
      <c r="BM42" s="597"/>
      <c r="BN42" s="597"/>
      <c r="BO42" s="597"/>
      <c r="BP42" s="597"/>
      <c r="BQ42" s="597"/>
      <c r="BR42" s="597"/>
      <c r="BS42" s="597"/>
      <c r="BT42" s="597"/>
      <c r="BU42" s="597"/>
      <c r="BV42" s="181"/>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81"/>
      <c r="CO42" s="596">
        <f t="shared" si="3"/>
        <v>22</v>
      </c>
      <c r="CP42" s="596"/>
      <c r="CQ42" s="597" t="str">
        <f>IF('各会計、関係団体の財政状況及び健全化判断比率'!BS15="","",'各会計、関係団体の財政状況及び健全化判断比率'!BS15)</f>
        <v>株式会社横須賀テレコムリサーチパーク</v>
      </c>
      <c r="CR42" s="597"/>
      <c r="CS42" s="597"/>
      <c r="CT42" s="597"/>
      <c r="CU42" s="597"/>
      <c r="CV42" s="597"/>
      <c r="CW42" s="597"/>
      <c r="CX42" s="597"/>
      <c r="CY42" s="597"/>
      <c r="CZ42" s="597"/>
      <c r="DA42" s="597"/>
      <c r="DB42" s="597"/>
      <c r="DC42" s="597"/>
      <c r="DD42" s="597"/>
      <c r="DE42" s="597"/>
      <c r="DG42" s="598" t="str">
        <f>IF('各会計、関係団体の財政状況及び健全化判断比率'!BR15="","",'各会計、関係団体の財政状況及び健全化判断比率'!BR15)</f>
        <v/>
      </c>
      <c r="DH42" s="598"/>
      <c r="DI42" s="208"/>
    </row>
    <row r="43" spans="1:113" ht="32.25" customHeight="1" x14ac:dyDescent="0.2">
      <c r="B43" s="205"/>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81"/>
      <c r="U43" s="596" t="str">
        <f t="shared" si="4"/>
        <v/>
      </c>
      <c r="V43" s="596"/>
      <c r="W43" s="597"/>
      <c r="X43" s="597"/>
      <c r="Y43" s="597"/>
      <c r="Z43" s="597"/>
      <c r="AA43" s="597"/>
      <c r="AB43" s="597"/>
      <c r="AC43" s="597"/>
      <c r="AD43" s="597"/>
      <c r="AE43" s="597"/>
      <c r="AF43" s="597"/>
      <c r="AG43" s="597"/>
      <c r="AH43" s="597"/>
      <c r="AI43" s="597"/>
      <c r="AJ43" s="597"/>
      <c r="AK43" s="597"/>
      <c r="AL43" s="181"/>
      <c r="AM43" s="596" t="str">
        <f t="shared" si="0"/>
        <v/>
      </c>
      <c r="AN43" s="596"/>
      <c r="AO43" s="597"/>
      <c r="AP43" s="597"/>
      <c r="AQ43" s="597"/>
      <c r="AR43" s="597"/>
      <c r="AS43" s="597"/>
      <c r="AT43" s="597"/>
      <c r="AU43" s="597"/>
      <c r="AV43" s="597"/>
      <c r="AW43" s="597"/>
      <c r="AX43" s="597"/>
      <c r="AY43" s="597"/>
      <c r="AZ43" s="597"/>
      <c r="BA43" s="597"/>
      <c r="BB43" s="597"/>
      <c r="BC43" s="597"/>
      <c r="BD43" s="181"/>
      <c r="BE43" s="596" t="str">
        <f t="shared" si="1"/>
        <v/>
      </c>
      <c r="BF43" s="596"/>
      <c r="BG43" s="597"/>
      <c r="BH43" s="597"/>
      <c r="BI43" s="597"/>
      <c r="BJ43" s="597"/>
      <c r="BK43" s="597"/>
      <c r="BL43" s="597"/>
      <c r="BM43" s="597"/>
      <c r="BN43" s="597"/>
      <c r="BO43" s="597"/>
      <c r="BP43" s="597"/>
      <c r="BQ43" s="597"/>
      <c r="BR43" s="597"/>
      <c r="BS43" s="597"/>
      <c r="BT43" s="597"/>
      <c r="BU43" s="597"/>
      <c r="BV43" s="181"/>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81"/>
      <c r="CO43" s="596">
        <f t="shared" si="3"/>
        <v>23</v>
      </c>
      <c r="CP43" s="596"/>
      <c r="CQ43" s="597" t="str">
        <f>IF('各会計、関係団体の財政状況及び健全化判断比率'!BS16="","",'各会計、関係団体の財政状況及び健全化判断比率'!BS16)</f>
        <v>公益財団法人かながわ海岸美化財団</v>
      </c>
      <c r="CR43" s="597"/>
      <c r="CS43" s="597"/>
      <c r="CT43" s="597"/>
      <c r="CU43" s="597"/>
      <c r="CV43" s="597"/>
      <c r="CW43" s="597"/>
      <c r="CX43" s="597"/>
      <c r="CY43" s="597"/>
      <c r="CZ43" s="597"/>
      <c r="DA43" s="597"/>
      <c r="DB43" s="597"/>
      <c r="DC43" s="597"/>
      <c r="DD43" s="597"/>
      <c r="DE43" s="597"/>
      <c r="DG43" s="598" t="str">
        <f>IF('各会計、関係団体の財政状況及び健全化判断比率'!BR16="","",'各会計、関係団体の財政状況及び健全化判断比率'!BR16)</f>
        <v/>
      </c>
      <c r="DH43" s="598"/>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599" t="s">
        <v>209</v>
      </c>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99"/>
      <c r="BY46" s="599"/>
      <c r="BZ46" s="599"/>
      <c r="CA46" s="599"/>
      <c r="CB46" s="599"/>
      <c r="CC46" s="599"/>
      <c r="CD46" s="599"/>
      <c r="CE46" s="599"/>
      <c r="CF46" s="599"/>
      <c r="CG46" s="599"/>
      <c r="CH46" s="599"/>
      <c r="CI46" s="599"/>
      <c r="CJ46" s="599"/>
      <c r="CK46" s="599"/>
      <c r="CL46" s="599"/>
      <c r="CM46" s="599"/>
      <c r="CN46" s="599"/>
      <c r="CO46" s="599"/>
      <c r="CP46" s="599"/>
      <c r="CQ46" s="599"/>
      <c r="CR46" s="599"/>
      <c r="CS46" s="599"/>
      <c r="CT46" s="599"/>
      <c r="CU46" s="599"/>
      <c r="CV46" s="599"/>
      <c r="CW46" s="599"/>
      <c r="CX46" s="599"/>
      <c r="CY46" s="599"/>
      <c r="CZ46" s="599"/>
      <c r="DA46" s="599"/>
      <c r="DB46" s="599"/>
      <c r="DC46" s="599"/>
      <c r="DD46" s="599"/>
      <c r="DE46" s="599"/>
      <c r="DF46" s="599"/>
      <c r="DG46" s="599"/>
      <c r="DH46" s="599"/>
      <c r="DI46" s="599"/>
    </row>
    <row r="47" spans="1:113" x14ac:dyDescent="0.2">
      <c r="E47" s="599" t="s">
        <v>210</v>
      </c>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599"/>
      <c r="CT47" s="599"/>
      <c r="CU47" s="599"/>
      <c r="CV47" s="599"/>
      <c r="CW47" s="599"/>
      <c r="CX47" s="599"/>
      <c r="CY47" s="599"/>
      <c r="CZ47" s="599"/>
      <c r="DA47" s="599"/>
      <c r="DB47" s="599"/>
      <c r="DC47" s="599"/>
      <c r="DD47" s="599"/>
      <c r="DE47" s="599"/>
      <c r="DF47" s="599"/>
      <c r="DG47" s="599"/>
      <c r="DH47" s="599"/>
      <c r="DI47" s="599"/>
    </row>
    <row r="48" spans="1:113" x14ac:dyDescent="0.2">
      <c r="E48" s="599" t="s">
        <v>211</v>
      </c>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599"/>
      <c r="DI48" s="599"/>
    </row>
    <row r="49" spans="5:113" x14ac:dyDescent="0.2">
      <c r="E49" s="600" t="s">
        <v>212</v>
      </c>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600"/>
      <c r="AZ49" s="600"/>
      <c r="BA49" s="600"/>
      <c r="BB49" s="600"/>
      <c r="BC49" s="600"/>
      <c r="BD49" s="600"/>
      <c r="BE49" s="600"/>
      <c r="BF49" s="600"/>
      <c r="BG49" s="600"/>
      <c r="BH49" s="600"/>
      <c r="BI49" s="600"/>
      <c r="BJ49" s="600"/>
      <c r="BK49" s="600"/>
      <c r="BL49" s="600"/>
      <c r="BM49" s="600"/>
      <c r="BN49" s="600"/>
      <c r="BO49" s="600"/>
      <c r="BP49" s="600"/>
      <c r="BQ49" s="600"/>
      <c r="BR49" s="600"/>
      <c r="BS49" s="600"/>
      <c r="BT49" s="600"/>
      <c r="BU49" s="600"/>
      <c r="BV49" s="600"/>
      <c r="BW49" s="600"/>
      <c r="BX49" s="600"/>
      <c r="BY49" s="600"/>
      <c r="BZ49" s="600"/>
      <c r="CA49" s="600"/>
      <c r="CB49" s="600"/>
      <c r="CC49" s="600"/>
      <c r="CD49" s="600"/>
      <c r="CE49" s="600"/>
      <c r="CF49" s="600"/>
      <c r="CG49" s="600"/>
      <c r="CH49" s="600"/>
      <c r="CI49" s="600"/>
      <c r="CJ49" s="600"/>
      <c r="CK49" s="600"/>
      <c r="CL49" s="600"/>
      <c r="CM49" s="600"/>
      <c r="CN49" s="600"/>
      <c r="CO49" s="600"/>
      <c r="CP49" s="600"/>
      <c r="CQ49" s="600"/>
      <c r="CR49" s="600"/>
      <c r="CS49" s="600"/>
      <c r="CT49" s="600"/>
      <c r="CU49" s="600"/>
      <c r="CV49" s="600"/>
      <c r="CW49" s="600"/>
      <c r="CX49" s="600"/>
      <c r="CY49" s="600"/>
      <c r="CZ49" s="600"/>
      <c r="DA49" s="600"/>
      <c r="DB49" s="600"/>
      <c r="DC49" s="600"/>
      <c r="DD49" s="600"/>
      <c r="DE49" s="600"/>
      <c r="DF49" s="600"/>
      <c r="DG49" s="600"/>
      <c r="DH49" s="600"/>
      <c r="DI49" s="600"/>
    </row>
    <row r="50" spans="5:113" x14ac:dyDescent="0.2">
      <c r="E50" s="599" t="s">
        <v>213</v>
      </c>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599"/>
      <c r="CT50" s="599"/>
      <c r="CU50" s="599"/>
      <c r="CV50" s="599"/>
      <c r="CW50" s="599"/>
      <c r="CX50" s="599"/>
      <c r="CY50" s="599"/>
      <c r="CZ50" s="599"/>
      <c r="DA50" s="599"/>
      <c r="DB50" s="599"/>
      <c r="DC50" s="599"/>
      <c r="DD50" s="599"/>
      <c r="DE50" s="599"/>
      <c r="DF50" s="599"/>
      <c r="DG50" s="599"/>
      <c r="DH50" s="599"/>
      <c r="DI50" s="599"/>
    </row>
    <row r="51" spans="5:113" x14ac:dyDescent="0.2">
      <c r="E51" s="599" t="s">
        <v>214</v>
      </c>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599"/>
      <c r="CT51" s="599"/>
      <c r="CU51" s="599"/>
      <c r="CV51" s="599"/>
      <c r="CW51" s="599"/>
      <c r="CX51" s="599"/>
      <c r="CY51" s="599"/>
      <c r="CZ51" s="599"/>
      <c r="DA51" s="599"/>
      <c r="DB51" s="599"/>
      <c r="DC51" s="599"/>
      <c r="DD51" s="599"/>
      <c r="DE51" s="599"/>
      <c r="DF51" s="599"/>
      <c r="DG51" s="599"/>
      <c r="DH51" s="599"/>
      <c r="DI51" s="599"/>
    </row>
    <row r="52" spans="5:113" x14ac:dyDescent="0.2">
      <c r="E52" s="599" t="s">
        <v>215</v>
      </c>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row>
    <row r="53" spans="5:113" x14ac:dyDescent="0.2">
      <c r="E53" s="599" t="s">
        <v>216</v>
      </c>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599"/>
      <c r="CC53" s="599"/>
      <c r="CD53" s="599"/>
      <c r="CE53" s="599"/>
      <c r="CF53" s="599"/>
      <c r="CG53" s="599"/>
      <c r="CH53" s="599"/>
      <c r="CI53" s="599"/>
      <c r="CJ53" s="599"/>
      <c r="CK53" s="599"/>
      <c r="CL53" s="599"/>
      <c r="CM53" s="599"/>
      <c r="CN53" s="599"/>
      <c r="CO53" s="599"/>
      <c r="CP53" s="599"/>
      <c r="CQ53" s="599"/>
      <c r="CR53" s="599"/>
      <c r="CS53" s="599"/>
      <c r="CT53" s="599"/>
      <c r="CU53" s="599"/>
      <c r="CV53" s="599"/>
      <c r="CW53" s="599"/>
      <c r="CX53" s="599"/>
      <c r="CY53" s="599"/>
      <c r="CZ53" s="599"/>
      <c r="DA53" s="599"/>
      <c r="DB53" s="599"/>
      <c r="DC53" s="599"/>
      <c r="DD53" s="599"/>
      <c r="DE53" s="599"/>
      <c r="DF53" s="599"/>
      <c r="DG53" s="599"/>
      <c r="DH53" s="599"/>
      <c r="DI53" s="599"/>
    </row>
    <row r="54" spans="5:113" x14ac:dyDescent="0.2"/>
    <row r="55" spans="5:113" x14ac:dyDescent="0.2"/>
    <row r="56" spans="5:113" x14ac:dyDescent="0.2"/>
  </sheetData>
  <sheetProtection algorithmName="SHA-512" hashValue="gW9vM+cebmHQOOWaxPVReparVKj01GipfbokQDh1vDY/l8NWzTlN6wjZc6C7WOsMEVsNaCqkJWyXpYqHpXA94A==" saltValue="vrAQRUtesv648xkejVRp1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1" t="s">
        <v>569</v>
      </c>
      <c r="D34" s="1151"/>
      <c r="E34" s="1152"/>
      <c r="F34" s="32">
        <v>4.21</v>
      </c>
      <c r="G34" s="33">
        <v>3.29</v>
      </c>
      <c r="H34" s="33">
        <v>3.61</v>
      </c>
      <c r="I34" s="33">
        <v>9.35</v>
      </c>
      <c r="J34" s="34">
        <v>8.01</v>
      </c>
      <c r="K34" s="22"/>
      <c r="L34" s="22"/>
      <c r="M34" s="22"/>
      <c r="N34" s="22"/>
      <c r="O34" s="22"/>
      <c r="P34" s="22"/>
    </row>
    <row r="35" spans="1:16" ht="39" customHeight="1" x14ac:dyDescent="0.2">
      <c r="A35" s="22"/>
      <c r="B35" s="35"/>
      <c r="C35" s="1145" t="s">
        <v>570</v>
      </c>
      <c r="D35" s="1146"/>
      <c r="E35" s="1147"/>
      <c r="F35" s="36">
        <v>11.95</v>
      </c>
      <c r="G35" s="37">
        <v>8.14</v>
      </c>
      <c r="H35" s="37">
        <v>7.01</v>
      </c>
      <c r="I35" s="37">
        <v>5.38</v>
      </c>
      <c r="J35" s="38">
        <v>6.08</v>
      </c>
      <c r="K35" s="22"/>
      <c r="L35" s="22"/>
      <c r="M35" s="22"/>
      <c r="N35" s="22"/>
      <c r="O35" s="22"/>
      <c r="P35" s="22"/>
    </row>
    <row r="36" spans="1:16" ht="39" customHeight="1" x14ac:dyDescent="0.2">
      <c r="A36" s="22"/>
      <c r="B36" s="35"/>
      <c r="C36" s="1145" t="s">
        <v>571</v>
      </c>
      <c r="D36" s="1146"/>
      <c r="E36" s="1147"/>
      <c r="F36" s="36">
        <v>4.3</v>
      </c>
      <c r="G36" s="37">
        <v>4.46</v>
      </c>
      <c r="H36" s="37">
        <v>4.0199999999999996</v>
      </c>
      <c r="I36" s="37">
        <v>4.03</v>
      </c>
      <c r="J36" s="38">
        <v>4.6399999999999997</v>
      </c>
      <c r="K36" s="22"/>
      <c r="L36" s="22"/>
      <c r="M36" s="22"/>
      <c r="N36" s="22"/>
      <c r="O36" s="22"/>
      <c r="P36" s="22"/>
    </row>
    <row r="37" spans="1:16" ht="39" customHeight="1" x14ac:dyDescent="0.2">
      <c r="A37" s="22"/>
      <c r="B37" s="35"/>
      <c r="C37" s="1145" t="s">
        <v>572</v>
      </c>
      <c r="D37" s="1146"/>
      <c r="E37" s="1147"/>
      <c r="F37" s="36">
        <v>2.12</v>
      </c>
      <c r="G37" s="37">
        <v>2.77</v>
      </c>
      <c r="H37" s="37">
        <v>4.08</v>
      </c>
      <c r="I37" s="37">
        <v>2.58</v>
      </c>
      <c r="J37" s="38">
        <v>3.78</v>
      </c>
      <c r="K37" s="22"/>
      <c r="L37" s="22"/>
      <c r="M37" s="22"/>
      <c r="N37" s="22"/>
      <c r="O37" s="22"/>
      <c r="P37" s="22"/>
    </row>
    <row r="38" spans="1:16" ht="39" customHeight="1" x14ac:dyDescent="0.2">
      <c r="A38" s="22"/>
      <c r="B38" s="35"/>
      <c r="C38" s="1145" t="s">
        <v>573</v>
      </c>
      <c r="D38" s="1146"/>
      <c r="E38" s="1147"/>
      <c r="F38" s="36">
        <v>3.16</v>
      </c>
      <c r="G38" s="37">
        <v>3.21</v>
      </c>
      <c r="H38" s="37">
        <v>3.24</v>
      </c>
      <c r="I38" s="37">
        <v>2.5499999999999998</v>
      </c>
      <c r="J38" s="38">
        <v>1.76</v>
      </c>
      <c r="K38" s="22"/>
      <c r="L38" s="22"/>
      <c r="M38" s="22"/>
      <c r="N38" s="22"/>
      <c r="O38" s="22"/>
      <c r="P38" s="22"/>
    </row>
    <row r="39" spans="1:16" ht="39" customHeight="1" x14ac:dyDescent="0.2">
      <c r="A39" s="22"/>
      <c r="B39" s="35"/>
      <c r="C39" s="1145" t="s">
        <v>574</v>
      </c>
      <c r="D39" s="1146"/>
      <c r="E39" s="1147"/>
      <c r="F39" s="36">
        <v>4.8499999999999996</v>
      </c>
      <c r="G39" s="37">
        <v>1.7</v>
      </c>
      <c r="H39" s="37">
        <v>1.81</v>
      </c>
      <c r="I39" s="37">
        <v>1.54</v>
      </c>
      <c r="J39" s="38">
        <v>0.9</v>
      </c>
      <c r="K39" s="22"/>
      <c r="L39" s="22"/>
      <c r="M39" s="22"/>
      <c r="N39" s="22"/>
      <c r="O39" s="22"/>
      <c r="P39" s="22"/>
    </row>
    <row r="40" spans="1:16" ht="39" customHeight="1" x14ac:dyDescent="0.2">
      <c r="A40" s="22"/>
      <c r="B40" s="35"/>
      <c r="C40" s="1145" t="s">
        <v>575</v>
      </c>
      <c r="D40" s="1146"/>
      <c r="E40" s="1147"/>
      <c r="F40" s="36">
        <v>0.06</v>
      </c>
      <c r="G40" s="37">
        <v>0.09</v>
      </c>
      <c r="H40" s="37">
        <v>0.14000000000000001</v>
      </c>
      <c r="I40" s="37">
        <v>0.18</v>
      </c>
      <c r="J40" s="38">
        <v>0.16</v>
      </c>
      <c r="K40" s="22"/>
      <c r="L40" s="22"/>
      <c r="M40" s="22"/>
      <c r="N40" s="22"/>
      <c r="O40" s="22"/>
      <c r="P40" s="22"/>
    </row>
    <row r="41" spans="1:16" ht="39" customHeight="1" x14ac:dyDescent="0.2">
      <c r="A41" s="22"/>
      <c r="B41" s="35"/>
      <c r="C41" s="1145" t="s">
        <v>576</v>
      </c>
      <c r="D41" s="1146"/>
      <c r="E41" s="1147"/>
      <c r="F41" s="36">
        <v>0.06</v>
      </c>
      <c r="G41" s="37">
        <v>0.03</v>
      </c>
      <c r="H41" s="37">
        <v>0.04</v>
      </c>
      <c r="I41" s="37">
        <v>0.03</v>
      </c>
      <c r="J41" s="38">
        <v>7.0000000000000007E-2</v>
      </c>
      <c r="K41" s="22"/>
      <c r="L41" s="22"/>
      <c r="M41" s="22"/>
      <c r="N41" s="22"/>
      <c r="O41" s="22"/>
      <c r="P41" s="22"/>
    </row>
    <row r="42" spans="1:16" ht="39" customHeight="1" x14ac:dyDescent="0.2">
      <c r="A42" s="22"/>
      <c r="B42" s="39"/>
      <c r="C42" s="1145" t="s">
        <v>577</v>
      </c>
      <c r="D42" s="1146"/>
      <c r="E42" s="1147"/>
      <c r="F42" s="36" t="s">
        <v>519</v>
      </c>
      <c r="G42" s="37" t="s">
        <v>519</v>
      </c>
      <c r="H42" s="37" t="s">
        <v>519</v>
      </c>
      <c r="I42" s="37" t="s">
        <v>519</v>
      </c>
      <c r="J42" s="38" t="s">
        <v>519</v>
      </c>
      <c r="K42" s="22"/>
      <c r="L42" s="22"/>
      <c r="M42" s="22"/>
      <c r="N42" s="22"/>
      <c r="O42" s="22"/>
      <c r="P42" s="22"/>
    </row>
    <row r="43" spans="1:16" ht="39" customHeight="1" thickBot="1" x14ac:dyDescent="0.25">
      <c r="A43" s="22"/>
      <c r="B43" s="40"/>
      <c r="C43" s="1148" t="s">
        <v>578</v>
      </c>
      <c r="D43" s="1149"/>
      <c r="E43" s="1150"/>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jrW0Jtga0B0eRPkBJE0VGmgjpvMW0OZsW6b7Sg838IyAz1cM1CzBcMoXhvQo0mrC7G0ssYxioUoogYU/1a77w==" saltValue="0SdReZThzcr/ylF5AljZ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17011</v>
      </c>
      <c r="L45" s="60">
        <v>17123</v>
      </c>
      <c r="M45" s="60">
        <v>17146</v>
      </c>
      <c r="N45" s="60">
        <v>16265</v>
      </c>
      <c r="O45" s="61">
        <v>17103</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x14ac:dyDescent="0.2">
      <c r="A48" s="48"/>
      <c r="B48" s="1178"/>
      <c r="C48" s="1179"/>
      <c r="D48" s="62"/>
      <c r="E48" s="1155" t="s">
        <v>14</v>
      </c>
      <c r="F48" s="1155"/>
      <c r="G48" s="1155"/>
      <c r="H48" s="1155"/>
      <c r="I48" s="1155"/>
      <c r="J48" s="1156"/>
      <c r="K48" s="63">
        <v>3132</v>
      </c>
      <c r="L48" s="64">
        <v>3070</v>
      </c>
      <c r="M48" s="64">
        <v>2574</v>
      </c>
      <c r="N48" s="64">
        <v>2696</v>
      </c>
      <c r="O48" s="65">
        <v>2677</v>
      </c>
      <c r="P48" s="48"/>
      <c r="Q48" s="48"/>
      <c r="R48" s="48"/>
      <c r="S48" s="48"/>
      <c r="T48" s="48"/>
      <c r="U48" s="48"/>
    </row>
    <row r="49" spans="1:21" ht="30.75" customHeight="1" x14ac:dyDescent="0.2">
      <c r="A49" s="48"/>
      <c r="B49" s="1178"/>
      <c r="C49" s="1179"/>
      <c r="D49" s="62"/>
      <c r="E49" s="1155" t="s">
        <v>15</v>
      </c>
      <c r="F49" s="1155"/>
      <c r="G49" s="1155"/>
      <c r="H49" s="1155"/>
      <c r="I49" s="1155"/>
      <c r="J49" s="1156"/>
      <c r="K49" s="63" t="s">
        <v>519</v>
      </c>
      <c r="L49" s="64" t="s">
        <v>519</v>
      </c>
      <c r="M49" s="64" t="s">
        <v>519</v>
      </c>
      <c r="N49" s="64" t="s">
        <v>519</v>
      </c>
      <c r="O49" s="65" t="s">
        <v>519</v>
      </c>
      <c r="P49" s="48"/>
      <c r="Q49" s="48"/>
      <c r="R49" s="48"/>
      <c r="S49" s="48"/>
      <c r="T49" s="48"/>
      <c r="U49" s="48"/>
    </row>
    <row r="50" spans="1:21" ht="30.75" customHeight="1" x14ac:dyDescent="0.2">
      <c r="A50" s="48"/>
      <c r="B50" s="1178"/>
      <c r="C50" s="1179"/>
      <c r="D50" s="62"/>
      <c r="E50" s="1155" t="s">
        <v>16</v>
      </c>
      <c r="F50" s="1155"/>
      <c r="G50" s="1155"/>
      <c r="H50" s="1155"/>
      <c r="I50" s="1155"/>
      <c r="J50" s="1156"/>
      <c r="K50" s="63">
        <v>66</v>
      </c>
      <c r="L50" s="64">
        <v>65</v>
      </c>
      <c r="M50" s="64">
        <v>64</v>
      </c>
      <c r="N50" s="64">
        <v>63</v>
      </c>
      <c r="O50" s="65">
        <v>62</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519</v>
      </c>
      <c r="L51" s="64" t="s">
        <v>519</v>
      </c>
      <c r="M51" s="64" t="s">
        <v>519</v>
      </c>
      <c r="N51" s="64" t="s">
        <v>519</v>
      </c>
      <c r="O51" s="65" t="s">
        <v>519</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15394</v>
      </c>
      <c r="L52" s="64">
        <v>15594</v>
      </c>
      <c r="M52" s="64">
        <v>15264</v>
      </c>
      <c r="N52" s="64">
        <v>15162</v>
      </c>
      <c r="O52" s="65">
        <v>15768</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4815</v>
      </c>
      <c r="L53" s="69">
        <v>4664</v>
      </c>
      <c r="M53" s="69">
        <v>4520</v>
      </c>
      <c r="N53" s="69">
        <v>3862</v>
      </c>
      <c r="O53" s="70">
        <v>4074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5">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PkR0GeWzPPr1tHjkMF7NzPKkwQPD+/1L6EmU0y8zz5PWLqRjEXxGBIlpVHXPH0wNk2k81aRXKcPa4nh+m55Uw==" saltValue="vuPWUh6LoQPKYfibAET/D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560</v>
      </c>
      <c r="J40" s="103" t="s">
        <v>561</v>
      </c>
      <c r="K40" s="103" t="s">
        <v>562</v>
      </c>
      <c r="L40" s="103" t="s">
        <v>563</v>
      </c>
      <c r="M40" s="104" t="s">
        <v>564</v>
      </c>
    </row>
    <row r="41" spans="2:13" ht="27.75" customHeight="1" x14ac:dyDescent="0.2">
      <c r="B41" s="1196" t="s">
        <v>31</v>
      </c>
      <c r="C41" s="1197"/>
      <c r="D41" s="105"/>
      <c r="E41" s="1198" t="s">
        <v>32</v>
      </c>
      <c r="F41" s="1198"/>
      <c r="G41" s="1198"/>
      <c r="H41" s="1199"/>
      <c r="I41" s="354">
        <v>179394</v>
      </c>
      <c r="J41" s="355">
        <v>186767</v>
      </c>
      <c r="K41" s="355">
        <v>186388</v>
      </c>
      <c r="L41" s="355">
        <v>192391</v>
      </c>
      <c r="M41" s="356">
        <v>190843</v>
      </c>
    </row>
    <row r="42" spans="2:13" ht="27.75" customHeight="1" x14ac:dyDescent="0.2">
      <c r="B42" s="1186"/>
      <c r="C42" s="1187"/>
      <c r="D42" s="106"/>
      <c r="E42" s="1190" t="s">
        <v>33</v>
      </c>
      <c r="F42" s="1190"/>
      <c r="G42" s="1190"/>
      <c r="H42" s="1191"/>
      <c r="I42" s="357">
        <v>939</v>
      </c>
      <c r="J42" s="358">
        <v>876</v>
      </c>
      <c r="K42" s="358">
        <v>812</v>
      </c>
      <c r="L42" s="358">
        <v>748</v>
      </c>
      <c r="M42" s="359">
        <v>683</v>
      </c>
    </row>
    <row r="43" spans="2:13" ht="27.75" customHeight="1" x14ac:dyDescent="0.2">
      <c r="B43" s="1186"/>
      <c r="C43" s="1187"/>
      <c r="D43" s="106"/>
      <c r="E43" s="1190" t="s">
        <v>34</v>
      </c>
      <c r="F43" s="1190"/>
      <c r="G43" s="1190"/>
      <c r="H43" s="1191"/>
      <c r="I43" s="357">
        <v>38197</v>
      </c>
      <c r="J43" s="358">
        <v>36597</v>
      </c>
      <c r="K43" s="358">
        <v>34801</v>
      </c>
      <c r="L43" s="358">
        <v>33326</v>
      </c>
      <c r="M43" s="359">
        <v>30921</v>
      </c>
    </row>
    <row r="44" spans="2:13" ht="27.75" customHeight="1" x14ac:dyDescent="0.2">
      <c r="B44" s="1186"/>
      <c r="C44" s="1187"/>
      <c r="D44" s="106"/>
      <c r="E44" s="1190" t="s">
        <v>35</v>
      </c>
      <c r="F44" s="1190"/>
      <c r="G44" s="1190"/>
      <c r="H44" s="1191"/>
      <c r="I44" s="357">
        <v>19</v>
      </c>
      <c r="J44" s="358">
        <v>19</v>
      </c>
      <c r="K44" s="358" t="s">
        <v>519</v>
      </c>
      <c r="L44" s="358" t="s">
        <v>519</v>
      </c>
      <c r="M44" s="359" t="s">
        <v>519</v>
      </c>
    </row>
    <row r="45" spans="2:13" ht="27.75" customHeight="1" x14ac:dyDescent="0.2">
      <c r="B45" s="1186"/>
      <c r="C45" s="1187"/>
      <c r="D45" s="106"/>
      <c r="E45" s="1190" t="s">
        <v>36</v>
      </c>
      <c r="F45" s="1190"/>
      <c r="G45" s="1190"/>
      <c r="H45" s="1191"/>
      <c r="I45" s="357">
        <v>19971</v>
      </c>
      <c r="J45" s="358">
        <v>20037</v>
      </c>
      <c r="K45" s="358">
        <v>20077</v>
      </c>
      <c r="L45" s="358">
        <v>19623</v>
      </c>
      <c r="M45" s="359">
        <v>19110</v>
      </c>
    </row>
    <row r="46" spans="2:13" ht="27.75" customHeight="1" x14ac:dyDescent="0.2">
      <c r="B46" s="1186"/>
      <c r="C46" s="1187"/>
      <c r="D46" s="107"/>
      <c r="E46" s="1190" t="s">
        <v>37</v>
      </c>
      <c r="F46" s="1190"/>
      <c r="G46" s="1190"/>
      <c r="H46" s="1191"/>
      <c r="I46" s="357">
        <v>582</v>
      </c>
      <c r="J46" s="358">
        <v>577</v>
      </c>
      <c r="K46" s="358">
        <v>600</v>
      </c>
      <c r="L46" s="358">
        <v>580</v>
      </c>
      <c r="M46" s="359">
        <v>536</v>
      </c>
    </row>
    <row r="47" spans="2:13" ht="27.75" customHeight="1" x14ac:dyDescent="0.2">
      <c r="B47" s="1186"/>
      <c r="C47" s="1187"/>
      <c r="D47" s="108"/>
      <c r="E47" s="1200" t="s">
        <v>38</v>
      </c>
      <c r="F47" s="1201"/>
      <c r="G47" s="1201"/>
      <c r="H47" s="1202"/>
      <c r="I47" s="357" t="s">
        <v>519</v>
      </c>
      <c r="J47" s="358" t="s">
        <v>519</v>
      </c>
      <c r="K47" s="358" t="s">
        <v>519</v>
      </c>
      <c r="L47" s="358" t="s">
        <v>519</v>
      </c>
      <c r="M47" s="359" t="s">
        <v>519</v>
      </c>
    </row>
    <row r="48" spans="2:13" ht="27.75" customHeight="1" x14ac:dyDescent="0.2">
      <c r="B48" s="1186"/>
      <c r="C48" s="1187"/>
      <c r="D48" s="106"/>
      <c r="E48" s="1190" t="s">
        <v>39</v>
      </c>
      <c r="F48" s="1190"/>
      <c r="G48" s="1190"/>
      <c r="H48" s="1191"/>
      <c r="I48" s="357" t="s">
        <v>519</v>
      </c>
      <c r="J48" s="358" t="s">
        <v>519</v>
      </c>
      <c r="K48" s="358" t="s">
        <v>519</v>
      </c>
      <c r="L48" s="358" t="s">
        <v>519</v>
      </c>
      <c r="M48" s="359" t="s">
        <v>519</v>
      </c>
    </row>
    <row r="49" spans="2:13" ht="27.75" customHeight="1" x14ac:dyDescent="0.2">
      <c r="B49" s="1188"/>
      <c r="C49" s="1189"/>
      <c r="D49" s="106"/>
      <c r="E49" s="1190" t="s">
        <v>40</v>
      </c>
      <c r="F49" s="1190"/>
      <c r="G49" s="1190"/>
      <c r="H49" s="1191"/>
      <c r="I49" s="357" t="s">
        <v>519</v>
      </c>
      <c r="J49" s="358" t="s">
        <v>519</v>
      </c>
      <c r="K49" s="358" t="s">
        <v>519</v>
      </c>
      <c r="L49" s="358" t="s">
        <v>519</v>
      </c>
      <c r="M49" s="359" t="s">
        <v>519</v>
      </c>
    </row>
    <row r="50" spans="2:13" ht="27.75" customHeight="1" x14ac:dyDescent="0.2">
      <c r="B50" s="1184" t="s">
        <v>41</v>
      </c>
      <c r="C50" s="1185"/>
      <c r="D50" s="109"/>
      <c r="E50" s="1190" t="s">
        <v>42</v>
      </c>
      <c r="F50" s="1190"/>
      <c r="G50" s="1190"/>
      <c r="H50" s="1191"/>
      <c r="I50" s="357">
        <v>17331</v>
      </c>
      <c r="J50" s="358">
        <v>16238</v>
      </c>
      <c r="K50" s="358">
        <v>13705</v>
      </c>
      <c r="L50" s="358">
        <v>19561</v>
      </c>
      <c r="M50" s="359">
        <v>23110</v>
      </c>
    </row>
    <row r="51" spans="2:13" ht="27.75" customHeight="1" x14ac:dyDescent="0.2">
      <c r="B51" s="1186"/>
      <c r="C51" s="1187"/>
      <c r="D51" s="106"/>
      <c r="E51" s="1190" t="s">
        <v>43</v>
      </c>
      <c r="F51" s="1190"/>
      <c r="G51" s="1190"/>
      <c r="H51" s="1191"/>
      <c r="I51" s="357">
        <v>56785</v>
      </c>
      <c r="J51" s="358">
        <v>64780</v>
      </c>
      <c r="K51" s="358">
        <v>66291</v>
      </c>
      <c r="L51" s="358">
        <v>69415</v>
      </c>
      <c r="M51" s="359">
        <v>69655</v>
      </c>
    </row>
    <row r="52" spans="2:13" ht="27.75" customHeight="1" x14ac:dyDescent="0.2">
      <c r="B52" s="1188"/>
      <c r="C52" s="1189"/>
      <c r="D52" s="106"/>
      <c r="E52" s="1190" t="s">
        <v>44</v>
      </c>
      <c r="F52" s="1190"/>
      <c r="G52" s="1190"/>
      <c r="H52" s="1191"/>
      <c r="I52" s="357">
        <v>138796</v>
      </c>
      <c r="J52" s="358">
        <v>141396</v>
      </c>
      <c r="K52" s="358">
        <v>139338</v>
      </c>
      <c r="L52" s="358">
        <v>140599</v>
      </c>
      <c r="M52" s="359">
        <v>136594</v>
      </c>
    </row>
    <row r="53" spans="2:13" ht="27.75" customHeight="1" thickBot="1" x14ac:dyDescent="0.25">
      <c r="B53" s="1192" t="s">
        <v>20</v>
      </c>
      <c r="C53" s="1193"/>
      <c r="D53" s="110"/>
      <c r="E53" s="1194" t="s">
        <v>45</v>
      </c>
      <c r="F53" s="1194"/>
      <c r="G53" s="1194"/>
      <c r="H53" s="1195"/>
      <c r="I53" s="360">
        <v>26191</v>
      </c>
      <c r="J53" s="361">
        <v>22459</v>
      </c>
      <c r="K53" s="361">
        <v>23343</v>
      </c>
      <c r="L53" s="361">
        <v>17092</v>
      </c>
      <c r="M53" s="362">
        <v>12733</v>
      </c>
    </row>
    <row r="54" spans="2:13" ht="27.75" customHeight="1" x14ac:dyDescent="0.2">
      <c r="B54" s="111" t="s">
        <v>46</v>
      </c>
      <c r="C54" s="112"/>
      <c r="D54" s="112"/>
      <c r="E54" s="113"/>
      <c r="F54" s="113"/>
      <c r="G54" s="113"/>
      <c r="H54" s="113"/>
      <c r="I54" s="114"/>
      <c r="J54" s="114"/>
      <c r="K54" s="114"/>
      <c r="L54" s="114"/>
      <c r="M54" s="114"/>
    </row>
    <row r="55" spans="2:13" ht="13.2" x14ac:dyDescent="0.2"/>
  </sheetData>
  <sheetProtection algorithmName="SHA-512" hashValue="nRRKy9yqxMdlkfr8eQzHIHutBA6l4SXSI08y+c31QgeSZy5Y/mx04BSTiE6TbR0qfEmTKDTgqmV6EXHe8UgJYA==" saltValue="76ccq//JEn4gwUlyPcbZ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47</v>
      </c>
    </row>
    <row r="54" spans="2:8" ht="29.25" customHeight="1" thickBot="1" x14ac:dyDescent="0.3">
      <c r="B54" s="116" t="s">
        <v>1</v>
      </c>
      <c r="C54" s="117"/>
      <c r="D54" s="117"/>
      <c r="E54" s="118" t="s">
        <v>2</v>
      </c>
      <c r="F54" s="119" t="s">
        <v>562</v>
      </c>
      <c r="G54" s="119" t="s">
        <v>563</v>
      </c>
      <c r="H54" s="120" t="s">
        <v>564</v>
      </c>
    </row>
    <row r="55" spans="2:8" ht="52.5" customHeight="1" x14ac:dyDescent="0.2">
      <c r="B55" s="121"/>
      <c r="C55" s="1211" t="s">
        <v>48</v>
      </c>
      <c r="D55" s="1211"/>
      <c r="E55" s="1212"/>
      <c r="F55" s="122">
        <v>7057</v>
      </c>
      <c r="G55" s="122">
        <v>9062</v>
      </c>
      <c r="H55" s="123">
        <v>10880</v>
      </c>
    </row>
    <row r="56" spans="2:8" ht="52.5" customHeight="1" x14ac:dyDescent="0.2">
      <c r="B56" s="124"/>
      <c r="C56" s="1213" t="s">
        <v>49</v>
      </c>
      <c r="D56" s="1213"/>
      <c r="E56" s="1214"/>
      <c r="F56" s="125" t="s">
        <v>519</v>
      </c>
      <c r="G56" s="125">
        <v>2398</v>
      </c>
      <c r="H56" s="126">
        <v>2399</v>
      </c>
    </row>
    <row r="57" spans="2:8" ht="53.25" customHeight="1" x14ac:dyDescent="0.2">
      <c r="B57" s="124"/>
      <c r="C57" s="1215" t="s">
        <v>50</v>
      </c>
      <c r="D57" s="1215"/>
      <c r="E57" s="1216"/>
      <c r="F57" s="127">
        <v>4087</v>
      </c>
      <c r="G57" s="127">
        <v>4058</v>
      </c>
      <c r="H57" s="128">
        <v>5174</v>
      </c>
    </row>
    <row r="58" spans="2:8" ht="45.75" customHeight="1" x14ac:dyDescent="0.2">
      <c r="B58" s="129"/>
      <c r="C58" s="1203" t="s">
        <v>604</v>
      </c>
      <c r="D58" s="1204"/>
      <c r="E58" s="1205"/>
      <c r="F58" s="130">
        <v>1550</v>
      </c>
      <c r="G58" s="130">
        <v>1605</v>
      </c>
      <c r="H58" s="131">
        <v>1421</v>
      </c>
    </row>
    <row r="59" spans="2:8" ht="45.75" customHeight="1" x14ac:dyDescent="0.2">
      <c r="B59" s="129"/>
      <c r="C59" s="1203" t="s">
        <v>605</v>
      </c>
      <c r="D59" s="1204"/>
      <c r="E59" s="1205"/>
      <c r="F59" s="130">
        <v>887</v>
      </c>
      <c r="G59" s="130">
        <v>893</v>
      </c>
      <c r="H59" s="131">
        <v>1384</v>
      </c>
    </row>
    <row r="60" spans="2:8" ht="45.75" customHeight="1" x14ac:dyDescent="0.2">
      <c r="B60" s="129"/>
      <c r="C60" s="1203" t="s">
        <v>606</v>
      </c>
      <c r="D60" s="1204"/>
      <c r="E60" s="1205"/>
      <c r="F60" s="130">
        <v>744</v>
      </c>
      <c r="G60" s="130">
        <v>435</v>
      </c>
      <c r="H60" s="131">
        <v>1299</v>
      </c>
    </row>
    <row r="61" spans="2:8" ht="45.75" customHeight="1" x14ac:dyDescent="0.2">
      <c r="B61" s="129"/>
      <c r="C61" s="1203" t="s">
        <v>607</v>
      </c>
      <c r="D61" s="1204"/>
      <c r="E61" s="1205"/>
      <c r="F61" s="130">
        <v>215</v>
      </c>
      <c r="G61" s="130">
        <v>210</v>
      </c>
      <c r="H61" s="131">
        <v>206</v>
      </c>
    </row>
    <row r="62" spans="2:8" ht="45.75" customHeight="1" thickBot="1" x14ac:dyDescent="0.25">
      <c r="B62" s="132"/>
      <c r="C62" s="1206" t="s">
        <v>608</v>
      </c>
      <c r="D62" s="1207"/>
      <c r="E62" s="1208"/>
      <c r="F62" s="133">
        <v>155</v>
      </c>
      <c r="G62" s="133">
        <v>159</v>
      </c>
      <c r="H62" s="134">
        <v>166</v>
      </c>
    </row>
    <row r="63" spans="2:8" ht="52.5" customHeight="1" thickBot="1" x14ac:dyDescent="0.25">
      <c r="B63" s="135"/>
      <c r="C63" s="1209" t="s">
        <v>51</v>
      </c>
      <c r="D63" s="1209"/>
      <c r="E63" s="1210"/>
      <c r="F63" s="136">
        <v>11144</v>
      </c>
      <c r="G63" s="136">
        <v>15518</v>
      </c>
      <c r="H63" s="137">
        <v>18454</v>
      </c>
    </row>
    <row r="64" spans="2:8" ht="13.2" x14ac:dyDescent="0.2"/>
  </sheetData>
  <sheetProtection algorithmName="SHA-512" hashValue="HuaqdPslUo2M6cpbG2YZV8TBOABC97koo7aPRjzzv3uuWfnGGARiGJVqLX8cOntIkxD6URaspVyypKOXfTh86Q==" saltValue="nKmxAfv2GE3A2ZoyMi9i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52</v>
      </c>
      <c r="E2" s="149"/>
      <c r="F2" s="150" t="s">
        <v>557</v>
      </c>
      <c r="G2" s="151"/>
      <c r="H2" s="152"/>
    </row>
    <row r="3" spans="1:8" x14ac:dyDescent="0.2">
      <c r="A3" s="148" t="s">
        <v>550</v>
      </c>
      <c r="B3" s="153"/>
      <c r="C3" s="154"/>
      <c r="D3" s="155">
        <v>47432</v>
      </c>
      <c r="E3" s="156"/>
      <c r="F3" s="157">
        <v>46457</v>
      </c>
      <c r="G3" s="158"/>
      <c r="H3" s="159"/>
    </row>
    <row r="4" spans="1:8" x14ac:dyDescent="0.2">
      <c r="A4" s="160"/>
      <c r="B4" s="161"/>
      <c r="C4" s="162"/>
      <c r="D4" s="163">
        <v>19332</v>
      </c>
      <c r="E4" s="164"/>
      <c r="F4" s="165">
        <v>24020</v>
      </c>
      <c r="G4" s="166"/>
      <c r="H4" s="167"/>
    </row>
    <row r="5" spans="1:8" x14ac:dyDescent="0.2">
      <c r="A5" s="148" t="s">
        <v>552</v>
      </c>
      <c r="B5" s="153"/>
      <c r="C5" s="154"/>
      <c r="D5" s="155">
        <v>64769</v>
      </c>
      <c r="E5" s="156"/>
      <c r="F5" s="157">
        <v>51849</v>
      </c>
      <c r="G5" s="158"/>
      <c r="H5" s="159"/>
    </row>
    <row r="6" spans="1:8" x14ac:dyDescent="0.2">
      <c r="A6" s="160"/>
      <c r="B6" s="161"/>
      <c r="C6" s="162"/>
      <c r="D6" s="163">
        <v>29818</v>
      </c>
      <c r="E6" s="164"/>
      <c r="F6" s="165">
        <v>26326</v>
      </c>
      <c r="G6" s="166"/>
      <c r="H6" s="167"/>
    </row>
    <row r="7" spans="1:8" x14ac:dyDescent="0.2">
      <c r="A7" s="148" t="s">
        <v>553</v>
      </c>
      <c r="B7" s="153"/>
      <c r="C7" s="154"/>
      <c r="D7" s="155">
        <v>35639</v>
      </c>
      <c r="E7" s="156"/>
      <c r="F7" s="157">
        <v>52191</v>
      </c>
      <c r="G7" s="158"/>
      <c r="H7" s="159"/>
    </row>
    <row r="8" spans="1:8" x14ac:dyDescent="0.2">
      <c r="A8" s="160"/>
      <c r="B8" s="161"/>
      <c r="C8" s="162"/>
      <c r="D8" s="163">
        <v>17572</v>
      </c>
      <c r="E8" s="164"/>
      <c r="F8" s="165">
        <v>26807</v>
      </c>
      <c r="G8" s="166"/>
      <c r="H8" s="167"/>
    </row>
    <row r="9" spans="1:8" x14ac:dyDescent="0.2">
      <c r="A9" s="148" t="s">
        <v>554</v>
      </c>
      <c r="B9" s="153"/>
      <c r="C9" s="154"/>
      <c r="D9" s="155">
        <v>48010</v>
      </c>
      <c r="E9" s="156"/>
      <c r="F9" s="157">
        <v>48105</v>
      </c>
      <c r="G9" s="158"/>
      <c r="H9" s="159"/>
    </row>
    <row r="10" spans="1:8" x14ac:dyDescent="0.2">
      <c r="A10" s="160"/>
      <c r="B10" s="161"/>
      <c r="C10" s="162"/>
      <c r="D10" s="163">
        <v>25037</v>
      </c>
      <c r="E10" s="164"/>
      <c r="F10" s="165">
        <v>24072</v>
      </c>
      <c r="G10" s="166"/>
      <c r="H10" s="167"/>
    </row>
    <row r="11" spans="1:8" x14ac:dyDescent="0.2">
      <c r="A11" s="148" t="s">
        <v>555</v>
      </c>
      <c r="B11" s="153"/>
      <c r="C11" s="154"/>
      <c r="D11" s="155">
        <v>41069</v>
      </c>
      <c r="E11" s="156"/>
      <c r="F11" s="157">
        <v>47446</v>
      </c>
      <c r="G11" s="158"/>
      <c r="H11" s="159"/>
    </row>
    <row r="12" spans="1:8" x14ac:dyDescent="0.2">
      <c r="A12" s="160"/>
      <c r="B12" s="161"/>
      <c r="C12" s="168"/>
      <c r="D12" s="163">
        <v>23008</v>
      </c>
      <c r="E12" s="164"/>
      <c r="F12" s="165">
        <v>24371</v>
      </c>
      <c r="G12" s="166"/>
      <c r="H12" s="167"/>
    </row>
    <row r="13" spans="1:8" x14ac:dyDescent="0.2">
      <c r="A13" s="148"/>
      <c r="B13" s="153"/>
      <c r="C13" s="169"/>
      <c r="D13" s="170">
        <v>47384</v>
      </c>
      <c r="E13" s="171"/>
      <c r="F13" s="172">
        <v>49210</v>
      </c>
      <c r="G13" s="173"/>
      <c r="H13" s="159"/>
    </row>
    <row r="14" spans="1:8" x14ac:dyDescent="0.2">
      <c r="A14" s="160"/>
      <c r="B14" s="161"/>
      <c r="C14" s="162"/>
      <c r="D14" s="163">
        <v>22953</v>
      </c>
      <c r="E14" s="164"/>
      <c r="F14" s="165">
        <v>25119</v>
      </c>
      <c r="G14" s="166"/>
      <c r="H14" s="167"/>
    </row>
    <row r="17" spans="1:11" x14ac:dyDescent="0.2">
      <c r="A17" s="144" t="s">
        <v>53</v>
      </c>
    </row>
    <row r="18" spans="1:11" x14ac:dyDescent="0.2">
      <c r="A18" s="174"/>
      <c r="B18" s="174" t="e">
        <f>#REF!</f>
        <v>#REF!</v>
      </c>
      <c r="C18" s="174" t="e">
        <f>#REF!</f>
        <v>#REF!</v>
      </c>
      <c r="D18" s="174" t="e">
        <f>#REF!</f>
        <v>#REF!</v>
      </c>
      <c r="E18" s="174" t="e">
        <f>#REF!</f>
        <v>#REF!</v>
      </c>
      <c r="F18" s="174" t="e">
        <f>#REF!</f>
        <v>#REF!</v>
      </c>
    </row>
    <row r="19" spans="1:11" x14ac:dyDescent="0.2">
      <c r="A19" s="174" t="s">
        <v>54</v>
      </c>
      <c r="B19" s="174" t="e">
        <f>ROUND(VALUE(SUBSTITUTE(#REF!,"▲","-")),2)</f>
        <v>#REF!</v>
      </c>
      <c r="C19" s="174" t="e">
        <f>ROUND(VALUE(SUBSTITUTE(#REF!,"▲","-")),2)</f>
        <v>#REF!</v>
      </c>
      <c r="D19" s="174" t="e">
        <f>ROUND(VALUE(SUBSTITUTE(#REF!,"▲","-")),2)</f>
        <v>#REF!</v>
      </c>
      <c r="E19" s="174" t="e">
        <f>ROUND(VALUE(SUBSTITUTE(#REF!,"▲","-")),2)</f>
        <v>#REF!</v>
      </c>
      <c r="F19" s="174" t="e">
        <f>ROUND(VALUE(SUBSTITUTE(#REF!,"▲","-")),2)</f>
        <v>#REF!</v>
      </c>
    </row>
    <row r="20" spans="1:11" x14ac:dyDescent="0.2">
      <c r="A20" s="174" t="s">
        <v>55</v>
      </c>
      <c r="B20" s="174" t="e">
        <f>ROUND(VALUE(SUBSTITUTE(#REF!,"▲","-")),2)</f>
        <v>#REF!</v>
      </c>
      <c r="C20" s="174" t="e">
        <f>ROUND(VALUE(SUBSTITUTE(#REF!,"▲","-")),2)</f>
        <v>#REF!</v>
      </c>
      <c r="D20" s="174" t="e">
        <f>ROUND(VALUE(SUBSTITUTE(#REF!,"▲","-")),2)</f>
        <v>#REF!</v>
      </c>
      <c r="E20" s="174" t="e">
        <f>ROUND(VALUE(SUBSTITUTE(#REF!,"▲","-")),2)</f>
        <v>#REF!</v>
      </c>
      <c r="F20" s="174" t="e">
        <f>ROUND(VALUE(SUBSTITUTE(#REF!,"▲","-")),2)</f>
        <v>#REF!</v>
      </c>
    </row>
    <row r="21" spans="1:11" x14ac:dyDescent="0.2">
      <c r="A21" s="174" t="s">
        <v>56</v>
      </c>
      <c r="B21" s="174" t="e">
        <f>IF(ISNUMBER(VALUE(SUBSTITUTE(#REF!,"▲","-"))),ROUND(VALUE(SUBSTITUTE(#REF!,"▲","-")),2),NA())</f>
        <v>#N/A</v>
      </c>
      <c r="C21" s="174" t="e">
        <f>IF(ISNUMBER(VALUE(SUBSTITUTE(#REF!,"▲","-"))),ROUND(VALUE(SUBSTITUTE(#REF!,"▲","-")),2),NA())</f>
        <v>#N/A</v>
      </c>
      <c r="D21" s="174" t="e">
        <f>IF(ISNUMBER(VALUE(SUBSTITUTE(#REF!,"▲","-"))),ROUND(VALUE(SUBSTITUTE(#REF!,"▲","-")),2),NA())</f>
        <v>#N/A</v>
      </c>
      <c r="E21" s="174" t="e">
        <f>IF(ISNUMBER(VALUE(SUBSTITUTE(#REF!,"▲","-"))),ROUND(VALUE(SUBSTITUTE(#REF!,"▲","-")),2),NA())</f>
        <v>#N/A</v>
      </c>
      <c r="F21" s="174" t="e">
        <f>IF(ISNUMBER(VALUE(SUBSTITUTE(#REF!,"▲","-"))),ROUND(VALUE(SUBSTITUTE(#REF!,"▲","-")),2),NA())</f>
        <v>#N/A</v>
      </c>
    </row>
    <row r="24" spans="1:11" x14ac:dyDescent="0.2">
      <c r="A24" s="144" t="s">
        <v>57</v>
      </c>
    </row>
    <row r="25" spans="1:11" x14ac:dyDescent="0.2">
      <c r="A25" s="175"/>
      <c r="B25" s="175" t="e">
        <f>#REF!</f>
        <v>#REF!</v>
      </c>
      <c r="C25" s="175"/>
      <c r="D25" s="175" t="e">
        <f>#REF!</f>
        <v>#REF!</v>
      </c>
      <c r="E25" s="175"/>
      <c r="F25" s="175" t="e">
        <f>#REF!</f>
        <v>#REF!</v>
      </c>
      <c r="G25" s="175"/>
      <c r="H25" s="175" t="e">
        <f>#REF!</f>
        <v>#REF!</v>
      </c>
      <c r="I25" s="175"/>
      <c r="J25" s="175" t="e">
        <f>#REF!</f>
        <v>#REF!</v>
      </c>
      <c r="K25" s="175"/>
    </row>
    <row r="26" spans="1:11" x14ac:dyDescent="0.2">
      <c r="A26" s="175"/>
      <c r="B26" s="175" t="s">
        <v>58</v>
      </c>
      <c r="C26" s="175" t="s">
        <v>59</v>
      </c>
      <c r="D26" s="175" t="s">
        <v>58</v>
      </c>
      <c r="E26" s="175" t="s">
        <v>59</v>
      </c>
      <c r="F26" s="175" t="s">
        <v>58</v>
      </c>
      <c r="G26" s="175" t="s">
        <v>59</v>
      </c>
      <c r="H26" s="175" t="s">
        <v>58</v>
      </c>
      <c r="I26" s="175" t="s">
        <v>59</v>
      </c>
      <c r="J26" s="175" t="s">
        <v>58</v>
      </c>
      <c r="K26" s="175" t="s">
        <v>59</v>
      </c>
    </row>
    <row r="27" spans="1:11" x14ac:dyDescent="0.2">
      <c r="A27" s="175" t="e">
        <f>IF(#REF!="",NA(),#REF!)</f>
        <v>#REF!</v>
      </c>
      <c r="B27" s="175" t="e">
        <f>IF(ROUND(VALUE(SUBSTITUTE(#REF!,"▲", "-")), 2) &lt; 0, ABS(ROUND(VALUE(SUBSTITUTE(#REF!,"▲", "-")), 2)), NA())</f>
        <v>#REF!</v>
      </c>
      <c r="C27" s="175" t="e">
        <f>IF(ROUND(VALUE(SUBSTITUTE(#REF!,"▲", "-")), 2) &gt;= 0, ABS(ROUND(VALUE(SUBSTITUTE(#REF!,"▲", "-")), 2)), NA())</f>
        <v>#REF!</v>
      </c>
      <c r="D27" s="175" t="e">
        <f>IF(ROUND(VALUE(SUBSTITUTE(#REF!,"▲", "-")), 2) &lt; 0, ABS(ROUND(VALUE(SUBSTITUTE(#REF!,"▲", "-")), 2)), NA())</f>
        <v>#REF!</v>
      </c>
      <c r="E27" s="175" t="e">
        <f>IF(ROUND(VALUE(SUBSTITUTE(#REF!,"▲", "-")), 2) &gt;= 0, ABS(ROUND(VALUE(SUBSTITUTE(#REF!,"▲", "-")), 2)), NA())</f>
        <v>#REF!</v>
      </c>
      <c r="F27" s="175" t="e">
        <f>IF(ROUND(VALUE(SUBSTITUTE(#REF!,"▲", "-")), 2) &lt; 0, ABS(ROUND(VALUE(SUBSTITUTE(#REF!,"▲", "-")), 2)), NA())</f>
        <v>#REF!</v>
      </c>
      <c r="G27" s="175" t="e">
        <f>IF(ROUND(VALUE(SUBSTITUTE(#REF!,"▲", "-")), 2) &gt;= 0, ABS(ROUND(VALUE(SUBSTITUTE(#REF!,"▲", "-")), 2)), NA())</f>
        <v>#REF!</v>
      </c>
      <c r="H27" s="175" t="e">
        <f>IF(ROUND(VALUE(SUBSTITUTE(#REF!,"▲", "-")), 2) &lt; 0, ABS(ROUND(VALUE(SUBSTITUTE(#REF!,"▲", "-")), 2)), NA())</f>
        <v>#REF!</v>
      </c>
      <c r="I27" s="175" t="e">
        <f>IF(ROUND(VALUE(SUBSTITUTE(#REF!,"▲", "-")), 2) &gt;= 0, ABS(ROUND(VALUE(SUBSTITUTE(#REF!,"▲", "-")), 2)), NA())</f>
        <v>#REF!</v>
      </c>
      <c r="J27" s="175" t="e">
        <f>IF(ROUND(VALUE(SUBSTITUTE(#REF!,"▲", "-")), 2) &lt; 0, ABS(ROUND(VALUE(SUBSTITUTE(#REF!,"▲", "-")), 2)), NA())</f>
        <v>#REF!</v>
      </c>
      <c r="K27" s="175" t="e">
        <f>IF(ROUND(VALUE(SUBSTITUTE(#REF!,"▲", "-")), 2) &gt;= 0, ABS(ROUND(VALUE(SUBSTITUTE(#REF!,"▲", "-")), 2)), NA())</f>
        <v>#REF!</v>
      </c>
    </row>
    <row r="28" spans="1:11" x14ac:dyDescent="0.2">
      <c r="A28" s="175" t="e">
        <f>IF(#REF!="",NA(),#REF!)</f>
        <v>#REF!</v>
      </c>
      <c r="B28" s="175" t="e">
        <f>IF(ROUND(VALUE(SUBSTITUTE(#REF!,"▲", "-")), 2) &lt; 0, ABS(ROUND(VALUE(SUBSTITUTE(#REF!,"▲", "-")), 2)), NA())</f>
        <v>#REF!</v>
      </c>
      <c r="C28" s="175" t="e">
        <f>IF(ROUND(VALUE(SUBSTITUTE(#REF!,"▲", "-")), 2) &gt;= 0, ABS(ROUND(VALUE(SUBSTITUTE(#REF!,"▲", "-")), 2)), NA())</f>
        <v>#REF!</v>
      </c>
      <c r="D28" s="175" t="e">
        <f>IF(ROUND(VALUE(SUBSTITUTE(#REF!,"▲", "-")), 2) &lt; 0, ABS(ROUND(VALUE(SUBSTITUTE(#REF!,"▲", "-")), 2)), NA())</f>
        <v>#REF!</v>
      </c>
      <c r="E28" s="175" t="e">
        <f>IF(ROUND(VALUE(SUBSTITUTE(#REF!,"▲", "-")), 2) &gt;= 0, ABS(ROUND(VALUE(SUBSTITUTE(#REF!,"▲", "-")), 2)), NA())</f>
        <v>#REF!</v>
      </c>
      <c r="F28" s="175" t="e">
        <f>IF(ROUND(VALUE(SUBSTITUTE(#REF!,"▲", "-")), 2) &lt; 0, ABS(ROUND(VALUE(SUBSTITUTE(#REF!,"▲", "-")), 2)), NA())</f>
        <v>#REF!</v>
      </c>
      <c r="G28" s="175" t="e">
        <f>IF(ROUND(VALUE(SUBSTITUTE(#REF!,"▲", "-")), 2) &gt;= 0, ABS(ROUND(VALUE(SUBSTITUTE(#REF!,"▲", "-")), 2)), NA())</f>
        <v>#REF!</v>
      </c>
      <c r="H28" s="175" t="e">
        <f>IF(ROUND(VALUE(SUBSTITUTE(#REF!,"▲", "-")), 2) &lt; 0, ABS(ROUND(VALUE(SUBSTITUTE(#REF!,"▲", "-")), 2)), NA())</f>
        <v>#REF!</v>
      </c>
      <c r="I28" s="175" t="e">
        <f>IF(ROUND(VALUE(SUBSTITUTE(#REF!,"▲", "-")), 2) &gt;= 0, ABS(ROUND(VALUE(SUBSTITUTE(#REF!,"▲", "-")), 2)), NA())</f>
        <v>#REF!</v>
      </c>
      <c r="J28" s="175" t="e">
        <f>IF(ROUND(VALUE(SUBSTITUTE(#REF!,"▲", "-")), 2) &lt; 0, ABS(ROUND(VALUE(SUBSTITUTE(#REF!,"▲", "-")), 2)), NA())</f>
        <v>#REF!</v>
      </c>
      <c r="K28" s="175" t="e">
        <f>IF(ROUND(VALUE(SUBSTITUTE(#REF!,"▲", "-")), 2) &gt;= 0, ABS(ROUND(VALUE(SUBSTITUTE(#REF!,"▲", "-")), 2)), NA())</f>
        <v>#REF!</v>
      </c>
    </row>
    <row r="29" spans="1:11" x14ac:dyDescent="0.2">
      <c r="A29" s="175" t="e">
        <f>IF(#REF!="",NA(),#REF!)</f>
        <v>#REF!</v>
      </c>
      <c r="B29" s="175" t="e">
        <f>IF(ROUND(VALUE(SUBSTITUTE(#REF!,"▲", "-")), 2) &lt; 0, ABS(ROUND(VALUE(SUBSTITUTE(#REF!,"▲", "-")), 2)), NA())</f>
        <v>#REF!</v>
      </c>
      <c r="C29" s="175" t="e">
        <f>IF(ROUND(VALUE(SUBSTITUTE(#REF!,"▲", "-")), 2) &gt;= 0, ABS(ROUND(VALUE(SUBSTITUTE(#REF!,"▲", "-")), 2)), NA())</f>
        <v>#REF!</v>
      </c>
      <c r="D29" s="175" t="e">
        <f>IF(ROUND(VALUE(SUBSTITUTE(#REF!,"▲", "-")), 2) &lt; 0, ABS(ROUND(VALUE(SUBSTITUTE(#REF!,"▲", "-")), 2)), NA())</f>
        <v>#REF!</v>
      </c>
      <c r="E29" s="175" t="e">
        <f>IF(ROUND(VALUE(SUBSTITUTE(#REF!,"▲", "-")), 2) &gt;= 0, ABS(ROUND(VALUE(SUBSTITUTE(#REF!,"▲", "-")), 2)), NA())</f>
        <v>#REF!</v>
      </c>
      <c r="F29" s="175" t="e">
        <f>IF(ROUND(VALUE(SUBSTITUTE(#REF!,"▲", "-")), 2) &lt; 0, ABS(ROUND(VALUE(SUBSTITUTE(#REF!,"▲", "-")), 2)), NA())</f>
        <v>#REF!</v>
      </c>
      <c r="G29" s="175" t="e">
        <f>IF(ROUND(VALUE(SUBSTITUTE(#REF!,"▲", "-")), 2) &gt;= 0, ABS(ROUND(VALUE(SUBSTITUTE(#REF!,"▲", "-")), 2)), NA())</f>
        <v>#REF!</v>
      </c>
      <c r="H29" s="175" t="e">
        <f>IF(ROUND(VALUE(SUBSTITUTE(#REF!,"▲", "-")), 2) &lt; 0, ABS(ROUND(VALUE(SUBSTITUTE(#REF!,"▲", "-")), 2)), NA())</f>
        <v>#REF!</v>
      </c>
      <c r="I29" s="175" t="e">
        <f>IF(ROUND(VALUE(SUBSTITUTE(#REF!,"▲", "-")), 2) &gt;= 0, ABS(ROUND(VALUE(SUBSTITUTE(#REF!,"▲", "-")), 2)), NA())</f>
        <v>#REF!</v>
      </c>
      <c r="J29" s="175" t="e">
        <f>IF(ROUND(VALUE(SUBSTITUTE(#REF!,"▲", "-")), 2) &lt; 0, ABS(ROUND(VALUE(SUBSTITUTE(#REF!,"▲", "-")), 2)), NA())</f>
        <v>#REF!</v>
      </c>
      <c r="K29" s="175" t="e">
        <f>IF(ROUND(VALUE(SUBSTITUTE(#REF!,"▲", "-")), 2) &gt;= 0, ABS(ROUND(VALUE(SUBSTITUTE(#REF!,"▲", "-")), 2)), NA())</f>
        <v>#REF!</v>
      </c>
    </row>
    <row r="30" spans="1:11" x14ac:dyDescent="0.2">
      <c r="A30" s="175" t="e">
        <f>IF(#REF!="",NA(),#REF!)</f>
        <v>#REF!</v>
      </c>
      <c r="B30" s="175" t="e">
        <f>IF(ROUND(VALUE(SUBSTITUTE(#REF!,"▲", "-")), 2) &lt; 0, ABS(ROUND(VALUE(SUBSTITUTE(#REF!,"▲", "-")), 2)), NA())</f>
        <v>#REF!</v>
      </c>
      <c r="C30" s="175" t="e">
        <f>IF(ROUND(VALUE(SUBSTITUTE(#REF!,"▲", "-")), 2) &gt;= 0, ABS(ROUND(VALUE(SUBSTITUTE(#REF!,"▲", "-")), 2)), NA())</f>
        <v>#REF!</v>
      </c>
      <c r="D30" s="175" t="e">
        <f>IF(ROUND(VALUE(SUBSTITUTE(#REF!,"▲", "-")), 2) &lt; 0, ABS(ROUND(VALUE(SUBSTITUTE(#REF!,"▲", "-")), 2)), NA())</f>
        <v>#REF!</v>
      </c>
      <c r="E30" s="175" t="e">
        <f>IF(ROUND(VALUE(SUBSTITUTE(#REF!,"▲", "-")), 2) &gt;= 0, ABS(ROUND(VALUE(SUBSTITUTE(#REF!,"▲", "-")), 2)), NA())</f>
        <v>#REF!</v>
      </c>
      <c r="F30" s="175" t="e">
        <f>IF(ROUND(VALUE(SUBSTITUTE(#REF!,"▲", "-")), 2) &lt; 0, ABS(ROUND(VALUE(SUBSTITUTE(#REF!,"▲", "-")), 2)), NA())</f>
        <v>#REF!</v>
      </c>
      <c r="G30" s="175" t="e">
        <f>IF(ROUND(VALUE(SUBSTITUTE(#REF!,"▲", "-")), 2) &gt;= 0, ABS(ROUND(VALUE(SUBSTITUTE(#REF!,"▲", "-")), 2)), NA())</f>
        <v>#REF!</v>
      </c>
      <c r="H30" s="175" t="e">
        <f>IF(ROUND(VALUE(SUBSTITUTE(#REF!,"▲", "-")), 2) &lt; 0, ABS(ROUND(VALUE(SUBSTITUTE(#REF!,"▲", "-")), 2)), NA())</f>
        <v>#REF!</v>
      </c>
      <c r="I30" s="175" t="e">
        <f>IF(ROUND(VALUE(SUBSTITUTE(#REF!,"▲", "-")), 2) &gt;= 0, ABS(ROUND(VALUE(SUBSTITUTE(#REF!,"▲", "-")), 2)), NA())</f>
        <v>#REF!</v>
      </c>
      <c r="J30" s="175" t="e">
        <f>IF(ROUND(VALUE(SUBSTITUTE(#REF!,"▲", "-")), 2) &lt; 0, ABS(ROUND(VALUE(SUBSTITUTE(#REF!,"▲", "-")), 2)), NA())</f>
        <v>#REF!</v>
      </c>
      <c r="K30" s="175" t="e">
        <f>IF(ROUND(VALUE(SUBSTITUTE(#REF!,"▲", "-")), 2) &gt;= 0, ABS(ROUND(VALUE(SUBSTITUTE(#REF!,"▲", "-")), 2)), NA())</f>
        <v>#REF!</v>
      </c>
    </row>
    <row r="31" spans="1:11" x14ac:dyDescent="0.2">
      <c r="A31" s="175" t="e">
        <f>IF(#REF!="",NA(),#REF!)</f>
        <v>#REF!</v>
      </c>
      <c r="B31" s="175" t="e">
        <f>IF(ROUND(VALUE(SUBSTITUTE(#REF!,"▲", "-")), 2) &lt; 0, ABS(ROUND(VALUE(SUBSTITUTE(#REF!,"▲", "-")), 2)), NA())</f>
        <v>#REF!</v>
      </c>
      <c r="C31" s="175" t="e">
        <f>IF(ROUND(VALUE(SUBSTITUTE(#REF!,"▲", "-")), 2) &gt;= 0, ABS(ROUND(VALUE(SUBSTITUTE(#REF!,"▲", "-")), 2)), NA())</f>
        <v>#REF!</v>
      </c>
      <c r="D31" s="175" t="e">
        <f>IF(ROUND(VALUE(SUBSTITUTE(#REF!,"▲", "-")), 2) &lt; 0, ABS(ROUND(VALUE(SUBSTITUTE(#REF!,"▲", "-")), 2)), NA())</f>
        <v>#REF!</v>
      </c>
      <c r="E31" s="175" t="e">
        <f>IF(ROUND(VALUE(SUBSTITUTE(#REF!,"▲", "-")), 2) &gt;= 0, ABS(ROUND(VALUE(SUBSTITUTE(#REF!,"▲", "-")), 2)), NA())</f>
        <v>#REF!</v>
      </c>
      <c r="F31" s="175" t="e">
        <f>IF(ROUND(VALUE(SUBSTITUTE(#REF!,"▲", "-")), 2) &lt; 0, ABS(ROUND(VALUE(SUBSTITUTE(#REF!,"▲", "-")), 2)), NA())</f>
        <v>#REF!</v>
      </c>
      <c r="G31" s="175" t="e">
        <f>IF(ROUND(VALUE(SUBSTITUTE(#REF!,"▲", "-")), 2) &gt;= 0, ABS(ROUND(VALUE(SUBSTITUTE(#REF!,"▲", "-")), 2)), NA())</f>
        <v>#REF!</v>
      </c>
      <c r="H31" s="175" t="e">
        <f>IF(ROUND(VALUE(SUBSTITUTE(#REF!,"▲", "-")), 2) &lt; 0, ABS(ROUND(VALUE(SUBSTITUTE(#REF!,"▲", "-")), 2)), NA())</f>
        <v>#REF!</v>
      </c>
      <c r="I31" s="175" t="e">
        <f>IF(ROUND(VALUE(SUBSTITUTE(#REF!,"▲", "-")), 2) &gt;= 0, ABS(ROUND(VALUE(SUBSTITUTE(#REF!,"▲", "-")), 2)), NA())</f>
        <v>#REF!</v>
      </c>
      <c r="J31" s="175" t="e">
        <f>IF(ROUND(VALUE(SUBSTITUTE(#REF!,"▲", "-")), 2) &lt; 0, ABS(ROUND(VALUE(SUBSTITUTE(#REF!,"▲", "-")), 2)), NA())</f>
        <v>#REF!</v>
      </c>
      <c r="K31" s="175" t="e">
        <f>IF(ROUND(VALUE(SUBSTITUTE(#REF!,"▲", "-")), 2) &gt;= 0, ABS(ROUND(VALUE(SUBSTITUTE(#REF!,"▲", "-")), 2)), NA())</f>
        <v>#REF!</v>
      </c>
    </row>
    <row r="32" spans="1:11" x14ac:dyDescent="0.2">
      <c r="A32" s="175" t="e">
        <f>IF(#REF!="",NA(),#REF!)</f>
        <v>#REF!</v>
      </c>
      <c r="B32" s="175" t="e">
        <f>IF(ROUND(VALUE(SUBSTITUTE(#REF!,"▲", "-")), 2) &lt; 0, ABS(ROUND(VALUE(SUBSTITUTE(#REF!,"▲", "-")), 2)), NA())</f>
        <v>#REF!</v>
      </c>
      <c r="C32" s="175" t="e">
        <f>IF(ROUND(VALUE(SUBSTITUTE(#REF!,"▲", "-")), 2) &gt;= 0, ABS(ROUND(VALUE(SUBSTITUTE(#REF!,"▲", "-")), 2)), NA())</f>
        <v>#REF!</v>
      </c>
      <c r="D32" s="175" t="e">
        <f>IF(ROUND(VALUE(SUBSTITUTE(#REF!,"▲", "-")), 2) &lt; 0, ABS(ROUND(VALUE(SUBSTITUTE(#REF!,"▲", "-")), 2)), NA())</f>
        <v>#REF!</v>
      </c>
      <c r="E32" s="175" t="e">
        <f>IF(ROUND(VALUE(SUBSTITUTE(#REF!,"▲", "-")), 2) &gt;= 0, ABS(ROUND(VALUE(SUBSTITUTE(#REF!,"▲", "-")), 2)), NA())</f>
        <v>#REF!</v>
      </c>
      <c r="F32" s="175" t="e">
        <f>IF(ROUND(VALUE(SUBSTITUTE(#REF!,"▲", "-")), 2) &lt; 0, ABS(ROUND(VALUE(SUBSTITUTE(#REF!,"▲", "-")), 2)), NA())</f>
        <v>#REF!</v>
      </c>
      <c r="G32" s="175" t="e">
        <f>IF(ROUND(VALUE(SUBSTITUTE(#REF!,"▲", "-")), 2) &gt;= 0, ABS(ROUND(VALUE(SUBSTITUTE(#REF!,"▲", "-")), 2)), NA())</f>
        <v>#REF!</v>
      </c>
      <c r="H32" s="175" t="e">
        <f>IF(ROUND(VALUE(SUBSTITUTE(#REF!,"▲", "-")), 2) &lt; 0, ABS(ROUND(VALUE(SUBSTITUTE(#REF!,"▲", "-")), 2)), NA())</f>
        <v>#REF!</v>
      </c>
      <c r="I32" s="175" t="e">
        <f>IF(ROUND(VALUE(SUBSTITUTE(#REF!,"▲", "-")), 2) &gt;= 0, ABS(ROUND(VALUE(SUBSTITUTE(#REF!,"▲", "-")), 2)), NA())</f>
        <v>#REF!</v>
      </c>
      <c r="J32" s="175" t="e">
        <f>IF(ROUND(VALUE(SUBSTITUTE(#REF!,"▲", "-")), 2) &lt; 0, ABS(ROUND(VALUE(SUBSTITUTE(#REF!,"▲", "-")), 2)), NA())</f>
        <v>#REF!</v>
      </c>
      <c r="K32" s="175" t="e">
        <f>IF(ROUND(VALUE(SUBSTITUTE(#REF!,"▲", "-")), 2) &gt;= 0, ABS(ROUND(VALUE(SUBSTITUTE(#REF!,"▲", "-")), 2)), NA())</f>
        <v>#REF!</v>
      </c>
    </row>
    <row r="33" spans="1:16" x14ac:dyDescent="0.2">
      <c r="A33" s="175" t="e">
        <f>IF(#REF!="",NA(),#REF!)</f>
        <v>#REF!</v>
      </c>
      <c r="B33" s="175" t="e">
        <f>IF(ROUND(VALUE(SUBSTITUTE(#REF!,"▲", "-")), 2) &lt; 0, ABS(ROUND(VALUE(SUBSTITUTE(#REF!,"▲", "-")), 2)), NA())</f>
        <v>#REF!</v>
      </c>
      <c r="C33" s="175" t="e">
        <f>IF(ROUND(VALUE(SUBSTITUTE(#REF!,"▲", "-")), 2) &gt;= 0, ABS(ROUND(VALUE(SUBSTITUTE(#REF!,"▲", "-")), 2)), NA())</f>
        <v>#REF!</v>
      </c>
      <c r="D33" s="175" t="e">
        <f>IF(ROUND(VALUE(SUBSTITUTE(#REF!,"▲", "-")), 2) &lt; 0, ABS(ROUND(VALUE(SUBSTITUTE(#REF!,"▲", "-")), 2)), NA())</f>
        <v>#REF!</v>
      </c>
      <c r="E33" s="175" t="e">
        <f>IF(ROUND(VALUE(SUBSTITUTE(#REF!,"▲", "-")), 2) &gt;= 0, ABS(ROUND(VALUE(SUBSTITUTE(#REF!,"▲", "-")), 2)), NA())</f>
        <v>#REF!</v>
      </c>
      <c r="F33" s="175" t="e">
        <f>IF(ROUND(VALUE(SUBSTITUTE(#REF!,"▲", "-")), 2) &lt; 0, ABS(ROUND(VALUE(SUBSTITUTE(#REF!,"▲", "-")), 2)), NA())</f>
        <v>#REF!</v>
      </c>
      <c r="G33" s="175" t="e">
        <f>IF(ROUND(VALUE(SUBSTITUTE(#REF!,"▲", "-")), 2) &gt;= 0, ABS(ROUND(VALUE(SUBSTITUTE(#REF!,"▲", "-")), 2)), NA())</f>
        <v>#REF!</v>
      </c>
      <c r="H33" s="175" t="e">
        <f>IF(ROUND(VALUE(SUBSTITUTE(#REF!,"▲", "-")), 2) &lt; 0, ABS(ROUND(VALUE(SUBSTITUTE(#REF!,"▲", "-")), 2)), NA())</f>
        <v>#REF!</v>
      </c>
      <c r="I33" s="175" t="e">
        <f>IF(ROUND(VALUE(SUBSTITUTE(#REF!,"▲", "-")), 2) &gt;= 0, ABS(ROUND(VALUE(SUBSTITUTE(#REF!,"▲", "-")), 2)), NA())</f>
        <v>#REF!</v>
      </c>
      <c r="J33" s="175" t="e">
        <f>IF(ROUND(VALUE(SUBSTITUTE(#REF!,"▲", "-")), 2) &lt; 0, ABS(ROUND(VALUE(SUBSTITUTE(#REF!,"▲", "-")), 2)), NA())</f>
        <v>#REF!</v>
      </c>
      <c r="K33" s="175" t="e">
        <f>IF(ROUND(VALUE(SUBSTITUTE(#REF!,"▲", "-")), 2) &gt;= 0, ABS(ROUND(VALUE(SUBSTITUTE(#REF!,"▲", "-")), 2)), NA())</f>
        <v>#REF!</v>
      </c>
    </row>
    <row r="34" spans="1:16" x14ac:dyDescent="0.2">
      <c r="A34" s="175" t="e">
        <f>IF(#REF!="",NA(),#REF!)</f>
        <v>#REF!</v>
      </c>
      <c r="B34" s="175" t="e">
        <f>IF(ROUND(VALUE(SUBSTITUTE(#REF!,"▲", "-")), 2) &lt; 0, ABS(ROUND(VALUE(SUBSTITUTE(#REF!,"▲", "-")), 2)), NA())</f>
        <v>#REF!</v>
      </c>
      <c r="C34" s="175" t="e">
        <f>IF(ROUND(VALUE(SUBSTITUTE(#REF!,"▲", "-")), 2) &gt;= 0, ABS(ROUND(VALUE(SUBSTITUTE(#REF!,"▲", "-")), 2)), NA())</f>
        <v>#REF!</v>
      </c>
      <c r="D34" s="175" t="e">
        <f>IF(ROUND(VALUE(SUBSTITUTE(#REF!,"▲", "-")), 2) &lt; 0, ABS(ROUND(VALUE(SUBSTITUTE(#REF!,"▲", "-")), 2)), NA())</f>
        <v>#REF!</v>
      </c>
      <c r="E34" s="175" t="e">
        <f>IF(ROUND(VALUE(SUBSTITUTE(#REF!,"▲", "-")), 2) &gt;= 0, ABS(ROUND(VALUE(SUBSTITUTE(#REF!,"▲", "-")), 2)), NA())</f>
        <v>#REF!</v>
      </c>
      <c r="F34" s="175" t="e">
        <f>IF(ROUND(VALUE(SUBSTITUTE(#REF!,"▲", "-")), 2) &lt; 0, ABS(ROUND(VALUE(SUBSTITUTE(#REF!,"▲", "-")), 2)), NA())</f>
        <v>#REF!</v>
      </c>
      <c r="G34" s="175" t="e">
        <f>IF(ROUND(VALUE(SUBSTITUTE(#REF!,"▲", "-")), 2) &gt;= 0, ABS(ROUND(VALUE(SUBSTITUTE(#REF!,"▲", "-")), 2)), NA())</f>
        <v>#REF!</v>
      </c>
      <c r="H34" s="175" t="e">
        <f>IF(ROUND(VALUE(SUBSTITUTE(#REF!,"▲", "-")), 2) &lt; 0, ABS(ROUND(VALUE(SUBSTITUTE(#REF!,"▲", "-")), 2)), NA())</f>
        <v>#REF!</v>
      </c>
      <c r="I34" s="175" t="e">
        <f>IF(ROUND(VALUE(SUBSTITUTE(#REF!,"▲", "-")), 2) &gt;= 0, ABS(ROUND(VALUE(SUBSTITUTE(#REF!,"▲", "-")), 2)), NA())</f>
        <v>#REF!</v>
      </c>
      <c r="J34" s="175" t="e">
        <f>IF(ROUND(VALUE(SUBSTITUTE(#REF!,"▲", "-")), 2) &lt; 0, ABS(ROUND(VALUE(SUBSTITUTE(#REF!,"▲", "-")), 2)), NA())</f>
        <v>#REF!</v>
      </c>
      <c r="K34" s="175" t="e">
        <f>IF(ROUND(VALUE(SUBSTITUTE(#REF!,"▲", "-")), 2) &gt;= 0, ABS(ROUND(VALUE(SUBSTITUTE(#REF!,"▲", "-")), 2)), NA())</f>
        <v>#REF!</v>
      </c>
    </row>
    <row r="35" spans="1:16" x14ac:dyDescent="0.2">
      <c r="A35" s="175" t="e">
        <f>IF(#REF!="",NA(),#REF!)</f>
        <v>#REF!</v>
      </c>
      <c r="B35" s="175" t="e">
        <f>IF(ROUND(VALUE(SUBSTITUTE(#REF!,"▲", "-")), 2) &lt; 0, ABS(ROUND(VALUE(SUBSTITUTE(#REF!,"▲", "-")), 2)), NA())</f>
        <v>#REF!</v>
      </c>
      <c r="C35" s="175" t="e">
        <f>IF(ROUND(VALUE(SUBSTITUTE(#REF!,"▲", "-")), 2) &gt;= 0, ABS(ROUND(VALUE(SUBSTITUTE(#REF!,"▲", "-")), 2)), NA())</f>
        <v>#REF!</v>
      </c>
      <c r="D35" s="175" t="e">
        <f>IF(ROUND(VALUE(SUBSTITUTE(#REF!,"▲", "-")), 2) &lt; 0, ABS(ROUND(VALUE(SUBSTITUTE(#REF!,"▲", "-")), 2)), NA())</f>
        <v>#REF!</v>
      </c>
      <c r="E35" s="175" t="e">
        <f>IF(ROUND(VALUE(SUBSTITUTE(#REF!,"▲", "-")), 2) &gt;= 0, ABS(ROUND(VALUE(SUBSTITUTE(#REF!,"▲", "-")), 2)), NA())</f>
        <v>#REF!</v>
      </c>
      <c r="F35" s="175" t="e">
        <f>IF(ROUND(VALUE(SUBSTITUTE(#REF!,"▲", "-")), 2) &lt; 0, ABS(ROUND(VALUE(SUBSTITUTE(#REF!,"▲", "-")), 2)), NA())</f>
        <v>#REF!</v>
      </c>
      <c r="G35" s="175" t="e">
        <f>IF(ROUND(VALUE(SUBSTITUTE(#REF!,"▲", "-")), 2) &gt;= 0, ABS(ROUND(VALUE(SUBSTITUTE(#REF!,"▲", "-")), 2)), NA())</f>
        <v>#REF!</v>
      </c>
      <c r="H35" s="175" t="e">
        <f>IF(ROUND(VALUE(SUBSTITUTE(#REF!,"▲", "-")), 2) &lt; 0, ABS(ROUND(VALUE(SUBSTITUTE(#REF!,"▲", "-")), 2)), NA())</f>
        <v>#REF!</v>
      </c>
      <c r="I35" s="175" t="e">
        <f>IF(ROUND(VALUE(SUBSTITUTE(#REF!,"▲", "-")), 2) &gt;= 0, ABS(ROUND(VALUE(SUBSTITUTE(#REF!,"▲", "-")), 2)), NA())</f>
        <v>#REF!</v>
      </c>
      <c r="J35" s="175" t="e">
        <f>IF(ROUND(VALUE(SUBSTITUTE(#REF!,"▲", "-")), 2) &lt; 0, ABS(ROUND(VALUE(SUBSTITUTE(#REF!,"▲", "-")), 2)), NA())</f>
        <v>#REF!</v>
      </c>
      <c r="K35" s="175" t="e">
        <f>IF(ROUND(VALUE(SUBSTITUTE(#REF!,"▲", "-")), 2) &gt;= 0, ABS(ROUND(VALUE(SUBSTITUTE(#REF!,"▲", "-")), 2)), NA())</f>
        <v>#REF!</v>
      </c>
    </row>
    <row r="36" spans="1:16" x14ac:dyDescent="0.2">
      <c r="A36" s="175" t="e">
        <f>IF(#REF!="",NA(),#REF!)</f>
        <v>#REF!</v>
      </c>
      <c r="B36" s="175" t="e">
        <f>IF(ROUND(VALUE(SUBSTITUTE(#REF!,"▲", "-")), 2) &lt; 0, ABS(ROUND(VALUE(SUBSTITUTE(#REF!,"▲", "-")), 2)), NA())</f>
        <v>#REF!</v>
      </c>
      <c r="C36" s="175" t="e">
        <f>IF(ROUND(VALUE(SUBSTITUTE(#REF!,"▲", "-")), 2) &gt;= 0, ABS(ROUND(VALUE(SUBSTITUTE(#REF!,"▲", "-")), 2)), NA())</f>
        <v>#REF!</v>
      </c>
      <c r="D36" s="175" t="e">
        <f>IF(ROUND(VALUE(SUBSTITUTE(#REF!,"▲", "-")), 2) &lt; 0, ABS(ROUND(VALUE(SUBSTITUTE(#REF!,"▲", "-")), 2)), NA())</f>
        <v>#REF!</v>
      </c>
      <c r="E36" s="175" t="e">
        <f>IF(ROUND(VALUE(SUBSTITUTE(#REF!,"▲", "-")), 2) &gt;= 0, ABS(ROUND(VALUE(SUBSTITUTE(#REF!,"▲", "-")), 2)), NA())</f>
        <v>#REF!</v>
      </c>
      <c r="F36" s="175" t="e">
        <f>IF(ROUND(VALUE(SUBSTITUTE(#REF!,"▲", "-")), 2) &lt; 0, ABS(ROUND(VALUE(SUBSTITUTE(#REF!,"▲", "-")), 2)), NA())</f>
        <v>#REF!</v>
      </c>
      <c r="G36" s="175" t="e">
        <f>IF(ROUND(VALUE(SUBSTITUTE(#REF!,"▲", "-")), 2) &gt;= 0, ABS(ROUND(VALUE(SUBSTITUTE(#REF!,"▲", "-")), 2)), NA())</f>
        <v>#REF!</v>
      </c>
      <c r="H36" s="175" t="e">
        <f>IF(ROUND(VALUE(SUBSTITUTE(#REF!,"▲", "-")), 2) &lt; 0, ABS(ROUND(VALUE(SUBSTITUTE(#REF!,"▲", "-")), 2)), NA())</f>
        <v>#REF!</v>
      </c>
      <c r="I36" s="175" t="e">
        <f>IF(ROUND(VALUE(SUBSTITUTE(#REF!,"▲", "-")), 2) &gt;= 0, ABS(ROUND(VALUE(SUBSTITUTE(#REF!,"▲", "-")), 2)), NA())</f>
        <v>#REF!</v>
      </c>
      <c r="J36" s="175" t="e">
        <f>IF(ROUND(VALUE(SUBSTITUTE(#REF!,"▲", "-")), 2) &lt; 0, ABS(ROUND(VALUE(SUBSTITUTE(#REF!,"▲", "-")), 2)), NA())</f>
        <v>#REF!</v>
      </c>
      <c r="K36" s="175" t="e">
        <f>IF(ROUND(VALUE(SUBSTITUTE(#REF!,"▲", "-")), 2) &gt;= 0, ABS(ROUND(VALUE(SUBSTITUTE(#REF!,"▲", "-")), 2)), NA())</f>
        <v>#REF!</v>
      </c>
    </row>
    <row r="39" spans="1:16" x14ac:dyDescent="0.2">
      <c r="A39" s="144" t="s">
        <v>60</v>
      </c>
    </row>
    <row r="40" spans="1:16" x14ac:dyDescent="0.2">
      <c r="A40" s="176"/>
      <c r="B40" s="176" t="e">
        <f>#REF!</f>
        <v>#REF!</v>
      </c>
      <c r="C40" s="176"/>
      <c r="D40" s="176"/>
      <c r="E40" s="176" t="e">
        <f>#REF!</f>
        <v>#REF!</v>
      </c>
      <c r="F40" s="176"/>
      <c r="G40" s="176"/>
      <c r="H40" s="176" t="e">
        <f>#REF!</f>
        <v>#REF!</v>
      </c>
      <c r="I40" s="176"/>
      <c r="J40" s="176"/>
      <c r="K40" s="176" t="e">
        <f>#REF!</f>
        <v>#REF!</v>
      </c>
      <c r="L40" s="176"/>
      <c r="M40" s="176"/>
      <c r="N40" s="176" t="e">
        <f>#REF!</f>
        <v>#REF!</v>
      </c>
      <c r="O40" s="176"/>
      <c r="P40" s="176"/>
    </row>
    <row r="41" spans="1:16" x14ac:dyDescent="0.2">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2">
      <c r="A42" s="176" t="s">
        <v>63</v>
      </c>
      <c r="B42" s="176"/>
      <c r="C42" s="176"/>
      <c r="D42" s="176" t="e">
        <f>#REF!</f>
        <v>#REF!</v>
      </c>
      <c r="E42" s="176"/>
      <c r="F42" s="176"/>
      <c r="G42" s="176" t="e">
        <f>#REF!</f>
        <v>#REF!</v>
      </c>
      <c r="H42" s="176"/>
      <c r="I42" s="176"/>
      <c r="J42" s="176" t="e">
        <f>#REF!</f>
        <v>#REF!</v>
      </c>
      <c r="K42" s="176"/>
      <c r="L42" s="176"/>
      <c r="M42" s="176" t="e">
        <f>#REF!</f>
        <v>#REF!</v>
      </c>
      <c r="N42" s="176"/>
      <c r="O42" s="176"/>
      <c r="P42" s="176" t="e">
        <f>#REF!</f>
        <v>#REF!</v>
      </c>
    </row>
    <row r="43" spans="1:16" x14ac:dyDescent="0.2">
      <c r="A43" s="176" t="s">
        <v>64</v>
      </c>
      <c r="B43" s="176" t="e">
        <f>#REF!</f>
        <v>#REF!</v>
      </c>
      <c r="C43" s="176"/>
      <c r="D43" s="176"/>
      <c r="E43" s="176" t="e">
        <f>#REF!</f>
        <v>#REF!</v>
      </c>
      <c r="F43" s="176"/>
      <c r="G43" s="176"/>
      <c r="H43" s="176" t="e">
        <f>#REF!</f>
        <v>#REF!</v>
      </c>
      <c r="I43" s="176"/>
      <c r="J43" s="176"/>
      <c r="K43" s="176" t="e">
        <f>#REF!</f>
        <v>#REF!</v>
      </c>
      <c r="L43" s="176"/>
      <c r="M43" s="176"/>
      <c r="N43" s="176" t="e">
        <f>#REF!</f>
        <v>#REF!</v>
      </c>
      <c r="O43" s="176"/>
      <c r="P43" s="176"/>
    </row>
    <row r="44" spans="1:16" x14ac:dyDescent="0.2">
      <c r="A44" s="176" t="s">
        <v>65</v>
      </c>
      <c r="B44" s="176" t="e">
        <f>#REF!</f>
        <v>#REF!</v>
      </c>
      <c r="C44" s="176"/>
      <c r="D44" s="176"/>
      <c r="E44" s="176" t="e">
        <f>#REF!</f>
        <v>#REF!</v>
      </c>
      <c r="F44" s="176"/>
      <c r="G44" s="176"/>
      <c r="H44" s="176" t="e">
        <f>#REF!</f>
        <v>#REF!</v>
      </c>
      <c r="I44" s="176"/>
      <c r="J44" s="176"/>
      <c r="K44" s="176" t="e">
        <f>#REF!</f>
        <v>#REF!</v>
      </c>
      <c r="L44" s="176"/>
      <c r="M44" s="176"/>
      <c r="N44" s="176" t="e">
        <f>#REF!</f>
        <v>#REF!</v>
      </c>
      <c r="O44" s="176"/>
      <c r="P44" s="176"/>
    </row>
    <row r="45" spans="1:16" x14ac:dyDescent="0.2">
      <c r="A45" s="176" t="s">
        <v>66</v>
      </c>
      <c r="B45" s="176" t="e">
        <f>#REF!</f>
        <v>#REF!</v>
      </c>
      <c r="C45" s="176"/>
      <c r="D45" s="176"/>
      <c r="E45" s="176" t="e">
        <f>#REF!</f>
        <v>#REF!</v>
      </c>
      <c r="F45" s="176"/>
      <c r="G45" s="176"/>
      <c r="H45" s="176" t="e">
        <f>#REF!</f>
        <v>#REF!</v>
      </c>
      <c r="I45" s="176"/>
      <c r="J45" s="176"/>
      <c r="K45" s="176" t="e">
        <f>#REF!</f>
        <v>#REF!</v>
      </c>
      <c r="L45" s="176"/>
      <c r="M45" s="176"/>
      <c r="N45" s="176" t="e">
        <f>#REF!</f>
        <v>#REF!</v>
      </c>
      <c r="O45" s="176"/>
      <c r="P45" s="176"/>
    </row>
    <row r="46" spans="1:16" x14ac:dyDescent="0.2">
      <c r="A46" s="176" t="s">
        <v>67</v>
      </c>
      <c r="B46" s="176" t="e">
        <f>#REF!</f>
        <v>#REF!</v>
      </c>
      <c r="C46" s="176"/>
      <c r="D46" s="176"/>
      <c r="E46" s="176" t="e">
        <f>#REF!</f>
        <v>#REF!</v>
      </c>
      <c r="F46" s="176"/>
      <c r="G46" s="176"/>
      <c r="H46" s="176" t="e">
        <f>#REF!</f>
        <v>#REF!</v>
      </c>
      <c r="I46" s="176"/>
      <c r="J46" s="176"/>
      <c r="K46" s="176" t="e">
        <f>#REF!</f>
        <v>#REF!</v>
      </c>
      <c r="L46" s="176"/>
      <c r="M46" s="176"/>
      <c r="N46" s="176" t="e">
        <f>#REF!</f>
        <v>#REF!</v>
      </c>
      <c r="O46" s="176"/>
      <c r="P46" s="176"/>
    </row>
    <row r="47" spans="1:16" x14ac:dyDescent="0.2">
      <c r="A47" s="176" t="s">
        <v>68</v>
      </c>
      <c r="B47" s="176" t="e">
        <f>#REF!</f>
        <v>#REF!</v>
      </c>
      <c r="C47" s="176"/>
      <c r="D47" s="176"/>
      <c r="E47" s="176" t="e">
        <f>#REF!</f>
        <v>#REF!</v>
      </c>
      <c r="F47" s="176"/>
      <c r="G47" s="176"/>
      <c r="H47" s="176" t="e">
        <f>#REF!</f>
        <v>#REF!</v>
      </c>
      <c r="I47" s="176"/>
      <c r="J47" s="176"/>
      <c r="K47" s="176" t="e">
        <f>#REF!</f>
        <v>#REF!</v>
      </c>
      <c r="L47" s="176"/>
      <c r="M47" s="176"/>
      <c r="N47" s="176" t="e">
        <f>#REF!</f>
        <v>#REF!</v>
      </c>
      <c r="O47" s="176"/>
      <c r="P47" s="176"/>
    </row>
    <row r="48" spans="1:16" x14ac:dyDescent="0.2">
      <c r="A48" s="176" t="s">
        <v>69</v>
      </c>
      <c r="B48" s="176" t="e">
        <f>#REF!</f>
        <v>#REF!</v>
      </c>
      <c r="C48" s="176"/>
      <c r="D48" s="176"/>
      <c r="E48" s="176" t="e">
        <f>#REF!</f>
        <v>#REF!</v>
      </c>
      <c r="F48" s="176"/>
      <c r="G48" s="176"/>
      <c r="H48" s="176" t="e">
        <f>#REF!</f>
        <v>#REF!</v>
      </c>
      <c r="I48" s="176"/>
      <c r="J48" s="176"/>
      <c r="K48" s="176" t="e">
        <f>#REF!</f>
        <v>#REF!</v>
      </c>
      <c r="L48" s="176"/>
      <c r="M48" s="176"/>
      <c r="N48" s="176" t="e">
        <f>#REF!</f>
        <v>#REF!</v>
      </c>
      <c r="O48" s="176"/>
      <c r="P48" s="176"/>
    </row>
    <row r="49" spans="1:16" x14ac:dyDescent="0.2">
      <c r="A49" s="176" t="s">
        <v>70</v>
      </c>
      <c r="B49" s="176" t="e">
        <f>#REF!</f>
        <v>#REF!</v>
      </c>
      <c r="C49" s="176"/>
      <c r="D49" s="176"/>
      <c r="E49" s="176" t="e">
        <f>#REF!</f>
        <v>#REF!</v>
      </c>
      <c r="F49" s="176"/>
      <c r="G49" s="176"/>
      <c r="H49" s="176" t="e">
        <f>#REF!</f>
        <v>#REF!</v>
      </c>
      <c r="I49" s="176"/>
      <c r="J49" s="176"/>
      <c r="K49" s="176" t="e">
        <f>#REF!</f>
        <v>#REF!</v>
      </c>
      <c r="L49" s="176"/>
      <c r="M49" s="176"/>
      <c r="N49" s="176" t="e">
        <f>#REF!</f>
        <v>#REF!</v>
      </c>
      <c r="O49" s="176"/>
      <c r="P49" s="176"/>
    </row>
    <row r="50" spans="1:16" x14ac:dyDescent="0.2">
      <c r="A50" s="176" t="s">
        <v>71</v>
      </c>
      <c r="B50" s="176" t="e">
        <f>NA()</f>
        <v>#N/A</v>
      </c>
      <c r="C50" s="176" t="e">
        <f>IF(ISNUMBER(#REF!),#REF!,NA())</f>
        <v>#N/A</v>
      </c>
      <c r="D50" s="176" t="e">
        <f>NA()</f>
        <v>#N/A</v>
      </c>
      <c r="E50" s="176" t="e">
        <f>NA()</f>
        <v>#N/A</v>
      </c>
      <c r="F50" s="176" t="e">
        <f>IF(ISNUMBER(#REF!),#REF!,NA())</f>
        <v>#N/A</v>
      </c>
      <c r="G50" s="176" t="e">
        <f>NA()</f>
        <v>#N/A</v>
      </c>
      <c r="H50" s="176" t="e">
        <f>NA()</f>
        <v>#N/A</v>
      </c>
      <c r="I50" s="176" t="e">
        <f>IF(ISNUMBER(#REF!),#REF!,NA())</f>
        <v>#N/A</v>
      </c>
      <c r="J50" s="176" t="e">
        <f>NA()</f>
        <v>#N/A</v>
      </c>
      <c r="K50" s="176" t="e">
        <f>NA()</f>
        <v>#N/A</v>
      </c>
      <c r="L50" s="176" t="e">
        <f>IF(ISNUMBER(#REF!),#REF!,NA())</f>
        <v>#N/A</v>
      </c>
      <c r="M50" s="176" t="e">
        <f>NA()</f>
        <v>#N/A</v>
      </c>
      <c r="N50" s="176" t="e">
        <f>NA()</f>
        <v>#N/A</v>
      </c>
      <c r="O50" s="176" t="e">
        <f>IF(ISNUMBER(#REF!),#REF!,NA())</f>
        <v>#N/A</v>
      </c>
      <c r="P50" s="176" t="e">
        <f>NA()</f>
        <v>#N/A</v>
      </c>
    </row>
    <row r="53" spans="1:16" x14ac:dyDescent="0.2">
      <c r="A53" s="144" t="s">
        <v>72</v>
      </c>
    </row>
    <row r="54" spans="1:16" x14ac:dyDescent="0.2">
      <c r="A54" s="175"/>
      <c r="B54" s="175" t="e">
        <f>#REF!</f>
        <v>#REF!</v>
      </c>
      <c r="C54" s="175"/>
      <c r="D54" s="175"/>
      <c r="E54" s="175" t="e">
        <f>#REF!</f>
        <v>#REF!</v>
      </c>
      <c r="F54" s="175"/>
      <c r="G54" s="175"/>
      <c r="H54" s="175" t="e">
        <f>#REF!</f>
        <v>#REF!</v>
      </c>
      <c r="I54" s="175"/>
      <c r="J54" s="175"/>
      <c r="K54" s="175" t="e">
        <f>#REF!</f>
        <v>#REF!</v>
      </c>
      <c r="L54" s="175"/>
      <c r="M54" s="175"/>
      <c r="N54" s="175" t="e">
        <f>#REF!</f>
        <v>#REF!</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44</v>
      </c>
      <c r="B56" s="175"/>
      <c r="C56" s="175"/>
      <c r="D56" s="175" t="e">
        <f>#REF!</f>
        <v>#REF!</v>
      </c>
      <c r="E56" s="175"/>
      <c r="F56" s="175"/>
      <c r="G56" s="175" t="e">
        <f>#REF!</f>
        <v>#REF!</v>
      </c>
      <c r="H56" s="175"/>
      <c r="I56" s="175"/>
      <c r="J56" s="175" t="e">
        <f>#REF!</f>
        <v>#REF!</v>
      </c>
      <c r="K56" s="175"/>
      <c r="L56" s="175"/>
      <c r="M56" s="175" t="e">
        <f>#REF!</f>
        <v>#REF!</v>
      </c>
      <c r="N56" s="175"/>
      <c r="O56" s="175"/>
      <c r="P56" s="175" t="e">
        <f>#REF!</f>
        <v>#REF!</v>
      </c>
    </row>
    <row r="57" spans="1:16" x14ac:dyDescent="0.2">
      <c r="A57" s="175" t="s">
        <v>43</v>
      </c>
      <c r="B57" s="175"/>
      <c r="C57" s="175"/>
      <c r="D57" s="175" t="e">
        <f>#REF!</f>
        <v>#REF!</v>
      </c>
      <c r="E57" s="175"/>
      <c r="F57" s="175"/>
      <c r="G57" s="175" t="e">
        <f>#REF!</f>
        <v>#REF!</v>
      </c>
      <c r="H57" s="175"/>
      <c r="I57" s="175"/>
      <c r="J57" s="175" t="e">
        <f>#REF!</f>
        <v>#REF!</v>
      </c>
      <c r="K57" s="175"/>
      <c r="L57" s="175"/>
      <c r="M57" s="175" t="e">
        <f>#REF!</f>
        <v>#REF!</v>
      </c>
      <c r="N57" s="175"/>
      <c r="O57" s="175"/>
      <c r="P57" s="175" t="e">
        <f>#REF!</f>
        <v>#REF!</v>
      </c>
    </row>
    <row r="58" spans="1:16" x14ac:dyDescent="0.2">
      <c r="A58" s="175" t="s">
        <v>42</v>
      </c>
      <c r="B58" s="175"/>
      <c r="C58" s="175"/>
      <c r="D58" s="175" t="e">
        <f>#REF!</f>
        <v>#REF!</v>
      </c>
      <c r="E58" s="175"/>
      <c r="F58" s="175"/>
      <c r="G58" s="175" t="e">
        <f>#REF!</f>
        <v>#REF!</v>
      </c>
      <c r="H58" s="175"/>
      <c r="I58" s="175"/>
      <c r="J58" s="175" t="e">
        <f>#REF!</f>
        <v>#REF!</v>
      </c>
      <c r="K58" s="175"/>
      <c r="L58" s="175"/>
      <c r="M58" s="175" t="e">
        <f>#REF!</f>
        <v>#REF!</v>
      </c>
      <c r="N58" s="175"/>
      <c r="O58" s="175"/>
      <c r="P58" s="175" t="e">
        <f>#REF!</f>
        <v>#REF!</v>
      </c>
    </row>
    <row r="59" spans="1:16" x14ac:dyDescent="0.2">
      <c r="A59" s="175" t="s">
        <v>40</v>
      </c>
      <c r="B59" s="175" t="e">
        <f>#REF!</f>
        <v>#REF!</v>
      </c>
      <c r="C59" s="175"/>
      <c r="D59" s="175"/>
      <c r="E59" s="175" t="e">
        <f>#REF!</f>
        <v>#REF!</v>
      </c>
      <c r="F59" s="175"/>
      <c r="G59" s="175"/>
      <c r="H59" s="175" t="e">
        <f>#REF!</f>
        <v>#REF!</v>
      </c>
      <c r="I59" s="175"/>
      <c r="J59" s="175"/>
      <c r="K59" s="175" t="e">
        <f>#REF!</f>
        <v>#REF!</v>
      </c>
      <c r="L59" s="175"/>
      <c r="M59" s="175"/>
      <c r="N59" s="175" t="e">
        <f>#REF!</f>
        <v>#REF!</v>
      </c>
      <c r="O59" s="175"/>
      <c r="P59" s="175"/>
    </row>
    <row r="60" spans="1:16" x14ac:dyDescent="0.2">
      <c r="A60" s="175" t="s">
        <v>39</v>
      </c>
      <c r="B60" s="175" t="e">
        <f>#REF!</f>
        <v>#REF!</v>
      </c>
      <c r="C60" s="175"/>
      <c r="D60" s="175"/>
      <c r="E60" s="175" t="e">
        <f>#REF!</f>
        <v>#REF!</v>
      </c>
      <c r="F60" s="175"/>
      <c r="G60" s="175"/>
      <c r="H60" s="175" t="e">
        <f>#REF!</f>
        <v>#REF!</v>
      </c>
      <c r="I60" s="175"/>
      <c r="J60" s="175"/>
      <c r="K60" s="175" t="e">
        <f>#REF!</f>
        <v>#REF!</v>
      </c>
      <c r="L60" s="175"/>
      <c r="M60" s="175"/>
      <c r="N60" s="175" t="e">
        <f>#REF!</f>
        <v>#REF!</v>
      </c>
      <c r="O60" s="175"/>
      <c r="P60" s="175"/>
    </row>
    <row r="61" spans="1:16" x14ac:dyDescent="0.2">
      <c r="A61" s="175" t="s">
        <v>37</v>
      </c>
      <c r="B61" s="175" t="e">
        <f>#REF!</f>
        <v>#REF!</v>
      </c>
      <c r="C61" s="175"/>
      <c r="D61" s="175"/>
      <c r="E61" s="175" t="e">
        <f>#REF!</f>
        <v>#REF!</v>
      </c>
      <c r="F61" s="175"/>
      <c r="G61" s="175"/>
      <c r="H61" s="175" t="e">
        <f>#REF!</f>
        <v>#REF!</v>
      </c>
      <c r="I61" s="175"/>
      <c r="J61" s="175"/>
      <c r="K61" s="175" t="e">
        <f>#REF!</f>
        <v>#REF!</v>
      </c>
      <c r="L61" s="175"/>
      <c r="M61" s="175"/>
      <c r="N61" s="175" t="e">
        <f>#REF!</f>
        <v>#REF!</v>
      </c>
      <c r="O61" s="175"/>
      <c r="P61" s="175"/>
    </row>
    <row r="62" spans="1:16" x14ac:dyDescent="0.2">
      <c r="A62" s="175" t="s">
        <v>36</v>
      </c>
      <c r="B62" s="175" t="e">
        <f>#REF!</f>
        <v>#REF!</v>
      </c>
      <c r="C62" s="175"/>
      <c r="D62" s="175"/>
      <c r="E62" s="175" t="e">
        <f>#REF!</f>
        <v>#REF!</v>
      </c>
      <c r="F62" s="175"/>
      <c r="G62" s="175"/>
      <c r="H62" s="175" t="e">
        <f>#REF!</f>
        <v>#REF!</v>
      </c>
      <c r="I62" s="175"/>
      <c r="J62" s="175"/>
      <c r="K62" s="175" t="e">
        <f>#REF!</f>
        <v>#REF!</v>
      </c>
      <c r="L62" s="175"/>
      <c r="M62" s="175"/>
      <c r="N62" s="175" t="e">
        <f>#REF!</f>
        <v>#REF!</v>
      </c>
      <c r="O62" s="175"/>
      <c r="P62" s="175"/>
    </row>
    <row r="63" spans="1:16" x14ac:dyDescent="0.2">
      <c r="A63" s="175" t="s">
        <v>35</v>
      </c>
      <c r="B63" s="175" t="e">
        <f>#REF!</f>
        <v>#REF!</v>
      </c>
      <c r="C63" s="175"/>
      <c r="D63" s="175"/>
      <c r="E63" s="175" t="e">
        <f>#REF!</f>
        <v>#REF!</v>
      </c>
      <c r="F63" s="175"/>
      <c r="G63" s="175"/>
      <c r="H63" s="175" t="e">
        <f>#REF!</f>
        <v>#REF!</v>
      </c>
      <c r="I63" s="175"/>
      <c r="J63" s="175"/>
      <c r="K63" s="175" t="e">
        <f>#REF!</f>
        <v>#REF!</v>
      </c>
      <c r="L63" s="175"/>
      <c r="M63" s="175"/>
      <c r="N63" s="175" t="e">
        <f>#REF!</f>
        <v>#REF!</v>
      </c>
      <c r="O63" s="175"/>
      <c r="P63" s="175"/>
    </row>
    <row r="64" spans="1:16" x14ac:dyDescent="0.2">
      <c r="A64" s="175" t="s">
        <v>34</v>
      </c>
      <c r="B64" s="175" t="e">
        <f>#REF!</f>
        <v>#REF!</v>
      </c>
      <c r="C64" s="175"/>
      <c r="D64" s="175"/>
      <c r="E64" s="175" t="e">
        <f>#REF!</f>
        <v>#REF!</v>
      </c>
      <c r="F64" s="175"/>
      <c r="G64" s="175"/>
      <c r="H64" s="175" t="e">
        <f>#REF!</f>
        <v>#REF!</v>
      </c>
      <c r="I64" s="175"/>
      <c r="J64" s="175"/>
      <c r="K64" s="175" t="e">
        <f>#REF!</f>
        <v>#REF!</v>
      </c>
      <c r="L64" s="175"/>
      <c r="M64" s="175"/>
      <c r="N64" s="175" t="e">
        <f>#REF!</f>
        <v>#REF!</v>
      </c>
      <c r="O64" s="175"/>
      <c r="P64" s="175"/>
    </row>
    <row r="65" spans="1:16" x14ac:dyDescent="0.2">
      <c r="A65" s="175" t="s">
        <v>33</v>
      </c>
      <c r="B65" s="175" t="e">
        <f>#REF!</f>
        <v>#REF!</v>
      </c>
      <c r="C65" s="175"/>
      <c r="D65" s="175"/>
      <c r="E65" s="175" t="e">
        <f>#REF!</f>
        <v>#REF!</v>
      </c>
      <c r="F65" s="175"/>
      <c r="G65" s="175"/>
      <c r="H65" s="175" t="e">
        <f>#REF!</f>
        <v>#REF!</v>
      </c>
      <c r="I65" s="175"/>
      <c r="J65" s="175"/>
      <c r="K65" s="175" t="e">
        <f>#REF!</f>
        <v>#REF!</v>
      </c>
      <c r="L65" s="175"/>
      <c r="M65" s="175"/>
      <c r="N65" s="175" t="e">
        <f>#REF!</f>
        <v>#REF!</v>
      </c>
      <c r="O65" s="175"/>
      <c r="P65" s="175"/>
    </row>
    <row r="66" spans="1:16" x14ac:dyDescent="0.2">
      <c r="A66" s="175" t="s">
        <v>32</v>
      </c>
      <c r="B66" s="175" t="e">
        <f>#REF!</f>
        <v>#REF!</v>
      </c>
      <c r="C66" s="175"/>
      <c r="D66" s="175"/>
      <c r="E66" s="175" t="e">
        <f>#REF!</f>
        <v>#REF!</v>
      </c>
      <c r="F66" s="175"/>
      <c r="G66" s="175"/>
      <c r="H66" s="175" t="e">
        <f>#REF!</f>
        <v>#REF!</v>
      </c>
      <c r="I66" s="175"/>
      <c r="J66" s="175"/>
      <c r="K66" s="175" t="e">
        <f>#REF!</f>
        <v>#REF!</v>
      </c>
      <c r="L66" s="175"/>
      <c r="M66" s="175"/>
      <c r="N66" s="175" t="e">
        <f>#REF!</f>
        <v>#REF!</v>
      </c>
      <c r="O66" s="175"/>
      <c r="P66" s="175"/>
    </row>
    <row r="67" spans="1:16" x14ac:dyDescent="0.2">
      <c r="A67" s="175" t="s">
        <v>75</v>
      </c>
      <c r="B67" s="175" t="e">
        <f>NA()</f>
        <v>#N/A</v>
      </c>
      <c r="C67" s="175" t="e">
        <f>IF(ISNUMBER(#REF!), IF(#REF! &lt; 0, 0,#REF!), NA())</f>
        <v>#N/A</v>
      </c>
      <c r="D67" s="175" t="e">
        <f>NA()</f>
        <v>#N/A</v>
      </c>
      <c r="E67" s="175" t="e">
        <f>NA()</f>
        <v>#N/A</v>
      </c>
      <c r="F67" s="175" t="e">
        <f>IF(ISNUMBER(#REF!), IF(#REF! &lt; 0, 0,#REF!), NA())</f>
        <v>#N/A</v>
      </c>
      <c r="G67" s="175" t="e">
        <f>NA()</f>
        <v>#N/A</v>
      </c>
      <c r="H67" s="175" t="e">
        <f>NA()</f>
        <v>#N/A</v>
      </c>
      <c r="I67" s="175" t="e">
        <f>IF(ISNUMBER(#REF!), IF(#REF! &lt; 0, 0,#REF!), NA())</f>
        <v>#N/A</v>
      </c>
      <c r="J67" s="175" t="e">
        <f>NA()</f>
        <v>#N/A</v>
      </c>
      <c r="K67" s="175" t="e">
        <f>NA()</f>
        <v>#N/A</v>
      </c>
      <c r="L67" s="175" t="e">
        <f>IF(ISNUMBER(#REF!), IF(#REF! &lt; 0, 0,#REF!), NA())</f>
        <v>#N/A</v>
      </c>
      <c r="M67" s="175" t="e">
        <f>NA()</f>
        <v>#N/A</v>
      </c>
      <c r="N67" s="175" t="e">
        <f>NA()</f>
        <v>#N/A</v>
      </c>
      <c r="O67" s="175" t="e">
        <f>IF(ISNUMBER(#REF!), IF(#REF! &lt; 0, 0,#REF!), NA())</f>
        <v>#N/A</v>
      </c>
      <c r="P67" s="175" t="e">
        <f>NA()</f>
        <v>#N/A</v>
      </c>
    </row>
    <row r="70" spans="1:16" x14ac:dyDescent="0.2">
      <c r="A70" s="177" t="s">
        <v>76</v>
      </c>
      <c r="B70" s="177"/>
      <c r="C70" s="177"/>
      <c r="D70" s="177"/>
      <c r="E70" s="177"/>
      <c r="F70" s="177"/>
    </row>
    <row r="71" spans="1:16" x14ac:dyDescent="0.2">
      <c r="A71" s="178"/>
      <c r="B71" s="178" t="e">
        <f>#REF!</f>
        <v>#REF!</v>
      </c>
      <c r="C71" s="178" t="e">
        <f>#REF!</f>
        <v>#REF!</v>
      </c>
      <c r="D71" s="178" t="e">
        <f>#REF!</f>
        <v>#REF!</v>
      </c>
    </row>
    <row r="72" spans="1:16" x14ac:dyDescent="0.2">
      <c r="A72" s="178" t="s">
        <v>77</v>
      </c>
      <c r="B72" s="179" t="e">
        <f>#REF!</f>
        <v>#REF!</v>
      </c>
      <c r="C72" s="179" t="e">
        <f>#REF!</f>
        <v>#REF!</v>
      </c>
      <c r="D72" s="179" t="e">
        <f>#REF!</f>
        <v>#REF!</v>
      </c>
    </row>
    <row r="73" spans="1:16" x14ac:dyDescent="0.2">
      <c r="A73" s="178" t="s">
        <v>78</v>
      </c>
      <c r="B73" s="179" t="e">
        <f>#REF!</f>
        <v>#REF!</v>
      </c>
      <c r="C73" s="179" t="e">
        <f>#REF!</f>
        <v>#REF!</v>
      </c>
      <c r="D73" s="179" t="e">
        <f>#REF!</f>
        <v>#REF!</v>
      </c>
    </row>
    <row r="74" spans="1:16" x14ac:dyDescent="0.2">
      <c r="A74" s="178" t="s">
        <v>79</v>
      </c>
      <c r="B74" s="179" t="e">
        <f>#REF!</f>
        <v>#REF!</v>
      </c>
      <c r="C74" s="179" t="e">
        <f>#REF!</f>
        <v>#REF!</v>
      </c>
      <c r="D74" s="179" t="e">
        <f>#REF!</f>
        <v>#REF!</v>
      </c>
    </row>
  </sheetData>
  <sheetProtection algorithmName="SHA-512" hashValue="XXaATfErfat7uh/Xk83zOx38eWtEg/OTU1nefWS901zvkfydp2L4w9TjXUG0h+BY+B8z2KjNB6KMIhkbC1gjBg==" saltValue="ifuusCObyNbEnmFqk87H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1" t="s">
        <v>217</v>
      </c>
      <c r="DI1" s="602"/>
      <c r="DJ1" s="602"/>
      <c r="DK1" s="602"/>
      <c r="DL1" s="602"/>
      <c r="DM1" s="602"/>
      <c r="DN1" s="603"/>
      <c r="DO1" s="214"/>
      <c r="DP1" s="601" t="s">
        <v>218</v>
      </c>
      <c r="DQ1" s="602"/>
      <c r="DR1" s="602"/>
      <c r="DS1" s="602"/>
      <c r="DT1" s="602"/>
      <c r="DU1" s="602"/>
      <c r="DV1" s="602"/>
      <c r="DW1" s="602"/>
      <c r="DX1" s="602"/>
      <c r="DY1" s="602"/>
      <c r="DZ1" s="602"/>
      <c r="EA1" s="602"/>
      <c r="EB1" s="602"/>
      <c r="EC1" s="603"/>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4" t="s">
        <v>220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221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4" t="s">
        <v>222</v>
      </c>
      <c r="CE3" s="605"/>
      <c r="CF3" s="605"/>
      <c r="CG3" s="605"/>
      <c r="CH3" s="605"/>
      <c r="CI3" s="605"/>
      <c r="CJ3" s="605"/>
      <c r="CK3" s="605"/>
      <c r="CL3" s="605"/>
      <c r="CM3" s="605"/>
      <c r="CN3" s="605"/>
      <c r="CO3" s="605"/>
      <c r="CP3" s="605"/>
      <c r="CQ3" s="605"/>
      <c r="CR3" s="605"/>
      <c r="CS3" s="605"/>
      <c r="CT3" s="605"/>
      <c r="CU3" s="605"/>
      <c r="CV3" s="605"/>
      <c r="CW3" s="605"/>
      <c r="CX3" s="605"/>
      <c r="CY3" s="605"/>
      <c r="CZ3" s="605"/>
      <c r="DA3" s="605"/>
      <c r="DB3" s="605"/>
      <c r="DC3" s="605"/>
      <c r="DD3" s="605"/>
      <c r="DE3" s="605"/>
      <c r="DF3" s="605"/>
      <c r="DG3" s="605"/>
      <c r="DH3" s="605"/>
      <c r="DI3" s="605"/>
      <c r="DJ3" s="605"/>
      <c r="DK3" s="605"/>
      <c r="DL3" s="605"/>
      <c r="DM3" s="605"/>
      <c r="DN3" s="605"/>
      <c r="DO3" s="605"/>
      <c r="DP3" s="605"/>
      <c r="DQ3" s="605"/>
      <c r="DR3" s="605"/>
      <c r="DS3" s="605"/>
      <c r="DT3" s="605"/>
      <c r="DU3" s="605"/>
      <c r="DV3" s="605"/>
      <c r="DW3" s="605"/>
      <c r="DX3" s="605"/>
      <c r="DY3" s="605"/>
      <c r="DZ3" s="605"/>
      <c r="EA3" s="605"/>
      <c r="EB3" s="605"/>
      <c r="EC3" s="606"/>
    </row>
    <row r="4" spans="2:143" ht="11.25" customHeight="1" x14ac:dyDescent="0.2">
      <c r="B4" s="604" t="s">
        <v>1</v>
      </c>
      <c r="C4" s="605"/>
      <c r="D4" s="605"/>
      <c r="E4" s="605"/>
      <c r="F4" s="605"/>
      <c r="G4" s="605"/>
      <c r="H4" s="605"/>
      <c r="I4" s="605"/>
      <c r="J4" s="605"/>
      <c r="K4" s="605"/>
      <c r="L4" s="605"/>
      <c r="M4" s="605"/>
      <c r="N4" s="605"/>
      <c r="O4" s="605"/>
      <c r="P4" s="605"/>
      <c r="Q4" s="606"/>
      <c r="R4" s="604" t="s">
        <v>223</v>
      </c>
      <c r="S4" s="605"/>
      <c r="T4" s="605"/>
      <c r="U4" s="605"/>
      <c r="V4" s="605"/>
      <c r="W4" s="605"/>
      <c r="X4" s="605"/>
      <c r="Y4" s="606"/>
      <c r="Z4" s="604" t="s">
        <v>224</v>
      </c>
      <c r="AA4" s="605"/>
      <c r="AB4" s="605"/>
      <c r="AC4" s="606"/>
      <c r="AD4" s="604" t="s">
        <v>225</v>
      </c>
      <c r="AE4" s="605"/>
      <c r="AF4" s="605"/>
      <c r="AG4" s="605"/>
      <c r="AH4" s="605"/>
      <c r="AI4" s="605"/>
      <c r="AJ4" s="605"/>
      <c r="AK4" s="606"/>
      <c r="AL4" s="604" t="s">
        <v>224</v>
      </c>
      <c r="AM4" s="605"/>
      <c r="AN4" s="605"/>
      <c r="AO4" s="606"/>
      <c r="AP4" s="607" t="s">
        <v>226</v>
      </c>
      <c r="AQ4" s="607"/>
      <c r="AR4" s="607"/>
      <c r="AS4" s="607"/>
      <c r="AT4" s="607"/>
      <c r="AU4" s="607"/>
      <c r="AV4" s="607"/>
      <c r="AW4" s="607"/>
      <c r="AX4" s="607"/>
      <c r="AY4" s="607"/>
      <c r="AZ4" s="607"/>
      <c r="BA4" s="607"/>
      <c r="BB4" s="607"/>
      <c r="BC4" s="607"/>
      <c r="BD4" s="607"/>
      <c r="BE4" s="607"/>
      <c r="BF4" s="607"/>
      <c r="BG4" s="607" t="s">
        <v>227</v>
      </c>
      <c r="BH4" s="607"/>
      <c r="BI4" s="607"/>
      <c r="BJ4" s="607"/>
      <c r="BK4" s="607"/>
      <c r="BL4" s="607"/>
      <c r="BM4" s="607"/>
      <c r="BN4" s="607"/>
      <c r="BO4" s="607" t="s">
        <v>224</v>
      </c>
      <c r="BP4" s="607"/>
      <c r="BQ4" s="607"/>
      <c r="BR4" s="607"/>
      <c r="BS4" s="607" t="s">
        <v>228</v>
      </c>
      <c r="BT4" s="607"/>
      <c r="BU4" s="607"/>
      <c r="BV4" s="607"/>
      <c r="BW4" s="607"/>
      <c r="BX4" s="607"/>
      <c r="BY4" s="607"/>
      <c r="BZ4" s="607"/>
      <c r="CA4" s="607"/>
      <c r="CB4" s="607"/>
      <c r="CD4" s="604" t="s">
        <v>229</v>
      </c>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5"/>
      <c r="DH4" s="605"/>
      <c r="DI4" s="605"/>
      <c r="DJ4" s="605"/>
      <c r="DK4" s="605"/>
      <c r="DL4" s="605"/>
      <c r="DM4" s="605"/>
      <c r="DN4" s="605"/>
      <c r="DO4" s="605"/>
      <c r="DP4" s="605"/>
      <c r="DQ4" s="605"/>
      <c r="DR4" s="605"/>
      <c r="DS4" s="605"/>
      <c r="DT4" s="605"/>
      <c r="DU4" s="605"/>
      <c r="DV4" s="605"/>
      <c r="DW4" s="605"/>
      <c r="DX4" s="605"/>
      <c r="DY4" s="605"/>
      <c r="DZ4" s="605"/>
      <c r="EA4" s="605"/>
      <c r="EB4" s="605"/>
      <c r="EC4" s="606"/>
    </row>
    <row r="5" spans="2:143" ht="11.25" customHeight="1" x14ac:dyDescent="0.2">
      <c r="B5" s="608" t="s">
        <v>230</v>
      </c>
      <c r="C5" s="609"/>
      <c r="D5" s="609"/>
      <c r="E5" s="609"/>
      <c r="F5" s="609"/>
      <c r="G5" s="609"/>
      <c r="H5" s="609"/>
      <c r="I5" s="609"/>
      <c r="J5" s="609"/>
      <c r="K5" s="609"/>
      <c r="L5" s="609"/>
      <c r="M5" s="609"/>
      <c r="N5" s="609"/>
      <c r="O5" s="609"/>
      <c r="P5" s="609"/>
      <c r="Q5" s="610"/>
      <c r="R5" s="611">
        <v>59138443</v>
      </c>
      <c r="S5" s="612"/>
      <c r="T5" s="612"/>
      <c r="U5" s="612"/>
      <c r="V5" s="612"/>
      <c r="W5" s="612"/>
      <c r="X5" s="612"/>
      <c r="Y5" s="613"/>
      <c r="Z5" s="614">
        <v>32.700000000000003</v>
      </c>
      <c r="AA5" s="614"/>
      <c r="AB5" s="614"/>
      <c r="AC5" s="614"/>
      <c r="AD5" s="615">
        <v>54596032</v>
      </c>
      <c r="AE5" s="615"/>
      <c r="AF5" s="615"/>
      <c r="AG5" s="615"/>
      <c r="AH5" s="615"/>
      <c r="AI5" s="615"/>
      <c r="AJ5" s="615"/>
      <c r="AK5" s="615"/>
      <c r="AL5" s="616">
        <v>63</v>
      </c>
      <c r="AM5" s="617"/>
      <c r="AN5" s="617"/>
      <c r="AO5" s="618"/>
      <c r="AP5" s="608" t="s">
        <v>231</v>
      </c>
      <c r="AQ5" s="609"/>
      <c r="AR5" s="609"/>
      <c r="AS5" s="609"/>
      <c r="AT5" s="609"/>
      <c r="AU5" s="609"/>
      <c r="AV5" s="609"/>
      <c r="AW5" s="609"/>
      <c r="AX5" s="609"/>
      <c r="AY5" s="609"/>
      <c r="AZ5" s="609"/>
      <c r="BA5" s="609"/>
      <c r="BB5" s="609"/>
      <c r="BC5" s="609"/>
      <c r="BD5" s="609"/>
      <c r="BE5" s="609"/>
      <c r="BF5" s="610"/>
      <c r="BG5" s="622">
        <v>52904353</v>
      </c>
      <c r="BH5" s="623"/>
      <c r="BI5" s="623"/>
      <c r="BJ5" s="623"/>
      <c r="BK5" s="623"/>
      <c r="BL5" s="623"/>
      <c r="BM5" s="623"/>
      <c r="BN5" s="624"/>
      <c r="BO5" s="625">
        <v>89.5</v>
      </c>
      <c r="BP5" s="625"/>
      <c r="BQ5" s="625"/>
      <c r="BR5" s="625"/>
      <c r="BS5" s="626">
        <v>414120</v>
      </c>
      <c r="BT5" s="626"/>
      <c r="BU5" s="626"/>
      <c r="BV5" s="626"/>
      <c r="BW5" s="626"/>
      <c r="BX5" s="626"/>
      <c r="BY5" s="626"/>
      <c r="BZ5" s="626"/>
      <c r="CA5" s="626"/>
      <c r="CB5" s="630"/>
      <c r="CD5" s="604" t="s">
        <v>226</v>
      </c>
      <c r="CE5" s="605"/>
      <c r="CF5" s="605"/>
      <c r="CG5" s="605"/>
      <c r="CH5" s="605"/>
      <c r="CI5" s="605"/>
      <c r="CJ5" s="605"/>
      <c r="CK5" s="605"/>
      <c r="CL5" s="605"/>
      <c r="CM5" s="605"/>
      <c r="CN5" s="605"/>
      <c r="CO5" s="605"/>
      <c r="CP5" s="605"/>
      <c r="CQ5" s="606"/>
      <c r="CR5" s="604" t="s">
        <v>232</v>
      </c>
      <c r="CS5" s="605"/>
      <c r="CT5" s="605"/>
      <c r="CU5" s="605"/>
      <c r="CV5" s="605"/>
      <c r="CW5" s="605"/>
      <c r="CX5" s="605"/>
      <c r="CY5" s="606"/>
      <c r="CZ5" s="604" t="s">
        <v>224</v>
      </c>
      <c r="DA5" s="605"/>
      <c r="DB5" s="605"/>
      <c r="DC5" s="606"/>
      <c r="DD5" s="604" t="s">
        <v>233</v>
      </c>
      <c r="DE5" s="605"/>
      <c r="DF5" s="605"/>
      <c r="DG5" s="605"/>
      <c r="DH5" s="605"/>
      <c r="DI5" s="605"/>
      <c r="DJ5" s="605"/>
      <c r="DK5" s="605"/>
      <c r="DL5" s="605"/>
      <c r="DM5" s="605"/>
      <c r="DN5" s="605"/>
      <c r="DO5" s="605"/>
      <c r="DP5" s="606"/>
      <c r="DQ5" s="604" t="s">
        <v>234</v>
      </c>
      <c r="DR5" s="605"/>
      <c r="DS5" s="605"/>
      <c r="DT5" s="605"/>
      <c r="DU5" s="605"/>
      <c r="DV5" s="605"/>
      <c r="DW5" s="605"/>
      <c r="DX5" s="605"/>
      <c r="DY5" s="605"/>
      <c r="DZ5" s="605"/>
      <c r="EA5" s="605"/>
      <c r="EB5" s="605"/>
      <c r="EC5" s="606"/>
    </row>
    <row r="6" spans="2:143" ht="11.25" customHeight="1" x14ac:dyDescent="0.2">
      <c r="B6" s="619" t="s">
        <v>235</v>
      </c>
      <c r="C6" s="620"/>
      <c r="D6" s="620"/>
      <c r="E6" s="620"/>
      <c r="F6" s="620"/>
      <c r="G6" s="620"/>
      <c r="H6" s="620"/>
      <c r="I6" s="620"/>
      <c r="J6" s="620"/>
      <c r="K6" s="620"/>
      <c r="L6" s="620"/>
      <c r="M6" s="620"/>
      <c r="N6" s="620"/>
      <c r="O6" s="620"/>
      <c r="P6" s="620"/>
      <c r="Q6" s="621"/>
      <c r="R6" s="622">
        <v>673302</v>
      </c>
      <c r="S6" s="623"/>
      <c r="T6" s="623"/>
      <c r="U6" s="623"/>
      <c r="V6" s="623"/>
      <c r="W6" s="623"/>
      <c r="X6" s="623"/>
      <c r="Y6" s="624"/>
      <c r="Z6" s="625">
        <v>0.4</v>
      </c>
      <c r="AA6" s="625"/>
      <c r="AB6" s="625"/>
      <c r="AC6" s="625"/>
      <c r="AD6" s="626">
        <v>673302</v>
      </c>
      <c r="AE6" s="626"/>
      <c r="AF6" s="626"/>
      <c r="AG6" s="626"/>
      <c r="AH6" s="626"/>
      <c r="AI6" s="626"/>
      <c r="AJ6" s="626"/>
      <c r="AK6" s="626"/>
      <c r="AL6" s="627">
        <v>0.8</v>
      </c>
      <c r="AM6" s="628"/>
      <c r="AN6" s="628"/>
      <c r="AO6" s="629"/>
      <c r="AP6" s="619" t="s">
        <v>236</v>
      </c>
      <c r="AQ6" s="620"/>
      <c r="AR6" s="620"/>
      <c r="AS6" s="620"/>
      <c r="AT6" s="620"/>
      <c r="AU6" s="620"/>
      <c r="AV6" s="620"/>
      <c r="AW6" s="620"/>
      <c r="AX6" s="620"/>
      <c r="AY6" s="620"/>
      <c r="AZ6" s="620"/>
      <c r="BA6" s="620"/>
      <c r="BB6" s="620"/>
      <c r="BC6" s="620"/>
      <c r="BD6" s="620"/>
      <c r="BE6" s="620"/>
      <c r="BF6" s="621"/>
      <c r="BG6" s="622">
        <v>52904353</v>
      </c>
      <c r="BH6" s="623"/>
      <c r="BI6" s="623"/>
      <c r="BJ6" s="623"/>
      <c r="BK6" s="623"/>
      <c r="BL6" s="623"/>
      <c r="BM6" s="623"/>
      <c r="BN6" s="624"/>
      <c r="BO6" s="625">
        <v>89.5</v>
      </c>
      <c r="BP6" s="625"/>
      <c r="BQ6" s="625"/>
      <c r="BR6" s="625"/>
      <c r="BS6" s="626">
        <v>414120</v>
      </c>
      <c r="BT6" s="626"/>
      <c r="BU6" s="626"/>
      <c r="BV6" s="626"/>
      <c r="BW6" s="626"/>
      <c r="BX6" s="626"/>
      <c r="BY6" s="626"/>
      <c r="BZ6" s="626"/>
      <c r="CA6" s="626"/>
      <c r="CB6" s="630"/>
      <c r="CD6" s="608" t="s">
        <v>237</v>
      </c>
      <c r="CE6" s="609"/>
      <c r="CF6" s="609"/>
      <c r="CG6" s="609"/>
      <c r="CH6" s="609"/>
      <c r="CI6" s="609"/>
      <c r="CJ6" s="609"/>
      <c r="CK6" s="609"/>
      <c r="CL6" s="609"/>
      <c r="CM6" s="609"/>
      <c r="CN6" s="609"/>
      <c r="CO6" s="609"/>
      <c r="CP6" s="609"/>
      <c r="CQ6" s="610"/>
      <c r="CR6" s="622">
        <v>787270</v>
      </c>
      <c r="CS6" s="623"/>
      <c r="CT6" s="623"/>
      <c r="CU6" s="623"/>
      <c r="CV6" s="623"/>
      <c r="CW6" s="623"/>
      <c r="CX6" s="623"/>
      <c r="CY6" s="624"/>
      <c r="CZ6" s="616">
        <v>0.5</v>
      </c>
      <c r="DA6" s="617"/>
      <c r="DB6" s="617"/>
      <c r="DC6" s="633"/>
      <c r="DD6" s="631" t="s">
        <v>238</v>
      </c>
      <c r="DE6" s="623"/>
      <c r="DF6" s="623"/>
      <c r="DG6" s="623"/>
      <c r="DH6" s="623"/>
      <c r="DI6" s="623"/>
      <c r="DJ6" s="623"/>
      <c r="DK6" s="623"/>
      <c r="DL6" s="623"/>
      <c r="DM6" s="623"/>
      <c r="DN6" s="623"/>
      <c r="DO6" s="623"/>
      <c r="DP6" s="624"/>
      <c r="DQ6" s="631">
        <v>776838</v>
      </c>
      <c r="DR6" s="623"/>
      <c r="DS6" s="623"/>
      <c r="DT6" s="623"/>
      <c r="DU6" s="623"/>
      <c r="DV6" s="623"/>
      <c r="DW6" s="623"/>
      <c r="DX6" s="623"/>
      <c r="DY6" s="623"/>
      <c r="DZ6" s="623"/>
      <c r="EA6" s="623"/>
      <c r="EB6" s="623"/>
      <c r="EC6" s="632"/>
    </row>
    <row r="7" spans="2:143" ht="11.25" customHeight="1" x14ac:dyDescent="0.2">
      <c r="B7" s="619" t="s">
        <v>239</v>
      </c>
      <c r="C7" s="620"/>
      <c r="D7" s="620"/>
      <c r="E7" s="620"/>
      <c r="F7" s="620"/>
      <c r="G7" s="620"/>
      <c r="H7" s="620"/>
      <c r="I7" s="620"/>
      <c r="J7" s="620"/>
      <c r="K7" s="620"/>
      <c r="L7" s="620"/>
      <c r="M7" s="620"/>
      <c r="N7" s="620"/>
      <c r="O7" s="620"/>
      <c r="P7" s="620"/>
      <c r="Q7" s="621"/>
      <c r="R7" s="622">
        <v>19455</v>
      </c>
      <c r="S7" s="623"/>
      <c r="T7" s="623"/>
      <c r="U7" s="623"/>
      <c r="V7" s="623"/>
      <c r="W7" s="623"/>
      <c r="X7" s="623"/>
      <c r="Y7" s="624"/>
      <c r="Z7" s="625">
        <v>0</v>
      </c>
      <c r="AA7" s="625"/>
      <c r="AB7" s="625"/>
      <c r="AC7" s="625"/>
      <c r="AD7" s="626">
        <v>19455</v>
      </c>
      <c r="AE7" s="626"/>
      <c r="AF7" s="626"/>
      <c r="AG7" s="626"/>
      <c r="AH7" s="626"/>
      <c r="AI7" s="626"/>
      <c r="AJ7" s="626"/>
      <c r="AK7" s="626"/>
      <c r="AL7" s="627">
        <v>0</v>
      </c>
      <c r="AM7" s="628"/>
      <c r="AN7" s="628"/>
      <c r="AO7" s="629"/>
      <c r="AP7" s="619" t="s">
        <v>240</v>
      </c>
      <c r="AQ7" s="620"/>
      <c r="AR7" s="620"/>
      <c r="AS7" s="620"/>
      <c r="AT7" s="620"/>
      <c r="AU7" s="620"/>
      <c r="AV7" s="620"/>
      <c r="AW7" s="620"/>
      <c r="AX7" s="620"/>
      <c r="AY7" s="620"/>
      <c r="AZ7" s="620"/>
      <c r="BA7" s="620"/>
      <c r="BB7" s="620"/>
      <c r="BC7" s="620"/>
      <c r="BD7" s="620"/>
      <c r="BE7" s="620"/>
      <c r="BF7" s="621"/>
      <c r="BG7" s="622">
        <v>26212610</v>
      </c>
      <c r="BH7" s="623"/>
      <c r="BI7" s="623"/>
      <c r="BJ7" s="623"/>
      <c r="BK7" s="623"/>
      <c r="BL7" s="623"/>
      <c r="BM7" s="623"/>
      <c r="BN7" s="624"/>
      <c r="BO7" s="625">
        <v>44.3</v>
      </c>
      <c r="BP7" s="625"/>
      <c r="BQ7" s="625"/>
      <c r="BR7" s="625"/>
      <c r="BS7" s="626">
        <v>414120</v>
      </c>
      <c r="BT7" s="626"/>
      <c r="BU7" s="626"/>
      <c r="BV7" s="626"/>
      <c r="BW7" s="626"/>
      <c r="BX7" s="626"/>
      <c r="BY7" s="626"/>
      <c r="BZ7" s="626"/>
      <c r="CA7" s="626"/>
      <c r="CB7" s="630"/>
      <c r="CD7" s="619" t="s">
        <v>241</v>
      </c>
      <c r="CE7" s="620"/>
      <c r="CF7" s="620"/>
      <c r="CG7" s="620"/>
      <c r="CH7" s="620"/>
      <c r="CI7" s="620"/>
      <c r="CJ7" s="620"/>
      <c r="CK7" s="620"/>
      <c r="CL7" s="620"/>
      <c r="CM7" s="620"/>
      <c r="CN7" s="620"/>
      <c r="CO7" s="620"/>
      <c r="CP7" s="620"/>
      <c r="CQ7" s="621"/>
      <c r="CR7" s="622">
        <v>16780130</v>
      </c>
      <c r="CS7" s="623"/>
      <c r="CT7" s="623"/>
      <c r="CU7" s="623"/>
      <c r="CV7" s="623"/>
      <c r="CW7" s="623"/>
      <c r="CX7" s="623"/>
      <c r="CY7" s="624"/>
      <c r="CZ7" s="625">
        <v>9.6999999999999993</v>
      </c>
      <c r="DA7" s="625"/>
      <c r="DB7" s="625"/>
      <c r="DC7" s="625"/>
      <c r="DD7" s="631">
        <v>902425</v>
      </c>
      <c r="DE7" s="623"/>
      <c r="DF7" s="623"/>
      <c r="DG7" s="623"/>
      <c r="DH7" s="623"/>
      <c r="DI7" s="623"/>
      <c r="DJ7" s="623"/>
      <c r="DK7" s="623"/>
      <c r="DL7" s="623"/>
      <c r="DM7" s="623"/>
      <c r="DN7" s="623"/>
      <c r="DO7" s="623"/>
      <c r="DP7" s="624"/>
      <c r="DQ7" s="631">
        <v>14028301</v>
      </c>
      <c r="DR7" s="623"/>
      <c r="DS7" s="623"/>
      <c r="DT7" s="623"/>
      <c r="DU7" s="623"/>
      <c r="DV7" s="623"/>
      <c r="DW7" s="623"/>
      <c r="DX7" s="623"/>
      <c r="DY7" s="623"/>
      <c r="DZ7" s="623"/>
      <c r="EA7" s="623"/>
      <c r="EB7" s="623"/>
      <c r="EC7" s="632"/>
    </row>
    <row r="8" spans="2:143" ht="11.25" customHeight="1" x14ac:dyDescent="0.2">
      <c r="B8" s="619" t="s">
        <v>242</v>
      </c>
      <c r="C8" s="620"/>
      <c r="D8" s="620"/>
      <c r="E8" s="620"/>
      <c r="F8" s="620"/>
      <c r="G8" s="620"/>
      <c r="H8" s="620"/>
      <c r="I8" s="620"/>
      <c r="J8" s="620"/>
      <c r="K8" s="620"/>
      <c r="L8" s="620"/>
      <c r="M8" s="620"/>
      <c r="N8" s="620"/>
      <c r="O8" s="620"/>
      <c r="P8" s="620"/>
      <c r="Q8" s="621"/>
      <c r="R8" s="622">
        <v>390335</v>
      </c>
      <c r="S8" s="623"/>
      <c r="T8" s="623"/>
      <c r="U8" s="623"/>
      <c r="V8" s="623"/>
      <c r="W8" s="623"/>
      <c r="X8" s="623"/>
      <c r="Y8" s="624"/>
      <c r="Z8" s="625">
        <v>0.2</v>
      </c>
      <c r="AA8" s="625"/>
      <c r="AB8" s="625"/>
      <c r="AC8" s="625"/>
      <c r="AD8" s="626">
        <v>390335</v>
      </c>
      <c r="AE8" s="626"/>
      <c r="AF8" s="626"/>
      <c r="AG8" s="626"/>
      <c r="AH8" s="626"/>
      <c r="AI8" s="626"/>
      <c r="AJ8" s="626"/>
      <c r="AK8" s="626"/>
      <c r="AL8" s="627">
        <v>0.5</v>
      </c>
      <c r="AM8" s="628"/>
      <c r="AN8" s="628"/>
      <c r="AO8" s="629"/>
      <c r="AP8" s="619" t="s">
        <v>243</v>
      </c>
      <c r="AQ8" s="620"/>
      <c r="AR8" s="620"/>
      <c r="AS8" s="620"/>
      <c r="AT8" s="620"/>
      <c r="AU8" s="620"/>
      <c r="AV8" s="620"/>
      <c r="AW8" s="620"/>
      <c r="AX8" s="620"/>
      <c r="AY8" s="620"/>
      <c r="AZ8" s="620"/>
      <c r="BA8" s="620"/>
      <c r="BB8" s="620"/>
      <c r="BC8" s="620"/>
      <c r="BD8" s="620"/>
      <c r="BE8" s="620"/>
      <c r="BF8" s="621"/>
      <c r="BG8" s="622">
        <v>690436</v>
      </c>
      <c r="BH8" s="623"/>
      <c r="BI8" s="623"/>
      <c r="BJ8" s="623"/>
      <c r="BK8" s="623"/>
      <c r="BL8" s="623"/>
      <c r="BM8" s="623"/>
      <c r="BN8" s="624"/>
      <c r="BO8" s="625">
        <v>1.2</v>
      </c>
      <c r="BP8" s="625"/>
      <c r="BQ8" s="625"/>
      <c r="BR8" s="625"/>
      <c r="BS8" s="626" t="s">
        <v>238</v>
      </c>
      <c r="BT8" s="626"/>
      <c r="BU8" s="626"/>
      <c r="BV8" s="626"/>
      <c r="BW8" s="626"/>
      <c r="BX8" s="626"/>
      <c r="BY8" s="626"/>
      <c r="BZ8" s="626"/>
      <c r="CA8" s="626"/>
      <c r="CB8" s="630"/>
      <c r="CD8" s="619" t="s">
        <v>244</v>
      </c>
      <c r="CE8" s="620"/>
      <c r="CF8" s="620"/>
      <c r="CG8" s="620"/>
      <c r="CH8" s="620"/>
      <c r="CI8" s="620"/>
      <c r="CJ8" s="620"/>
      <c r="CK8" s="620"/>
      <c r="CL8" s="620"/>
      <c r="CM8" s="620"/>
      <c r="CN8" s="620"/>
      <c r="CO8" s="620"/>
      <c r="CP8" s="620"/>
      <c r="CQ8" s="621"/>
      <c r="CR8" s="622">
        <v>67127960</v>
      </c>
      <c r="CS8" s="623"/>
      <c r="CT8" s="623"/>
      <c r="CU8" s="623"/>
      <c r="CV8" s="623"/>
      <c r="CW8" s="623"/>
      <c r="CX8" s="623"/>
      <c r="CY8" s="624"/>
      <c r="CZ8" s="625">
        <v>38.700000000000003</v>
      </c>
      <c r="DA8" s="625"/>
      <c r="DB8" s="625"/>
      <c r="DC8" s="625"/>
      <c r="DD8" s="631">
        <v>660199</v>
      </c>
      <c r="DE8" s="623"/>
      <c r="DF8" s="623"/>
      <c r="DG8" s="623"/>
      <c r="DH8" s="623"/>
      <c r="DI8" s="623"/>
      <c r="DJ8" s="623"/>
      <c r="DK8" s="623"/>
      <c r="DL8" s="623"/>
      <c r="DM8" s="623"/>
      <c r="DN8" s="623"/>
      <c r="DO8" s="623"/>
      <c r="DP8" s="624"/>
      <c r="DQ8" s="631">
        <v>33647280</v>
      </c>
      <c r="DR8" s="623"/>
      <c r="DS8" s="623"/>
      <c r="DT8" s="623"/>
      <c r="DU8" s="623"/>
      <c r="DV8" s="623"/>
      <c r="DW8" s="623"/>
      <c r="DX8" s="623"/>
      <c r="DY8" s="623"/>
      <c r="DZ8" s="623"/>
      <c r="EA8" s="623"/>
      <c r="EB8" s="623"/>
      <c r="EC8" s="632"/>
    </row>
    <row r="9" spans="2:143" ht="11.25" customHeight="1" x14ac:dyDescent="0.2">
      <c r="B9" s="619" t="s">
        <v>245</v>
      </c>
      <c r="C9" s="620"/>
      <c r="D9" s="620"/>
      <c r="E9" s="620"/>
      <c r="F9" s="620"/>
      <c r="G9" s="620"/>
      <c r="H9" s="620"/>
      <c r="I9" s="620"/>
      <c r="J9" s="620"/>
      <c r="K9" s="620"/>
      <c r="L9" s="620"/>
      <c r="M9" s="620"/>
      <c r="N9" s="620"/>
      <c r="O9" s="620"/>
      <c r="P9" s="620"/>
      <c r="Q9" s="621"/>
      <c r="R9" s="622">
        <v>298432</v>
      </c>
      <c r="S9" s="623"/>
      <c r="T9" s="623"/>
      <c r="U9" s="623"/>
      <c r="V9" s="623"/>
      <c r="W9" s="623"/>
      <c r="X9" s="623"/>
      <c r="Y9" s="624"/>
      <c r="Z9" s="625">
        <v>0.2</v>
      </c>
      <c r="AA9" s="625"/>
      <c r="AB9" s="625"/>
      <c r="AC9" s="625"/>
      <c r="AD9" s="626">
        <v>298432</v>
      </c>
      <c r="AE9" s="626"/>
      <c r="AF9" s="626"/>
      <c r="AG9" s="626"/>
      <c r="AH9" s="626"/>
      <c r="AI9" s="626"/>
      <c r="AJ9" s="626"/>
      <c r="AK9" s="626"/>
      <c r="AL9" s="627">
        <v>0.3</v>
      </c>
      <c r="AM9" s="628"/>
      <c r="AN9" s="628"/>
      <c r="AO9" s="629"/>
      <c r="AP9" s="619" t="s">
        <v>246</v>
      </c>
      <c r="AQ9" s="620"/>
      <c r="AR9" s="620"/>
      <c r="AS9" s="620"/>
      <c r="AT9" s="620"/>
      <c r="AU9" s="620"/>
      <c r="AV9" s="620"/>
      <c r="AW9" s="620"/>
      <c r="AX9" s="620"/>
      <c r="AY9" s="620"/>
      <c r="AZ9" s="620"/>
      <c r="BA9" s="620"/>
      <c r="BB9" s="620"/>
      <c r="BC9" s="620"/>
      <c r="BD9" s="620"/>
      <c r="BE9" s="620"/>
      <c r="BF9" s="621"/>
      <c r="BG9" s="622">
        <v>22619912</v>
      </c>
      <c r="BH9" s="623"/>
      <c r="BI9" s="623"/>
      <c r="BJ9" s="623"/>
      <c r="BK9" s="623"/>
      <c r="BL9" s="623"/>
      <c r="BM9" s="623"/>
      <c r="BN9" s="624"/>
      <c r="BO9" s="625">
        <v>38.200000000000003</v>
      </c>
      <c r="BP9" s="625"/>
      <c r="BQ9" s="625"/>
      <c r="BR9" s="625"/>
      <c r="BS9" s="626" t="s">
        <v>128</v>
      </c>
      <c r="BT9" s="626"/>
      <c r="BU9" s="626"/>
      <c r="BV9" s="626"/>
      <c r="BW9" s="626"/>
      <c r="BX9" s="626"/>
      <c r="BY9" s="626"/>
      <c r="BZ9" s="626"/>
      <c r="CA9" s="626"/>
      <c r="CB9" s="630"/>
      <c r="CD9" s="619" t="s">
        <v>247</v>
      </c>
      <c r="CE9" s="620"/>
      <c r="CF9" s="620"/>
      <c r="CG9" s="620"/>
      <c r="CH9" s="620"/>
      <c r="CI9" s="620"/>
      <c r="CJ9" s="620"/>
      <c r="CK9" s="620"/>
      <c r="CL9" s="620"/>
      <c r="CM9" s="620"/>
      <c r="CN9" s="620"/>
      <c r="CO9" s="620"/>
      <c r="CP9" s="620"/>
      <c r="CQ9" s="621"/>
      <c r="CR9" s="622">
        <v>21475232</v>
      </c>
      <c r="CS9" s="623"/>
      <c r="CT9" s="623"/>
      <c r="CU9" s="623"/>
      <c r="CV9" s="623"/>
      <c r="CW9" s="623"/>
      <c r="CX9" s="623"/>
      <c r="CY9" s="624"/>
      <c r="CZ9" s="625">
        <v>12.4</v>
      </c>
      <c r="DA9" s="625"/>
      <c r="DB9" s="625"/>
      <c r="DC9" s="625"/>
      <c r="DD9" s="631">
        <v>292077</v>
      </c>
      <c r="DE9" s="623"/>
      <c r="DF9" s="623"/>
      <c r="DG9" s="623"/>
      <c r="DH9" s="623"/>
      <c r="DI9" s="623"/>
      <c r="DJ9" s="623"/>
      <c r="DK9" s="623"/>
      <c r="DL9" s="623"/>
      <c r="DM9" s="623"/>
      <c r="DN9" s="623"/>
      <c r="DO9" s="623"/>
      <c r="DP9" s="624"/>
      <c r="DQ9" s="631">
        <v>12469576</v>
      </c>
      <c r="DR9" s="623"/>
      <c r="DS9" s="623"/>
      <c r="DT9" s="623"/>
      <c r="DU9" s="623"/>
      <c r="DV9" s="623"/>
      <c r="DW9" s="623"/>
      <c r="DX9" s="623"/>
      <c r="DY9" s="623"/>
      <c r="DZ9" s="623"/>
      <c r="EA9" s="623"/>
      <c r="EB9" s="623"/>
      <c r="EC9" s="632"/>
    </row>
    <row r="10" spans="2:143" ht="11.25" customHeight="1" x14ac:dyDescent="0.2">
      <c r="B10" s="619" t="s">
        <v>248</v>
      </c>
      <c r="C10" s="620"/>
      <c r="D10" s="620"/>
      <c r="E10" s="620"/>
      <c r="F10" s="620"/>
      <c r="G10" s="620"/>
      <c r="H10" s="620"/>
      <c r="I10" s="620"/>
      <c r="J10" s="620"/>
      <c r="K10" s="620"/>
      <c r="L10" s="620"/>
      <c r="M10" s="620"/>
      <c r="N10" s="620"/>
      <c r="O10" s="620"/>
      <c r="P10" s="620"/>
      <c r="Q10" s="621"/>
      <c r="R10" s="622" t="s">
        <v>238</v>
      </c>
      <c r="S10" s="623"/>
      <c r="T10" s="623"/>
      <c r="U10" s="623"/>
      <c r="V10" s="623"/>
      <c r="W10" s="623"/>
      <c r="X10" s="623"/>
      <c r="Y10" s="624"/>
      <c r="Z10" s="625" t="s">
        <v>128</v>
      </c>
      <c r="AA10" s="625"/>
      <c r="AB10" s="625"/>
      <c r="AC10" s="625"/>
      <c r="AD10" s="626" t="s">
        <v>238</v>
      </c>
      <c r="AE10" s="626"/>
      <c r="AF10" s="626"/>
      <c r="AG10" s="626"/>
      <c r="AH10" s="626"/>
      <c r="AI10" s="626"/>
      <c r="AJ10" s="626"/>
      <c r="AK10" s="626"/>
      <c r="AL10" s="627" t="s">
        <v>128</v>
      </c>
      <c r="AM10" s="628"/>
      <c r="AN10" s="628"/>
      <c r="AO10" s="629"/>
      <c r="AP10" s="619" t="s">
        <v>249</v>
      </c>
      <c r="AQ10" s="620"/>
      <c r="AR10" s="620"/>
      <c r="AS10" s="620"/>
      <c r="AT10" s="620"/>
      <c r="AU10" s="620"/>
      <c r="AV10" s="620"/>
      <c r="AW10" s="620"/>
      <c r="AX10" s="620"/>
      <c r="AY10" s="620"/>
      <c r="AZ10" s="620"/>
      <c r="BA10" s="620"/>
      <c r="BB10" s="620"/>
      <c r="BC10" s="620"/>
      <c r="BD10" s="620"/>
      <c r="BE10" s="620"/>
      <c r="BF10" s="621"/>
      <c r="BG10" s="622">
        <v>845977</v>
      </c>
      <c r="BH10" s="623"/>
      <c r="BI10" s="623"/>
      <c r="BJ10" s="623"/>
      <c r="BK10" s="623"/>
      <c r="BL10" s="623"/>
      <c r="BM10" s="623"/>
      <c r="BN10" s="624"/>
      <c r="BO10" s="625">
        <v>1.4</v>
      </c>
      <c r="BP10" s="625"/>
      <c r="BQ10" s="625"/>
      <c r="BR10" s="625"/>
      <c r="BS10" s="626" t="s">
        <v>128</v>
      </c>
      <c r="BT10" s="626"/>
      <c r="BU10" s="626"/>
      <c r="BV10" s="626"/>
      <c r="BW10" s="626"/>
      <c r="BX10" s="626"/>
      <c r="BY10" s="626"/>
      <c r="BZ10" s="626"/>
      <c r="CA10" s="626"/>
      <c r="CB10" s="630"/>
      <c r="CD10" s="619" t="s">
        <v>250</v>
      </c>
      <c r="CE10" s="620"/>
      <c r="CF10" s="620"/>
      <c r="CG10" s="620"/>
      <c r="CH10" s="620"/>
      <c r="CI10" s="620"/>
      <c r="CJ10" s="620"/>
      <c r="CK10" s="620"/>
      <c r="CL10" s="620"/>
      <c r="CM10" s="620"/>
      <c r="CN10" s="620"/>
      <c r="CO10" s="620"/>
      <c r="CP10" s="620"/>
      <c r="CQ10" s="621"/>
      <c r="CR10" s="622">
        <v>348805</v>
      </c>
      <c r="CS10" s="623"/>
      <c r="CT10" s="623"/>
      <c r="CU10" s="623"/>
      <c r="CV10" s="623"/>
      <c r="CW10" s="623"/>
      <c r="CX10" s="623"/>
      <c r="CY10" s="624"/>
      <c r="CZ10" s="625">
        <v>0.2</v>
      </c>
      <c r="DA10" s="625"/>
      <c r="DB10" s="625"/>
      <c r="DC10" s="625"/>
      <c r="DD10" s="631">
        <v>29853</v>
      </c>
      <c r="DE10" s="623"/>
      <c r="DF10" s="623"/>
      <c r="DG10" s="623"/>
      <c r="DH10" s="623"/>
      <c r="DI10" s="623"/>
      <c r="DJ10" s="623"/>
      <c r="DK10" s="623"/>
      <c r="DL10" s="623"/>
      <c r="DM10" s="623"/>
      <c r="DN10" s="623"/>
      <c r="DO10" s="623"/>
      <c r="DP10" s="624"/>
      <c r="DQ10" s="631">
        <v>117855</v>
      </c>
      <c r="DR10" s="623"/>
      <c r="DS10" s="623"/>
      <c r="DT10" s="623"/>
      <c r="DU10" s="623"/>
      <c r="DV10" s="623"/>
      <c r="DW10" s="623"/>
      <c r="DX10" s="623"/>
      <c r="DY10" s="623"/>
      <c r="DZ10" s="623"/>
      <c r="EA10" s="623"/>
      <c r="EB10" s="623"/>
      <c r="EC10" s="632"/>
    </row>
    <row r="11" spans="2:143" ht="11.25" customHeight="1" x14ac:dyDescent="0.2">
      <c r="B11" s="619" t="s">
        <v>251</v>
      </c>
      <c r="C11" s="620"/>
      <c r="D11" s="620"/>
      <c r="E11" s="620"/>
      <c r="F11" s="620"/>
      <c r="G11" s="620"/>
      <c r="H11" s="620"/>
      <c r="I11" s="620"/>
      <c r="J11" s="620"/>
      <c r="K11" s="620"/>
      <c r="L11" s="620"/>
      <c r="M11" s="620"/>
      <c r="N11" s="620"/>
      <c r="O11" s="620"/>
      <c r="P11" s="620"/>
      <c r="Q11" s="621"/>
      <c r="R11" s="622">
        <v>8938049</v>
      </c>
      <c r="S11" s="623"/>
      <c r="T11" s="623"/>
      <c r="U11" s="623"/>
      <c r="V11" s="623"/>
      <c r="W11" s="623"/>
      <c r="X11" s="623"/>
      <c r="Y11" s="624"/>
      <c r="Z11" s="627">
        <v>4.9000000000000004</v>
      </c>
      <c r="AA11" s="628"/>
      <c r="AB11" s="628"/>
      <c r="AC11" s="634"/>
      <c r="AD11" s="631">
        <v>8938049</v>
      </c>
      <c r="AE11" s="623"/>
      <c r="AF11" s="623"/>
      <c r="AG11" s="623"/>
      <c r="AH11" s="623"/>
      <c r="AI11" s="623"/>
      <c r="AJ11" s="623"/>
      <c r="AK11" s="624"/>
      <c r="AL11" s="627">
        <v>10.3</v>
      </c>
      <c r="AM11" s="628"/>
      <c r="AN11" s="628"/>
      <c r="AO11" s="629"/>
      <c r="AP11" s="619" t="s">
        <v>252</v>
      </c>
      <c r="AQ11" s="620"/>
      <c r="AR11" s="620"/>
      <c r="AS11" s="620"/>
      <c r="AT11" s="620"/>
      <c r="AU11" s="620"/>
      <c r="AV11" s="620"/>
      <c r="AW11" s="620"/>
      <c r="AX11" s="620"/>
      <c r="AY11" s="620"/>
      <c r="AZ11" s="620"/>
      <c r="BA11" s="620"/>
      <c r="BB11" s="620"/>
      <c r="BC11" s="620"/>
      <c r="BD11" s="620"/>
      <c r="BE11" s="620"/>
      <c r="BF11" s="621"/>
      <c r="BG11" s="622">
        <v>2056285</v>
      </c>
      <c r="BH11" s="623"/>
      <c r="BI11" s="623"/>
      <c r="BJ11" s="623"/>
      <c r="BK11" s="623"/>
      <c r="BL11" s="623"/>
      <c r="BM11" s="623"/>
      <c r="BN11" s="624"/>
      <c r="BO11" s="625">
        <v>3.5</v>
      </c>
      <c r="BP11" s="625"/>
      <c r="BQ11" s="625"/>
      <c r="BR11" s="625"/>
      <c r="BS11" s="626">
        <v>414120</v>
      </c>
      <c r="BT11" s="626"/>
      <c r="BU11" s="626"/>
      <c r="BV11" s="626"/>
      <c r="BW11" s="626"/>
      <c r="BX11" s="626"/>
      <c r="BY11" s="626"/>
      <c r="BZ11" s="626"/>
      <c r="CA11" s="626"/>
      <c r="CB11" s="630"/>
      <c r="CD11" s="619" t="s">
        <v>253</v>
      </c>
      <c r="CE11" s="620"/>
      <c r="CF11" s="620"/>
      <c r="CG11" s="620"/>
      <c r="CH11" s="620"/>
      <c r="CI11" s="620"/>
      <c r="CJ11" s="620"/>
      <c r="CK11" s="620"/>
      <c r="CL11" s="620"/>
      <c r="CM11" s="620"/>
      <c r="CN11" s="620"/>
      <c r="CO11" s="620"/>
      <c r="CP11" s="620"/>
      <c r="CQ11" s="621"/>
      <c r="CR11" s="622">
        <v>769266</v>
      </c>
      <c r="CS11" s="623"/>
      <c r="CT11" s="623"/>
      <c r="CU11" s="623"/>
      <c r="CV11" s="623"/>
      <c r="CW11" s="623"/>
      <c r="CX11" s="623"/>
      <c r="CY11" s="624"/>
      <c r="CZ11" s="625">
        <v>0.4</v>
      </c>
      <c r="DA11" s="625"/>
      <c r="DB11" s="625"/>
      <c r="DC11" s="625"/>
      <c r="DD11" s="631">
        <v>454532</v>
      </c>
      <c r="DE11" s="623"/>
      <c r="DF11" s="623"/>
      <c r="DG11" s="623"/>
      <c r="DH11" s="623"/>
      <c r="DI11" s="623"/>
      <c r="DJ11" s="623"/>
      <c r="DK11" s="623"/>
      <c r="DL11" s="623"/>
      <c r="DM11" s="623"/>
      <c r="DN11" s="623"/>
      <c r="DO11" s="623"/>
      <c r="DP11" s="624"/>
      <c r="DQ11" s="631">
        <v>241365</v>
      </c>
      <c r="DR11" s="623"/>
      <c r="DS11" s="623"/>
      <c r="DT11" s="623"/>
      <c r="DU11" s="623"/>
      <c r="DV11" s="623"/>
      <c r="DW11" s="623"/>
      <c r="DX11" s="623"/>
      <c r="DY11" s="623"/>
      <c r="DZ11" s="623"/>
      <c r="EA11" s="623"/>
      <c r="EB11" s="623"/>
      <c r="EC11" s="632"/>
    </row>
    <row r="12" spans="2:143" ht="11.25" customHeight="1" x14ac:dyDescent="0.2">
      <c r="B12" s="619" t="s">
        <v>254</v>
      </c>
      <c r="C12" s="620"/>
      <c r="D12" s="620"/>
      <c r="E12" s="620"/>
      <c r="F12" s="620"/>
      <c r="G12" s="620"/>
      <c r="H12" s="620"/>
      <c r="I12" s="620"/>
      <c r="J12" s="620"/>
      <c r="K12" s="620"/>
      <c r="L12" s="620"/>
      <c r="M12" s="620"/>
      <c r="N12" s="620"/>
      <c r="O12" s="620"/>
      <c r="P12" s="620"/>
      <c r="Q12" s="621"/>
      <c r="R12" s="622">
        <v>21378</v>
      </c>
      <c r="S12" s="623"/>
      <c r="T12" s="623"/>
      <c r="U12" s="623"/>
      <c r="V12" s="623"/>
      <c r="W12" s="623"/>
      <c r="X12" s="623"/>
      <c r="Y12" s="624"/>
      <c r="Z12" s="625">
        <v>0</v>
      </c>
      <c r="AA12" s="625"/>
      <c r="AB12" s="625"/>
      <c r="AC12" s="625"/>
      <c r="AD12" s="626">
        <v>21378</v>
      </c>
      <c r="AE12" s="626"/>
      <c r="AF12" s="626"/>
      <c r="AG12" s="626"/>
      <c r="AH12" s="626"/>
      <c r="AI12" s="626"/>
      <c r="AJ12" s="626"/>
      <c r="AK12" s="626"/>
      <c r="AL12" s="627">
        <v>0</v>
      </c>
      <c r="AM12" s="628"/>
      <c r="AN12" s="628"/>
      <c r="AO12" s="629"/>
      <c r="AP12" s="619" t="s">
        <v>255</v>
      </c>
      <c r="AQ12" s="620"/>
      <c r="AR12" s="620"/>
      <c r="AS12" s="620"/>
      <c r="AT12" s="620"/>
      <c r="AU12" s="620"/>
      <c r="AV12" s="620"/>
      <c r="AW12" s="620"/>
      <c r="AX12" s="620"/>
      <c r="AY12" s="620"/>
      <c r="AZ12" s="620"/>
      <c r="BA12" s="620"/>
      <c r="BB12" s="620"/>
      <c r="BC12" s="620"/>
      <c r="BD12" s="620"/>
      <c r="BE12" s="620"/>
      <c r="BF12" s="621"/>
      <c r="BG12" s="622">
        <v>23138573</v>
      </c>
      <c r="BH12" s="623"/>
      <c r="BI12" s="623"/>
      <c r="BJ12" s="623"/>
      <c r="BK12" s="623"/>
      <c r="BL12" s="623"/>
      <c r="BM12" s="623"/>
      <c r="BN12" s="624"/>
      <c r="BO12" s="625">
        <v>39.1</v>
      </c>
      <c r="BP12" s="625"/>
      <c r="BQ12" s="625"/>
      <c r="BR12" s="625"/>
      <c r="BS12" s="626" t="s">
        <v>238</v>
      </c>
      <c r="BT12" s="626"/>
      <c r="BU12" s="626"/>
      <c r="BV12" s="626"/>
      <c r="BW12" s="626"/>
      <c r="BX12" s="626"/>
      <c r="BY12" s="626"/>
      <c r="BZ12" s="626"/>
      <c r="CA12" s="626"/>
      <c r="CB12" s="630"/>
      <c r="CD12" s="619" t="s">
        <v>256</v>
      </c>
      <c r="CE12" s="620"/>
      <c r="CF12" s="620"/>
      <c r="CG12" s="620"/>
      <c r="CH12" s="620"/>
      <c r="CI12" s="620"/>
      <c r="CJ12" s="620"/>
      <c r="CK12" s="620"/>
      <c r="CL12" s="620"/>
      <c r="CM12" s="620"/>
      <c r="CN12" s="620"/>
      <c r="CO12" s="620"/>
      <c r="CP12" s="620"/>
      <c r="CQ12" s="621"/>
      <c r="CR12" s="622">
        <v>3819988</v>
      </c>
      <c r="CS12" s="623"/>
      <c r="CT12" s="623"/>
      <c r="CU12" s="623"/>
      <c r="CV12" s="623"/>
      <c r="CW12" s="623"/>
      <c r="CX12" s="623"/>
      <c r="CY12" s="624"/>
      <c r="CZ12" s="625">
        <v>2.2000000000000002</v>
      </c>
      <c r="DA12" s="625"/>
      <c r="DB12" s="625"/>
      <c r="DC12" s="625"/>
      <c r="DD12" s="631">
        <v>175819</v>
      </c>
      <c r="DE12" s="623"/>
      <c r="DF12" s="623"/>
      <c r="DG12" s="623"/>
      <c r="DH12" s="623"/>
      <c r="DI12" s="623"/>
      <c r="DJ12" s="623"/>
      <c r="DK12" s="623"/>
      <c r="DL12" s="623"/>
      <c r="DM12" s="623"/>
      <c r="DN12" s="623"/>
      <c r="DO12" s="623"/>
      <c r="DP12" s="624"/>
      <c r="DQ12" s="631">
        <v>2030127</v>
      </c>
      <c r="DR12" s="623"/>
      <c r="DS12" s="623"/>
      <c r="DT12" s="623"/>
      <c r="DU12" s="623"/>
      <c r="DV12" s="623"/>
      <c r="DW12" s="623"/>
      <c r="DX12" s="623"/>
      <c r="DY12" s="623"/>
      <c r="DZ12" s="623"/>
      <c r="EA12" s="623"/>
      <c r="EB12" s="623"/>
      <c r="EC12" s="632"/>
    </row>
    <row r="13" spans="2:143" ht="11.25" customHeight="1" x14ac:dyDescent="0.2">
      <c r="B13" s="619" t="s">
        <v>257</v>
      </c>
      <c r="C13" s="620"/>
      <c r="D13" s="620"/>
      <c r="E13" s="620"/>
      <c r="F13" s="620"/>
      <c r="G13" s="620"/>
      <c r="H13" s="620"/>
      <c r="I13" s="620"/>
      <c r="J13" s="620"/>
      <c r="K13" s="620"/>
      <c r="L13" s="620"/>
      <c r="M13" s="620"/>
      <c r="N13" s="620"/>
      <c r="O13" s="620"/>
      <c r="P13" s="620"/>
      <c r="Q13" s="621"/>
      <c r="R13" s="622" t="s">
        <v>128</v>
      </c>
      <c r="S13" s="623"/>
      <c r="T13" s="623"/>
      <c r="U13" s="623"/>
      <c r="V13" s="623"/>
      <c r="W13" s="623"/>
      <c r="X13" s="623"/>
      <c r="Y13" s="624"/>
      <c r="Z13" s="625" t="s">
        <v>238</v>
      </c>
      <c r="AA13" s="625"/>
      <c r="AB13" s="625"/>
      <c r="AC13" s="625"/>
      <c r="AD13" s="626" t="s">
        <v>238</v>
      </c>
      <c r="AE13" s="626"/>
      <c r="AF13" s="626"/>
      <c r="AG13" s="626"/>
      <c r="AH13" s="626"/>
      <c r="AI13" s="626"/>
      <c r="AJ13" s="626"/>
      <c r="AK13" s="626"/>
      <c r="AL13" s="627" t="s">
        <v>128</v>
      </c>
      <c r="AM13" s="628"/>
      <c r="AN13" s="628"/>
      <c r="AO13" s="629"/>
      <c r="AP13" s="619" t="s">
        <v>258</v>
      </c>
      <c r="AQ13" s="620"/>
      <c r="AR13" s="620"/>
      <c r="AS13" s="620"/>
      <c r="AT13" s="620"/>
      <c r="AU13" s="620"/>
      <c r="AV13" s="620"/>
      <c r="AW13" s="620"/>
      <c r="AX13" s="620"/>
      <c r="AY13" s="620"/>
      <c r="AZ13" s="620"/>
      <c r="BA13" s="620"/>
      <c r="BB13" s="620"/>
      <c r="BC13" s="620"/>
      <c r="BD13" s="620"/>
      <c r="BE13" s="620"/>
      <c r="BF13" s="621"/>
      <c r="BG13" s="622">
        <v>22961565</v>
      </c>
      <c r="BH13" s="623"/>
      <c r="BI13" s="623"/>
      <c r="BJ13" s="623"/>
      <c r="BK13" s="623"/>
      <c r="BL13" s="623"/>
      <c r="BM13" s="623"/>
      <c r="BN13" s="624"/>
      <c r="BO13" s="625">
        <v>38.799999999999997</v>
      </c>
      <c r="BP13" s="625"/>
      <c r="BQ13" s="625"/>
      <c r="BR13" s="625"/>
      <c r="BS13" s="626" t="s">
        <v>238</v>
      </c>
      <c r="BT13" s="626"/>
      <c r="BU13" s="626"/>
      <c r="BV13" s="626"/>
      <c r="BW13" s="626"/>
      <c r="BX13" s="626"/>
      <c r="BY13" s="626"/>
      <c r="BZ13" s="626"/>
      <c r="CA13" s="626"/>
      <c r="CB13" s="630"/>
      <c r="CD13" s="619" t="s">
        <v>259</v>
      </c>
      <c r="CE13" s="620"/>
      <c r="CF13" s="620"/>
      <c r="CG13" s="620"/>
      <c r="CH13" s="620"/>
      <c r="CI13" s="620"/>
      <c r="CJ13" s="620"/>
      <c r="CK13" s="620"/>
      <c r="CL13" s="620"/>
      <c r="CM13" s="620"/>
      <c r="CN13" s="620"/>
      <c r="CO13" s="620"/>
      <c r="CP13" s="620"/>
      <c r="CQ13" s="621"/>
      <c r="CR13" s="622">
        <v>17470746</v>
      </c>
      <c r="CS13" s="623"/>
      <c r="CT13" s="623"/>
      <c r="CU13" s="623"/>
      <c r="CV13" s="623"/>
      <c r="CW13" s="623"/>
      <c r="CX13" s="623"/>
      <c r="CY13" s="624"/>
      <c r="CZ13" s="625">
        <v>10.1</v>
      </c>
      <c r="DA13" s="625"/>
      <c r="DB13" s="625"/>
      <c r="DC13" s="625"/>
      <c r="DD13" s="631">
        <v>7811004</v>
      </c>
      <c r="DE13" s="623"/>
      <c r="DF13" s="623"/>
      <c r="DG13" s="623"/>
      <c r="DH13" s="623"/>
      <c r="DI13" s="623"/>
      <c r="DJ13" s="623"/>
      <c r="DK13" s="623"/>
      <c r="DL13" s="623"/>
      <c r="DM13" s="623"/>
      <c r="DN13" s="623"/>
      <c r="DO13" s="623"/>
      <c r="DP13" s="624"/>
      <c r="DQ13" s="631">
        <v>8631584</v>
      </c>
      <c r="DR13" s="623"/>
      <c r="DS13" s="623"/>
      <c r="DT13" s="623"/>
      <c r="DU13" s="623"/>
      <c r="DV13" s="623"/>
      <c r="DW13" s="623"/>
      <c r="DX13" s="623"/>
      <c r="DY13" s="623"/>
      <c r="DZ13" s="623"/>
      <c r="EA13" s="623"/>
      <c r="EB13" s="623"/>
      <c r="EC13" s="632"/>
    </row>
    <row r="14" spans="2:143" ht="11.25" customHeight="1" x14ac:dyDescent="0.2">
      <c r="B14" s="619" t="s">
        <v>260</v>
      </c>
      <c r="C14" s="620"/>
      <c r="D14" s="620"/>
      <c r="E14" s="620"/>
      <c r="F14" s="620"/>
      <c r="G14" s="620"/>
      <c r="H14" s="620"/>
      <c r="I14" s="620"/>
      <c r="J14" s="620"/>
      <c r="K14" s="620"/>
      <c r="L14" s="620"/>
      <c r="M14" s="620"/>
      <c r="N14" s="620"/>
      <c r="O14" s="620"/>
      <c r="P14" s="620"/>
      <c r="Q14" s="621"/>
      <c r="R14" s="622">
        <v>1363</v>
      </c>
      <c r="S14" s="623"/>
      <c r="T14" s="623"/>
      <c r="U14" s="623"/>
      <c r="V14" s="623"/>
      <c r="W14" s="623"/>
      <c r="X14" s="623"/>
      <c r="Y14" s="624"/>
      <c r="Z14" s="625">
        <v>0</v>
      </c>
      <c r="AA14" s="625"/>
      <c r="AB14" s="625"/>
      <c r="AC14" s="625"/>
      <c r="AD14" s="626">
        <v>1363</v>
      </c>
      <c r="AE14" s="626"/>
      <c r="AF14" s="626"/>
      <c r="AG14" s="626"/>
      <c r="AH14" s="626"/>
      <c r="AI14" s="626"/>
      <c r="AJ14" s="626"/>
      <c r="AK14" s="626"/>
      <c r="AL14" s="627">
        <v>0</v>
      </c>
      <c r="AM14" s="628"/>
      <c r="AN14" s="628"/>
      <c r="AO14" s="629"/>
      <c r="AP14" s="619" t="s">
        <v>261</v>
      </c>
      <c r="AQ14" s="620"/>
      <c r="AR14" s="620"/>
      <c r="AS14" s="620"/>
      <c r="AT14" s="620"/>
      <c r="AU14" s="620"/>
      <c r="AV14" s="620"/>
      <c r="AW14" s="620"/>
      <c r="AX14" s="620"/>
      <c r="AY14" s="620"/>
      <c r="AZ14" s="620"/>
      <c r="BA14" s="620"/>
      <c r="BB14" s="620"/>
      <c r="BC14" s="620"/>
      <c r="BD14" s="620"/>
      <c r="BE14" s="620"/>
      <c r="BF14" s="621"/>
      <c r="BG14" s="622">
        <v>631952</v>
      </c>
      <c r="BH14" s="623"/>
      <c r="BI14" s="623"/>
      <c r="BJ14" s="623"/>
      <c r="BK14" s="623"/>
      <c r="BL14" s="623"/>
      <c r="BM14" s="623"/>
      <c r="BN14" s="624"/>
      <c r="BO14" s="625">
        <v>1.1000000000000001</v>
      </c>
      <c r="BP14" s="625"/>
      <c r="BQ14" s="625"/>
      <c r="BR14" s="625"/>
      <c r="BS14" s="626" t="s">
        <v>238</v>
      </c>
      <c r="BT14" s="626"/>
      <c r="BU14" s="626"/>
      <c r="BV14" s="626"/>
      <c r="BW14" s="626"/>
      <c r="BX14" s="626"/>
      <c r="BY14" s="626"/>
      <c r="BZ14" s="626"/>
      <c r="CA14" s="626"/>
      <c r="CB14" s="630"/>
      <c r="CD14" s="619" t="s">
        <v>262</v>
      </c>
      <c r="CE14" s="620"/>
      <c r="CF14" s="620"/>
      <c r="CG14" s="620"/>
      <c r="CH14" s="620"/>
      <c r="CI14" s="620"/>
      <c r="CJ14" s="620"/>
      <c r="CK14" s="620"/>
      <c r="CL14" s="620"/>
      <c r="CM14" s="620"/>
      <c r="CN14" s="620"/>
      <c r="CO14" s="620"/>
      <c r="CP14" s="620"/>
      <c r="CQ14" s="621"/>
      <c r="CR14" s="622">
        <v>6064502</v>
      </c>
      <c r="CS14" s="623"/>
      <c r="CT14" s="623"/>
      <c r="CU14" s="623"/>
      <c r="CV14" s="623"/>
      <c r="CW14" s="623"/>
      <c r="CX14" s="623"/>
      <c r="CY14" s="624"/>
      <c r="CZ14" s="625">
        <v>3.5</v>
      </c>
      <c r="DA14" s="625"/>
      <c r="DB14" s="625"/>
      <c r="DC14" s="625"/>
      <c r="DD14" s="631">
        <v>751929</v>
      </c>
      <c r="DE14" s="623"/>
      <c r="DF14" s="623"/>
      <c r="DG14" s="623"/>
      <c r="DH14" s="623"/>
      <c r="DI14" s="623"/>
      <c r="DJ14" s="623"/>
      <c r="DK14" s="623"/>
      <c r="DL14" s="623"/>
      <c r="DM14" s="623"/>
      <c r="DN14" s="623"/>
      <c r="DO14" s="623"/>
      <c r="DP14" s="624"/>
      <c r="DQ14" s="631">
        <v>4607453</v>
      </c>
      <c r="DR14" s="623"/>
      <c r="DS14" s="623"/>
      <c r="DT14" s="623"/>
      <c r="DU14" s="623"/>
      <c r="DV14" s="623"/>
      <c r="DW14" s="623"/>
      <c r="DX14" s="623"/>
      <c r="DY14" s="623"/>
      <c r="DZ14" s="623"/>
      <c r="EA14" s="623"/>
      <c r="EB14" s="623"/>
      <c r="EC14" s="632"/>
    </row>
    <row r="15" spans="2:143" ht="11.25" customHeight="1" x14ac:dyDescent="0.2">
      <c r="B15" s="619" t="s">
        <v>263</v>
      </c>
      <c r="C15" s="620"/>
      <c r="D15" s="620"/>
      <c r="E15" s="620"/>
      <c r="F15" s="620"/>
      <c r="G15" s="620"/>
      <c r="H15" s="620"/>
      <c r="I15" s="620"/>
      <c r="J15" s="620"/>
      <c r="K15" s="620"/>
      <c r="L15" s="620"/>
      <c r="M15" s="620"/>
      <c r="N15" s="620"/>
      <c r="O15" s="620"/>
      <c r="P15" s="620"/>
      <c r="Q15" s="621"/>
      <c r="R15" s="622" t="s">
        <v>238</v>
      </c>
      <c r="S15" s="623"/>
      <c r="T15" s="623"/>
      <c r="U15" s="623"/>
      <c r="V15" s="623"/>
      <c r="W15" s="623"/>
      <c r="X15" s="623"/>
      <c r="Y15" s="624"/>
      <c r="Z15" s="625" t="s">
        <v>238</v>
      </c>
      <c r="AA15" s="625"/>
      <c r="AB15" s="625"/>
      <c r="AC15" s="625"/>
      <c r="AD15" s="626" t="s">
        <v>128</v>
      </c>
      <c r="AE15" s="626"/>
      <c r="AF15" s="626"/>
      <c r="AG15" s="626"/>
      <c r="AH15" s="626"/>
      <c r="AI15" s="626"/>
      <c r="AJ15" s="626"/>
      <c r="AK15" s="626"/>
      <c r="AL15" s="627" t="s">
        <v>128</v>
      </c>
      <c r="AM15" s="628"/>
      <c r="AN15" s="628"/>
      <c r="AO15" s="629"/>
      <c r="AP15" s="619" t="s">
        <v>264</v>
      </c>
      <c r="AQ15" s="620"/>
      <c r="AR15" s="620"/>
      <c r="AS15" s="620"/>
      <c r="AT15" s="620"/>
      <c r="AU15" s="620"/>
      <c r="AV15" s="620"/>
      <c r="AW15" s="620"/>
      <c r="AX15" s="620"/>
      <c r="AY15" s="620"/>
      <c r="AZ15" s="620"/>
      <c r="BA15" s="620"/>
      <c r="BB15" s="620"/>
      <c r="BC15" s="620"/>
      <c r="BD15" s="620"/>
      <c r="BE15" s="620"/>
      <c r="BF15" s="621"/>
      <c r="BG15" s="622">
        <v>2921218</v>
      </c>
      <c r="BH15" s="623"/>
      <c r="BI15" s="623"/>
      <c r="BJ15" s="623"/>
      <c r="BK15" s="623"/>
      <c r="BL15" s="623"/>
      <c r="BM15" s="623"/>
      <c r="BN15" s="624"/>
      <c r="BO15" s="625">
        <v>4.9000000000000004</v>
      </c>
      <c r="BP15" s="625"/>
      <c r="BQ15" s="625"/>
      <c r="BR15" s="625"/>
      <c r="BS15" s="626" t="s">
        <v>128</v>
      </c>
      <c r="BT15" s="626"/>
      <c r="BU15" s="626"/>
      <c r="BV15" s="626"/>
      <c r="BW15" s="626"/>
      <c r="BX15" s="626"/>
      <c r="BY15" s="626"/>
      <c r="BZ15" s="626"/>
      <c r="CA15" s="626"/>
      <c r="CB15" s="630"/>
      <c r="CD15" s="619" t="s">
        <v>265</v>
      </c>
      <c r="CE15" s="620"/>
      <c r="CF15" s="620"/>
      <c r="CG15" s="620"/>
      <c r="CH15" s="620"/>
      <c r="CI15" s="620"/>
      <c r="CJ15" s="620"/>
      <c r="CK15" s="620"/>
      <c r="CL15" s="620"/>
      <c r="CM15" s="620"/>
      <c r="CN15" s="620"/>
      <c r="CO15" s="620"/>
      <c r="CP15" s="620"/>
      <c r="CQ15" s="621"/>
      <c r="CR15" s="622">
        <v>21508106</v>
      </c>
      <c r="CS15" s="623"/>
      <c r="CT15" s="623"/>
      <c r="CU15" s="623"/>
      <c r="CV15" s="623"/>
      <c r="CW15" s="623"/>
      <c r="CX15" s="623"/>
      <c r="CY15" s="624"/>
      <c r="CZ15" s="625">
        <v>12.4</v>
      </c>
      <c r="DA15" s="625"/>
      <c r="DB15" s="625"/>
      <c r="DC15" s="625"/>
      <c r="DD15" s="631">
        <v>4865115</v>
      </c>
      <c r="DE15" s="623"/>
      <c r="DF15" s="623"/>
      <c r="DG15" s="623"/>
      <c r="DH15" s="623"/>
      <c r="DI15" s="623"/>
      <c r="DJ15" s="623"/>
      <c r="DK15" s="623"/>
      <c r="DL15" s="623"/>
      <c r="DM15" s="623"/>
      <c r="DN15" s="623"/>
      <c r="DO15" s="623"/>
      <c r="DP15" s="624"/>
      <c r="DQ15" s="631">
        <v>12584576</v>
      </c>
      <c r="DR15" s="623"/>
      <c r="DS15" s="623"/>
      <c r="DT15" s="623"/>
      <c r="DU15" s="623"/>
      <c r="DV15" s="623"/>
      <c r="DW15" s="623"/>
      <c r="DX15" s="623"/>
      <c r="DY15" s="623"/>
      <c r="DZ15" s="623"/>
      <c r="EA15" s="623"/>
      <c r="EB15" s="623"/>
      <c r="EC15" s="632"/>
    </row>
    <row r="16" spans="2:143" ht="11.25" customHeight="1" x14ac:dyDescent="0.2">
      <c r="B16" s="619" t="s">
        <v>266</v>
      </c>
      <c r="C16" s="620"/>
      <c r="D16" s="620"/>
      <c r="E16" s="620"/>
      <c r="F16" s="620"/>
      <c r="G16" s="620"/>
      <c r="H16" s="620"/>
      <c r="I16" s="620"/>
      <c r="J16" s="620"/>
      <c r="K16" s="620"/>
      <c r="L16" s="620"/>
      <c r="M16" s="620"/>
      <c r="N16" s="620"/>
      <c r="O16" s="620"/>
      <c r="P16" s="620"/>
      <c r="Q16" s="621"/>
      <c r="R16" s="622">
        <v>142976</v>
      </c>
      <c r="S16" s="623"/>
      <c r="T16" s="623"/>
      <c r="U16" s="623"/>
      <c r="V16" s="623"/>
      <c r="W16" s="623"/>
      <c r="X16" s="623"/>
      <c r="Y16" s="624"/>
      <c r="Z16" s="625">
        <v>0.1</v>
      </c>
      <c r="AA16" s="625"/>
      <c r="AB16" s="625"/>
      <c r="AC16" s="625"/>
      <c r="AD16" s="626">
        <v>142976</v>
      </c>
      <c r="AE16" s="626"/>
      <c r="AF16" s="626"/>
      <c r="AG16" s="626"/>
      <c r="AH16" s="626"/>
      <c r="AI16" s="626"/>
      <c r="AJ16" s="626"/>
      <c r="AK16" s="626"/>
      <c r="AL16" s="627">
        <v>0.2</v>
      </c>
      <c r="AM16" s="628"/>
      <c r="AN16" s="628"/>
      <c r="AO16" s="629"/>
      <c r="AP16" s="619" t="s">
        <v>267</v>
      </c>
      <c r="AQ16" s="620"/>
      <c r="AR16" s="620"/>
      <c r="AS16" s="620"/>
      <c r="AT16" s="620"/>
      <c r="AU16" s="620"/>
      <c r="AV16" s="620"/>
      <c r="AW16" s="620"/>
      <c r="AX16" s="620"/>
      <c r="AY16" s="620"/>
      <c r="AZ16" s="620"/>
      <c r="BA16" s="620"/>
      <c r="BB16" s="620"/>
      <c r="BC16" s="620"/>
      <c r="BD16" s="620"/>
      <c r="BE16" s="620"/>
      <c r="BF16" s="621"/>
      <c r="BG16" s="622" t="s">
        <v>238</v>
      </c>
      <c r="BH16" s="623"/>
      <c r="BI16" s="623"/>
      <c r="BJ16" s="623"/>
      <c r="BK16" s="623"/>
      <c r="BL16" s="623"/>
      <c r="BM16" s="623"/>
      <c r="BN16" s="624"/>
      <c r="BO16" s="625" t="s">
        <v>238</v>
      </c>
      <c r="BP16" s="625"/>
      <c r="BQ16" s="625"/>
      <c r="BR16" s="625"/>
      <c r="BS16" s="626" t="s">
        <v>128</v>
      </c>
      <c r="BT16" s="626"/>
      <c r="BU16" s="626"/>
      <c r="BV16" s="626"/>
      <c r="BW16" s="626"/>
      <c r="BX16" s="626"/>
      <c r="BY16" s="626"/>
      <c r="BZ16" s="626"/>
      <c r="CA16" s="626"/>
      <c r="CB16" s="630"/>
      <c r="CD16" s="619" t="s">
        <v>268</v>
      </c>
      <c r="CE16" s="620"/>
      <c r="CF16" s="620"/>
      <c r="CG16" s="620"/>
      <c r="CH16" s="620"/>
      <c r="CI16" s="620"/>
      <c r="CJ16" s="620"/>
      <c r="CK16" s="620"/>
      <c r="CL16" s="620"/>
      <c r="CM16" s="620"/>
      <c r="CN16" s="620"/>
      <c r="CO16" s="620"/>
      <c r="CP16" s="620"/>
      <c r="CQ16" s="621"/>
      <c r="CR16" s="622">
        <v>22211</v>
      </c>
      <c r="CS16" s="623"/>
      <c r="CT16" s="623"/>
      <c r="CU16" s="623"/>
      <c r="CV16" s="623"/>
      <c r="CW16" s="623"/>
      <c r="CX16" s="623"/>
      <c r="CY16" s="624"/>
      <c r="CZ16" s="625">
        <v>0</v>
      </c>
      <c r="DA16" s="625"/>
      <c r="DB16" s="625"/>
      <c r="DC16" s="625"/>
      <c r="DD16" s="631" t="s">
        <v>238</v>
      </c>
      <c r="DE16" s="623"/>
      <c r="DF16" s="623"/>
      <c r="DG16" s="623"/>
      <c r="DH16" s="623"/>
      <c r="DI16" s="623"/>
      <c r="DJ16" s="623"/>
      <c r="DK16" s="623"/>
      <c r="DL16" s="623"/>
      <c r="DM16" s="623"/>
      <c r="DN16" s="623"/>
      <c r="DO16" s="623"/>
      <c r="DP16" s="624"/>
      <c r="DQ16" s="631">
        <v>22211</v>
      </c>
      <c r="DR16" s="623"/>
      <c r="DS16" s="623"/>
      <c r="DT16" s="623"/>
      <c r="DU16" s="623"/>
      <c r="DV16" s="623"/>
      <c r="DW16" s="623"/>
      <c r="DX16" s="623"/>
      <c r="DY16" s="623"/>
      <c r="DZ16" s="623"/>
      <c r="EA16" s="623"/>
      <c r="EB16" s="623"/>
      <c r="EC16" s="632"/>
    </row>
    <row r="17" spans="2:133" ht="11.25" customHeight="1" x14ac:dyDescent="0.2">
      <c r="B17" s="619" t="s">
        <v>269</v>
      </c>
      <c r="C17" s="620"/>
      <c r="D17" s="620"/>
      <c r="E17" s="620"/>
      <c r="F17" s="620"/>
      <c r="G17" s="620"/>
      <c r="H17" s="620"/>
      <c r="I17" s="620"/>
      <c r="J17" s="620"/>
      <c r="K17" s="620"/>
      <c r="L17" s="620"/>
      <c r="M17" s="620"/>
      <c r="N17" s="620"/>
      <c r="O17" s="620"/>
      <c r="P17" s="620"/>
      <c r="Q17" s="621"/>
      <c r="R17" s="622">
        <v>809636</v>
      </c>
      <c r="S17" s="623"/>
      <c r="T17" s="623"/>
      <c r="U17" s="623"/>
      <c r="V17" s="623"/>
      <c r="W17" s="623"/>
      <c r="X17" s="623"/>
      <c r="Y17" s="624"/>
      <c r="Z17" s="625">
        <v>0.4</v>
      </c>
      <c r="AA17" s="625"/>
      <c r="AB17" s="625"/>
      <c r="AC17" s="625"/>
      <c r="AD17" s="626">
        <v>809636</v>
      </c>
      <c r="AE17" s="626"/>
      <c r="AF17" s="626"/>
      <c r="AG17" s="626"/>
      <c r="AH17" s="626"/>
      <c r="AI17" s="626"/>
      <c r="AJ17" s="626"/>
      <c r="AK17" s="626"/>
      <c r="AL17" s="627">
        <v>0.9</v>
      </c>
      <c r="AM17" s="628"/>
      <c r="AN17" s="628"/>
      <c r="AO17" s="629"/>
      <c r="AP17" s="619" t="s">
        <v>270</v>
      </c>
      <c r="AQ17" s="620"/>
      <c r="AR17" s="620"/>
      <c r="AS17" s="620"/>
      <c r="AT17" s="620"/>
      <c r="AU17" s="620"/>
      <c r="AV17" s="620"/>
      <c r="AW17" s="620"/>
      <c r="AX17" s="620"/>
      <c r="AY17" s="620"/>
      <c r="AZ17" s="620"/>
      <c r="BA17" s="620"/>
      <c r="BB17" s="620"/>
      <c r="BC17" s="620"/>
      <c r="BD17" s="620"/>
      <c r="BE17" s="620"/>
      <c r="BF17" s="621"/>
      <c r="BG17" s="622" t="s">
        <v>128</v>
      </c>
      <c r="BH17" s="623"/>
      <c r="BI17" s="623"/>
      <c r="BJ17" s="623"/>
      <c r="BK17" s="623"/>
      <c r="BL17" s="623"/>
      <c r="BM17" s="623"/>
      <c r="BN17" s="624"/>
      <c r="BO17" s="625" t="s">
        <v>128</v>
      </c>
      <c r="BP17" s="625"/>
      <c r="BQ17" s="625"/>
      <c r="BR17" s="625"/>
      <c r="BS17" s="626" t="s">
        <v>238</v>
      </c>
      <c r="BT17" s="626"/>
      <c r="BU17" s="626"/>
      <c r="BV17" s="626"/>
      <c r="BW17" s="626"/>
      <c r="BX17" s="626"/>
      <c r="BY17" s="626"/>
      <c r="BZ17" s="626"/>
      <c r="CA17" s="626"/>
      <c r="CB17" s="630"/>
      <c r="CD17" s="619" t="s">
        <v>271</v>
      </c>
      <c r="CE17" s="620"/>
      <c r="CF17" s="620"/>
      <c r="CG17" s="620"/>
      <c r="CH17" s="620"/>
      <c r="CI17" s="620"/>
      <c r="CJ17" s="620"/>
      <c r="CK17" s="620"/>
      <c r="CL17" s="620"/>
      <c r="CM17" s="620"/>
      <c r="CN17" s="620"/>
      <c r="CO17" s="620"/>
      <c r="CP17" s="620"/>
      <c r="CQ17" s="621"/>
      <c r="CR17" s="622">
        <v>17101595</v>
      </c>
      <c r="CS17" s="623"/>
      <c r="CT17" s="623"/>
      <c r="CU17" s="623"/>
      <c r="CV17" s="623"/>
      <c r="CW17" s="623"/>
      <c r="CX17" s="623"/>
      <c r="CY17" s="624"/>
      <c r="CZ17" s="625">
        <v>9.9</v>
      </c>
      <c r="DA17" s="625"/>
      <c r="DB17" s="625"/>
      <c r="DC17" s="625"/>
      <c r="DD17" s="631" t="s">
        <v>181</v>
      </c>
      <c r="DE17" s="623"/>
      <c r="DF17" s="623"/>
      <c r="DG17" s="623"/>
      <c r="DH17" s="623"/>
      <c r="DI17" s="623"/>
      <c r="DJ17" s="623"/>
      <c r="DK17" s="623"/>
      <c r="DL17" s="623"/>
      <c r="DM17" s="623"/>
      <c r="DN17" s="623"/>
      <c r="DO17" s="623"/>
      <c r="DP17" s="624"/>
      <c r="DQ17" s="631">
        <v>16868718</v>
      </c>
      <c r="DR17" s="623"/>
      <c r="DS17" s="623"/>
      <c r="DT17" s="623"/>
      <c r="DU17" s="623"/>
      <c r="DV17" s="623"/>
      <c r="DW17" s="623"/>
      <c r="DX17" s="623"/>
      <c r="DY17" s="623"/>
      <c r="DZ17" s="623"/>
      <c r="EA17" s="623"/>
      <c r="EB17" s="623"/>
      <c r="EC17" s="632"/>
    </row>
    <row r="18" spans="2:133" ht="11.25" customHeight="1" x14ac:dyDescent="0.2">
      <c r="B18" s="619" t="s">
        <v>272</v>
      </c>
      <c r="C18" s="620"/>
      <c r="D18" s="620"/>
      <c r="E18" s="620"/>
      <c r="F18" s="620"/>
      <c r="G18" s="620"/>
      <c r="H18" s="620"/>
      <c r="I18" s="620"/>
      <c r="J18" s="620"/>
      <c r="K18" s="620"/>
      <c r="L18" s="620"/>
      <c r="M18" s="620"/>
      <c r="N18" s="620"/>
      <c r="O18" s="620"/>
      <c r="P18" s="620"/>
      <c r="Q18" s="621"/>
      <c r="R18" s="622">
        <v>390563</v>
      </c>
      <c r="S18" s="623"/>
      <c r="T18" s="623"/>
      <c r="U18" s="623"/>
      <c r="V18" s="623"/>
      <c r="W18" s="623"/>
      <c r="X18" s="623"/>
      <c r="Y18" s="624"/>
      <c r="Z18" s="625">
        <v>0.2</v>
      </c>
      <c r="AA18" s="625"/>
      <c r="AB18" s="625"/>
      <c r="AC18" s="625"/>
      <c r="AD18" s="626">
        <v>390563</v>
      </c>
      <c r="AE18" s="626"/>
      <c r="AF18" s="626"/>
      <c r="AG18" s="626"/>
      <c r="AH18" s="626"/>
      <c r="AI18" s="626"/>
      <c r="AJ18" s="626"/>
      <c r="AK18" s="626"/>
      <c r="AL18" s="627">
        <v>0.5</v>
      </c>
      <c r="AM18" s="628"/>
      <c r="AN18" s="628"/>
      <c r="AO18" s="629"/>
      <c r="AP18" s="619" t="s">
        <v>273</v>
      </c>
      <c r="AQ18" s="620"/>
      <c r="AR18" s="620"/>
      <c r="AS18" s="620"/>
      <c r="AT18" s="620"/>
      <c r="AU18" s="620"/>
      <c r="AV18" s="620"/>
      <c r="AW18" s="620"/>
      <c r="AX18" s="620"/>
      <c r="AY18" s="620"/>
      <c r="AZ18" s="620"/>
      <c r="BA18" s="620"/>
      <c r="BB18" s="620"/>
      <c r="BC18" s="620"/>
      <c r="BD18" s="620"/>
      <c r="BE18" s="620"/>
      <c r="BF18" s="621"/>
      <c r="BG18" s="622" t="s">
        <v>238</v>
      </c>
      <c r="BH18" s="623"/>
      <c r="BI18" s="623"/>
      <c r="BJ18" s="623"/>
      <c r="BK18" s="623"/>
      <c r="BL18" s="623"/>
      <c r="BM18" s="623"/>
      <c r="BN18" s="624"/>
      <c r="BO18" s="625" t="s">
        <v>238</v>
      </c>
      <c r="BP18" s="625"/>
      <c r="BQ18" s="625"/>
      <c r="BR18" s="625"/>
      <c r="BS18" s="626" t="s">
        <v>238</v>
      </c>
      <c r="BT18" s="626"/>
      <c r="BU18" s="626"/>
      <c r="BV18" s="626"/>
      <c r="BW18" s="626"/>
      <c r="BX18" s="626"/>
      <c r="BY18" s="626"/>
      <c r="BZ18" s="626"/>
      <c r="CA18" s="626"/>
      <c r="CB18" s="630"/>
      <c r="CD18" s="619" t="s">
        <v>274</v>
      </c>
      <c r="CE18" s="620"/>
      <c r="CF18" s="620"/>
      <c r="CG18" s="620"/>
      <c r="CH18" s="620"/>
      <c r="CI18" s="620"/>
      <c r="CJ18" s="620"/>
      <c r="CK18" s="620"/>
      <c r="CL18" s="620"/>
      <c r="CM18" s="620"/>
      <c r="CN18" s="620"/>
      <c r="CO18" s="620"/>
      <c r="CP18" s="620"/>
      <c r="CQ18" s="621"/>
      <c r="CR18" s="622" t="s">
        <v>238</v>
      </c>
      <c r="CS18" s="623"/>
      <c r="CT18" s="623"/>
      <c r="CU18" s="623"/>
      <c r="CV18" s="623"/>
      <c r="CW18" s="623"/>
      <c r="CX18" s="623"/>
      <c r="CY18" s="624"/>
      <c r="CZ18" s="625" t="s">
        <v>238</v>
      </c>
      <c r="DA18" s="625"/>
      <c r="DB18" s="625"/>
      <c r="DC18" s="625"/>
      <c r="DD18" s="631" t="s">
        <v>238</v>
      </c>
      <c r="DE18" s="623"/>
      <c r="DF18" s="623"/>
      <c r="DG18" s="623"/>
      <c r="DH18" s="623"/>
      <c r="DI18" s="623"/>
      <c r="DJ18" s="623"/>
      <c r="DK18" s="623"/>
      <c r="DL18" s="623"/>
      <c r="DM18" s="623"/>
      <c r="DN18" s="623"/>
      <c r="DO18" s="623"/>
      <c r="DP18" s="624"/>
      <c r="DQ18" s="631" t="s">
        <v>238</v>
      </c>
      <c r="DR18" s="623"/>
      <c r="DS18" s="623"/>
      <c r="DT18" s="623"/>
      <c r="DU18" s="623"/>
      <c r="DV18" s="623"/>
      <c r="DW18" s="623"/>
      <c r="DX18" s="623"/>
      <c r="DY18" s="623"/>
      <c r="DZ18" s="623"/>
      <c r="EA18" s="623"/>
      <c r="EB18" s="623"/>
      <c r="EC18" s="632"/>
    </row>
    <row r="19" spans="2:133" ht="11.25" customHeight="1" x14ac:dyDescent="0.2">
      <c r="B19" s="619" t="s">
        <v>275</v>
      </c>
      <c r="C19" s="620"/>
      <c r="D19" s="620"/>
      <c r="E19" s="620"/>
      <c r="F19" s="620"/>
      <c r="G19" s="620"/>
      <c r="H19" s="620"/>
      <c r="I19" s="620"/>
      <c r="J19" s="620"/>
      <c r="K19" s="620"/>
      <c r="L19" s="620"/>
      <c r="M19" s="620"/>
      <c r="N19" s="620"/>
      <c r="O19" s="620"/>
      <c r="P19" s="620"/>
      <c r="Q19" s="621"/>
      <c r="R19" s="622">
        <v>386375</v>
      </c>
      <c r="S19" s="623"/>
      <c r="T19" s="623"/>
      <c r="U19" s="623"/>
      <c r="V19" s="623"/>
      <c r="W19" s="623"/>
      <c r="X19" s="623"/>
      <c r="Y19" s="624"/>
      <c r="Z19" s="625">
        <v>0.2</v>
      </c>
      <c r="AA19" s="625"/>
      <c r="AB19" s="625"/>
      <c r="AC19" s="625"/>
      <c r="AD19" s="626">
        <v>386375</v>
      </c>
      <c r="AE19" s="626"/>
      <c r="AF19" s="626"/>
      <c r="AG19" s="626"/>
      <c r="AH19" s="626"/>
      <c r="AI19" s="626"/>
      <c r="AJ19" s="626"/>
      <c r="AK19" s="626"/>
      <c r="AL19" s="627">
        <v>0.4</v>
      </c>
      <c r="AM19" s="628"/>
      <c r="AN19" s="628"/>
      <c r="AO19" s="629"/>
      <c r="AP19" s="619" t="s">
        <v>276</v>
      </c>
      <c r="AQ19" s="620"/>
      <c r="AR19" s="620"/>
      <c r="AS19" s="620"/>
      <c r="AT19" s="620"/>
      <c r="AU19" s="620"/>
      <c r="AV19" s="620"/>
      <c r="AW19" s="620"/>
      <c r="AX19" s="620"/>
      <c r="AY19" s="620"/>
      <c r="AZ19" s="620"/>
      <c r="BA19" s="620"/>
      <c r="BB19" s="620"/>
      <c r="BC19" s="620"/>
      <c r="BD19" s="620"/>
      <c r="BE19" s="620"/>
      <c r="BF19" s="621"/>
      <c r="BG19" s="622">
        <v>6234090</v>
      </c>
      <c r="BH19" s="623"/>
      <c r="BI19" s="623"/>
      <c r="BJ19" s="623"/>
      <c r="BK19" s="623"/>
      <c r="BL19" s="623"/>
      <c r="BM19" s="623"/>
      <c r="BN19" s="624"/>
      <c r="BO19" s="625">
        <v>10.5</v>
      </c>
      <c r="BP19" s="625"/>
      <c r="BQ19" s="625"/>
      <c r="BR19" s="625"/>
      <c r="BS19" s="626" t="s">
        <v>238</v>
      </c>
      <c r="BT19" s="626"/>
      <c r="BU19" s="626"/>
      <c r="BV19" s="626"/>
      <c r="BW19" s="626"/>
      <c r="BX19" s="626"/>
      <c r="BY19" s="626"/>
      <c r="BZ19" s="626"/>
      <c r="CA19" s="626"/>
      <c r="CB19" s="630"/>
      <c r="CD19" s="619" t="s">
        <v>277</v>
      </c>
      <c r="CE19" s="620"/>
      <c r="CF19" s="620"/>
      <c r="CG19" s="620"/>
      <c r="CH19" s="620"/>
      <c r="CI19" s="620"/>
      <c r="CJ19" s="620"/>
      <c r="CK19" s="620"/>
      <c r="CL19" s="620"/>
      <c r="CM19" s="620"/>
      <c r="CN19" s="620"/>
      <c r="CO19" s="620"/>
      <c r="CP19" s="620"/>
      <c r="CQ19" s="621"/>
      <c r="CR19" s="622" t="s">
        <v>238</v>
      </c>
      <c r="CS19" s="623"/>
      <c r="CT19" s="623"/>
      <c r="CU19" s="623"/>
      <c r="CV19" s="623"/>
      <c r="CW19" s="623"/>
      <c r="CX19" s="623"/>
      <c r="CY19" s="624"/>
      <c r="CZ19" s="625" t="s">
        <v>238</v>
      </c>
      <c r="DA19" s="625"/>
      <c r="DB19" s="625"/>
      <c r="DC19" s="625"/>
      <c r="DD19" s="631" t="s">
        <v>238</v>
      </c>
      <c r="DE19" s="623"/>
      <c r="DF19" s="623"/>
      <c r="DG19" s="623"/>
      <c r="DH19" s="623"/>
      <c r="DI19" s="623"/>
      <c r="DJ19" s="623"/>
      <c r="DK19" s="623"/>
      <c r="DL19" s="623"/>
      <c r="DM19" s="623"/>
      <c r="DN19" s="623"/>
      <c r="DO19" s="623"/>
      <c r="DP19" s="624"/>
      <c r="DQ19" s="631" t="s">
        <v>238</v>
      </c>
      <c r="DR19" s="623"/>
      <c r="DS19" s="623"/>
      <c r="DT19" s="623"/>
      <c r="DU19" s="623"/>
      <c r="DV19" s="623"/>
      <c r="DW19" s="623"/>
      <c r="DX19" s="623"/>
      <c r="DY19" s="623"/>
      <c r="DZ19" s="623"/>
      <c r="EA19" s="623"/>
      <c r="EB19" s="623"/>
      <c r="EC19" s="632"/>
    </row>
    <row r="20" spans="2:133" ht="11.25" customHeight="1" x14ac:dyDescent="0.2">
      <c r="B20" s="635" t="s">
        <v>278</v>
      </c>
      <c r="C20" s="636"/>
      <c r="D20" s="636"/>
      <c r="E20" s="636"/>
      <c r="F20" s="636"/>
      <c r="G20" s="636"/>
      <c r="H20" s="636"/>
      <c r="I20" s="636"/>
      <c r="J20" s="636"/>
      <c r="K20" s="636"/>
      <c r="L20" s="636"/>
      <c r="M20" s="636"/>
      <c r="N20" s="636"/>
      <c r="O20" s="636"/>
      <c r="P20" s="636"/>
      <c r="Q20" s="637"/>
      <c r="R20" s="622">
        <v>4188</v>
      </c>
      <c r="S20" s="623"/>
      <c r="T20" s="623"/>
      <c r="U20" s="623"/>
      <c r="V20" s="623"/>
      <c r="W20" s="623"/>
      <c r="X20" s="623"/>
      <c r="Y20" s="624"/>
      <c r="Z20" s="625">
        <v>0</v>
      </c>
      <c r="AA20" s="625"/>
      <c r="AB20" s="625"/>
      <c r="AC20" s="625"/>
      <c r="AD20" s="626">
        <v>4188</v>
      </c>
      <c r="AE20" s="626"/>
      <c r="AF20" s="626"/>
      <c r="AG20" s="626"/>
      <c r="AH20" s="626"/>
      <c r="AI20" s="626"/>
      <c r="AJ20" s="626"/>
      <c r="AK20" s="626"/>
      <c r="AL20" s="627">
        <v>0</v>
      </c>
      <c r="AM20" s="628"/>
      <c r="AN20" s="628"/>
      <c r="AO20" s="629"/>
      <c r="AP20" s="619" t="s">
        <v>279</v>
      </c>
      <c r="AQ20" s="620"/>
      <c r="AR20" s="620"/>
      <c r="AS20" s="620"/>
      <c r="AT20" s="620"/>
      <c r="AU20" s="620"/>
      <c r="AV20" s="620"/>
      <c r="AW20" s="620"/>
      <c r="AX20" s="620"/>
      <c r="AY20" s="620"/>
      <c r="AZ20" s="620"/>
      <c r="BA20" s="620"/>
      <c r="BB20" s="620"/>
      <c r="BC20" s="620"/>
      <c r="BD20" s="620"/>
      <c r="BE20" s="620"/>
      <c r="BF20" s="621"/>
      <c r="BG20" s="622">
        <v>6234090</v>
      </c>
      <c r="BH20" s="623"/>
      <c r="BI20" s="623"/>
      <c r="BJ20" s="623"/>
      <c r="BK20" s="623"/>
      <c r="BL20" s="623"/>
      <c r="BM20" s="623"/>
      <c r="BN20" s="624"/>
      <c r="BO20" s="625">
        <v>10.5</v>
      </c>
      <c r="BP20" s="625"/>
      <c r="BQ20" s="625"/>
      <c r="BR20" s="625"/>
      <c r="BS20" s="626" t="s">
        <v>238</v>
      </c>
      <c r="BT20" s="626"/>
      <c r="BU20" s="626"/>
      <c r="BV20" s="626"/>
      <c r="BW20" s="626"/>
      <c r="BX20" s="626"/>
      <c r="BY20" s="626"/>
      <c r="BZ20" s="626"/>
      <c r="CA20" s="626"/>
      <c r="CB20" s="630"/>
      <c r="CD20" s="619" t="s">
        <v>280</v>
      </c>
      <c r="CE20" s="620"/>
      <c r="CF20" s="620"/>
      <c r="CG20" s="620"/>
      <c r="CH20" s="620"/>
      <c r="CI20" s="620"/>
      <c r="CJ20" s="620"/>
      <c r="CK20" s="620"/>
      <c r="CL20" s="620"/>
      <c r="CM20" s="620"/>
      <c r="CN20" s="620"/>
      <c r="CO20" s="620"/>
      <c r="CP20" s="620"/>
      <c r="CQ20" s="621"/>
      <c r="CR20" s="622">
        <v>173275811</v>
      </c>
      <c r="CS20" s="623"/>
      <c r="CT20" s="623"/>
      <c r="CU20" s="623"/>
      <c r="CV20" s="623"/>
      <c r="CW20" s="623"/>
      <c r="CX20" s="623"/>
      <c r="CY20" s="624"/>
      <c r="CZ20" s="625">
        <v>100</v>
      </c>
      <c r="DA20" s="625"/>
      <c r="DB20" s="625"/>
      <c r="DC20" s="625"/>
      <c r="DD20" s="631">
        <v>15942953</v>
      </c>
      <c r="DE20" s="623"/>
      <c r="DF20" s="623"/>
      <c r="DG20" s="623"/>
      <c r="DH20" s="623"/>
      <c r="DI20" s="623"/>
      <c r="DJ20" s="623"/>
      <c r="DK20" s="623"/>
      <c r="DL20" s="623"/>
      <c r="DM20" s="623"/>
      <c r="DN20" s="623"/>
      <c r="DO20" s="623"/>
      <c r="DP20" s="624"/>
      <c r="DQ20" s="631">
        <v>106025884</v>
      </c>
      <c r="DR20" s="623"/>
      <c r="DS20" s="623"/>
      <c r="DT20" s="623"/>
      <c r="DU20" s="623"/>
      <c r="DV20" s="623"/>
      <c r="DW20" s="623"/>
      <c r="DX20" s="623"/>
      <c r="DY20" s="623"/>
      <c r="DZ20" s="623"/>
      <c r="EA20" s="623"/>
      <c r="EB20" s="623"/>
      <c r="EC20" s="632"/>
    </row>
    <row r="21" spans="2:133" ht="11.25" customHeight="1" x14ac:dyDescent="0.2">
      <c r="B21" s="619" t="s">
        <v>281</v>
      </c>
      <c r="C21" s="620"/>
      <c r="D21" s="620"/>
      <c r="E21" s="620"/>
      <c r="F21" s="620"/>
      <c r="G21" s="620"/>
      <c r="H21" s="620"/>
      <c r="I21" s="620"/>
      <c r="J21" s="620"/>
      <c r="K21" s="620"/>
      <c r="L21" s="620"/>
      <c r="M21" s="620"/>
      <c r="N21" s="620"/>
      <c r="O21" s="620"/>
      <c r="P21" s="620"/>
      <c r="Q21" s="621"/>
      <c r="R21" s="622">
        <v>18325022</v>
      </c>
      <c r="S21" s="623"/>
      <c r="T21" s="623"/>
      <c r="U21" s="623"/>
      <c r="V21" s="623"/>
      <c r="W21" s="623"/>
      <c r="X21" s="623"/>
      <c r="Y21" s="624"/>
      <c r="Z21" s="625">
        <v>10.1</v>
      </c>
      <c r="AA21" s="625"/>
      <c r="AB21" s="625"/>
      <c r="AC21" s="625"/>
      <c r="AD21" s="626">
        <v>17275742</v>
      </c>
      <c r="AE21" s="626"/>
      <c r="AF21" s="626"/>
      <c r="AG21" s="626"/>
      <c r="AH21" s="626"/>
      <c r="AI21" s="626"/>
      <c r="AJ21" s="626"/>
      <c r="AK21" s="626"/>
      <c r="AL21" s="627">
        <v>19.899999999999999</v>
      </c>
      <c r="AM21" s="628"/>
      <c r="AN21" s="628"/>
      <c r="AO21" s="629"/>
      <c r="AP21" s="619" t="s">
        <v>282</v>
      </c>
      <c r="AQ21" s="638"/>
      <c r="AR21" s="638"/>
      <c r="AS21" s="638"/>
      <c r="AT21" s="638"/>
      <c r="AU21" s="638"/>
      <c r="AV21" s="638"/>
      <c r="AW21" s="638"/>
      <c r="AX21" s="638"/>
      <c r="AY21" s="638"/>
      <c r="AZ21" s="638"/>
      <c r="BA21" s="638"/>
      <c r="BB21" s="638"/>
      <c r="BC21" s="638"/>
      <c r="BD21" s="638"/>
      <c r="BE21" s="638"/>
      <c r="BF21" s="639"/>
      <c r="BG21" s="622">
        <v>5264</v>
      </c>
      <c r="BH21" s="623"/>
      <c r="BI21" s="623"/>
      <c r="BJ21" s="623"/>
      <c r="BK21" s="623"/>
      <c r="BL21" s="623"/>
      <c r="BM21" s="623"/>
      <c r="BN21" s="624"/>
      <c r="BO21" s="625">
        <v>0</v>
      </c>
      <c r="BP21" s="625"/>
      <c r="BQ21" s="625"/>
      <c r="BR21" s="625"/>
      <c r="BS21" s="626" t="s">
        <v>238</v>
      </c>
      <c r="BT21" s="626"/>
      <c r="BU21" s="626"/>
      <c r="BV21" s="626"/>
      <c r="BW21" s="626"/>
      <c r="BX21" s="626"/>
      <c r="BY21" s="626"/>
      <c r="BZ21" s="626"/>
      <c r="CA21" s="626"/>
      <c r="CB21" s="630"/>
      <c r="CD21" s="643"/>
      <c r="CE21" s="644"/>
      <c r="CF21" s="644"/>
      <c r="CG21" s="644"/>
      <c r="CH21" s="644"/>
      <c r="CI21" s="644"/>
      <c r="CJ21" s="644"/>
      <c r="CK21" s="644"/>
      <c r="CL21" s="644"/>
      <c r="CM21" s="644"/>
      <c r="CN21" s="644"/>
      <c r="CO21" s="644"/>
      <c r="CP21" s="644"/>
      <c r="CQ21" s="645"/>
      <c r="CR21" s="646"/>
      <c r="CS21" s="641"/>
      <c r="CT21" s="641"/>
      <c r="CU21" s="641"/>
      <c r="CV21" s="641"/>
      <c r="CW21" s="641"/>
      <c r="CX21" s="641"/>
      <c r="CY21" s="647"/>
      <c r="CZ21" s="648"/>
      <c r="DA21" s="648"/>
      <c r="DB21" s="648"/>
      <c r="DC21" s="648"/>
      <c r="DD21" s="640"/>
      <c r="DE21" s="641"/>
      <c r="DF21" s="641"/>
      <c r="DG21" s="641"/>
      <c r="DH21" s="641"/>
      <c r="DI21" s="641"/>
      <c r="DJ21" s="641"/>
      <c r="DK21" s="641"/>
      <c r="DL21" s="641"/>
      <c r="DM21" s="641"/>
      <c r="DN21" s="641"/>
      <c r="DO21" s="641"/>
      <c r="DP21" s="647"/>
      <c r="DQ21" s="640"/>
      <c r="DR21" s="641"/>
      <c r="DS21" s="641"/>
      <c r="DT21" s="641"/>
      <c r="DU21" s="641"/>
      <c r="DV21" s="641"/>
      <c r="DW21" s="641"/>
      <c r="DX21" s="641"/>
      <c r="DY21" s="641"/>
      <c r="DZ21" s="641"/>
      <c r="EA21" s="641"/>
      <c r="EB21" s="641"/>
      <c r="EC21" s="642"/>
    </row>
    <row r="22" spans="2:133" ht="11.25" customHeight="1" x14ac:dyDescent="0.2">
      <c r="B22" s="619" t="s">
        <v>283</v>
      </c>
      <c r="C22" s="620"/>
      <c r="D22" s="620"/>
      <c r="E22" s="620"/>
      <c r="F22" s="620"/>
      <c r="G22" s="620"/>
      <c r="H22" s="620"/>
      <c r="I22" s="620"/>
      <c r="J22" s="620"/>
      <c r="K22" s="620"/>
      <c r="L22" s="620"/>
      <c r="M22" s="620"/>
      <c r="N22" s="620"/>
      <c r="O22" s="620"/>
      <c r="P22" s="620"/>
      <c r="Q22" s="621"/>
      <c r="R22" s="622">
        <v>17275742</v>
      </c>
      <c r="S22" s="623"/>
      <c r="T22" s="623"/>
      <c r="U22" s="623"/>
      <c r="V22" s="623"/>
      <c r="W22" s="623"/>
      <c r="X22" s="623"/>
      <c r="Y22" s="624"/>
      <c r="Z22" s="625">
        <v>9.6</v>
      </c>
      <c r="AA22" s="625"/>
      <c r="AB22" s="625"/>
      <c r="AC22" s="625"/>
      <c r="AD22" s="626">
        <v>17275742</v>
      </c>
      <c r="AE22" s="626"/>
      <c r="AF22" s="626"/>
      <c r="AG22" s="626"/>
      <c r="AH22" s="626"/>
      <c r="AI22" s="626"/>
      <c r="AJ22" s="626"/>
      <c r="AK22" s="626"/>
      <c r="AL22" s="627">
        <v>19.899999999999999</v>
      </c>
      <c r="AM22" s="628"/>
      <c r="AN22" s="628"/>
      <c r="AO22" s="629"/>
      <c r="AP22" s="619" t="s">
        <v>284</v>
      </c>
      <c r="AQ22" s="638"/>
      <c r="AR22" s="638"/>
      <c r="AS22" s="638"/>
      <c r="AT22" s="638"/>
      <c r="AU22" s="638"/>
      <c r="AV22" s="638"/>
      <c r="AW22" s="638"/>
      <c r="AX22" s="638"/>
      <c r="AY22" s="638"/>
      <c r="AZ22" s="638"/>
      <c r="BA22" s="638"/>
      <c r="BB22" s="638"/>
      <c r="BC22" s="638"/>
      <c r="BD22" s="638"/>
      <c r="BE22" s="638"/>
      <c r="BF22" s="639"/>
      <c r="BG22" s="622">
        <v>1686415</v>
      </c>
      <c r="BH22" s="623"/>
      <c r="BI22" s="623"/>
      <c r="BJ22" s="623"/>
      <c r="BK22" s="623"/>
      <c r="BL22" s="623"/>
      <c r="BM22" s="623"/>
      <c r="BN22" s="624"/>
      <c r="BO22" s="625">
        <v>2.9</v>
      </c>
      <c r="BP22" s="625"/>
      <c r="BQ22" s="625"/>
      <c r="BR22" s="625"/>
      <c r="BS22" s="626" t="s">
        <v>238</v>
      </c>
      <c r="BT22" s="626"/>
      <c r="BU22" s="626"/>
      <c r="BV22" s="626"/>
      <c r="BW22" s="626"/>
      <c r="BX22" s="626"/>
      <c r="BY22" s="626"/>
      <c r="BZ22" s="626"/>
      <c r="CA22" s="626"/>
      <c r="CB22" s="630"/>
      <c r="CD22" s="604" t="s">
        <v>285</v>
      </c>
      <c r="CE22" s="605"/>
      <c r="CF22" s="605"/>
      <c r="CG22" s="605"/>
      <c r="CH22" s="605"/>
      <c r="CI22" s="605"/>
      <c r="CJ22" s="605"/>
      <c r="CK22" s="605"/>
      <c r="CL22" s="605"/>
      <c r="CM22" s="605"/>
      <c r="CN22" s="605"/>
      <c r="CO22" s="605"/>
      <c r="CP22" s="605"/>
      <c r="CQ22" s="605"/>
      <c r="CR22" s="605"/>
      <c r="CS22" s="605"/>
      <c r="CT22" s="605"/>
      <c r="CU22" s="605"/>
      <c r="CV22" s="605"/>
      <c r="CW22" s="605"/>
      <c r="CX22" s="605"/>
      <c r="CY22" s="605"/>
      <c r="CZ22" s="605"/>
      <c r="DA22" s="605"/>
      <c r="DB22" s="605"/>
      <c r="DC22" s="605"/>
      <c r="DD22" s="605"/>
      <c r="DE22" s="605"/>
      <c r="DF22" s="605"/>
      <c r="DG22" s="605"/>
      <c r="DH22" s="605"/>
      <c r="DI22" s="605"/>
      <c r="DJ22" s="605"/>
      <c r="DK22" s="605"/>
      <c r="DL22" s="605"/>
      <c r="DM22" s="605"/>
      <c r="DN22" s="605"/>
      <c r="DO22" s="605"/>
      <c r="DP22" s="605"/>
      <c r="DQ22" s="605"/>
      <c r="DR22" s="605"/>
      <c r="DS22" s="605"/>
      <c r="DT22" s="605"/>
      <c r="DU22" s="605"/>
      <c r="DV22" s="605"/>
      <c r="DW22" s="605"/>
      <c r="DX22" s="605"/>
      <c r="DY22" s="605"/>
      <c r="DZ22" s="605"/>
      <c r="EA22" s="605"/>
      <c r="EB22" s="605"/>
      <c r="EC22" s="606"/>
    </row>
    <row r="23" spans="2:133" ht="11.25" customHeight="1" x14ac:dyDescent="0.2">
      <c r="B23" s="619" t="s">
        <v>286</v>
      </c>
      <c r="C23" s="620"/>
      <c r="D23" s="620"/>
      <c r="E23" s="620"/>
      <c r="F23" s="620"/>
      <c r="G23" s="620"/>
      <c r="H23" s="620"/>
      <c r="I23" s="620"/>
      <c r="J23" s="620"/>
      <c r="K23" s="620"/>
      <c r="L23" s="620"/>
      <c r="M23" s="620"/>
      <c r="N23" s="620"/>
      <c r="O23" s="620"/>
      <c r="P23" s="620"/>
      <c r="Q23" s="621"/>
      <c r="R23" s="622">
        <v>1049280</v>
      </c>
      <c r="S23" s="623"/>
      <c r="T23" s="623"/>
      <c r="U23" s="623"/>
      <c r="V23" s="623"/>
      <c r="W23" s="623"/>
      <c r="X23" s="623"/>
      <c r="Y23" s="624"/>
      <c r="Z23" s="625">
        <v>0.6</v>
      </c>
      <c r="AA23" s="625"/>
      <c r="AB23" s="625"/>
      <c r="AC23" s="625"/>
      <c r="AD23" s="626" t="s">
        <v>238</v>
      </c>
      <c r="AE23" s="626"/>
      <c r="AF23" s="626"/>
      <c r="AG23" s="626"/>
      <c r="AH23" s="626"/>
      <c r="AI23" s="626"/>
      <c r="AJ23" s="626"/>
      <c r="AK23" s="626"/>
      <c r="AL23" s="627" t="s">
        <v>128</v>
      </c>
      <c r="AM23" s="628"/>
      <c r="AN23" s="628"/>
      <c r="AO23" s="629"/>
      <c r="AP23" s="619" t="s">
        <v>287</v>
      </c>
      <c r="AQ23" s="638"/>
      <c r="AR23" s="638"/>
      <c r="AS23" s="638"/>
      <c r="AT23" s="638"/>
      <c r="AU23" s="638"/>
      <c r="AV23" s="638"/>
      <c r="AW23" s="638"/>
      <c r="AX23" s="638"/>
      <c r="AY23" s="638"/>
      <c r="AZ23" s="638"/>
      <c r="BA23" s="638"/>
      <c r="BB23" s="638"/>
      <c r="BC23" s="638"/>
      <c r="BD23" s="638"/>
      <c r="BE23" s="638"/>
      <c r="BF23" s="639"/>
      <c r="BG23" s="622">
        <v>4542411</v>
      </c>
      <c r="BH23" s="623"/>
      <c r="BI23" s="623"/>
      <c r="BJ23" s="623"/>
      <c r="BK23" s="623"/>
      <c r="BL23" s="623"/>
      <c r="BM23" s="623"/>
      <c r="BN23" s="624"/>
      <c r="BO23" s="625">
        <v>7.7</v>
      </c>
      <c r="BP23" s="625"/>
      <c r="BQ23" s="625"/>
      <c r="BR23" s="625"/>
      <c r="BS23" s="626" t="s">
        <v>238</v>
      </c>
      <c r="BT23" s="626"/>
      <c r="BU23" s="626"/>
      <c r="BV23" s="626"/>
      <c r="BW23" s="626"/>
      <c r="BX23" s="626"/>
      <c r="BY23" s="626"/>
      <c r="BZ23" s="626"/>
      <c r="CA23" s="626"/>
      <c r="CB23" s="630"/>
      <c r="CD23" s="604" t="s">
        <v>226</v>
      </c>
      <c r="CE23" s="605"/>
      <c r="CF23" s="605"/>
      <c r="CG23" s="605"/>
      <c r="CH23" s="605"/>
      <c r="CI23" s="605"/>
      <c r="CJ23" s="605"/>
      <c r="CK23" s="605"/>
      <c r="CL23" s="605"/>
      <c r="CM23" s="605"/>
      <c r="CN23" s="605"/>
      <c r="CO23" s="605"/>
      <c r="CP23" s="605"/>
      <c r="CQ23" s="606"/>
      <c r="CR23" s="604" t="s">
        <v>288</v>
      </c>
      <c r="CS23" s="605"/>
      <c r="CT23" s="605"/>
      <c r="CU23" s="605"/>
      <c r="CV23" s="605"/>
      <c r="CW23" s="605"/>
      <c r="CX23" s="605"/>
      <c r="CY23" s="606"/>
      <c r="CZ23" s="604" t="s">
        <v>289</v>
      </c>
      <c r="DA23" s="605"/>
      <c r="DB23" s="605"/>
      <c r="DC23" s="606"/>
      <c r="DD23" s="604" t="s">
        <v>290</v>
      </c>
      <c r="DE23" s="605"/>
      <c r="DF23" s="605"/>
      <c r="DG23" s="605"/>
      <c r="DH23" s="605"/>
      <c r="DI23" s="605"/>
      <c r="DJ23" s="605"/>
      <c r="DK23" s="606"/>
      <c r="DL23" s="649" t="s">
        <v>291</v>
      </c>
      <c r="DM23" s="650"/>
      <c r="DN23" s="650"/>
      <c r="DO23" s="650"/>
      <c r="DP23" s="650"/>
      <c r="DQ23" s="650"/>
      <c r="DR23" s="650"/>
      <c r="DS23" s="650"/>
      <c r="DT23" s="650"/>
      <c r="DU23" s="650"/>
      <c r="DV23" s="651"/>
      <c r="DW23" s="604" t="s">
        <v>292</v>
      </c>
      <c r="DX23" s="605"/>
      <c r="DY23" s="605"/>
      <c r="DZ23" s="605"/>
      <c r="EA23" s="605"/>
      <c r="EB23" s="605"/>
      <c r="EC23" s="606"/>
    </row>
    <row r="24" spans="2:133" ht="11.25" customHeight="1" x14ac:dyDescent="0.2">
      <c r="B24" s="619" t="s">
        <v>293</v>
      </c>
      <c r="C24" s="620"/>
      <c r="D24" s="620"/>
      <c r="E24" s="620"/>
      <c r="F24" s="620"/>
      <c r="G24" s="620"/>
      <c r="H24" s="620"/>
      <c r="I24" s="620"/>
      <c r="J24" s="620"/>
      <c r="K24" s="620"/>
      <c r="L24" s="620"/>
      <c r="M24" s="620"/>
      <c r="N24" s="620"/>
      <c r="O24" s="620"/>
      <c r="P24" s="620"/>
      <c r="Q24" s="621"/>
      <c r="R24" s="622" t="s">
        <v>238</v>
      </c>
      <c r="S24" s="623"/>
      <c r="T24" s="623"/>
      <c r="U24" s="623"/>
      <c r="V24" s="623"/>
      <c r="W24" s="623"/>
      <c r="X24" s="623"/>
      <c r="Y24" s="624"/>
      <c r="Z24" s="625" t="s">
        <v>238</v>
      </c>
      <c r="AA24" s="625"/>
      <c r="AB24" s="625"/>
      <c r="AC24" s="625"/>
      <c r="AD24" s="626" t="s">
        <v>238</v>
      </c>
      <c r="AE24" s="626"/>
      <c r="AF24" s="626"/>
      <c r="AG24" s="626"/>
      <c r="AH24" s="626"/>
      <c r="AI24" s="626"/>
      <c r="AJ24" s="626"/>
      <c r="AK24" s="626"/>
      <c r="AL24" s="627" t="s">
        <v>128</v>
      </c>
      <c r="AM24" s="628"/>
      <c r="AN24" s="628"/>
      <c r="AO24" s="629"/>
      <c r="AP24" s="619" t="s">
        <v>294</v>
      </c>
      <c r="AQ24" s="638"/>
      <c r="AR24" s="638"/>
      <c r="AS24" s="638"/>
      <c r="AT24" s="638"/>
      <c r="AU24" s="638"/>
      <c r="AV24" s="638"/>
      <c r="AW24" s="638"/>
      <c r="AX24" s="638"/>
      <c r="AY24" s="638"/>
      <c r="AZ24" s="638"/>
      <c r="BA24" s="638"/>
      <c r="BB24" s="638"/>
      <c r="BC24" s="638"/>
      <c r="BD24" s="638"/>
      <c r="BE24" s="638"/>
      <c r="BF24" s="639"/>
      <c r="BG24" s="622" t="s">
        <v>128</v>
      </c>
      <c r="BH24" s="623"/>
      <c r="BI24" s="623"/>
      <c r="BJ24" s="623"/>
      <c r="BK24" s="623"/>
      <c r="BL24" s="623"/>
      <c r="BM24" s="623"/>
      <c r="BN24" s="624"/>
      <c r="BO24" s="625" t="s">
        <v>128</v>
      </c>
      <c r="BP24" s="625"/>
      <c r="BQ24" s="625"/>
      <c r="BR24" s="625"/>
      <c r="BS24" s="626" t="s">
        <v>238</v>
      </c>
      <c r="BT24" s="626"/>
      <c r="BU24" s="626"/>
      <c r="BV24" s="626"/>
      <c r="BW24" s="626"/>
      <c r="BX24" s="626"/>
      <c r="BY24" s="626"/>
      <c r="BZ24" s="626"/>
      <c r="CA24" s="626"/>
      <c r="CB24" s="630"/>
      <c r="CD24" s="608" t="s">
        <v>295</v>
      </c>
      <c r="CE24" s="609"/>
      <c r="CF24" s="609"/>
      <c r="CG24" s="609"/>
      <c r="CH24" s="609"/>
      <c r="CI24" s="609"/>
      <c r="CJ24" s="609"/>
      <c r="CK24" s="609"/>
      <c r="CL24" s="609"/>
      <c r="CM24" s="609"/>
      <c r="CN24" s="609"/>
      <c r="CO24" s="609"/>
      <c r="CP24" s="609"/>
      <c r="CQ24" s="610"/>
      <c r="CR24" s="611">
        <v>89665421</v>
      </c>
      <c r="CS24" s="612"/>
      <c r="CT24" s="612"/>
      <c r="CU24" s="612"/>
      <c r="CV24" s="612"/>
      <c r="CW24" s="612"/>
      <c r="CX24" s="612"/>
      <c r="CY24" s="613"/>
      <c r="CZ24" s="616">
        <v>51.7</v>
      </c>
      <c r="DA24" s="617"/>
      <c r="DB24" s="617"/>
      <c r="DC24" s="633"/>
      <c r="DD24" s="657">
        <v>57801092</v>
      </c>
      <c r="DE24" s="612"/>
      <c r="DF24" s="612"/>
      <c r="DG24" s="612"/>
      <c r="DH24" s="612"/>
      <c r="DI24" s="612"/>
      <c r="DJ24" s="612"/>
      <c r="DK24" s="613"/>
      <c r="DL24" s="657">
        <v>54569673</v>
      </c>
      <c r="DM24" s="612"/>
      <c r="DN24" s="612"/>
      <c r="DO24" s="612"/>
      <c r="DP24" s="612"/>
      <c r="DQ24" s="612"/>
      <c r="DR24" s="612"/>
      <c r="DS24" s="612"/>
      <c r="DT24" s="612"/>
      <c r="DU24" s="612"/>
      <c r="DV24" s="613"/>
      <c r="DW24" s="616">
        <v>60.3</v>
      </c>
      <c r="DX24" s="617"/>
      <c r="DY24" s="617"/>
      <c r="DZ24" s="617"/>
      <c r="EA24" s="617"/>
      <c r="EB24" s="617"/>
      <c r="EC24" s="618"/>
    </row>
    <row r="25" spans="2:133" ht="11.25" customHeight="1" x14ac:dyDescent="0.2">
      <c r="B25" s="619" t="s">
        <v>296</v>
      </c>
      <c r="C25" s="620"/>
      <c r="D25" s="620"/>
      <c r="E25" s="620"/>
      <c r="F25" s="620"/>
      <c r="G25" s="620"/>
      <c r="H25" s="620"/>
      <c r="I25" s="620"/>
      <c r="J25" s="620"/>
      <c r="K25" s="620"/>
      <c r="L25" s="620"/>
      <c r="M25" s="620"/>
      <c r="N25" s="620"/>
      <c r="O25" s="620"/>
      <c r="P25" s="620"/>
      <c r="Q25" s="621"/>
      <c r="R25" s="622">
        <v>89148954</v>
      </c>
      <c r="S25" s="623"/>
      <c r="T25" s="623"/>
      <c r="U25" s="623"/>
      <c r="V25" s="623"/>
      <c r="W25" s="623"/>
      <c r="X25" s="623"/>
      <c r="Y25" s="624"/>
      <c r="Z25" s="625">
        <v>49.3</v>
      </c>
      <c r="AA25" s="625"/>
      <c r="AB25" s="625"/>
      <c r="AC25" s="625"/>
      <c r="AD25" s="626">
        <v>83557263</v>
      </c>
      <c r="AE25" s="626"/>
      <c r="AF25" s="626"/>
      <c r="AG25" s="626"/>
      <c r="AH25" s="626"/>
      <c r="AI25" s="626"/>
      <c r="AJ25" s="626"/>
      <c r="AK25" s="626"/>
      <c r="AL25" s="627">
        <v>96.5</v>
      </c>
      <c r="AM25" s="628"/>
      <c r="AN25" s="628"/>
      <c r="AO25" s="629"/>
      <c r="AP25" s="619" t="s">
        <v>297</v>
      </c>
      <c r="AQ25" s="638"/>
      <c r="AR25" s="638"/>
      <c r="AS25" s="638"/>
      <c r="AT25" s="638"/>
      <c r="AU25" s="638"/>
      <c r="AV25" s="638"/>
      <c r="AW25" s="638"/>
      <c r="AX25" s="638"/>
      <c r="AY25" s="638"/>
      <c r="AZ25" s="638"/>
      <c r="BA25" s="638"/>
      <c r="BB25" s="638"/>
      <c r="BC25" s="638"/>
      <c r="BD25" s="638"/>
      <c r="BE25" s="638"/>
      <c r="BF25" s="639"/>
      <c r="BG25" s="622" t="s">
        <v>238</v>
      </c>
      <c r="BH25" s="623"/>
      <c r="BI25" s="623"/>
      <c r="BJ25" s="623"/>
      <c r="BK25" s="623"/>
      <c r="BL25" s="623"/>
      <c r="BM25" s="623"/>
      <c r="BN25" s="624"/>
      <c r="BO25" s="625" t="s">
        <v>181</v>
      </c>
      <c r="BP25" s="625"/>
      <c r="BQ25" s="625"/>
      <c r="BR25" s="625"/>
      <c r="BS25" s="626" t="s">
        <v>128</v>
      </c>
      <c r="BT25" s="626"/>
      <c r="BU25" s="626"/>
      <c r="BV25" s="626"/>
      <c r="BW25" s="626"/>
      <c r="BX25" s="626"/>
      <c r="BY25" s="626"/>
      <c r="BZ25" s="626"/>
      <c r="CA25" s="626"/>
      <c r="CB25" s="630"/>
      <c r="CD25" s="619" t="s">
        <v>298</v>
      </c>
      <c r="CE25" s="620"/>
      <c r="CF25" s="620"/>
      <c r="CG25" s="620"/>
      <c r="CH25" s="620"/>
      <c r="CI25" s="620"/>
      <c r="CJ25" s="620"/>
      <c r="CK25" s="620"/>
      <c r="CL25" s="620"/>
      <c r="CM25" s="620"/>
      <c r="CN25" s="620"/>
      <c r="CO25" s="620"/>
      <c r="CP25" s="620"/>
      <c r="CQ25" s="621"/>
      <c r="CR25" s="622">
        <v>27996972</v>
      </c>
      <c r="CS25" s="654"/>
      <c r="CT25" s="654"/>
      <c r="CU25" s="654"/>
      <c r="CV25" s="654"/>
      <c r="CW25" s="654"/>
      <c r="CX25" s="654"/>
      <c r="CY25" s="655"/>
      <c r="CZ25" s="627">
        <v>16.2</v>
      </c>
      <c r="DA25" s="652"/>
      <c r="DB25" s="652"/>
      <c r="DC25" s="656"/>
      <c r="DD25" s="631">
        <v>26315354</v>
      </c>
      <c r="DE25" s="654"/>
      <c r="DF25" s="654"/>
      <c r="DG25" s="654"/>
      <c r="DH25" s="654"/>
      <c r="DI25" s="654"/>
      <c r="DJ25" s="654"/>
      <c r="DK25" s="655"/>
      <c r="DL25" s="631">
        <v>24165301</v>
      </c>
      <c r="DM25" s="654"/>
      <c r="DN25" s="654"/>
      <c r="DO25" s="654"/>
      <c r="DP25" s="654"/>
      <c r="DQ25" s="654"/>
      <c r="DR25" s="654"/>
      <c r="DS25" s="654"/>
      <c r="DT25" s="654"/>
      <c r="DU25" s="654"/>
      <c r="DV25" s="655"/>
      <c r="DW25" s="627">
        <v>26.7</v>
      </c>
      <c r="DX25" s="652"/>
      <c r="DY25" s="652"/>
      <c r="DZ25" s="652"/>
      <c r="EA25" s="652"/>
      <c r="EB25" s="652"/>
      <c r="EC25" s="653"/>
    </row>
    <row r="26" spans="2:133" ht="11.25" customHeight="1" x14ac:dyDescent="0.2">
      <c r="B26" s="619" t="s">
        <v>299</v>
      </c>
      <c r="C26" s="620"/>
      <c r="D26" s="620"/>
      <c r="E26" s="620"/>
      <c r="F26" s="620"/>
      <c r="G26" s="620"/>
      <c r="H26" s="620"/>
      <c r="I26" s="620"/>
      <c r="J26" s="620"/>
      <c r="K26" s="620"/>
      <c r="L26" s="620"/>
      <c r="M26" s="620"/>
      <c r="N26" s="620"/>
      <c r="O26" s="620"/>
      <c r="P26" s="620"/>
      <c r="Q26" s="621"/>
      <c r="R26" s="622">
        <v>45678</v>
      </c>
      <c r="S26" s="623"/>
      <c r="T26" s="623"/>
      <c r="U26" s="623"/>
      <c r="V26" s="623"/>
      <c r="W26" s="623"/>
      <c r="X26" s="623"/>
      <c r="Y26" s="624"/>
      <c r="Z26" s="625">
        <v>0</v>
      </c>
      <c r="AA26" s="625"/>
      <c r="AB26" s="625"/>
      <c r="AC26" s="625"/>
      <c r="AD26" s="626">
        <v>45678</v>
      </c>
      <c r="AE26" s="626"/>
      <c r="AF26" s="626"/>
      <c r="AG26" s="626"/>
      <c r="AH26" s="626"/>
      <c r="AI26" s="626"/>
      <c r="AJ26" s="626"/>
      <c r="AK26" s="626"/>
      <c r="AL26" s="627">
        <v>0.1</v>
      </c>
      <c r="AM26" s="628"/>
      <c r="AN26" s="628"/>
      <c r="AO26" s="629"/>
      <c r="AP26" s="619" t="s">
        <v>300</v>
      </c>
      <c r="AQ26" s="638"/>
      <c r="AR26" s="638"/>
      <c r="AS26" s="638"/>
      <c r="AT26" s="638"/>
      <c r="AU26" s="638"/>
      <c r="AV26" s="638"/>
      <c r="AW26" s="638"/>
      <c r="AX26" s="638"/>
      <c r="AY26" s="638"/>
      <c r="AZ26" s="638"/>
      <c r="BA26" s="638"/>
      <c r="BB26" s="638"/>
      <c r="BC26" s="638"/>
      <c r="BD26" s="638"/>
      <c r="BE26" s="638"/>
      <c r="BF26" s="639"/>
      <c r="BG26" s="622" t="s">
        <v>238</v>
      </c>
      <c r="BH26" s="623"/>
      <c r="BI26" s="623"/>
      <c r="BJ26" s="623"/>
      <c r="BK26" s="623"/>
      <c r="BL26" s="623"/>
      <c r="BM26" s="623"/>
      <c r="BN26" s="624"/>
      <c r="BO26" s="625" t="s">
        <v>128</v>
      </c>
      <c r="BP26" s="625"/>
      <c r="BQ26" s="625"/>
      <c r="BR26" s="625"/>
      <c r="BS26" s="626" t="s">
        <v>128</v>
      </c>
      <c r="BT26" s="626"/>
      <c r="BU26" s="626"/>
      <c r="BV26" s="626"/>
      <c r="BW26" s="626"/>
      <c r="BX26" s="626"/>
      <c r="BY26" s="626"/>
      <c r="BZ26" s="626"/>
      <c r="CA26" s="626"/>
      <c r="CB26" s="630"/>
      <c r="CD26" s="619" t="s">
        <v>301</v>
      </c>
      <c r="CE26" s="620"/>
      <c r="CF26" s="620"/>
      <c r="CG26" s="620"/>
      <c r="CH26" s="620"/>
      <c r="CI26" s="620"/>
      <c r="CJ26" s="620"/>
      <c r="CK26" s="620"/>
      <c r="CL26" s="620"/>
      <c r="CM26" s="620"/>
      <c r="CN26" s="620"/>
      <c r="CO26" s="620"/>
      <c r="CP26" s="620"/>
      <c r="CQ26" s="621"/>
      <c r="CR26" s="622">
        <v>19399413</v>
      </c>
      <c r="CS26" s="623"/>
      <c r="CT26" s="623"/>
      <c r="CU26" s="623"/>
      <c r="CV26" s="623"/>
      <c r="CW26" s="623"/>
      <c r="CX26" s="623"/>
      <c r="CY26" s="624"/>
      <c r="CZ26" s="627">
        <v>11.2</v>
      </c>
      <c r="DA26" s="652"/>
      <c r="DB26" s="652"/>
      <c r="DC26" s="656"/>
      <c r="DD26" s="631">
        <v>19115159</v>
      </c>
      <c r="DE26" s="623"/>
      <c r="DF26" s="623"/>
      <c r="DG26" s="623"/>
      <c r="DH26" s="623"/>
      <c r="DI26" s="623"/>
      <c r="DJ26" s="623"/>
      <c r="DK26" s="624"/>
      <c r="DL26" s="631" t="s">
        <v>238</v>
      </c>
      <c r="DM26" s="623"/>
      <c r="DN26" s="623"/>
      <c r="DO26" s="623"/>
      <c r="DP26" s="623"/>
      <c r="DQ26" s="623"/>
      <c r="DR26" s="623"/>
      <c r="DS26" s="623"/>
      <c r="DT26" s="623"/>
      <c r="DU26" s="623"/>
      <c r="DV26" s="624"/>
      <c r="DW26" s="627" t="s">
        <v>181</v>
      </c>
      <c r="DX26" s="652"/>
      <c r="DY26" s="652"/>
      <c r="DZ26" s="652"/>
      <c r="EA26" s="652"/>
      <c r="EB26" s="652"/>
      <c r="EC26" s="653"/>
    </row>
    <row r="27" spans="2:133" ht="11.25" customHeight="1" x14ac:dyDescent="0.2">
      <c r="B27" s="619" t="s">
        <v>302</v>
      </c>
      <c r="C27" s="620"/>
      <c r="D27" s="620"/>
      <c r="E27" s="620"/>
      <c r="F27" s="620"/>
      <c r="G27" s="620"/>
      <c r="H27" s="620"/>
      <c r="I27" s="620"/>
      <c r="J27" s="620"/>
      <c r="K27" s="620"/>
      <c r="L27" s="620"/>
      <c r="M27" s="620"/>
      <c r="N27" s="620"/>
      <c r="O27" s="620"/>
      <c r="P27" s="620"/>
      <c r="Q27" s="621"/>
      <c r="R27" s="622">
        <v>928750</v>
      </c>
      <c r="S27" s="623"/>
      <c r="T27" s="623"/>
      <c r="U27" s="623"/>
      <c r="V27" s="623"/>
      <c r="W27" s="623"/>
      <c r="X27" s="623"/>
      <c r="Y27" s="624"/>
      <c r="Z27" s="625">
        <v>0.5</v>
      </c>
      <c r="AA27" s="625"/>
      <c r="AB27" s="625"/>
      <c r="AC27" s="625"/>
      <c r="AD27" s="626" t="s">
        <v>238</v>
      </c>
      <c r="AE27" s="626"/>
      <c r="AF27" s="626"/>
      <c r="AG27" s="626"/>
      <c r="AH27" s="626"/>
      <c r="AI27" s="626"/>
      <c r="AJ27" s="626"/>
      <c r="AK27" s="626"/>
      <c r="AL27" s="627" t="s">
        <v>128</v>
      </c>
      <c r="AM27" s="628"/>
      <c r="AN27" s="628"/>
      <c r="AO27" s="629"/>
      <c r="AP27" s="619" t="s">
        <v>303</v>
      </c>
      <c r="AQ27" s="620"/>
      <c r="AR27" s="620"/>
      <c r="AS27" s="620"/>
      <c r="AT27" s="620"/>
      <c r="AU27" s="620"/>
      <c r="AV27" s="620"/>
      <c r="AW27" s="620"/>
      <c r="AX27" s="620"/>
      <c r="AY27" s="620"/>
      <c r="AZ27" s="620"/>
      <c r="BA27" s="620"/>
      <c r="BB27" s="620"/>
      <c r="BC27" s="620"/>
      <c r="BD27" s="620"/>
      <c r="BE27" s="620"/>
      <c r="BF27" s="621"/>
      <c r="BG27" s="622">
        <v>59138443</v>
      </c>
      <c r="BH27" s="623"/>
      <c r="BI27" s="623"/>
      <c r="BJ27" s="623"/>
      <c r="BK27" s="623"/>
      <c r="BL27" s="623"/>
      <c r="BM27" s="623"/>
      <c r="BN27" s="624"/>
      <c r="BO27" s="625">
        <v>100</v>
      </c>
      <c r="BP27" s="625"/>
      <c r="BQ27" s="625"/>
      <c r="BR27" s="625"/>
      <c r="BS27" s="626">
        <v>414120</v>
      </c>
      <c r="BT27" s="626"/>
      <c r="BU27" s="626"/>
      <c r="BV27" s="626"/>
      <c r="BW27" s="626"/>
      <c r="BX27" s="626"/>
      <c r="BY27" s="626"/>
      <c r="BZ27" s="626"/>
      <c r="CA27" s="626"/>
      <c r="CB27" s="630"/>
      <c r="CD27" s="619" t="s">
        <v>304</v>
      </c>
      <c r="CE27" s="620"/>
      <c r="CF27" s="620"/>
      <c r="CG27" s="620"/>
      <c r="CH27" s="620"/>
      <c r="CI27" s="620"/>
      <c r="CJ27" s="620"/>
      <c r="CK27" s="620"/>
      <c r="CL27" s="620"/>
      <c r="CM27" s="620"/>
      <c r="CN27" s="620"/>
      <c r="CO27" s="620"/>
      <c r="CP27" s="620"/>
      <c r="CQ27" s="621"/>
      <c r="CR27" s="622">
        <v>44566854</v>
      </c>
      <c r="CS27" s="654"/>
      <c r="CT27" s="654"/>
      <c r="CU27" s="654"/>
      <c r="CV27" s="654"/>
      <c r="CW27" s="654"/>
      <c r="CX27" s="654"/>
      <c r="CY27" s="655"/>
      <c r="CZ27" s="627">
        <v>25.7</v>
      </c>
      <c r="DA27" s="652"/>
      <c r="DB27" s="652"/>
      <c r="DC27" s="656"/>
      <c r="DD27" s="631">
        <v>14617020</v>
      </c>
      <c r="DE27" s="654"/>
      <c r="DF27" s="654"/>
      <c r="DG27" s="654"/>
      <c r="DH27" s="654"/>
      <c r="DI27" s="654"/>
      <c r="DJ27" s="654"/>
      <c r="DK27" s="655"/>
      <c r="DL27" s="631">
        <v>13535654</v>
      </c>
      <c r="DM27" s="654"/>
      <c r="DN27" s="654"/>
      <c r="DO27" s="654"/>
      <c r="DP27" s="654"/>
      <c r="DQ27" s="654"/>
      <c r="DR27" s="654"/>
      <c r="DS27" s="654"/>
      <c r="DT27" s="654"/>
      <c r="DU27" s="654"/>
      <c r="DV27" s="655"/>
      <c r="DW27" s="627">
        <v>15</v>
      </c>
      <c r="DX27" s="652"/>
      <c r="DY27" s="652"/>
      <c r="DZ27" s="652"/>
      <c r="EA27" s="652"/>
      <c r="EB27" s="652"/>
      <c r="EC27" s="653"/>
    </row>
    <row r="28" spans="2:133" ht="11.25" customHeight="1" x14ac:dyDescent="0.2">
      <c r="B28" s="619" t="s">
        <v>305</v>
      </c>
      <c r="C28" s="620"/>
      <c r="D28" s="620"/>
      <c r="E28" s="620"/>
      <c r="F28" s="620"/>
      <c r="G28" s="620"/>
      <c r="H28" s="620"/>
      <c r="I28" s="620"/>
      <c r="J28" s="620"/>
      <c r="K28" s="620"/>
      <c r="L28" s="620"/>
      <c r="M28" s="620"/>
      <c r="N28" s="620"/>
      <c r="O28" s="620"/>
      <c r="P28" s="620"/>
      <c r="Q28" s="621"/>
      <c r="R28" s="622">
        <v>3455063</v>
      </c>
      <c r="S28" s="623"/>
      <c r="T28" s="623"/>
      <c r="U28" s="623"/>
      <c r="V28" s="623"/>
      <c r="W28" s="623"/>
      <c r="X28" s="623"/>
      <c r="Y28" s="624"/>
      <c r="Z28" s="625">
        <v>1.9</v>
      </c>
      <c r="AA28" s="625"/>
      <c r="AB28" s="625"/>
      <c r="AC28" s="625"/>
      <c r="AD28" s="626">
        <v>396354</v>
      </c>
      <c r="AE28" s="626"/>
      <c r="AF28" s="626"/>
      <c r="AG28" s="626"/>
      <c r="AH28" s="626"/>
      <c r="AI28" s="626"/>
      <c r="AJ28" s="626"/>
      <c r="AK28" s="626"/>
      <c r="AL28" s="627">
        <v>0.5</v>
      </c>
      <c r="AM28" s="628"/>
      <c r="AN28" s="628"/>
      <c r="AO28" s="629"/>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25"/>
      <c r="BP28" s="625"/>
      <c r="BQ28" s="625"/>
      <c r="BR28" s="625"/>
      <c r="BS28" s="631"/>
      <c r="BT28" s="623"/>
      <c r="BU28" s="623"/>
      <c r="BV28" s="623"/>
      <c r="BW28" s="623"/>
      <c r="BX28" s="623"/>
      <c r="BY28" s="623"/>
      <c r="BZ28" s="623"/>
      <c r="CA28" s="623"/>
      <c r="CB28" s="632"/>
      <c r="CD28" s="619" t="s">
        <v>306</v>
      </c>
      <c r="CE28" s="620"/>
      <c r="CF28" s="620"/>
      <c r="CG28" s="620"/>
      <c r="CH28" s="620"/>
      <c r="CI28" s="620"/>
      <c r="CJ28" s="620"/>
      <c r="CK28" s="620"/>
      <c r="CL28" s="620"/>
      <c r="CM28" s="620"/>
      <c r="CN28" s="620"/>
      <c r="CO28" s="620"/>
      <c r="CP28" s="620"/>
      <c r="CQ28" s="621"/>
      <c r="CR28" s="622">
        <v>17101595</v>
      </c>
      <c r="CS28" s="623"/>
      <c r="CT28" s="623"/>
      <c r="CU28" s="623"/>
      <c r="CV28" s="623"/>
      <c r="CW28" s="623"/>
      <c r="CX28" s="623"/>
      <c r="CY28" s="624"/>
      <c r="CZ28" s="627">
        <v>9.9</v>
      </c>
      <c r="DA28" s="652"/>
      <c r="DB28" s="652"/>
      <c r="DC28" s="656"/>
      <c r="DD28" s="631">
        <v>16868718</v>
      </c>
      <c r="DE28" s="623"/>
      <c r="DF28" s="623"/>
      <c r="DG28" s="623"/>
      <c r="DH28" s="623"/>
      <c r="DI28" s="623"/>
      <c r="DJ28" s="623"/>
      <c r="DK28" s="624"/>
      <c r="DL28" s="631">
        <v>16868718</v>
      </c>
      <c r="DM28" s="623"/>
      <c r="DN28" s="623"/>
      <c r="DO28" s="623"/>
      <c r="DP28" s="623"/>
      <c r="DQ28" s="623"/>
      <c r="DR28" s="623"/>
      <c r="DS28" s="623"/>
      <c r="DT28" s="623"/>
      <c r="DU28" s="623"/>
      <c r="DV28" s="624"/>
      <c r="DW28" s="627">
        <v>18.7</v>
      </c>
      <c r="DX28" s="652"/>
      <c r="DY28" s="652"/>
      <c r="DZ28" s="652"/>
      <c r="EA28" s="652"/>
      <c r="EB28" s="652"/>
      <c r="EC28" s="653"/>
    </row>
    <row r="29" spans="2:133" ht="11.25" customHeight="1" x14ac:dyDescent="0.2">
      <c r="B29" s="619" t="s">
        <v>307</v>
      </c>
      <c r="C29" s="620"/>
      <c r="D29" s="620"/>
      <c r="E29" s="620"/>
      <c r="F29" s="620"/>
      <c r="G29" s="620"/>
      <c r="H29" s="620"/>
      <c r="I29" s="620"/>
      <c r="J29" s="620"/>
      <c r="K29" s="620"/>
      <c r="L29" s="620"/>
      <c r="M29" s="620"/>
      <c r="N29" s="620"/>
      <c r="O29" s="620"/>
      <c r="P29" s="620"/>
      <c r="Q29" s="621"/>
      <c r="R29" s="622">
        <v>919055</v>
      </c>
      <c r="S29" s="623"/>
      <c r="T29" s="623"/>
      <c r="U29" s="623"/>
      <c r="V29" s="623"/>
      <c r="W29" s="623"/>
      <c r="X29" s="623"/>
      <c r="Y29" s="624"/>
      <c r="Z29" s="625">
        <v>0.5</v>
      </c>
      <c r="AA29" s="625"/>
      <c r="AB29" s="625"/>
      <c r="AC29" s="625"/>
      <c r="AD29" s="626" t="s">
        <v>238</v>
      </c>
      <c r="AE29" s="626"/>
      <c r="AF29" s="626"/>
      <c r="AG29" s="626"/>
      <c r="AH29" s="626"/>
      <c r="AI29" s="626"/>
      <c r="AJ29" s="626"/>
      <c r="AK29" s="626"/>
      <c r="AL29" s="627" t="s">
        <v>238</v>
      </c>
      <c r="AM29" s="628"/>
      <c r="AN29" s="628"/>
      <c r="AO29" s="629"/>
      <c r="AP29" s="643"/>
      <c r="AQ29" s="644"/>
      <c r="AR29" s="644"/>
      <c r="AS29" s="644"/>
      <c r="AT29" s="644"/>
      <c r="AU29" s="644"/>
      <c r="AV29" s="644"/>
      <c r="AW29" s="644"/>
      <c r="AX29" s="644"/>
      <c r="AY29" s="644"/>
      <c r="AZ29" s="644"/>
      <c r="BA29" s="644"/>
      <c r="BB29" s="644"/>
      <c r="BC29" s="644"/>
      <c r="BD29" s="644"/>
      <c r="BE29" s="644"/>
      <c r="BF29" s="645"/>
      <c r="BG29" s="622"/>
      <c r="BH29" s="623"/>
      <c r="BI29" s="623"/>
      <c r="BJ29" s="623"/>
      <c r="BK29" s="623"/>
      <c r="BL29" s="623"/>
      <c r="BM29" s="623"/>
      <c r="BN29" s="624"/>
      <c r="BO29" s="625"/>
      <c r="BP29" s="625"/>
      <c r="BQ29" s="625"/>
      <c r="BR29" s="625"/>
      <c r="BS29" s="626"/>
      <c r="BT29" s="626"/>
      <c r="BU29" s="626"/>
      <c r="BV29" s="626"/>
      <c r="BW29" s="626"/>
      <c r="BX29" s="626"/>
      <c r="BY29" s="626"/>
      <c r="BZ29" s="626"/>
      <c r="CA29" s="626"/>
      <c r="CB29" s="630"/>
      <c r="CD29" s="658" t="s">
        <v>308</v>
      </c>
      <c r="CE29" s="659"/>
      <c r="CF29" s="619" t="s">
        <v>309</v>
      </c>
      <c r="CG29" s="620"/>
      <c r="CH29" s="620"/>
      <c r="CI29" s="620"/>
      <c r="CJ29" s="620"/>
      <c r="CK29" s="620"/>
      <c r="CL29" s="620"/>
      <c r="CM29" s="620"/>
      <c r="CN29" s="620"/>
      <c r="CO29" s="620"/>
      <c r="CP29" s="620"/>
      <c r="CQ29" s="621"/>
      <c r="CR29" s="622">
        <v>17101567</v>
      </c>
      <c r="CS29" s="654"/>
      <c r="CT29" s="654"/>
      <c r="CU29" s="654"/>
      <c r="CV29" s="654"/>
      <c r="CW29" s="654"/>
      <c r="CX29" s="654"/>
      <c r="CY29" s="655"/>
      <c r="CZ29" s="627">
        <v>9.9</v>
      </c>
      <c r="DA29" s="652"/>
      <c r="DB29" s="652"/>
      <c r="DC29" s="656"/>
      <c r="DD29" s="631">
        <v>16868690</v>
      </c>
      <c r="DE29" s="654"/>
      <c r="DF29" s="654"/>
      <c r="DG29" s="654"/>
      <c r="DH29" s="654"/>
      <c r="DI29" s="654"/>
      <c r="DJ29" s="654"/>
      <c r="DK29" s="655"/>
      <c r="DL29" s="631">
        <v>16868690</v>
      </c>
      <c r="DM29" s="654"/>
      <c r="DN29" s="654"/>
      <c r="DO29" s="654"/>
      <c r="DP29" s="654"/>
      <c r="DQ29" s="654"/>
      <c r="DR29" s="654"/>
      <c r="DS29" s="654"/>
      <c r="DT29" s="654"/>
      <c r="DU29" s="654"/>
      <c r="DV29" s="655"/>
      <c r="DW29" s="627">
        <v>18.7</v>
      </c>
      <c r="DX29" s="652"/>
      <c r="DY29" s="652"/>
      <c r="DZ29" s="652"/>
      <c r="EA29" s="652"/>
      <c r="EB29" s="652"/>
      <c r="EC29" s="653"/>
    </row>
    <row r="30" spans="2:133" ht="11.25" customHeight="1" x14ac:dyDescent="0.2">
      <c r="B30" s="619" t="s">
        <v>310</v>
      </c>
      <c r="C30" s="620"/>
      <c r="D30" s="620"/>
      <c r="E30" s="620"/>
      <c r="F30" s="620"/>
      <c r="G30" s="620"/>
      <c r="H30" s="620"/>
      <c r="I30" s="620"/>
      <c r="J30" s="620"/>
      <c r="K30" s="620"/>
      <c r="L30" s="620"/>
      <c r="M30" s="620"/>
      <c r="N30" s="620"/>
      <c r="O30" s="620"/>
      <c r="P30" s="620"/>
      <c r="Q30" s="621"/>
      <c r="R30" s="622">
        <v>42102316</v>
      </c>
      <c r="S30" s="623"/>
      <c r="T30" s="623"/>
      <c r="U30" s="623"/>
      <c r="V30" s="623"/>
      <c r="W30" s="623"/>
      <c r="X30" s="623"/>
      <c r="Y30" s="624"/>
      <c r="Z30" s="625">
        <v>23.3</v>
      </c>
      <c r="AA30" s="625"/>
      <c r="AB30" s="625"/>
      <c r="AC30" s="625"/>
      <c r="AD30" s="626" t="s">
        <v>238</v>
      </c>
      <c r="AE30" s="626"/>
      <c r="AF30" s="626"/>
      <c r="AG30" s="626"/>
      <c r="AH30" s="626"/>
      <c r="AI30" s="626"/>
      <c r="AJ30" s="626"/>
      <c r="AK30" s="626"/>
      <c r="AL30" s="627" t="s">
        <v>128</v>
      </c>
      <c r="AM30" s="628"/>
      <c r="AN30" s="628"/>
      <c r="AO30" s="629"/>
      <c r="AP30" s="604" t="s">
        <v>226</v>
      </c>
      <c r="AQ30" s="605"/>
      <c r="AR30" s="605"/>
      <c r="AS30" s="605"/>
      <c r="AT30" s="605"/>
      <c r="AU30" s="605"/>
      <c r="AV30" s="605"/>
      <c r="AW30" s="605"/>
      <c r="AX30" s="605"/>
      <c r="AY30" s="605"/>
      <c r="AZ30" s="605"/>
      <c r="BA30" s="605"/>
      <c r="BB30" s="605"/>
      <c r="BC30" s="605"/>
      <c r="BD30" s="605"/>
      <c r="BE30" s="605"/>
      <c r="BF30" s="606"/>
      <c r="BG30" s="604" t="s">
        <v>311</v>
      </c>
      <c r="BH30" s="664"/>
      <c r="BI30" s="664"/>
      <c r="BJ30" s="664"/>
      <c r="BK30" s="664"/>
      <c r="BL30" s="664"/>
      <c r="BM30" s="664"/>
      <c r="BN30" s="664"/>
      <c r="BO30" s="664"/>
      <c r="BP30" s="664"/>
      <c r="BQ30" s="665"/>
      <c r="BR30" s="604" t="s">
        <v>312</v>
      </c>
      <c r="BS30" s="664"/>
      <c r="BT30" s="664"/>
      <c r="BU30" s="664"/>
      <c r="BV30" s="664"/>
      <c r="BW30" s="664"/>
      <c r="BX30" s="664"/>
      <c r="BY30" s="664"/>
      <c r="BZ30" s="664"/>
      <c r="CA30" s="664"/>
      <c r="CB30" s="665"/>
      <c r="CD30" s="660"/>
      <c r="CE30" s="661"/>
      <c r="CF30" s="619" t="s">
        <v>313</v>
      </c>
      <c r="CG30" s="620"/>
      <c r="CH30" s="620"/>
      <c r="CI30" s="620"/>
      <c r="CJ30" s="620"/>
      <c r="CK30" s="620"/>
      <c r="CL30" s="620"/>
      <c r="CM30" s="620"/>
      <c r="CN30" s="620"/>
      <c r="CO30" s="620"/>
      <c r="CP30" s="620"/>
      <c r="CQ30" s="621"/>
      <c r="CR30" s="622">
        <v>16528183</v>
      </c>
      <c r="CS30" s="623"/>
      <c r="CT30" s="623"/>
      <c r="CU30" s="623"/>
      <c r="CV30" s="623"/>
      <c r="CW30" s="623"/>
      <c r="CX30" s="623"/>
      <c r="CY30" s="624"/>
      <c r="CZ30" s="627">
        <v>9.5</v>
      </c>
      <c r="DA30" s="652"/>
      <c r="DB30" s="652"/>
      <c r="DC30" s="656"/>
      <c r="DD30" s="631">
        <v>16307152</v>
      </c>
      <c r="DE30" s="623"/>
      <c r="DF30" s="623"/>
      <c r="DG30" s="623"/>
      <c r="DH30" s="623"/>
      <c r="DI30" s="623"/>
      <c r="DJ30" s="623"/>
      <c r="DK30" s="624"/>
      <c r="DL30" s="631">
        <v>16307152</v>
      </c>
      <c r="DM30" s="623"/>
      <c r="DN30" s="623"/>
      <c r="DO30" s="623"/>
      <c r="DP30" s="623"/>
      <c r="DQ30" s="623"/>
      <c r="DR30" s="623"/>
      <c r="DS30" s="623"/>
      <c r="DT30" s="623"/>
      <c r="DU30" s="623"/>
      <c r="DV30" s="624"/>
      <c r="DW30" s="627">
        <v>18</v>
      </c>
      <c r="DX30" s="652"/>
      <c r="DY30" s="652"/>
      <c r="DZ30" s="652"/>
      <c r="EA30" s="652"/>
      <c r="EB30" s="652"/>
      <c r="EC30" s="653"/>
    </row>
    <row r="31" spans="2:133" ht="11.25" customHeight="1" x14ac:dyDescent="0.2">
      <c r="B31" s="635" t="s">
        <v>314</v>
      </c>
      <c r="C31" s="636"/>
      <c r="D31" s="636"/>
      <c r="E31" s="636"/>
      <c r="F31" s="636"/>
      <c r="G31" s="636"/>
      <c r="H31" s="636"/>
      <c r="I31" s="636"/>
      <c r="J31" s="636"/>
      <c r="K31" s="636"/>
      <c r="L31" s="636"/>
      <c r="M31" s="636"/>
      <c r="N31" s="636"/>
      <c r="O31" s="636"/>
      <c r="P31" s="636"/>
      <c r="Q31" s="637"/>
      <c r="R31" s="622">
        <v>2332711</v>
      </c>
      <c r="S31" s="623"/>
      <c r="T31" s="623"/>
      <c r="U31" s="623"/>
      <c r="V31" s="623"/>
      <c r="W31" s="623"/>
      <c r="X31" s="623"/>
      <c r="Y31" s="624"/>
      <c r="Z31" s="625">
        <v>1.3</v>
      </c>
      <c r="AA31" s="625"/>
      <c r="AB31" s="625"/>
      <c r="AC31" s="625"/>
      <c r="AD31" s="626">
        <v>2332711</v>
      </c>
      <c r="AE31" s="626"/>
      <c r="AF31" s="626"/>
      <c r="AG31" s="626"/>
      <c r="AH31" s="626"/>
      <c r="AI31" s="626"/>
      <c r="AJ31" s="626"/>
      <c r="AK31" s="626"/>
      <c r="AL31" s="627">
        <v>2.7</v>
      </c>
      <c r="AM31" s="628"/>
      <c r="AN31" s="628"/>
      <c r="AO31" s="629"/>
      <c r="AP31" s="668" t="s">
        <v>315</v>
      </c>
      <c r="AQ31" s="669"/>
      <c r="AR31" s="669"/>
      <c r="AS31" s="669"/>
      <c r="AT31" s="674" t="s">
        <v>316</v>
      </c>
      <c r="AU31" s="218"/>
      <c r="AV31" s="218"/>
      <c r="AW31" s="218"/>
      <c r="AX31" s="608" t="s">
        <v>190</v>
      </c>
      <c r="AY31" s="609"/>
      <c r="AZ31" s="609"/>
      <c r="BA31" s="609"/>
      <c r="BB31" s="609"/>
      <c r="BC31" s="609"/>
      <c r="BD31" s="609"/>
      <c r="BE31" s="609"/>
      <c r="BF31" s="610"/>
      <c r="BG31" s="678">
        <v>99.2</v>
      </c>
      <c r="BH31" s="666"/>
      <c r="BI31" s="666"/>
      <c r="BJ31" s="666"/>
      <c r="BK31" s="666"/>
      <c r="BL31" s="666"/>
      <c r="BM31" s="617">
        <v>97.1</v>
      </c>
      <c r="BN31" s="666"/>
      <c r="BO31" s="666"/>
      <c r="BP31" s="666"/>
      <c r="BQ31" s="667"/>
      <c r="BR31" s="678">
        <v>99.2</v>
      </c>
      <c r="BS31" s="666"/>
      <c r="BT31" s="666"/>
      <c r="BU31" s="666"/>
      <c r="BV31" s="666"/>
      <c r="BW31" s="666"/>
      <c r="BX31" s="617">
        <v>97</v>
      </c>
      <c r="BY31" s="666"/>
      <c r="BZ31" s="666"/>
      <c r="CA31" s="666"/>
      <c r="CB31" s="667"/>
      <c r="CD31" s="660"/>
      <c r="CE31" s="661"/>
      <c r="CF31" s="619" t="s">
        <v>317</v>
      </c>
      <c r="CG31" s="620"/>
      <c r="CH31" s="620"/>
      <c r="CI31" s="620"/>
      <c r="CJ31" s="620"/>
      <c r="CK31" s="620"/>
      <c r="CL31" s="620"/>
      <c r="CM31" s="620"/>
      <c r="CN31" s="620"/>
      <c r="CO31" s="620"/>
      <c r="CP31" s="620"/>
      <c r="CQ31" s="621"/>
      <c r="CR31" s="622">
        <v>573384</v>
      </c>
      <c r="CS31" s="654"/>
      <c r="CT31" s="654"/>
      <c r="CU31" s="654"/>
      <c r="CV31" s="654"/>
      <c r="CW31" s="654"/>
      <c r="CX31" s="654"/>
      <c r="CY31" s="655"/>
      <c r="CZ31" s="627">
        <v>0.3</v>
      </c>
      <c r="DA31" s="652"/>
      <c r="DB31" s="652"/>
      <c r="DC31" s="656"/>
      <c r="DD31" s="631">
        <v>561538</v>
      </c>
      <c r="DE31" s="654"/>
      <c r="DF31" s="654"/>
      <c r="DG31" s="654"/>
      <c r="DH31" s="654"/>
      <c r="DI31" s="654"/>
      <c r="DJ31" s="654"/>
      <c r="DK31" s="655"/>
      <c r="DL31" s="631">
        <v>561538</v>
      </c>
      <c r="DM31" s="654"/>
      <c r="DN31" s="654"/>
      <c r="DO31" s="654"/>
      <c r="DP31" s="654"/>
      <c r="DQ31" s="654"/>
      <c r="DR31" s="654"/>
      <c r="DS31" s="654"/>
      <c r="DT31" s="654"/>
      <c r="DU31" s="654"/>
      <c r="DV31" s="655"/>
      <c r="DW31" s="627">
        <v>0.6</v>
      </c>
      <c r="DX31" s="652"/>
      <c r="DY31" s="652"/>
      <c r="DZ31" s="652"/>
      <c r="EA31" s="652"/>
      <c r="EB31" s="652"/>
      <c r="EC31" s="653"/>
    </row>
    <row r="32" spans="2:133" ht="11.25" customHeight="1" x14ac:dyDescent="0.2">
      <c r="B32" s="619" t="s">
        <v>318</v>
      </c>
      <c r="C32" s="620"/>
      <c r="D32" s="620"/>
      <c r="E32" s="620"/>
      <c r="F32" s="620"/>
      <c r="G32" s="620"/>
      <c r="H32" s="620"/>
      <c r="I32" s="620"/>
      <c r="J32" s="620"/>
      <c r="K32" s="620"/>
      <c r="L32" s="620"/>
      <c r="M32" s="620"/>
      <c r="N32" s="620"/>
      <c r="O32" s="620"/>
      <c r="P32" s="620"/>
      <c r="Q32" s="621"/>
      <c r="R32" s="622">
        <v>11245106</v>
      </c>
      <c r="S32" s="623"/>
      <c r="T32" s="623"/>
      <c r="U32" s="623"/>
      <c r="V32" s="623"/>
      <c r="W32" s="623"/>
      <c r="X32" s="623"/>
      <c r="Y32" s="624"/>
      <c r="Z32" s="625">
        <v>6.2</v>
      </c>
      <c r="AA32" s="625"/>
      <c r="AB32" s="625"/>
      <c r="AC32" s="625"/>
      <c r="AD32" s="626" t="s">
        <v>128</v>
      </c>
      <c r="AE32" s="626"/>
      <c r="AF32" s="626"/>
      <c r="AG32" s="626"/>
      <c r="AH32" s="626"/>
      <c r="AI32" s="626"/>
      <c r="AJ32" s="626"/>
      <c r="AK32" s="626"/>
      <c r="AL32" s="627" t="s">
        <v>128</v>
      </c>
      <c r="AM32" s="628"/>
      <c r="AN32" s="628"/>
      <c r="AO32" s="629"/>
      <c r="AP32" s="670"/>
      <c r="AQ32" s="671"/>
      <c r="AR32" s="671"/>
      <c r="AS32" s="671"/>
      <c r="AT32" s="675"/>
      <c r="AU32" s="214" t="s">
        <v>319</v>
      </c>
      <c r="AX32" s="619" t="s">
        <v>320</v>
      </c>
      <c r="AY32" s="620"/>
      <c r="AZ32" s="620"/>
      <c r="BA32" s="620"/>
      <c r="BB32" s="620"/>
      <c r="BC32" s="620"/>
      <c r="BD32" s="620"/>
      <c r="BE32" s="620"/>
      <c r="BF32" s="621"/>
      <c r="BG32" s="679">
        <v>99</v>
      </c>
      <c r="BH32" s="654"/>
      <c r="BI32" s="654"/>
      <c r="BJ32" s="654"/>
      <c r="BK32" s="654"/>
      <c r="BL32" s="654"/>
      <c r="BM32" s="628">
        <v>96.4</v>
      </c>
      <c r="BN32" s="654"/>
      <c r="BO32" s="654"/>
      <c r="BP32" s="654"/>
      <c r="BQ32" s="677"/>
      <c r="BR32" s="679">
        <v>98.9</v>
      </c>
      <c r="BS32" s="654"/>
      <c r="BT32" s="654"/>
      <c r="BU32" s="654"/>
      <c r="BV32" s="654"/>
      <c r="BW32" s="654"/>
      <c r="BX32" s="628">
        <v>96.1</v>
      </c>
      <c r="BY32" s="654"/>
      <c r="BZ32" s="654"/>
      <c r="CA32" s="654"/>
      <c r="CB32" s="677"/>
      <c r="CD32" s="662"/>
      <c r="CE32" s="663"/>
      <c r="CF32" s="619" t="s">
        <v>321</v>
      </c>
      <c r="CG32" s="620"/>
      <c r="CH32" s="620"/>
      <c r="CI32" s="620"/>
      <c r="CJ32" s="620"/>
      <c r="CK32" s="620"/>
      <c r="CL32" s="620"/>
      <c r="CM32" s="620"/>
      <c r="CN32" s="620"/>
      <c r="CO32" s="620"/>
      <c r="CP32" s="620"/>
      <c r="CQ32" s="621"/>
      <c r="CR32" s="622">
        <v>28</v>
      </c>
      <c r="CS32" s="623"/>
      <c r="CT32" s="623"/>
      <c r="CU32" s="623"/>
      <c r="CV32" s="623"/>
      <c r="CW32" s="623"/>
      <c r="CX32" s="623"/>
      <c r="CY32" s="624"/>
      <c r="CZ32" s="627">
        <v>0</v>
      </c>
      <c r="DA32" s="652"/>
      <c r="DB32" s="652"/>
      <c r="DC32" s="656"/>
      <c r="DD32" s="631">
        <v>28</v>
      </c>
      <c r="DE32" s="623"/>
      <c r="DF32" s="623"/>
      <c r="DG32" s="623"/>
      <c r="DH32" s="623"/>
      <c r="DI32" s="623"/>
      <c r="DJ32" s="623"/>
      <c r="DK32" s="624"/>
      <c r="DL32" s="631">
        <v>28</v>
      </c>
      <c r="DM32" s="623"/>
      <c r="DN32" s="623"/>
      <c r="DO32" s="623"/>
      <c r="DP32" s="623"/>
      <c r="DQ32" s="623"/>
      <c r="DR32" s="623"/>
      <c r="DS32" s="623"/>
      <c r="DT32" s="623"/>
      <c r="DU32" s="623"/>
      <c r="DV32" s="624"/>
      <c r="DW32" s="627">
        <v>0</v>
      </c>
      <c r="DX32" s="652"/>
      <c r="DY32" s="652"/>
      <c r="DZ32" s="652"/>
      <c r="EA32" s="652"/>
      <c r="EB32" s="652"/>
      <c r="EC32" s="653"/>
    </row>
    <row r="33" spans="2:133" ht="11.25" customHeight="1" x14ac:dyDescent="0.2">
      <c r="B33" s="619" t="s">
        <v>322</v>
      </c>
      <c r="C33" s="620"/>
      <c r="D33" s="620"/>
      <c r="E33" s="620"/>
      <c r="F33" s="620"/>
      <c r="G33" s="620"/>
      <c r="H33" s="620"/>
      <c r="I33" s="620"/>
      <c r="J33" s="620"/>
      <c r="K33" s="620"/>
      <c r="L33" s="620"/>
      <c r="M33" s="620"/>
      <c r="N33" s="620"/>
      <c r="O33" s="620"/>
      <c r="P33" s="620"/>
      <c r="Q33" s="621"/>
      <c r="R33" s="622">
        <v>497517</v>
      </c>
      <c r="S33" s="623"/>
      <c r="T33" s="623"/>
      <c r="U33" s="623"/>
      <c r="V33" s="623"/>
      <c r="W33" s="623"/>
      <c r="X33" s="623"/>
      <c r="Y33" s="624"/>
      <c r="Z33" s="625">
        <v>0.3</v>
      </c>
      <c r="AA33" s="625"/>
      <c r="AB33" s="625"/>
      <c r="AC33" s="625"/>
      <c r="AD33" s="626">
        <v>172981</v>
      </c>
      <c r="AE33" s="626"/>
      <c r="AF33" s="626"/>
      <c r="AG33" s="626"/>
      <c r="AH33" s="626"/>
      <c r="AI33" s="626"/>
      <c r="AJ33" s="626"/>
      <c r="AK33" s="626"/>
      <c r="AL33" s="627">
        <v>0.2</v>
      </c>
      <c r="AM33" s="628"/>
      <c r="AN33" s="628"/>
      <c r="AO33" s="629"/>
      <c r="AP33" s="672"/>
      <c r="AQ33" s="673"/>
      <c r="AR33" s="673"/>
      <c r="AS33" s="673"/>
      <c r="AT33" s="676"/>
      <c r="AU33" s="219"/>
      <c r="AV33" s="219"/>
      <c r="AW33" s="219"/>
      <c r="AX33" s="643" t="s">
        <v>323</v>
      </c>
      <c r="AY33" s="644"/>
      <c r="AZ33" s="644"/>
      <c r="BA33" s="644"/>
      <c r="BB33" s="644"/>
      <c r="BC33" s="644"/>
      <c r="BD33" s="644"/>
      <c r="BE33" s="644"/>
      <c r="BF33" s="645"/>
      <c r="BG33" s="680">
        <v>99.2</v>
      </c>
      <c r="BH33" s="681"/>
      <c r="BI33" s="681"/>
      <c r="BJ33" s="681"/>
      <c r="BK33" s="681"/>
      <c r="BL33" s="681"/>
      <c r="BM33" s="682">
        <v>97.4</v>
      </c>
      <c r="BN33" s="681"/>
      <c r="BO33" s="681"/>
      <c r="BP33" s="681"/>
      <c r="BQ33" s="683"/>
      <c r="BR33" s="680">
        <v>99.4</v>
      </c>
      <c r="BS33" s="681"/>
      <c r="BT33" s="681"/>
      <c r="BU33" s="681"/>
      <c r="BV33" s="681"/>
      <c r="BW33" s="681"/>
      <c r="BX33" s="682">
        <v>97.3</v>
      </c>
      <c r="BY33" s="681"/>
      <c r="BZ33" s="681"/>
      <c r="CA33" s="681"/>
      <c r="CB33" s="683"/>
      <c r="CD33" s="619" t="s">
        <v>324</v>
      </c>
      <c r="CE33" s="620"/>
      <c r="CF33" s="620"/>
      <c r="CG33" s="620"/>
      <c r="CH33" s="620"/>
      <c r="CI33" s="620"/>
      <c r="CJ33" s="620"/>
      <c r="CK33" s="620"/>
      <c r="CL33" s="620"/>
      <c r="CM33" s="620"/>
      <c r="CN33" s="620"/>
      <c r="CO33" s="620"/>
      <c r="CP33" s="620"/>
      <c r="CQ33" s="621"/>
      <c r="CR33" s="622">
        <v>67645226</v>
      </c>
      <c r="CS33" s="654"/>
      <c r="CT33" s="654"/>
      <c r="CU33" s="654"/>
      <c r="CV33" s="654"/>
      <c r="CW33" s="654"/>
      <c r="CX33" s="654"/>
      <c r="CY33" s="655"/>
      <c r="CZ33" s="627">
        <v>39</v>
      </c>
      <c r="DA33" s="652"/>
      <c r="DB33" s="652"/>
      <c r="DC33" s="656"/>
      <c r="DD33" s="631">
        <v>46799284</v>
      </c>
      <c r="DE33" s="654"/>
      <c r="DF33" s="654"/>
      <c r="DG33" s="654"/>
      <c r="DH33" s="654"/>
      <c r="DI33" s="654"/>
      <c r="DJ33" s="654"/>
      <c r="DK33" s="655"/>
      <c r="DL33" s="631">
        <v>35048041</v>
      </c>
      <c r="DM33" s="654"/>
      <c r="DN33" s="654"/>
      <c r="DO33" s="654"/>
      <c r="DP33" s="654"/>
      <c r="DQ33" s="654"/>
      <c r="DR33" s="654"/>
      <c r="DS33" s="654"/>
      <c r="DT33" s="654"/>
      <c r="DU33" s="654"/>
      <c r="DV33" s="655"/>
      <c r="DW33" s="627">
        <v>38.799999999999997</v>
      </c>
      <c r="DX33" s="652"/>
      <c r="DY33" s="652"/>
      <c r="DZ33" s="652"/>
      <c r="EA33" s="652"/>
      <c r="EB33" s="652"/>
      <c r="EC33" s="653"/>
    </row>
    <row r="34" spans="2:133" ht="11.25" customHeight="1" x14ac:dyDescent="0.2">
      <c r="B34" s="619" t="s">
        <v>325</v>
      </c>
      <c r="C34" s="620"/>
      <c r="D34" s="620"/>
      <c r="E34" s="620"/>
      <c r="F34" s="620"/>
      <c r="G34" s="620"/>
      <c r="H34" s="620"/>
      <c r="I34" s="620"/>
      <c r="J34" s="620"/>
      <c r="K34" s="620"/>
      <c r="L34" s="620"/>
      <c r="M34" s="620"/>
      <c r="N34" s="620"/>
      <c r="O34" s="620"/>
      <c r="P34" s="620"/>
      <c r="Q34" s="621"/>
      <c r="R34" s="622">
        <v>428364</v>
      </c>
      <c r="S34" s="623"/>
      <c r="T34" s="623"/>
      <c r="U34" s="623"/>
      <c r="V34" s="623"/>
      <c r="W34" s="623"/>
      <c r="X34" s="623"/>
      <c r="Y34" s="624"/>
      <c r="Z34" s="625">
        <v>0.2</v>
      </c>
      <c r="AA34" s="625"/>
      <c r="AB34" s="625"/>
      <c r="AC34" s="625"/>
      <c r="AD34" s="626" t="s">
        <v>128</v>
      </c>
      <c r="AE34" s="626"/>
      <c r="AF34" s="626"/>
      <c r="AG34" s="626"/>
      <c r="AH34" s="626"/>
      <c r="AI34" s="626"/>
      <c r="AJ34" s="626"/>
      <c r="AK34" s="626"/>
      <c r="AL34" s="627" t="s">
        <v>238</v>
      </c>
      <c r="AM34" s="628"/>
      <c r="AN34" s="628"/>
      <c r="AO34" s="629"/>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9" t="s">
        <v>326</v>
      </c>
      <c r="CE34" s="620"/>
      <c r="CF34" s="620"/>
      <c r="CG34" s="620"/>
      <c r="CH34" s="620"/>
      <c r="CI34" s="620"/>
      <c r="CJ34" s="620"/>
      <c r="CK34" s="620"/>
      <c r="CL34" s="620"/>
      <c r="CM34" s="620"/>
      <c r="CN34" s="620"/>
      <c r="CO34" s="620"/>
      <c r="CP34" s="620"/>
      <c r="CQ34" s="621"/>
      <c r="CR34" s="622">
        <v>31402359</v>
      </c>
      <c r="CS34" s="623"/>
      <c r="CT34" s="623"/>
      <c r="CU34" s="623"/>
      <c r="CV34" s="623"/>
      <c r="CW34" s="623"/>
      <c r="CX34" s="623"/>
      <c r="CY34" s="624"/>
      <c r="CZ34" s="627">
        <v>18.100000000000001</v>
      </c>
      <c r="DA34" s="652"/>
      <c r="DB34" s="652"/>
      <c r="DC34" s="656"/>
      <c r="DD34" s="631">
        <v>18189107</v>
      </c>
      <c r="DE34" s="623"/>
      <c r="DF34" s="623"/>
      <c r="DG34" s="623"/>
      <c r="DH34" s="623"/>
      <c r="DI34" s="623"/>
      <c r="DJ34" s="623"/>
      <c r="DK34" s="624"/>
      <c r="DL34" s="631">
        <v>15928312</v>
      </c>
      <c r="DM34" s="623"/>
      <c r="DN34" s="623"/>
      <c r="DO34" s="623"/>
      <c r="DP34" s="623"/>
      <c r="DQ34" s="623"/>
      <c r="DR34" s="623"/>
      <c r="DS34" s="623"/>
      <c r="DT34" s="623"/>
      <c r="DU34" s="623"/>
      <c r="DV34" s="624"/>
      <c r="DW34" s="627">
        <v>17.600000000000001</v>
      </c>
      <c r="DX34" s="652"/>
      <c r="DY34" s="652"/>
      <c r="DZ34" s="652"/>
      <c r="EA34" s="652"/>
      <c r="EB34" s="652"/>
      <c r="EC34" s="653"/>
    </row>
    <row r="35" spans="2:133" ht="11.25" customHeight="1" x14ac:dyDescent="0.2">
      <c r="B35" s="619" t="s">
        <v>327</v>
      </c>
      <c r="C35" s="620"/>
      <c r="D35" s="620"/>
      <c r="E35" s="620"/>
      <c r="F35" s="620"/>
      <c r="G35" s="620"/>
      <c r="H35" s="620"/>
      <c r="I35" s="620"/>
      <c r="J35" s="620"/>
      <c r="K35" s="620"/>
      <c r="L35" s="620"/>
      <c r="M35" s="620"/>
      <c r="N35" s="620"/>
      <c r="O35" s="620"/>
      <c r="P35" s="620"/>
      <c r="Q35" s="621"/>
      <c r="R35" s="622">
        <v>4079762</v>
      </c>
      <c r="S35" s="623"/>
      <c r="T35" s="623"/>
      <c r="U35" s="623"/>
      <c r="V35" s="623"/>
      <c r="W35" s="623"/>
      <c r="X35" s="623"/>
      <c r="Y35" s="624"/>
      <c r="Z35" s="625">
        <v>2.2999999999999998</v>
      </c>
      <c r="AA35" s="625"/>
      <c r="AB35" s="625"/>
      <c r="AC35" s="625"/>
      <c r="AD35" s="626" t="s">
        <v>128</v>
      </c>
      <c r="AE35" s="626"/>
      <c r="AF35" s="626"/>
      <c r="AG35" s="626"/>
      <c r="AH35" s="626"/>
      <c r="AI35" s="626"/>
      <c r="AJ35" s="626"/>
      <c r="AK35" s="626"/>
      <c r="AL35" s="627" t="s">
        <v>238</v>
      </c>
      <c r="AM35" s="628"/>
      <c r="AN35" s="628"/>
      <c r="AO35" s="629"/>
      <c r="AP35" s="222"/>
      <c r="AQ35" s="604" t="s">
        <v>328</v>
      </c>
      <c r="AR35" s="605"/>
      <c r="AS35" s="605"/>
      <c r="AT35" s="605"/>
      <c r="AU35" s="605"/>
      <c r="AV35" s="605"/>
      <c r="AW35" s="605"/>
      <c r="AX35" s="605"/>
      <c r="AY35" s="605"/>
      <c r="AZ35" s="605"/>
      <c r="BA35" s="605"/>
      <c r="BB35" s="605"/>
      <c r="BC35" s="605"/>
      <c r="BD35" s="605"/>
      <c r="BE35" s="605"/>
      <c r="BF35" s="606"/>
      <c r="BG35" s="604" t="s">
        <v>329</v>
      </c>
      <c r="BH35" s="605"/>
      <c r="BI35" s="605"/>
      <c r="BJ35" s="605"/>
      <c r="BK35" s="605"/>
      <c r="BL35" s="605"/>
      <c r="BM35" s="605"/>
      <c r="BN35" s="605"/>
      <c r="BO35" s="605"/>
      <c r="BP35" s="605"/>
      <c r="BQ35" s="605"/>
      <c r="BR35" s="605"/>
      <c r="BS35" s="605"/>
      <c r="BT35" s="605"/>
      <c r="BU35" s="605"/>
      <c r="BV35" s="605"/>
      <c r="BW35" s="605"/>
      <c r="BX35" s="605"/>
      <c r="BY35" s="605"/>
      <c r="BZ35" s="605"/>
      <c r="CA35" s="605"/>
      <c r="CB35" s="606"/>
      <c r="CD35" s="619" t="s">
        <v>330</v>
      </c>
      <c r="CE35" s="620"/>
      <c r="CF35" s="620"/>
      <c r="CG35" s="620"/>
      <c r="CH35" s="620"/>
      <c r="CI35" s="620"/>
      <c r="CJ35" s="620"/>
      <c r="CK35" s="620"/>
      <c r="CL35" s="620"/>
      <c r="CM35" s="620"/>
      <c r="CN35" s="620"/>
      <c r="CO35" s="620"/>
      <c r="CP35" s="620"/>
      <c r="CQ35" s="621"/>
      <c r="CR35" s="622">
        <v>983280</v>
      </c>
      <c r="CS35" s="654"/>
      <c r="CT35" s="654"/>
      <c r="CU35" s="654"/>
      <c r="CV35" s="654"/>
      <c r="CW35" s="654"/>
      <c r="CX35" s="654"/>
      <c r="CY35" s="655"/>
      <c r="CZ35" s="627">
        <v>0.6</v>
      </c>
      <c r="DA35" s="652"/>
      <c r="DB35" s="652"/>
      <c r="DC35" s="656"/>
      <c r="DD35" s="631">
        <v>867711</v>
      </c>
      <c r="DE35" s="654"/>
      <c r="DF35" s="654"/>
      <c r="DG35" s="654"/>
      <c r="DH35" s="654"/>
      <c r="DI35" s="654"/>
      <c r="DJ35" s="654"/>
      <c r="DK35" s="655"/>
      <c r="DL35" s="631">
        <v>867711</v>
      </c>
      <c r="DM35" s="654"/>
      <c r="DN35" s="654"/>
      <c r="DO35" s="654"/>
      <c r="DP35" s="654"/>
      <c r="DQ35" s="654"/>
      <c r="DR35" s="654"/>
      <c r="DS35" s="654"/>
      <c r="DT35" s="654"/>
      <c r="DU35" s="654"/>
      <c r="DV35" s="655"/>
      <c r="DW35" s="627">
        <v>1</v>
      </c>
      <c r="DX35" s="652"/>
      <c r="DY35" s="652"/>
      <c r="DZ35" s="652"/>
      <c r="EA35" s="652"/>
      <c r="EB35" s="652"/>
      <c r="EC35" s="653"/>
    </row>
    <row r="36" spans="2:133" ht="11.25" customHeight="1" x14ac:dyDescent="0.2">
      <c r="B36" s="619" t="s">
        <v>331</v>
      </c>
      <c r="C36" s="620"/>
      <c r="D36" s="620"/>
      <c r="E36" s="620"/>
      <c r="F36" s="620"/>
      <c r="G36" s="620"/>
      <c r="H36" s="620"/>
      <c r="I36" s="620"/>
      <c r="J36" s="620"/>
      <c r="K36" s="620"/>
      <c r="L36" s="620"/>
      <c r="M36" s="620"/>
      <c r="N36" s="620"/>
      <c r="O36" s="620"/>
      <c r="P36" s="620"/>
      <c r="Q36" s="621"/>
      <c r="R36" s="622">
        <v>4800317</v>
      </c>
      <c r="S36" s="623"/>
      <c r="T36" s="623"/>
      <c r="U36" s="623"/>
      <c r="V36" s="623"/>
      <c r="W36" s="623"/>
      <c r="X36" s="623"/>
      <c r="Y36" s="624"/>
      <c r="Z36" s="625">
        <v>2.7</v>
      </c>
      <c r="AA36" s="625"/>
      <c r="AB36" s="625"/>
      <c r="AC36" s="625"/>
      <c r="AD36" s="626" t="s">
        <v>128</v>
      </c>
      <c r="AE36" s="626"/>
      <c r="AF36" s="626"/>
      <c r="AG36" s="626"/>
      <c r="AH36" s="626"/>
      <c r="AI36" s="626"/>
      <c r="AJ36" s="626"/>
      <c r="AK36" s="626"/>
      <c r="AL36" s="627" t="s">
        <v>238</v>
      </c>
      <c r="AM36" s="628"/>
      <c r="AN36" s="628"/>
      <c r="AO36" s="629"/>
      <c r="AP36" s="222"/>
      <c r="AQ36" s="688" t="s">
        <v>332</v>
      </c>
      <c r="AR36" s="689"/>
      <c r="AS36" s="689"/>
      <c r="AT36" s="689"/>
      <c r="AU36" s="689"/>
      <c r="AV36" s="689"/>
      <c r="AW36" s="689"/>
      <c r="AX36" s="689"/>
      <c r="AY36" s="690"/>
      <c r="AZ36" s="611">
        <v>19399680</v>
      </c>
      <c r="BA36" s="612"/>
      <c r="BB36" s="612"/>
      <c r="BC36" s="612"/>
      <c r="BD36" s="612"/>
      <c r="BE36" s="612"/>
      <c r="BF36" s="684"/>
      <c r="BG36" s="608" t="s">
        <v>333</v>
      </c>
      <c r="BH36" s="609"/>
      <c r="BI36" s="609"/>
      <c r="BJ36" s="609"/>
      <c r="BK36" s="609"/>
      <c r="BL36" s="609"/>
      <c r="BM36" s="609"/>
      <c r="BN36" s="609"/>
      <c r="BO36" s="609"/>
      <c r="BP36" s="609"/>
      <c r="BQ36" s="609"/>
      <c r="BR36" s="609"/>
      <c r="BS36" s="609"/>
      <c r="BT36" s="609"/>
      <c r="BU36" s="610"/>
      <c r="BV36" s="611">
        <v>774098</v>
      </c>
      <c r="BW36" s="612"/>
      <c r="BX36" s="612"/>
      <c r="BY36" s="612"/>
      <c r="BZ36" s="612"/>
      <c r="CA36" s="612"/>
      <c r="CB36" s="684"/>
      <c r="CD36" s="619" t="s">
        <v>334</v>
      </c>
      <c r="CE36" s="620"/>
      <c r="CF36" s="620"/>
      <c r="CG36" s="620"/>
      <c r="CH36" s="620"/>
      <c r="CI36" s="620"/>
      <c r="CJ36" s="620"/>
      <c r="CK36" s="620"/>
      <c r="CL36" s="620"/>
      <c r="CM36" s="620"/>
      <c r="CN36" s="620"/>
      <c r="CO36" s="620"/>
      <c r="CP36" s="620"/>
      <c r="CQ36" s="621"/>
      <c r="CR36" s="622">
        <v>15854273</v>
      </c>
      <c r="CS36" s="623"/>
      <c r="CT36" s="623"/>
      <c r="CU36" s="623"/>
      <c r="CV36" s="623"/>
      <c r="CW36" s="623"/>
      <c r="CX36" s="623"/>
      <c r="CY36" s="624"/>
      <c r="CZ36" s="627">
        <v>9.1</v>
      </c>
      <c r="DA36" s="652"/>
      <c r="DB36" s="652"/>
      <c r="DC36" s="656"/>
      <c r="DD36" s="631">
        <v>13503371</v>
      </c>
      <c r="DE36" s="623"/>
      <c r="DF36" s="623"/>
      <c r="DG36" s="623"/>
      <c r="DH36" s="623"/>
      <c r="DI36" s="623"/>
      <c r="DJ36" s="623"/>
      <c r="DK36" s="624"/>
      <c r="DL36" s="631">
        <v>6954719</v>
      </c>
      <c r="DM36" s="623"/>
      <c r="DN36" s="623"/>
      <c r="DO36" s="623"/>
      <c r="DP36" s="623"/>
      <c r="DQ36" s="623"/>
      <c r="DR36" s="623"/>
      <c r="DS36" s="623"/>
      <c r="DT36" s="623"/>
      <c r="DU36" s="623"/>
      <c r="DV36" s="624"/>
      <c r="DW36" s="627">
        <v>7.7</v>
      </c>
      <c r="DX36" s="652"/>
      <c r="DY36" s="652"/>
      <c r="DZ36" s="652"/>
      <c r="EA36" s="652"/>
      <c r="EB36" s="652"/>
      <c r="EC36" s="653"/>
    </row>
    <row r="37" spans="2:133" ht="11.25" customHeight="1" x14ac:dyDescent="0.2">
      <c r="B37" s="619" t="s">
        <v>335</v>
      </c>
      <c r="C37" s="620"/>
      <c r="D37" s="620"/>
      <c r="E37" s="620"/>
      <c r="F37" s="620"/>
      <c r="G37" s="620"/>
      <c r="H37" s="620"/>
      <c r="I37" s="620"/>
      <c r="J37" s="620"/>
      <c r="K37" s="620"/>
      <c r="L37" s="620"/>
      <c r="M37" s="620"/>
      <c r="N37" s="620"/>
      <c r="O37" s="620"/>
      <c r="P37" s="620"/>
      <c r="Q37" s="621"/>
      <c r="R37" s="622">
        <v>5740154</v>
      </c>
      <c r="S37" s="623"/>
      <c r="T37" s="623"/>
      <c r="U37" s="623"/>
      <c r="V37" s="623"/>
      <c r="W37" s="623"/>
      <c r="X37" s="623"/>
      <c r="Y37" s="624"/>
      <c r="Z37" s="625">
        <v>3.2</v>
      </c>
      <c r="AA37" s="625"/>
      <c r="AB37" s="625"/>
      <c r="AC37" s="625"/>
      <c r="AD37" s="626">
        <v>114250</v>
      </c>
      <c r="AE37" s="626"/>
      <c r="AF37" s="626"/>
      <c r="AG37" s="626"/>
      <c r="AH37" s="626"/>
      <c r="AI37" s="626"/>
      <c r="AJ37" s="626"/>
      <c r="AK37" s="626"/>
      <c r="AL37" s="627">
        <v>0.1</v>
      </c>
      <c r="AM37" s="628"/>
      <c r="AN37" s="628"/>
      <c r="AO37" s="629"/>
      <c r="AQ37" s="685" t="s">
        <v>336</v>
      </c>
      <c r="AR37" s="686"/>
      <c r="AS37" s="686"/>
      <c r="AT37" s="686"/>
      <c r="AU37" s="686"/>
      <c r="AV37" s="686"/>
      <c r="AW37" s="686"/>
      <c r="AX37" s="686"/>
      <c r="AY37" s="687"/>
      <c r="AZ37" s="622">
        <v>3569194</v>
      </c>
      <c r="BA37" s="623"/>
      <c r="BB37" s="623"/>
      <c r="BC37" s="623"/>
      <c r="BD37" s="654"/>
      <c r="BE37" s="654"/>
      <c r="BF37" s="677"/>
      <c r="BG37" s="619" t="s">
        <v>337</v>
      </c>
      <c r="BH37" s="620"/>
      <c r="BI37" s="620"/>
      <c r="BJ37" s="620"/>
      <c r="BK37" s="620"/>
      <c r="BL37" s="620"/>
      <c r="BM37" s="620"/>
      <c r="BN37" s="620"/>
      <c r="BO37" s="620"/>
      <c r="BP37" s="620"/>
      <c r="BQ37" s="620"/>
      <c r="BR37" s="620"/>
      <c r="BS37" s="620"/>
      <c r="BT37" s="620"/>
      <c r="BU37" s="621"/>
      <c r="BV37" s="622">
        <v>651998</v>
      </c>
      <c r="BW37" s="623"/>
      <c r="BX37" s="623"/>
      <c r="BY37" s="623"/>
      <c r="BZ37" s="623"/>
      <c r="CA37" s="623"/>
      <c r="CB37" s="632"/>
      <c r="CD37" s="619" t="s">
        <v>338</v>
      </c>
      <c r="CE37" s="620"/>
      <c r="CF37" s="620"/>
      <c r="CG37" s="620"/>
      <c r="CH37" s="620"/>
      <c r="CI37" s="620"/>
      <c r="CJ37" s="620"/>
      <c r="CK37" s="620"/>
      <c r="CL37" s="620"/>
      <c r="CM37" s="620"/>
      <c r="CN37" s="620"/>
      <c r="CO37" s="620"/>
      <c r="CP37" s="620"/>
      <c r="CQ37" s="621"/>
      <c r="CR37" s="622">
        <v>21936</v>
      </c>
      <c r="CS37" s="654"/>
      <c r="CT37" s="654"/>
      <c r="CU37" s="654"/>
      <c r="CV37" s="654"/>
      <c r="CW37" s="654"/>
      <c r="CX37" s="654"/>
      <c r="CY37" s="655"/>
      <c r="CZ37" s="627">
        <v>0</v>
      </c>
      <c r="DA37" s="652"/>
      <c r="DB37" s="652"/>
      <c r="DC37" s="656"/>
      <c r="DD37" s="631">
        <v>21936</v>
      </c>
      <c r="DE37" s="654"/>
      <c r="DF37" s="654"/>
      <c r="DG37" s="654"/>
      <c r="DH37" s="654"/>
      <c r="DI37" s="654"/>
      <c r="DJ37" s="654"/>
      <c r="DK37" s="655"/>
      <c r="DL37" s="631">
        <v>21936</v>
      </c>
      <c r="DM37" s="654"/>
      <c r="DN37" s="654"/>
      <c r="DO37" s="654"/>
      <c r="DP37" s="654"/>
      <c r="DQ37" s="654"/>
      <c r="DR37" s="654"/>
      <c r="DS37" s="654"/>
      <c r="DT37" s="654"/>
      <c r="DU37" s="654"/>
      <c r="DV37" s="655"/>
      <c r="DW37" s="627">
        <v>0</v>
      </c>
      <c r="DX37" s="652"/>
      <c r="DY37" s="652"/>
      <c r="DZ37" s="652"/>
      <c r="EA37" s="652"/>
      <c r="EB37" s="652"/>
      <c r="EC37" s="653"/>
    </row>
    <row r="38" spans="2:133" ht="11.25" customHeight="1" x14ac:dyDescent="0.2">
      <c r="B38" s="619" t="s">
        <v>339</v>
      </c>
      <c r="C38" s="620"/>
      <c r="D38" s="620"/>
      <c r="E38" s="620"/>
      <c r="F38" s="620"/>
      <c r="G38" s="620"/>
      <c r="H38" s="620"/>
      <c r="I38" s="620"/>
      <c r="J38" s="620"/>
      <c r="K38" s="620"/>
      <c r="L38" s="620"/>
      <c r="M38" s="620"/>
      <c r="N38" s="620"/>
      <c r="O38" s="620"/>
      <c r="P38" s="620"/>
      <c r="Q38" s="621"/>
      <c r="R38" s="622">
        <v>15063700</v>
      </c>
      <c r="S38" s="623"/>
      <c r="T38" s="623"/>
      <c r="U38" s="623"/>
      <c r="V38" s="623"/>
      <c r="W38" s="623"/>
      <c r="X38" s="623"/>
      <c r="Y38" s="624"/>
      <c r="Z38" s="625">
        <v>8.3000000000000007</v>
      </c>
      <c r="AA38" s="625"/>
      <c r="AB38" s="625"/>
      <c r="AC38" s="625"/>
      <c r="AD38" s="626" t="s">
        <v>181</v>
      </c>
      <c r="AE38" s="626"/>
      <c r="AF38" s="626"/>
      <c r="AG38" s="626"/>
      <c r="AH38" s="626"/>
      <c r="AI38" s="626"/>
      <c r="AJ38" s="626"/>
      <c r="AK38" s="626"/>
      <c r="AL38" s="627" t="s">
        <v>238</v>
      </c>
      <c r="AM38" s="628"/>
      <c r="AN38" s="628"/>
      <c r="AO38" s="629"/>
      <c r="AQ38" s="685" t="s">
        <v>340</v>
      </c>
      <c r="AR38" s="686"/>
      <c r="AS38" s="686"/>
      <c r="AT38" s="686"/>
      <c r="AU38" s="686"/>
      <c r="AV38" s="686"/>
      <c r="AW38" s="686"/>
      <c r="AX38" s="686"/>
      <c r="AY38" s="687"/>
      <c r="AZ38" s="622">
        <v>999000</v>
      </c>
      <c r="BA38" s="623"/>
      <c r="BB38" s="623"/>
      <c r="BC38" s="623"/>
      <c r="BD38" s="654"/>
      <c r="BE38" s="654"/>
      <c r="BF38" s="677"/>
      <c r="BG38" s="619" t="s">
        <v>341</v>
      </c>
      <c r="BH38" s="620"/>
      <c r="BI38" s="620"/>
      <c r="BJ38" s="620"/>
      <c r="BK38" s="620"/>
      <c r="BL38" s="620"/>
      <c r="BM38" s="620"/>
      <c r="BN38" s="620"/>
      <c r="BO38" s="620"/>
      <c r="BP38" s="620"/>
      <c r="BQ38" s="620"/>
      <c r="BR38" s="620"/>
      <c r="BS38" s="620"/>
      <c r="BT38" s="620"/>
      <c r="BU38" s="621"/>
      <c r="BV38" s="622">
        <v>54667</v>
      </c>
      <c r="BW38" s="623"/>
      <c r="BX38" s="623"/>
      <c r="BY38" s="623"/>
      <c r="BZ38" s="623"/>
      <c r="CA38" s="623"/>
      <c r="CB38" s="632"/>
      <c r="CD38" s="619" t="s">
        <v>342</v>
      </c>
      <c r="CE38" s="620"/>
      <c r="CF38" s="620"/>
      <c r="CG38" s="620"/>
      <c r="CH38" s="620"/>
      <c r="CI38" s="620"/>
      <c r="CJ38" s="620"/>
      <c r="CK38" s="620"/>
      <c r="CL38" s="620"/>
      <c r="CM38" s="620"/>
      <c r="CN38" s="620"/>
      <c r="CO38" s="620"/>
      <c r="CP38" s="620"/>
      <c r="CQ38" s="621"/>
      <c r="CR38" s="622">
        <v>14724068</v>
      </c>
      <c r="CS38" s="623"/>
      <c r="CT38" s="623"/>
      <c r="CU38" s="623"/>
      <c r="CV38" s="623"/>
      <c r="CW38" s="623"/>
      <c r="CX38" s="623"/>
      <c r="CY38" s="624"/>
      <c r="CZ38" s="627">
        <v>8.5</v>
      </c>
      <c r="DA38" s="652"/>
      <c r="DB38" s="652"/>
      <c r="DC38" s="656"/>
      <c r="DD38" s="631">
        <v>12110255</v>
      </c>
      <c r="DE38" s="623"/>
      <c r="DF38" s="623"/>
      <c r="DG38" s="623"/>
      <c r="DH38" s="623"/>
      <c r="DI38" s="623"/>
      <c r="DJ38" s="623"/>
      <c r="DK38" s="624"/>
      <c r="DL38" s="631">
        <v>11297299</v>
      </c>
      <c r="DM38" s="623"/>
      <c r="DN38" s="623"/>
      <c r="DO38" s="623"/>
      <c r="DP38" s="623"/>
      <c r="DQ38" s="623"/>
      <c r="DR38" s="623"/>
      <c r="DS38" s="623"/>
      <c r="DT38" s="623"/>
      <c r="DU38" s="623"/>
      <c r="DV38" s="624"/>
      <c r="DW38" s="627">
        <v>12.5</v>
      </c>
      <c r="DX38" s="652"/>
      <c r="DY38" s="652"/>
      <c r="DZ38" s="652"/>
      <c r="EA38" s="652"/>
      <c r="EB38" s="652"/>
      <c r="EC38" s="653"/>
    </row>
    <row r="39" spans="2:133" ht="11.25" customHeight="1" x14ac:dyDescent="0.2">
      <c r="B39" s="619" t="s">
        <v>343</v>
      </c>
      <c r="C39" s="620"/>
      <c r="D39" s="620"/>
      <c r="E39" s="620"/>
      <c r="F39" s="620"/>
      <c r="G39" s="620"/>
      <c r="H39" s="620"/>
      <c r="I39" s="620"/>
      <c r="J39" s="620"/>
      <c r="K39" s="620"/>
      <c r="L39" s="620"/>
      <c r="M39" s="620"/>
      <c r="N39" s="620"/>
      <c r="O39" s="620"/>
      <c r="P39" s="620"/>
      <c r="Q39" s="621"/>
      <c r="R39" s="622" t="s">
        <v>128</v>
      </c>
      <c r="S39" s="623"/>
      <c r="T39" s="623"/>
      <c r="U39" s="623"/>
      <c r="V39" s="623"/>
      <c r="W39" s="623"/>
      <c r="X39" s="623"/>
      <c r="Y39" s="624"/>
      <c r="Z39" s="625" t="s">
        <v>128</v>
      </c>
      <c r="AA39" s="625"/>
      <c r="AB39" s="625"/>
      <c r="AC39" s="625"/>
      <c r="AD39" s="626" t="s">
        <v>238</v>
      </c>
      <c r="AE39" s="626"/>
      <c r="AF39" s="626"/>
      <c r="AG39" s="626"/>
      <c r="AH39" s="626"/>
      <c r="AI39" s="626"/>
      <c r="AJ39" s="626"/>
      <c r="AK39" s="626"/>
      <c r="AL39" s="627" t="s">
        <v>238</v>
      </c>
      <c r="AM39" s="628"/>
      <c r="AN39" s="628"/>
      <c r="AO39" s="629"/>
      <c r="AQ39" s="685" t="s">
        <v>344</v>
      </c>
      <c r="AR39" s="686"/>
      <c r="AS39" s="686"/>
      <c r="AT39" s="686"/>
      <c r="AU39" s="686"/>
      <c r="AV39" s="686"/>
      <c r="AW39" s="686"/>
      <c r="AX39" s="686"/>
      <c r="AY39" s="687"/>
      <c r="AZ39" s="622">
        <v>107418</v>
      </c>
      <c r="BA39" s="623"/>
      <c r="BB39" s="623"/>
      <c r="BC39" s="623"/>
      <c r="BD39" s="654"/>
      <c r="BE39" s="654"/>
      <c r="BF39" s="677"/>
      <c r="BG39" s="619" t="s">
        <v>345</v>
      </c>
      <c r="BH39" s="620"/>
      <c r="BI39" s="620"/>
      <c r="BJ39" s="620"/>
      <c r="BK39" s="620"/>
      <c r="BL39" s="620"/>
      <c r="BM39" s="620"/>
      <c r="BN39" s="620"/>
      <c r="BO39" s="620"/>
      <c r="BP39" s="620"/>
      <c r="BQ39" s="620"/>
      <c r="BR39" s="620"/>
      <c r="BS39" s="620"/>
      <c r="BT39" s="620"/>
      <c r="BU39" s="621"/>
      <c r="BV39" s="622">
        <v>79634</v>
      </c>
      <c r="BW39" s="623"/>
      <c r="BX39" s="623"/>
      <c r="BY39" s="623"/>
      <c r="BZ39" s="623"/>
      <c r="CA39" s="623"/>
      <c r="CB39" s="632"/>
      <c r="CD39" s="619" t="s">
        <v>346</v>
      </c>
      <c r="CE39" s="620"/>
      <c r="CF39" s="620"/>
      <c r="CG39" s="620"/>
      <c r="CH39" s="620"/>
      <c r="CI39" s="620"/>
      <c r="CJ39" s="620"/>
      <c r="CK39" s="620"/>
      <c r="CL39" s="620"/>
      <c r="CM39" s="620"/>
      <c r="CN39" s="620"/>
      <c r="CO39" s="620"/>
      <c r="CP39" s="620"/>
      <c r="CQ39" s="621"/>
      <c r="CR39" s="622">
        <v>2879738</v>
      </c>
      <c r="CS39" s="654"/>
      <c r="CT39" s="654"/>
      <c r="CU39" s="654"/>
      <c r="CV39" s="654"/>
      <c r="CW39" s="654"/>
      <c r="CX39" s="654"/>
      <c r="CY39" s="655"/>
      <c r="CZ39" s="627">
        <v>1.7</v>
      </c>
      <c r="DA39" s="652"/>
      <c r="DB39" s="652"/>
      <c r="DC39" s="656"/>
      <c r="DD39" s="631">
        <v>2125507</v>
      </c>
      <c r="DE39" s="654"/>
      <c r="DF39" s="654"/>
      <c r="DG39" s="654"/>
      <c r="DH39" s="654"/>
      <c r="DI39" s="654"/>
      <c r="DJ39" s="654"/>
      <c r="DK39" s="655"/>
      <c r="DL39" s="631" t="s">
        <v>238</v>
      </c>
      <c r="DM39" s="654"/>
      <c r="DN39" s="654"/>
      <c r="DO39" s="654"/>
      <c r="DP39" s="654"/>
      <c r="DQ39" s="654"/>
      <c r="DR39" s="654"/>
      <c r="DS39" s="654"/>
      <c r="DT39" s="654"/>
      <c r="DU39" s="654"/>
      <c r="DV39" s="655"/>
      <c r="DW39" s="627" t="s">
        <v>128</v>
      </c>
      <c r="DX39" s="652"/>
      <c r="DY39" s="652"/>
      <c r="DZ39" s="652"/>
      <c r="EA39" s="652"/>
      <c r="EB39" s="652"/>
      <c r="EC39" s="653"/>
    </row>
    <row r="40" spans="2:133" ht="11.25" customHeight="1" x14ac:dyDescent="0.2">
      <c r="B40" s="619" t="s">
        <v>347</v>
      </c>
      <c r="C40" s="620"/>
      <c r="D40" s="620"/>
      <c r="E40" s="620"/>
      <c r="F40" s="620"/>
      <c r="G40" s="620"/>
      <c r="H40" s="620"/>
      <c r="I40" s="620"/>
      <c r="J40" s="620"/>
      <c r="K40" s="620"/>
      <c r="L40" s="620"/>
      <c r="M40" s="620"/>
      <c r="N40" s="620"/>
      <c r="O40" s="620"/>
      <c r="P40" s="620"/>
      <c r="Q40" s="621"/>
      <c r="R40" s="622">
        <v>3823900</v>
      </c>
      <c r="S40" s="623"/>
      <c r="T40" s="623"/>
      <c r="U40" s="623"/>
      <c r="V40" s="623"/>
      <c r="W40" s="623"/>
      <c r="X40" s="623"/>
      <c r="Y40" s="624"/>
      <c r="Z40" s="625">
        <v>2.1</v>
      </c>
      <c r="AA40" s="625"/>
      <c r="AB40" s="625"/>
      <c r="AC40" s="625"/>
      <c r="AD40" s="626" t="s">
        <v>128</v>
      </c>
      <c r="AE40" s="626"/>
      <c r="AF40" s="626"/>
      <c r="AG40" s="626"/>
      <c r="AH40" s="626"/>
      <c r="AI40" s="626"/>
      <c r="AJ40" s="626"/>
      <c r="AK40" s="626"/>
      <c r="AL40" s="627" t="s">
        <v>128</v>
      </c>
      <c r="AM40" s="628"/>
      <c r="AN40" s="628"/>
      <c r="AO40" s="629"/>
      <c r="AQ40" s="685" t="s">
        <v>348</v>
      </c>
      <c r="AR40" s="686"/>
      <c r="AS40" s="686"/>
      <c r="AT40" s="686"/>
      <c r="AU40" s="686"/>
      <c r="AV40" s="686"/>
      <c r="AW40" s="686"/>
      <c r="AX40" s="686"/>
      <c r="AY40" s="687"/>
      <c r="AZ40" s="622">
        <v>15001</v>
      </c>
      <c r="BA40" s="623"/>
      <c r="BB40" s="623"/>
      <c r="BC40" s="623"/>
      <c r="BD40" s="654"/>
      <c r="BE40" s="654"/>
      <c r="BF40" s="677"/>
      <c r="BG40" s="670" t="s">
        <v>349</v>
      </c>
      <c r="BH40" s="671"/>
      <c r="BI40" s="671"/>
      <c r="BJ40" s="671"/>
      <c r="BK40" s="671"/>
      <c r="BL40" s="223"/>
      <c r="BM40" s="620" t="s">
        <v>350</v>
      </c>
      <c r="BN40" s="620"/>
      <c r="BO40" s="620"/>
      <c r="BP40" s="620"/>
      <c r="BQ40" s="620"/>
      <c r="BR40" s="620"/>
      <c r="BS40" s="620"/>
      <c r="BT40" s="620"/>
      <c r="BU40" s="621"/>
      <c r="BV40" s="622">
        <v>98</v>
      </c>
      <c r="BW40" s="623"/>
      <c r="BX40" s="623"/>
      <c r="BY40" s="623"/>
      <c r="BZ40" s="623"/>
      <c r="CA40" s="623"/>
      <c r="CB40" s="632"/>
      <c r="CD40" s="619" t="s">
        <v>351</v>
      </c>
      <c r="CE40" s="620"/>
      <c r="CF40" s="620"/>
      <c r="CG40" s="620"/>
      <c r="CH40" s="620"/>
      <c r="CI40" s="620"/>
      <c r="CJ40" s="620"/>
      <c r="CK40" s="620"/>
      <c r="CL40" s="620"/>
      <c r="CM40" s="620"/>
      <c r="CN40" s="620"/>
      <c r="CO40" s="620"/>
      <c r="CP40" s="620"/>
      <c r="CQ40" s="621"/>
      <c r="CR40" s="622">
        <v>1801508</v>
      </c>
      <c r="CS40" s="623"/>
      <c r="CT40" s="623"/>
      <c r="CU40" s="623"/>
      <c r="CV40" s="623"/>
      <c r="CW40" s="623"/>
      <c r="CX40" s="623"/>
      <c r="CY40" s="624"/>
      <c r="CZ40" s="627">
        <v>1</v>
      </c>
      <c r="DA40" s="652"/>
      <c r="DB40" s="652"/>
      <c r="DC40" s="656"/>
      <c r="DD40" s="631">
        <v>3333</v>
      </c>
      <c r="DE40" s="623"/>
      <c r="DF40" s="623"/>
      <c r="DG40" s="623"/>
      <c r="DH40" s="623"/>
      <c r="DI40" s="623"/>
      <c r="DJ40" s="623"/>
      <c r="DK40" s="624"/>
      <c r="DL40" s="631" t="s">
        <v>238</v>
      </c>
      <c r="DM40" s="623"/>
      <c r="DN40" s="623"/>
      <c r="DO40" s="623"/>
      <c r="DP40" s="623"/>
      <c r="DQ40" s="623"/>
      <c r="DR40" s="623"/>
      <c r="DS40" s="623"/>
      <c r="DT40" s="623"/>
      <c r="DU40" s="623"/>
      <c r="DV40" s="624"/>
      <c r="DW40" s="627" t="s">
        <v>128</v>
      </c>
      <c r="DX40" s="652"/>
      <c r="DY40" s="652"/>
      <c r="DZ40" s="652"/>
      <c r="EA40" s="652"/>
      <c r="EB40" s="652"/>
      <c r="EC40" s="653"/>
    </row>
    <row r="41" spans="2:133" ht="11.25" customHeight="1" x14ac:dyDescent="0.2">
      <c r="B41" s="643" t="s">
        <v>352</v>
      </c>
      <c r="C41" s="644"/>
      <c r="D41" s="644"/>
      <c r="E41" s="644"/>
      <c r="F41" s="644"/>
      <c r="G41" s="644"/>
      <c r="H41" s="644"/>
      <c r="I41" s="644"/>
      <c r="J41" s="644"/>
      <c r="K41" s="644"/>
      <c r="L41" s="644"/>
      <c r="M41" s="644"/>
      <c r="N41" s="644"/>
      <c r="O41" s="644"/>
      <c r="P41" s="644"/>
      <c r="Q41" s="645"/>
      <c r="R41" s="694">
        <v>180787447</v>
      </c>
      <c r="S41" s="695"/>
      <c r="T41" s="695"/>
      <c r="U41" s="695"/>
      <c r="V41" s="695"/>
      <c r="W41" s="695"/>
      <c r="X41" s="695"/>
      <c r="Y41" s="699"/>
      <c r="Z41" s="700">
        <v>100</v>
      </c>
      <c r="AA41" s="700"/>
      <c r="AB41" s="700"/>
      <c r="AC41" s="700"/>
      <c r="AD41" s="701">
        <v>86619237</v>
      </c>
      <c r="AE41" s="701"/>
      <c r="AF41" s="701"/>
      <c r="AG41" s="701"/>
      <c r="AH41" s="701"/>
      <c r="AI41" s="701"/>
      <c r="AJ41" s="701"/>
      <c r="AK41" s="701"/>
      <c r="AL41" s="702">
        <v>100</v>
      </c>
      <c r="AM41" s="682"/>
      <c r="AN41" s="682"/>
      <c r="AO41" s="703"/>
      <c r="AQ41" s="685" t="s">
        <v>353</v>
      </c>
      <c r="AR41" s="686"/>
      <c r="AS41" s="686"/>
      <c r="AT41" s="686"/>
      <c r="AU41" s="686"/>
      <c r="AV41" s="686"/>
      <c r="AW41" s="686"/>
      <c r="AX41" s="686"/>
      <c r="AY41" s="687"/>
      <c r="AZ41" s="622">
        <v>3415242</v>
      </c>
      <c r="BA41" s="623"/>
      <c r="BB41" s="623"/>
      <c r="BC41" s="623"/>
      <c r="BD41" s="654"/>
      <c r="BE41" s="654"/>
      <c r="BF41" s="677"/>
      <c r="BG41" s="670"/>
      <c r="BH41" s="671"/>
      <c r="BI41" s="671"/>
      <c r="BJ41" s="671"/>
      <c r="BK41" s="671"/>
      <c r="BL41" s="223"/>
      <c r="BM41" s="620" t="s">
        <v>354</v>
      </c>
      <c r="BN41" s="620"/>
      <c r="BO41" s="620"/>
      <c r="BP41" s="620"/>
      <c r="BQ41" s="620"/>
      <c r="BR41" s="620"/>
      <c r="BS41" s="620"/>
      <c r="BT41" s="620"/>
      <c r="BU41" s="621"/>
      <c r="BV41" s="622" t="s">
        <v>238</v>
      </c>
      <c r="BW41" s="623"/>
      <c r="BX41" s="623"/>
      <c r="BY41" s="623"/>
      <c r="BZ41" s="623"/>
      <c r="CA41" s="623"/>
      <c r="CB41" s="632"/>
      <c r="CD41" s="619" t="s">
        <v>355</v>
      </c>
      <c r="CE41" s="620"/>
      <c r="CF41" s="620"/>
      <c r="CG41" s="620"/>
      <c r="CH41" s="620"/>
      <c r="CI41" s="620"/>
      <c r="CJ41" s="620"/>
      <c r="CK41" s="620"/>
      <c r="CL41" s="620"/>
      <c r="CM41" s="620"/>
      <c r="CN41" s="620"/>
      <c r="CO41" s="620"/>
      <c r="CP41" s="620"/>
      <c r="CQ41" s="621"/>
      <c r="CR41" s="622" t="s">
        <v>238</v>
      </c>
      <c r="CS41" s="654"/>
      <c r="CT41" s="654"/>
      <c r="CU41" s="654"/>
      <c r="CV41" s="654"/>
      <c r="CW41" s="654"/>
      <c r="CX41" s="654"/>
      <c r="CY41" s="655"/>
      <c r="CZ41" s="627" t="s">
        <v>128</v>
      </c>
      <c r="DA41" s="652"/>
      <c r="DB41" s="652"/>
      <c r="DC41" s="656"/>
      <c r="DD41" s="631" t="s">
        <v>238</v>
      </c>
      <c r="DE41" s="654"/>
      <c r="DF41" s="654"/>
      <c r="DG41" s="654"/>
      <c r="DH41" s="654"/>
      <c r="DI41" s="654"/>
      <c r="DJ41" s="654"/>
      <c r="DK41" s="655"/>
      <c r="DL41" s="705"/>
      <c r="DM41" s="706"/>
      <c r="DN41" s="706"/>
      <c r="DO41" s="706"/>
      <c r="DP41" s="706"/>
      <c r="DQ41" s="706"/>
      <c r="DR41" s="706"/>
      <c r="DS41" s="706"/>
      <c r="DT41" s="706"/>
      <c r="DU41" s="706"/>
      <c r="DV41" s="707"/>
      <c r="DW41" s="696"/>
      <c r="DX41" s="697"/>
      <c r="DY41" s="697"/>
      <c r="DZ41" s="697"/>
      <c r="EA41" s="697"/>
      <c r="EB41" s="697"/>
      <c r="EC41" s="698"/>
    </row>
    <row r="42" spans="2:133" ht="11.25" customHeight="1" x14ac:dyDescent="0.2">
      <c r="AQ42" s="691" t="s">
        <v>356</v>
      </c>
      <c r="AR42" s="692"/>
      <c r="AS42" s="692"/>
      <c r="AT42" s="692"/>
      <c r="AU42" s="692"/>
      <c r="AV42" s="692"/>
      <c r="AW42" s="692"/>
      <c r="AX42" s="692"/>
      <c r="AY42" s="693"/>
      <c r="AZ42" s="694">
        <v>11293825</v>
      </c>
      <c r="BA42" s="695"/>
      <c r="BB42" s="695"/>
      <c r="BC42" s="695"/>
      <c r="BD42" s="681"/>
      <c r="BE42" s="681"/>
      <c r="BF42" s="683"/>
      <c r="BG42" s="672"/>
      <c r="BH42" s="673"/>
      <c r="BI42" s="673"/>
      <c r="BJ42" s="673"/>
      <c r="BK42" s="673"/>
      <c r="BL42" s="224"/>
      <c r="BM42" s="644" t="s">
        <v>357</v>
      </c>
      <c r="BN42" s="644"/>
      <c r="BO42" s="644"/>
      <c r="BP42" s="644"/>
      <c r="BQ42" s="644"/>
      <c r="BR42" s="644"/>
      <c r="BS42" s="644"/>
      <c r="BT42" s="644"/>
      <c r="BU42" s="645"/>
      <c r="BV42" s="694">
        <v>363</v>
      </c>
      <c r="BW42" s="695"/>
      <c r="BX42" s="695"/>
      <c r="BY42" s="695"/>
      <c r="BZ42" s="695"/>
      <c r="CA42" s="695"/>
      <c r="CB42" s="704"/>
      <c r="CD42" s="619" t="s">
        <v>358</v>
      </c>
      <c r="CE42" s="620"/>
      <c r="CF42" s="620"/>
      <c r="CG42" s="620"/>
      <c r="CH42" s="620"/>
      <c r="CI42" s="620"/>
      <c r="CJ42" s="620"/>
      <c r="CK42" s="620"/>
      <c r="CL42" s="620"/>
      <c r="CM42" s="620"/>
      <c r="CN42" s="620"/>
      <c r="CO42" s="620"/>
      <c r="CP42" s="620"/>
      <c r="CQ42" s="621"/>
      <c r="CR42" s="622">
        <v>15965164</v>
      </c>
      <c r="CS42" s="654"/>
      <c r="CT42" s="654"/>
      <c r="CU42" s="654"/>
      <c r="CV42" s="654"/>
      <c r="CW42" s="654"/>
      <c r="CX42" s="654"/>
      <c r="CY42" s="655"/>
      <c r="CZ42" s="627">
        <v>9.1999999999999993</v>
      </c>
      <c r="DA42" s="652"/>
      <c r="DB42" s="652"/>
      <c r="DC42" s="656"/>
      <c r="DD42" s="631">
        <v>1425508</v>
      </c>
      <c r="DE42" s="654"/>
      <c r="DF42" s="654"/>
      <c r="DG42" s="654"/>
      <c r="DH42" s="654"/>
      <c r="DI42" s="654"/>
      <c r="DJ42" s="654"/>
      <c r="DK42" s="655"/>
      <c r="DL42" s="705"/>
      <c r="DM42" s="706"/>
      <c r="DN42" s="706"/>
      <c r="DO42" s="706"/>
      <c r="DP42" s="706"/>
      <c r="DQ42" s="706"/>
      <c r="DR42" s="706"/>
      <c r="DS42" s="706"/>
      <c r="DT42" s="706"/>
      <c r="DU42" s="706"/>
      <c r="DV42" s="707"/>
      <c r="DW42" s="696"/>
      <c r="DX42" s="697"/>
      <c r="DY42" s="697"/>
      <c r="DZ42" s="697"/>
      <c r="EA42" s="697"/>
      <c r="EB42" s="697"/>
      <c r="EC42" s="698"/>
    </row>
    <row r="43" spans="2:133" ht="11.25" customHeight="1" x14ac:dyDescent="0.2">
      <c r="B43" s="214" t="s">
        <v>359</v>
      </c>
      <c r="CD43" s="619" t="s">
        <v>360</v>
      </c>
      <c r="CE43" s="620"/>
      <c r="CF43" s="620"/>
      <c r="CG43" s="620"/>
      <c r="CH43" s="620"/>
      <c r="CI43" s="620"/>
      <c r="CJ43" s="620"/>
      <c r="CK43" s="620"/>
      <c r="CL43" s="620"/>
      <c r="CM43" s="620"/>
      <c r="CN43" s="620"/>
      <c r="CO43" s="620"/>
      <c r="CP43" s="620"/>
      <c r="CQ43" s="621"/>
      <c r="CR43" s="622">
        <v>788767</v>
      </c>
      <c r="CS43" s="654"/>
      <c r="CT43" s="654"/>
      <c r="CU43" s="654"/>
      <c r="CV43" s="654"/>
      <c r="CW43" s="654"/>
      <c r="CX43" s="654"/>
      <c r="CY43" s="655"/>
      <c r="CZ43" s="627">
        <v>0.5</v>
      </c>
      <c r="DA43" s="652"/>
      <c r="DB43" s="652"/>
      <c r="DC43" s="656"/>
      <c r="DD43" s="631">
        <v>642767</v>
      </c>
      <c r="DE43" s="654"/>
      <c r="DF43" s="654"/>
      <c r="DG43" s="654"/>
      <c r="DH43" s="654"/>
      <c r="DI43" s="654"/>
      <c r="DJ43" s="654"/>
      <c r="DK43" s="655"/>
      <c r="DL43" s="705"/>
      <c r="DM43" s="706"/>
      <c r="DN43" s="706"/>
      <c r="DO43" s="706"/>
      <c r="DP43" s="706"/>
      <c r="DQ43" s="706"/>
      <c r="DR43" s="706"/>
      <c r="DS43" s="706"/>
      <c r="DT43" s="706"/>
      <c r="DU43" s="706"/>
      <c r="DV43" s="707"/>
      <c r="DW43" s="696"/>
      <c r="DX43" s="697"/>
      <c r="DY43" s="697"/>
      <c r="DZ43" s="697"/>
      <c r="EA43" s="697"/>
      <c r="EB43" s="697"/>
      <c r="EC43" s="698"/>
    </row>
    <row r="44" spans="2:133" ht="11.25" customHeight="1" x14ac:dyDescent="0.2">
      <c r="B44" s="708" t="s">
        <v>361</v>
      </c>
      <c r="C44" s="708"/>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708"/>
      <c r="AF44" s="708"/>
      <c r="AG44" s="708"/>
      <c r="AH44" s="708"/>
      <c r="AI44" s="708"/>
      <c r="AJ44" s="708"/>
      <c r="AK44" s="708"/>
      <c r="AL44" s="708"/>
      <c r="AM44" s="708"/>
      <c r="AN44" s="708"/>
      <c r="AO44" s="708"/>
      <c r="AP44" s="708"/>
      <c r="AQ44" s="708"/>
      <c r="AR44" s="708"/>
      <c r="AS44" s="708"/>
      <c r="AT44" s="708"/>
      <c r="AU44" s="708"/>
      <c r="AV44" s="708"/>
      <c r="AW44" s="708"/>
      <c r="AX44" s="708"/>
      <c r="AY44" s="708"/>
      <c r="AZ44" s="708"/>
      <c r="BA44" s="708"/>
      <c r="BB44" s="708"/>
      <c r="BC44" s="708"/>
      <c r="BD44" s="708"/>
      <c r="BE44" s="708"/>
      <c r="BF44" s="708"/>
      <c r="BG44" s="708"/>
      <c r="BH44" s="708"/>
      <c r="BI44" s="708"/>
      <c r="BJ44" s="708"/>
      <c r="BK44" s="708"/>
      <c r="BL44" s="708"/>
      <c r="BM44" s="708"/>
      <c r="BN44" s="708"/>
      <c r="BO44" s="708"/>
      <c r="BP44" s="708"/>
      <c r="BQ44" s="708"/>
      <c r="BR44" s="708"/>
      <c r="BS44" s="708"/>
      <c r="BT44" s="708"/>
      <c r="BU44" s="708"/>
      <c r="BV44" s="708"/>
      <c r="BW44" s="708"/>
      <c r="BX44" s="708"/>
      <c r="BY44" s="708"/>
      <c r="BZ44" s="708"/>
      <c r="CA44" s="708"/>
      <c r="CB44" s="708"/>
      <c r="CC44" s="709"/>
      <c r="CD44" s="658" t="s">
        <v>308</v>
      </c>
      <c r="CE44" s="659"/>
      <c r="CF44" s="619" t="s">
        <v>362</v>
      </c>
      <c r="CG44" s="620"/>
      <c r="CH44" s="620"/>
      <c r="CI44" s="620"/>
      <c r="CJ44" s="620"/>
      <c r="CK44" s="620"/>
      <c r="CL44" s="620"/>
      <c r="CM44" s="620"/>
      <c r="CN44" s="620"/>
      <c r="CO44" s="620"/>
      <c r="CP44" s="620"/>
      <c r="CQ44" s="621"/>
      <c r="CR44" s="622">
        <v>15942953</v>
      </c>
      <c r="CS44" s="623"/>
      <c r="CT44" s="623"/>
      <c r="CU44" s="623"/>
      <c r="CV44" s="623"/>
      <c r="CW44" s="623"/>
      <c r="CX44" s="623"/>
      <c r="CY44" s="624"/>
      <c r="CZ44" s="627">
        <v>9.1999999999999993</v>
      </c>
      <c r="DA44" s="628"/>
      <c r="DB44" s="628"/>
      <c r="DC44" s="634"/>
      <c r="DD44" s="631">
        <v>1403297</v>
      </c>
      <c r="DE44" s="623"/>
      <c r="DF44" s="623"/>
      <c r="DG44" s="623"/>
      <c r="DH44" s="623"/>
      <c r="DI44" s="623"/>
      <c r="DJ44" s="623"/>
      <c r="DK44" s="624"/>
      <c r="DL44" s="705"/>
      <c r="DM44" s="706"/>
      <c r="DN44" s="706"/>
      <c r="DO44" s="706"/>
      <c r="DP44" s="706"/>
      <c r="DQ44" s="706"/>
      <c r="DR44" s="706"/>
      <c r="DS44" s="706"/>
      <c r="DT44" s="706"/>
      <c r="DU44" s="706"/>
      <c r="DV44" s="707"/>
      <c r="DW44" s="696"/>
      <c r="DX44" s="697"/>
      <c r="DY44" s="697"/>
      <c r="DZ44" s="697"/>
      <c r="EA44" s="697"/>
      <c r="EB44" s="697"/>
      <c r="EC44" s="698"/>
    </row>
    <row r="45" spans="2:133" ht="11.25" customHeight="1" x14ac:dyDescent="0.2">
      <c r="B45" s="708" t="s">
        <v>363</v>
      </c>
      <c r="C45" s="708"/>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8"/>
      <c r="AJ45" s="708"/>
      <c r="AK45" s="708"/>
      <c r="AL45" s="708"/>
      <c r="AM45" s="708"/>
      <c r="AN45" s="708"/>
      <c r="AO45" s="708"/>
      <c r="AP45" s="708"/>
      <c r="AQ45" s="708"/>
      <c r="AR45" s="708"/>
      <c r="AS45" s="708"/>
      <c r="AT45" s="708"/>
      <c r="AU45" s="708"/>
      <c r="AV45" s="708"/>
      <c r="AW45" s="708"/>
      <c r="AX45" s="708"/>
      <c r="AY45" s="708"/>
      <c r="AZ45" s="708"/>
      <c r="BA45" s="708"/>
      <c r="BB45" s="708"/>
      <c r="BC45" s="708"/>
      <c r="BD45" s="708"/>
      <c r="BE45" s="708"/>
      <c r="BF45" s="708"/>
      <c r="BG45" s="708"/>
      <c r="BH45" s="708"/>
      <c r="BI45" s="708"/>
      <c r="BJ45" s="708"/>
      <c r="BK45" s="708"/>
      <c r="BL45" s="708"/>
      <c r="BM45" s="708"/>
      <c r="BN45" s="708"/>
      <c r="BO45" s="708"/>
      <c r="BP45" s="708"/>
      <c r="BQ45" s="708"/>
      <c r="BR45" s="708"/>
      <c r="BS45" s="708"/>
      <c r="BT45" s="708"/>
      <c r="BU45" s="708"/>
      <c r="BV45" s="708"/>
      <c r="BW45" s="708"/>
      <c r="BX45" s="708"/>
      <c r="BY45" s="708"/>
      <c r="BZ45" s="708"/>
      <c r="CA45" s="708"/>
      <c r="CB45" s="708"/>
      <c r="CC45" s="709"/>
      <c r="CD45" s="660"/>
      <c r="CE45" s="661"/>
      <c r="CF45" s="619" t="s">
        <v>364</v>
      </c>
      <c r="CG45" s="620"/>
      <c r="CH45" s="620"/>
      <c r="CI45" s="620"/>
      <c r="CJ45" s="620"/>
      <c r="CK45" s="620"/>
      <c r="CL45" s="620"/>
      <c r="CM45" s="620"/>
      <c r="CN45" s="620"/>
      <c r="CO45" s="620"/>
      <c r="CP45" s="620"/>
      <c r="CQ45" s="621"/>
      <c r="CR45" s="622">
        <v>6580403</v>
      </c>
      <c r="CS45" s="654"/>
      <c r="CT45" s="654"/>
      <c r="CU45" s="654"/>
      <c r="CV45" s="654"/>
      <c r="CW45" s="654"/>
      <c r="CX45" s="654"/>
      <c r="CY45" s="655"/>
      <c r="CZ45" s="627">
        <v>3.8</v>
      </c>
      <c r="DA45" s="652"/>
      <c r="DB45" s="652"/>
      <c r="DC45" s="656"/>
      <c r="DD45" s="631">
        <v>271990</v>
      </c>
      <c r="DE45" s="654"/>
      <c r="DF45" s="654"/>
      <c r="DG45" s="654"/>
      <c r="DH45" s="654"/>
      <c r="DI45" s="654"/>
      <c r="DJ45" s="654"/>
      <c r="DK45" s="655"/>
      <c r="DL45" s="705"/>
      <c r="DM45" s="706"/>
      <c r="DN45" s="706"/>
      <c r="DO45" s="706"/>
      <c r="DP45" s="706"/>
      <c r="DQ45" s="706"/>
      <c r="DR45" s="706"/>
      <c r="DS45" s="706"/>
      <c r="DT45" s="706"/>
      <c r="DU45" s="706"/>
      <c r="DV45" s="707"/>
      <c r="DW45" s="696"/>
      <c r="DX45" s="697"/>
      <c r="DY45" s="697"/>
      <c r="DZ45" s="697"/>
      <c r="EA45" s="697"/>
      <c r="EB45" s="697"/>
      <c r="EC45" s="698"/>
    </row>
    <row r="46" spans="2:133" ht="11.25" customHeight="1" x14ac:dyDescent="0.2">
      <c r="B46" s="225"/>
      <c r="CD46" s="660"/>
      <c r="CE46" s="661"/>
      <c r="CF46" s="619" t="s">
        <v>365</v>
      </c>
      <c r="CG46" s="620"/>
      <c r="CH46" s="620"/>
      <c r="CI46" s="620"/>
      <c r="CJ46" s="620"/>
      <c r="CK46" s="620"/>
      <c r="CL46" s="620"/>
      <c r="CM46" s="620"/>
      <c r="CN46" s="620"/>
      <c r="CO46" s="620"/>
      <c r="CP46" s="620"/>
      <c r="CQ46" s="621"/>
      <c r="CR46" s="622">
        <v>8931709</v>
      </c>
      <c r="CS46" s="623"/>
      <c r="CT46" s="623"/>
      <c r="CU46" s="623"/>
      <c r="CV46" s="623"/>
      <c r="CW46" s="623"/>
      <c r="CX46" s="623"/>
      <c r="CY46" s="624"/>
      <c r="CZ46" s="627">
        <v>5.2</v>
      </c>
      <c r="DA46" s="628"/>
      <c r="DB46" s="628"/>
      <c r="DC46" s="634"/>
      <c r="DD46" s="631">
        <v>1107966</v>
      </c>
      <c r="DE46" s="623"/>
      <c r="DF46" s="623"/>
      <c r="DG46" s="623"/>
      <c r="DH46" s="623"/>
      <c r="DI46" s="623"/>
      <c r="DJ46" s="623"/>
      <c r="DK46" s="624"/>
      <c r="DL46" s="705"/>
      <c r="DM46" s="706"/>
      <c r="DN46" s="706"/>
      <c r="DO46" s="706"/>
      <c r="DP46" s="706"/>
      <c r="DQ46" s="706"/>
      <c r="DR46" s="706"/>
      <c r="DS46" s="706"/>
      <c r="DT46" s="706"/>
      <c r="DU46" s="706"/>
      <c r="DV46" s="707"/>
      <c r="DW46" s="696"/>
      <c r="DX46" s="697"/>
      <c r="DY46" s="697"/>
      <c r="DZ46" s="697"/>
      <c r="EA46" s="697"/>
      <c r="EB46" s="697"/>
      <c r="EC46" s="698"/>
    </row>
    <row r="47" spans="2:133" ht="11.25" customHeight="1" x14ac:dyDescent="0.2">
      <c r="B47" s="225"/>
      <c r="CD47" s="660"/>
      <c r="CE47" s="661"/>
      <c r="CF47" s="619" t="s">
        <v>366</v>
      </c>
      <c r="CG47" s="620"/>
      <c r="CH47" s="620"/>
      <c r="CI47" s="620"/>
      <c r="CJ47" s="620"/>
      <c r="CK47" s="620"/>
      <c r="CL47" s="620"/>
      <c r="CM47" s="620"/>
      <c r="CN47" s="620"/>
      <c r="CO47" s="620"/>
      <c r="CP47" s="620"/>
      <c r="CQ47" s="621"/>
      <c r="CR47" s="622">
        <v>22211</v>
      </c>
      <c r="CS47" s="654"/>
      <c r="CT47" s="654"/>
      <c r="CU47" s="654"/>
      <c r="CV47" s="654"/>
      <c r="CW47" s="654"/>
      <c r="CX47" s="654"/>
      <c r="CY47" s="655"/>
      <c r="CZ47" s="627">
        <v>0</v>
      </c>
      <c r="DA47" s="652"/>
      <c r="DB47" s="652"/>
      <c r="DC47" s="656"/>
      <c r="DD47" s="631">
        <v>22211</v>
      </c>
      <c r="DE47" s="654"/>
      <c r="DF47" s="654"/>
      <c r="DG47" s="654"/>
      <c r="DH47" s="654"/>
      <c r="DI47" s="654"/>
      <c r="DJ47" s="654"/>
      <c r="DK47" s="655"/>
      <c r="DL47" s="705"/>
      <c r="DM47" s="706"/>
      <c r="DN47" s="706"/>
      <c r="DO47" s="706"/>
      <c r="DP47" s="706"/>
      <c r="DQ47" s="706"/>
      <c r="DR47" s="706"/>
      <c r="DS47" s="706"/>
      <c r="DT47" s="706"/>
      <c r="DU47" s="706"/>
      <c r="DV47" s="707"/>
      <c r="DW47" s="696"/>
      <c r="DX47" s="697"/>
      <c r="DY47" s="697"/>
      <c r="DZ47" s="697"/>
      <c r="EA47" s="697"/>
      <c r="EB47" s="697"/>
      <c r="EC47" s="698"/>
    </row>
    <row r="48" spans="2:133" ht="10.8" x14ac:dyDescent="0.2">
      <c r="B48" s="225"/>
      <c r="CD48" s="662"/>
      <c r="CE48" s="663"/>
      <c r="CF48" s="619" t="s">
        <v>367</v>
      </c>
      <c r="CG48" s="620"/>
      <c r="CH48" s="620"/>
      <c r="CI48" s="620"/>
      <c r="CJ48" s="620"/>
      <c r="CK48" s="620"/>
      <c r="CL48" s="620"/>
      <c r="CM48" s="620"/>
      <c r="CN48" s="620"/>
      <c r="CO48" s="620"/>
      <c r="CP48" s="620"/>
      <c r="CQ48" s="621"/>
      <c r="CR48" s="622" t="s">
        <v>238</v>
      </c>
      <c r="CS48" s="623"/>
      <c r="CT48" s="623"/>
      <c r="CU48" s="623"/>
      <c r="CV48" s="623"/>
      <c r="CW48" s="623"/>
      <c r="CX48" s="623"/>
      <c r="CY48" s="624"/>
      <c r="CZ48" s="627" t="s">
        <v>181</v>
      </c>
      <c r="DA48" s="628"/>
      <c r="DB48" s="628"/>
      <c r="DC48" s="634"/>
      <c r="DD48" s="631" t="s">
        <v>238</v>
      </c>
      <c r="DE48" s="623"/>
      <c r="DF48" s="623"/>
      <c r="DG48" s="623"/>
      <c r="DH48" s="623"/>
      <c r="DI48" s="623"/>
      <c r="DJ48" s="623"/>
      <c r="DK48" s="624"/>
      <c r="DL48" s="705"/>
      <c r="DM48" s="706"/>
      <c r="DN48" s="706"/>
      <c r="DO48" s="706"/>
      <c r="DP48" s="706"/>
      <c r="DQ48" s="706"/>
      <c r="DR48" s="706"/>
      <c r="DS48" s="706"/>
      <c r="DT48" s="706"/>
      <c r="DU48" s="706"/>
      <c r="DV48" s="707"/>
      <c r="DW48" s="696"/>
      <c r="DX48" s="697"/>
      <c r="DY48" s="697"/>
      <c r="DZ48" s="697"/>
      <c r="EA48" s="697"/>
      <c r="EB48" s="697"/>
      <c r="EC48" s="698"/>
    </row>
    <row r="49" spans="2:133" ht="11.25" customHeight="1" x14ac:dyDescent="0.2">
      <c r="B49" s="225"/>
      <c r="CD49" s="643" t="s">
        <v>368</v>
      </c>
      <c r="CE49" s="644"/>
      <c r="CF49" s="644"/>
      <c r="CG49" s="644"/>
      <c r="CH49" s="644"/>
      <c r="CI49" s="644"/>
      <c r="CJ49" s="644"/>
      <c r="CK49" s="644"/>
      <c r="CL49" s="644"/>
      <c r="CM49" s="644"/>
      <c r="CN49" s="644"/>
      <c r="CO49" s="644"/>
      <c r="CP49" s="644"/>
      <c r="CQ49" s="645"/>
      <c r="CR49" s="694">
        <v>173275811</v>
      </c>
      <c r="CS49" s="681"/>
      <c r="CT49" s="681"/>
      <c r="CU49" s="681"/>
      <c r="CV49" s="681"/>
      <c r="CW49" s="681"/>
      <c r="CX49" s="681"/>
      <c r="CY49" s="710"/>
      <c r="CZ49" s="702">
        <v>100</v>
      </c>
      <c r="DA49" s="711"/>
      <c r="DB49" s="711"/>
      <c r="DC49" s="712"/>
      <c r="DD49" s="713">
        <v>106025884</v>
      </c>
      <c r="DE49" s="681"/>
      <c r="DF49" s="681"/>
      <c r="DG49" s="681"/>
      <c r="DH49" s="681"/>
      <c r="DI49" s="681"/>
      <c r="DJ49" s="681"/>
      <c r="DK49" s="710"/>
      <c r="DL49" s="714"/>
      <c r="DM49" s="715"/>
      <c r="DN49" s="715"/>
      <c r="DO49" s="715"/>
      <c r="DP49" s="715"/>
      <c r="DQ49" s="715"/>
      <c r="DR49" s="715"/>
      <c r="DS49" s="715"/>
      <c r="DT49" s="715"/>
      <c r="DU49" s="715"/>
      <c r="DV49" s="716"/>
      <c r="DW49" s="717"/>
      <c r="DX49" s="718"/>
      <c r="DY49" s="718"/>
      <c r="DZ49" s="718"/>
      <c r="EA49" s="718"/>
      <c r="EB49" s="718"/>
      <c r="EC49" s="719"/>
    </row>
  </sheetData>
  <sheetProtection algorithmName="SHA-512" hashValue="YC7H/i6W3BdB/B9W7YFZTZQ1gsAFndSDB8BwvPqJ5jC2JrIGC8hLLTLMp04cemhDoQS3B71MUPDnJ1kcE24cXA==" saltValue="vp9N6+E6YFu6u9VTanjlm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0" t="s">
        <v>369</v>
      </c>
      <c r="B2" s="720"/>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20"/>
      <c r="AO2" s="720"/>
      <c r="AP2" s="720"/>
      <c r="AQ2" s="720"/>
      <c r="AR2" s="720"/>
      <c r="AS2" s="720"/>
      <c r="AT2" s="720"/>
      <c r="AU2" s="720"/>
      <c r="AV2" s="720"/>
      <c r="AW2" s="720"/>
      <c r="AX2" s="720"/>
      <c r="AY2" s="720"/>
      <c r="AZ2" s="720"/>
      <c r="BA2" s="720"/>
      <c r="BB2" s="720"/>
      <c r="BC2" s="720"/>
      <c r="BD2" s="720"/>
      <c r="BE2" s="720"/>
      <c r="BF2" s="720"/>
      <c r="BG2" s="720"/>
      <c r="BH2" s="720"/>
      <c r="BI2" s="72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1" t="s">
        <v>370</v>
      </c>
      <c r="DK2" s="722"/>
      <c r="DL2" s="722"/>
      <c r="DM2" s="722"/>
      <c r="DN2" s="722"/>
      <c r="DO2" s="723"/>
      <c r="DP2" s="228"/>
      <c r="DQ2" s="721" t="s">
        <v>371</v>
      </c>
      <c r="DR2" s="722"/>
      <c r="DS2" s="722"/>
      <c r="DT2" s="722"/>
      <c r="DU2" s="722"/>
      <c r="DV2" s="722"/>
      <c r="DW2" s="722"/>
      <c r="DX2" s="722"/>
      <c r="DY2" s="722"/>
      <c r="DZ2" s="72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4" t="s">
        <v>372</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232"/>
      <c r="BA4" s="232"/>
      <c r="BB4" s="232"/>
      <c r="BC4" s="232"/>
      <c r="BD4" s="232"/>
      <c r="BE4" s="233"/>
      <c r="BF4" s="233"/>
      <c r="BG4" s="233"/>
      <c r="BH4" s="233"/>
      <c r="BI4" s="233"/>
      <c r="BJ4" s="233"/>
      <c r="BK4" s="233"/>
      <c r="BL4" s="233"/>
      <c r="BM4" s="233"/>
      <c r="BN4" s="233"/>
      <c r="BO4" s="233"/>
      <c r="BP4" s="233"/>
      <c r="BQ4" s="725" t="s">
        <v>373</v>
      </c>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234"/>
    </row>
    <row r="5" spans="1:131" s="235" customFormat="1" ht="26.25" customHeight="1" x14ac:dyDescent="0.2">
      <c r="A5" s="726" t="s">
        <v>374</v>
      </c>
      <c r="B5" s="727"/>
      <c r="C5" s="727"/>
      <c r="D5" s="727"/>
      <c r="E5" s="727"/>
      <c r="F5" s="727"/>
      <c r="G5" s="727"/>
      <c r="H5" s="727"/>
      <c r="I5" s="727"/>
      <c r="J5" s="727"/>
      <c r="K5" s="727"/>
      <c r="L5" s="727"/>
      <c r="M5" s="727"/>
      <c r="N5" s="727"/>
      <c r="O5" s="727"/>
      <c r="P5" s="728"/>
      <c r="Q5" s="732" t="s">
        <v>375</v>
      </c>
      <c r="R5" s="733"/>
      <c r="S5" s="733"/>
      <c r="T5" s="733"/>
      <c r="U5" s="734"/>
      <c r="V5" s="732" t="s">
        <v>376</v>
      </c>
      <c r="W5" s="733"/>
      <c r="X5" s="733"/>
      <c r="Y5" s="733"/>
      <c r="Z5" s="734"/>
      <c r="AA5" s="732" t="s">
        <v>377</v>
      </c>
      <c r="AB5" s="733"/>
      <c r="AC5" s="733"/>
      <c r="AD5" s="733"/>
      <c r="AE5" s="733"/>
      <c r="AF5" s="738" t="s">
        <v>378</v>
      </c>
      <c r="AG5" s="733"/>
      <c r="AH5" s="733"/>
      <c r="AI5" s="733"/>
      <c r="AJ5" s="739"/>
      <c r="AK5" s="733" t="s">
        <v>379</v>
      </c>
      <c r="AL5" s="733"/>
      <c r="AM5" s="733"/>
      <c r="AN5" s="733"/>
      <c r="AO5" s="734"/>
      <c r="AP5" s="732" t="s">
        <v>380</v>
      </c>
      <c r="AQ5" s="733"/>
      <c r="AR5" s="733"/>
      <c r="AS5" s="733"/>
      <c r="AT5" s="734"/>
      <c r="AU5" s="732" t="s">
        <v>381</v>
      </c>
      <c r="AV5" s="733"/>
      <c r="AW5" s="733"/>
      <c r="AX5" s="733"/>
      <c r="AY5" s="739"/>
      <c r="AZ5" s="232"/>
      <c r="BA5" s="232"/>
      <c r="BB5" s="232"/>
      <c r="BC5" s="232"/>
      <c r="BD5" s="232"/>
      <c r="BE5" s="233"/>
      <c r="BF5" s="233"/>
      <c r="BG5" s="233"/>
      <c r="BH5" s="233"/>
      <c r="BI5" s="233"/>
      <c r="BJ5" s="233"/>
      <c r="BK5" s="233"/>
      <c r="BL5" s="233"/>
      <c r="BM5" s="233"/>
      <c r="BN5" s="233"/>
      <c r="BO5" s="233"/>
      <c r="BP5" s="233"/>
      <c r="BQ5" s="726" t="s">
        <v>382</v>
      </c>
      <c r="BR5" s="727"/>
      <c r="BS5" s="727"/>
      <c r="BT5" s="727"/>
      <c r="BU5" s="727"/>
      <c r="BV5" s="727"/>
      <c r="BW5" s="727"/>
      <c r="BX5" s="727"/>
      <c r="BY5" s="727"/>
      <c r="BZ5" s="727"/>
      <c r="CA5" s="727"/>
      <c r="CB5" s="727"/>
      <c r="CC5" s="727"/>
      <c r="CD5" s="727"/>
      <c r="CE5" s="727"/>
      <c r="CF5" s="727"/>
      <c r="CG5" s="728"/>
      <c r="CH5" s="732" t="s">
        <v>383</v>
      </c>
      <c r="CI5" s="733"/>
      <c r="CJ5" s="733"/>
      <c r="CK5" s="733"/>
      <c r="CL5" s="734"/>
      <c r="CM5" s="732" t="s">
        <v>384</v>
      </c>
      <c r="CN5" s="733"/>
      <c r="CO5" s="733"/>
      <c r="CP5" s="733"/>
      <c r="CQ5" s="734"/>
      <c r="CR5" s="732" t="s">
        <v>385</v>
      </c>
      <c r="CS5" s="733"/>
      <c r="CT5" s="733"/>
      <c r="CU5" s="733"/>
      <c r="CV5" s="734"/>
      <c r="CW5" s="732" t="s">
        <v>386</v>
      </c>
      <c r="CX5" s="733"/>
      <c r="CY5" s="733"/>
      <c r="CZ5" s="733"/>
      <c r="DA5" s="734"/>
      <c r="DB5" s="732" t="s">
        <v>387</v>
      </c>
      <c r="DC5" s="733"/>
      <c r="DD5" s="733"/>
      <c r="DE5" s="733"/>
      <c r="DF5" s="734"/>
      <c r="DG5" s="767" t="s">
        <v>388</v>
      </c>
      <c r="DH5" s="768"/>
      <c r="DI5" s="768"/>
      <c r="DJ5" s="768"/>
      <c r="DK5" s="769"/>
      <c r="DL5" s="767" t="s">
        <v>389</v>
      </c>
      <c r="DM5" s="768"/>
      <c r="DN5" s="768"/>
      <c r="DO5" s="768"/>
      <c r="DP5" s="769"/>
      <c r="DQ5" s="732" t="s">
        <v>390</v>
      </c>
      <c r="DR5" s="733"/>
      <c r="DS5" s="733"/>
      <c r="DT5" s="733"/>
      <c r="DU5" s="734"/>
      <c r="DV5" s="732" t="s">
        <v>381</v>
      </c>
      <c r="DW5" s="733"/>
      <c r="DX5" s="733"/>
      <c r="DY5" s="733"/>
      <c r="DZ5" s="739"/>
      <c r="EA5" s="234"/>
    </row>
    <row r="6" spans="1:131" s="235" customFormat="1" ht="26.25" customHeight="1" thickBot="1" x14ac:dyDescent="0.25">
      <c r="A6" s="729"/>
      <c r="B6" s="730"/>
      <c r="C6" s="730"/>
      <c r="D6" s="730"/>
      <c r="E6" s="730"/>
      <c r="F6" s="730"/>
      <c r="G6" s="730"/>
      <c r="H6" s="730"/>
      <c r="I6" s="730"/>
      <c r="J6" s="730"/>
      <c r="K6" s="730"/>
      <c r="L6" s="730"/>
      <c r="M6" s="730"/>
      <c r="N6" s="730"/>
      <c r="O6" s="730"/>
      <c r="P6" s="731"/>
      <c r="Q6" s="735"/>
      <c r="R6" s="736"/>
      <c r="S6" s="736"/>
      <c r="T6" s="736"/>
      <c r="U6" s="737"/>
      <c r="V6" s="735"/>
      <c r="W6" s="736"/>
      <c r="X6" s="736"/>
      <c r="Y6" s="736"/>
      <c r="Z6" s="737"/>
      <c r="AA6" s="735"/>
      <c r="AB6" s="736"/>
      <c r="AC6" s="736"/>
      <c r="AD6" s="736"/>
      <c r="AE6" s="736"/>
      <c r="AF6" s="740"/>
      <c r="AG6" s="736"/>
      <c r="AH6" s="736"/>
      <c r="AI6" s="736"/>
      <c r="AJ6" s="741"/>
      <c r="AK6" s="736"/>
      <c r="AL6" s="736"/>
      <c r="AM6" s="736"/>
      <c r="AN6" s="736"/>
      <c r="AO6" s="737"/>
      <c r="AP6" s="735"/>
      <c r="AQ6" s="736"/>
      <c r="AR6" s="736"/>
      <c r="AS6" s="736"/>
      <c r="AT6" s="737"/>
      <c r="AU6" s="735"/>
      <c r="AV6" s="736"/>
      <c r="AW6" s="736"/>
      <c r="AX6" s="736"/>
      <c r="AY6" s="741"/>
      <c r="AZ6" s="232"/>
      <c r="BA6" s="232"/>
      <c r="BB6" s="232"/>
      <c r="BC6" s="232"/>
      <c r="BD6" s="232"/>
      <c r="BE6" s="233"/>
      <c r="BF6" s="233"/>
      <c r="BG6" s="233"/>
      <c r="BH6" s="233"/>
      <c r="BI6" s="233"/>
      <c r="BJ6" s="233"/>
      <c r="BK6" s="233"/>
      <c r="BL6" s="233"/>
      <c r="BM6" s="233"/>
      <c r="BN6" s="233"/>
      <c r="BO6" s="233"/>
      <c r="BP6" s="233"/>
      <c r="BQ6" s="729"/>
      <c r="BR6" s="730"/>
      <c r="BS6" s="730"/>
      <c r="BT6" s="730"/>
      <c r="BU6" s="730"/>
      <c r="BV6" s="730"/>
      <c r="BW6" s="730"/>
      <c r="BX6" s="730"/>
      <c r="BY6" s="730"/>
      <c r="BZ6" s="730"/>
      <c r="CA6" s="730"/>
      <c r="CB6" s="730"/>
      <c r="CC6" s="730"/>
      <c r="CD6" s="730"/>
      <c r="CE6" s="730"/>
      <c r="CF6" s="730"/>
      <c r="CG6" s="731"/>
      <c r="CH6" s="735"/>
      <c r="CI6" s="736"/>
      <c r="CJ6" s="736"/>
      <c r="CK6" s="736"/>
      <c r="CL6" s="737"/>
      <c r="CM6" s="735"/>
      <c r="CN6" s="736"/>
      <c r="CO6" s="736"/>
      <c r="CP6" s="736"/>
      <c r="CQ6" s="737"/>
      <c r="CR6" s="735"/>
      <c r="CS6" s="736"/>
      <c r="CT6" s="736"/>
      <c r="CU6" s="736"/>
      <c r="CV6" s="737"/>
      <c r="CW6" s="735"/>
      <c r="CX6" s="736"/>
      <c r="CY6" s="736"/>
      <c r="CZ6" s="736"/>
      <c r="DA6" s="737"/>
      <c r="DB6" s="735"/>
      <c r="DC6" s="736"/>
      <c r="DD6" s="736"/>
      <c r="DE6" s="736"/>
      <c r="DF6" s="737"/>
      <c r="DG6" s="770"/>
      <c r="DH6" s="771"/>
      <c r="DI6" s="771"/>
      <c r="DJ6" s="771"/>
      <c r="DK6" s="772"/>
      <c r="DL6" s="770"/>
      <c r="DM6" s="771"/>
      <c r="DN6" s="771"/>
      <c r="DO6" s="771"/>
      <c r="DP6" s="772"/>
      <c r="DQ6" s="735"/>
      <c r="DR6" s="736"/>
      <c r="DS6" s="736"/>
      <c r="DT6" s="736"/>
      <c r="DU6" s="737"/>
      <c r="DV6" s="735"/>
      <c r="DW6" s="736"/>
      <c r="DX6" s="736"/>
      <c r="DY6" s="736"/>
      <c r="DZ6" s="741"/>
      <c r="EA6" s="234"/>
    </row>
    <row r="7" spans="1:131" s="235" customFormat="1" ht="26.25" customHeight="1" thickTop="1" x14ac:dyDescent="0.2">
      <c r="A7" s="236">
        <v>1</v>
      </c>
      <c r="B7" s="751" t="s">
        <v>391</v>
      </c>
      <c r="C7" s="752"/>
      <c r="D7" s="752"/>
      <c r="E7" s="752"/>
      <c r="F7" s="752"/>
      <c r="G7" s="752"/>
      <c r="H7" s="752"/>
      <c r="I7" s="752"/>
      <c r="J7" s="752"/>
      <c r="K7" s="752"/>
      <c r="L7" s="752"/>
      <c r="M7" s="752"/>
      <c r="N7" s="752"/>
      <c r="O7" s="752"/>
      <c r="P7" s="753"/>
      <c r="Q7" s="754">
        <v>180827</v>
      </c>
      <c r="R7" s="755"/>
      <c r="S7" s="755"/>
      <c r="T7" s="755"/>
      <c r="U7" s="755"/>
      <c r="V7" s="755">
        <v>171280</v>
      </c>
      <c r="W7" s="755"/>
      <c r="X7" s="755"/>
      <c r="Y7" s="755"/>
      <c r="Z7" s="755"/>
      <c r="AA7" s="755">
        <v>9547</v>
      </c>
      <c r="AB7" s="755"/>
      <c r="AC7" s="755"/>
      <c r="AD7" s="755"/>
      <c r="AE7" s="756"/>
      <c r="AF7" s="757">
        <v>9225</v>
      </c>
      <c r="AG7" s="758"/>
      <c r="AH7" s="758"/>
      <c r="AI7" s="758"/>
      <c r="AJ7" s="759"/>
      <c r="AK7" s="760">
        <v>4098</v>
      </c>
      <c r="AL7" s="761"/>
      <c r="AM7" s="761"/>
      <c r="AN7" s="761"/>
      <c r="AO7" s="761"/>
      <c r="AP7" s="761">
        <v>190383</v>
      </c>
      <c r="AQ7" s="761"/>
      <c r="AR7" s="761"/>
      <c r="AS7" s="761"/>
      <c r="AT7" s="761"/>
      <c r="AU7" s="762"/>
      <c r="AV7" s="762"/>
      <c r="AW7" s="762"/>
      <c r="AX7" s="762"/>
      <c r="AY7" s="763"/>
      <c r="AZ7" s="232"/>
      <c r="BA7" s="232"/>
      <c r="BB7" s="232"/>
      <c r="BC7" s="232"/>
      <c r="BD7" s="232"/>
      <c r="BE7" s="233"/>
      <c r="BF7" s="233"/>
      <c r="BG7" s="233"/>
      <c r="BH7" s="233"/>
      <c r="BI7" s="233"/>
      <c r="BJ7" s="233"/>
      <c r="BK7" s="233"/>
      <c r="BL7" s="233"/>
      <c r="BM7" s="233"/>
      <c r="BN7" s="233"/>
      <c r="BO7" s="233"/>
      <c r="BP7" s="233"/>
      <c r="BQ7" s="236">
        <v>1</v>
      </c>
      <c r="BR7" s="238" t="s">
        <v>589</v>
      </c>
      <c r="BS7" s="764" t="s">
        <v>590</v>
      </c>
      <c r="BT7" s="765"/>
      <c r="BU7" s="765"/>
      <c r="BV7" s="765"/>
      <c r="BW7" s="765"/>
      <c r="BX7" s="765"/>
      <c r="BY7" s="765"/>
      <c r="BZ7" s="765"/>
      <c r="CA7" s="765"/>
      <c r="CB7" s="765"/>
      <c r="CC7" s="765"/>
      <c r="CD7" s="765"/>
      <c r="CE7" s="765"/>
      <c r="CF7" s="765"/>
      <c r="CG7" s="766"/>
      <c r="CH7" s="742">
        <v>19</v>
      </c>
      <c r="CI7" s="743"/>
      <c r="CJ7" s="743"/>
      <c r="CK7" s="743"/>
      <c r="CL7" s="744"/>
      <c r="CM7" s="742">
        <v>103</v>
      </c>
      <c r="CN7" s="743"/>
      <c r="CO7" s="743"/>
      <c r="CP7" s="743"/>
      <c r="CQ7" s="744"/>
      <c r="CR7" s="742">
        <v>10</v>
      </c>
      <c r="CS7" s="743"/>
      <c r="CT7" s="743"/>
      <c r="CU7" s="743"/>
      <c r="CV7" s="744"/>
      <c r="CW7" s="742" t="s">
        <v>591</v>
      </c>
      <c r="CX7" s="743"/>
      <c r="CY7" s="743"/>
      <c r="CZ7" s="743"/>
      <c r="DA7" s="744"/>
      <c r="DB7" s="742" t="s">
        <v>591</v>
      </c>
      <c r="DC7" s="743"/>
      <c r="DD7" s="743"/>
      <c r="DE7" s="743"/>
      <c r="DF7" s="744"/>
      <c r="DG7" s="742">
        <v>2320</v>
      </c>
      <c r="DH7" s="743"/>
      <c r="DI7" s="743"/>
      <c r="DJ7" s="743"/>
      <c r="DK7" s="744"/>
      <c r="DL7" s="742" t="s">
        <v>591</v>
      </c>
      <c r="DM7" s="743"/>
      <c r="DN7" s="743"/>
      <c r="DO7" s="743"/>
      <c r="DP7" s="744"/>
      <c r="DQ7" s="745">
        <v>536</v>
      </c>
      <c r="DR7" s="746"/>
      <c r="DS7" s="746"/>
      <c r="DT7" s="746"/>
      <c r="DU7" s="747"/>
      <c r="DV7" s="748"/>
      <c r="DW7" s="749"/>
      <c r="DX7" s="749"/>
      <c r="DY7" s="749"/>
      <c r="DZ7" s="750"/>
      <c r="EA7" s="234"/>
    </row>
    <row r="8" spans="1:131" s="235" customFormat="1" ht="26.25" customHeight="1" x14ac:dyDescent="0.2">
      <c r="A8" s="237">
        <v>2</v>
      </c>
      <c r="B8" s="778" t="s">
        <v>392</v>
      </c>
      <c r="C8" s="779"/>
      <c r="D8" s="779"/>
      <c r="E8" s="779"/>
      <c r="F8" s="779"/>
      <c r="G8" s="779"/>
      <c r="H8" s="779"/>
      <c r="I8" s="779"/>
      <c r="J8" s="779"/>
      <c r="K8" s="779"/>
      <c r="L8" s="779"/>
      <c r="M8" s="779"/>
      <c r="N8" s="779"/>
      <c r="O8" s="779"/>
      <c r="P8" s="780"/>
      <c r="Q8" s="781">
        <v>826</v>
      </c>
      <c r="R8" s="782"/>
      <c r="S8" s="782"/>
      <c r="T8" s="782"/>
      <c r="U8" s="782"/>
      <c r="V8" s="782">
        <v>688</v>
      </c>
      <c r="W8" s="782"/>
      <c r="X8" s="782"/>
      <c r="Y8" s="782"/>
      <c r="Z8" s="782"/>
      <c r="AA8" s="782">
        <v>138</v>
      </c>
      <c r="AB8" s="782"/>
      <c r="AC8" s="782"/>
      <c r="AD8" s="782"/>
      <c r="AE8" s="783"/>
      <c r="AF8" s="784">
        <v>138</v>
      </c>
      <c r="AG8" s="785"/>
      <c r="AH8" s="785"/>
      <c r="AI8" s="785"/>
      <c r="AJ8" s="786"/>
      <c r="AK8" s="773">
        <v>18</v>
      </c>
      <c r="AL8" s="774"/>
      <c r="AM8" s="774"/>
      <c r="AN8" s="774"/>
      <c r="AO8" s="774"/>
      <c r="AP8" s="774" t="s">
        <v>585</v>
      </c>
      <c r="AQ8" s="774"/>
      <c r="AR8" s="774"/>
      <c r="AS8" s="774"/>
      <c r="AT8" s="774"/>
      <c r="AU8" s="775"/>
      <c r="AV8" s="775"/>
      <c r="AW8" s="775"/>
      <c r="AX8" s="775"/>
      <c r="AY8" s="776"/>
      <c r="AZ8" s="232"/>
      <c r="BA8" s="232"/>
      <c r="BB8" s="232"/>
      <c r="BC8" s="232"/>
      <c r="BD8" s="232"/>
      <c r="BE8" s="233"/>
      <c r="BF8" s="233"/>
      <c r="BG8" s="233"/>
      <c r="BH8" s="233"/>
      <c r="BI8" s="233"/>
      <c r="BJ8" s="233"/>
      <c r="BK8" s="233"/>
      <c r="BL8" s="233"/>
      <c r="BM8" s="233"/>
      <c r="BN8" s="233"/>
      <c r="BO8" s="233"/>
      <c r="BP8" s="233"/>
      <c r="BQ8" s="237">
        <v>2</v>
      </c>
      <c r="BR8" s="238"/>
      <c r="BS8" s="764" t="s">
        <v>592</v>
      </c>
      <c r="BT8" s="765"/>
      <c r="BU8" s="765"/>
      <c r="BV8" s="765"/>
      <c r="BW8" s="765"/>
      <c r="BX8" s="765"/>
      <c r="BY8" s="765"/>
      <c r="BZ8" s="765"/>
      <c r="CA8" s="765"/>
      <c r="CB8" s="765"/>
      <c r="CC8" s="765"/>
      <c r="CD8" s="765"/>
      <c r="CE8" s="765"/>
      <c r="CF8" s="765"/>
      <c r="CG8" s="766"/>
      <c r="CH8" s="742">
        <v>74</v>
      </c>
      <c r="CI8" s="743"/>
      <c r="CJ8" s="743"/>
      <c r="CK8" s="743"/>
      <c r="CL8" s="744"/>
      <c r="CM8" s="742">
        <v>3595</v>
      </c>
      <c r="CN8" s="743"/>
      <c r="CO8" s="743"/>
      <c r="CP8" s="743"/>
      <c r="CQ8" s="744"/>
      <c r="CR8" s="742">
        <v>30</v>
      </c>
      <c r="CS8" s="743"/>
      <c r="CT8" s="743"/>
      <c r="CU8" s="743"/>
      <c r="CV8" s="744"/>
      <c r="CW8" s="742" t="s">
        <v>591</v>
      </c>
      <c r="CX8" s="743"/>
      <c r="CY8" s="743"/>
      <c r="CZ8" s="743"/>
      <c r="DA8" s="744"/>
      <c r="DB8" s="742" t="s">
        <v>591</v>
      </c>
      <c r="DC8" s="743"/>
      <c r="DD8" s="743"/>
      <c r="DE8" s="743"/>
      <c r="DF8" s="744"/>
      <c r="DG8" s="742" t="s">
        <v>591</v>
      </c>
      <c r="DH8" s="743"/>
      <c r="DI8" s="743"/>
      <c r="DJ8" s="743"/>
      <c r="DK8" s="744"/>
      <c r="DL8" s="742" t="s">
        <v>591</v>
      </c>
      <c r="DM8" s="743"/>
      <c r="DN8" s="743"/>
      <c r="DO8" s="743"/>
      <c r="DP8" s="744"/>
      <c r="DQ8" s="742" t="s">
        <v>591</v>
      </c>
      <c r="DR8" s="743"/>
      <c r="DS8" s="743"/>
      <c r="DT8" s="743"/>
      <c r="DU8" s="744"/>
      <c r="DV8" s="764"/>
      <c r="DW8" s="765"/>
      <c r="DX8" s="765"/>
      <c r="DY8" s="765"/>
      <c r="DZ8" s="777"/>
      <c r="EA8" s="234"/>
    </row>
    <row r="9" spans="1:131" s="235" customFormat="1" ht="26.25" customHeight="1" x14ac:dyDescent="0.2">
      <c r="A9" s="237">
        <v>3</v>
      </c>
      <c r="B9" s="778" t="s">
        <v>393</v>
      </c>
      <c r="C9" s="779"/>
      <c r="D9" s="779"/>
      <c r="E9" s="779"/>
      <c r="F9" s="779"/>
      <c r="G9" s="779"/>
      <c r="H9" s="779"/>
      <c r="I9" s="779"/>
      <c r="J9" s="779"/>
      <c r="K9" s="779"/>
      <c r="L9" s="779"/>
      <c r="M9" s="779"/>
      <c r="N9" s="779"/>
      <c r="O9" s="779"/>
      <c r="P9" s="780"/>
      <c r="Q9" s="781">
        <v>343</v>
      </c>
      <c r="R9" s="782"/>
      <c r="S9" s="782"/>
      <c r="T9" s="782"/>
      <c r="U9" s="782"/>
      <c r="V9" s="782">
        <v>110</v>
      </c>
      <c r="W9" s="782"/>
      <c r="X9" s="782"/>
      <c r="Y9" s="782"/>
      <c r="Z9" s="782"/>
      <c r="AA9" s="782">
        <v>234</v>
      </c>
      <c r="AB9" s="782"/>
      <c r="AC9" s="782"/>
      <c r="AD9" s="782"/>
      <c r="AE9" s="783"/>
      <c r="AF9" s="784">
        <v>28</v>
      </c>
      <c r="AG9" s="785"/>
      <c r="AH9" s="785"/>
      <c r="AI9" s="785"/>
      <c r="AJ9" s="786"/>
      <c r="AK9" s="773">
        <v>9</v>
      </c>
      <c r="AL9" s="774"/>
      <c r="AM9" s="774"/>
      <c r="AN9" s="774"/>
      <c r="AO9" s="774"/>
      <c r="AP9" s="774">
        <v>459</v>
      </c>
      <c r="AQ9" s="774"/>
      <c r="AR9" s="774"/>
      <c r="AS9" s="774"/>
      <c r="AT9" s="774"/>
      <c r="AU9" s="775"/>
      <c r="AV9" s="775"/>
      <c r="AW9" s="775"/>
      <c r="AX9" s="775"/>
      <c r="AY9" s="776"/>
      <c r="AZ9" s="232"/>
      <c r="BA9" s="232"/>
      <c r="BB9" s="232"/>
      <c r="BC9" s="232"/>
      <c r="BD9" s="232"/>
      <c r="BE9" s="233"/>
      <c r="BF9" s="233"/>
      <c r="BG9" s="233"/>
      <c r="BH9" s="233"/>
      <c r="BI9" s="233"/>
      <c r="BJ9" s="233"/>
      <c r="BK9" s="233"/>
      <c r="BL9" s="233"/>
      <c r="BM9" s="233"/>
      <c r="BN9" s="233"/>
      <c r="BO9" s="233"/>
      <c r="BP9" s="233"/>
      <c r="BQ9" s="237">
        <v>3</v>
      </c>
      <c r="BR9" s="238"/>
      <c r="BS9" s="764" t="s">
        <v>593</v>
      </c>
      <c r="BT9" s="765"/>
      <c r="BU9" s="765"/>
      <c r="BV9" s="765"/>
      <c r="BW9" s="765"/>
      <c r="BX9" s="765"/>
      <c r="BY9" s="765"/>
      <c r="BZ9" s="765"/>
      <c r="CA9" s="765"/>
      <c r="CB9" s="765"/>
      <c r="CC9" s="765"/>
      <c r="CD9" s="765"/>
      <c r="CE9" s="765"/>
      <c r="CF9" s="765"/>
      <c r="CG9" s="766"/>
      <c r="CH9" s="742">
        <v>39</v>
      </c>
      <c r="CI9" s="743"/>
      <c r="CJ9" s="743"/>
      <c r="CK9" s="743"/>
      <c r="CL9" s="744"/>
      <c r="CM9" s="742">
        <v>1419</v>
      </c>
      <c r="CN9" s="743"/>
      <c r="CO9" s="743"/>
      <c r="CP9" s="743"/>
      <c r="CQ9" s="744"/>
      <c r="CR9" s="742">
        <v>100</v>
      </c>
      <c r="CS9" s="743"/>
      <c r="CT9" s="743"/>
      <c r="CU9" s="743"/>
      <c r="CV9" s="744"/>
      <c r="CW9" s="742" t="s">
        <v>591</v>
      </c>
      <c r="CX9" s="743"/>
      <c r="CY9" s="743"/>
      <c r="CZ9" s="743"/>
      <c r="DA9" s="744"/>
      <c r="DB9" s="742" t="s">
        <v>591</v>
      </c>
      <c r="DC9" s="743"/>
      <c r="DD9" s="743"/>
      <c r="DE9" s="743"/>
      <c r="DF9" s="744"/>
      <c r="DG9" s="742" t="s">
        <v>591</v>
      </c>
      <c r="DH9" s="743"/>
      <c r="DI9" s="743"/>
      <c r="DJ9" s="743"/>
      <c r="DK9" s="744"/>
      <c r="DL9" s="742" t="s">
        <v>591</v>
      </c>
      <c r="DM9" s="743"/>
      <c r="DN9" s="743"/>
      <c r="DO9" s="743"/>
      <c r="DP9" s="744"/>
      <c r="DQ9" s="742" t="s">
        <v>591</v>
      </c>
      <c r="DR9" s="743"/>
      <c r="DS9" s="743"/>
      <c r="DT9" s="743"/>
      <c r="DU9" s="744"/>
      <c r="DV9" s="764"/>
      <c r="DW9" s="765"/>
      <c r="DX9" s="765"/>
      <c r="DY9" s="765"/>
      <c r="DZ9" s="777"/>
      <c r="EA9" s="234"/>
    </row>
    <row r="10" spans="1:131" s="235" customFormat="1" ht="26.25" customHeight="1" x14ac:dyDescent="0.2">
      <c r="A10" s="237">
        <v>4</v>
      </c>
      <c r="B10" s="778" t="s">
        <v>394</v>
      </c>
      <c r="C10" s="779"/>
      <c r="D10" s="779"/>
      <c r="E10" s="779"/>
      <c r="F10" s="779"/>
      <c r="G10" s="779"/>
      <c r="H10" s="779"/>
      <c r="I10" s="779"/>
      <c r="J10" s="779"/>
      <c r="K10" s="779"/>
      <c r="L10" s="779"/>
      <c r="M10" s="779"/>
      <c r="N10" s="779"/>
      <c r="O10" s="779"/>
      <c r="P10" s="780"/>
      <c r="Q10" s="781">
        <v>19511</v>
      </c>
      <c r="R10" s="782"/>
      <c r="S10" s="782"/>
      <c r="T10" s="782"/>
      <c r="U10" s="782"/>
      <c r="V10" s="782">
        <v>19511</v>
      </c>
      <c r="W10" s="782"/>
      <c r="X10" s="782"/>
      <c r="Y10" s="782"/>
      <c r="Z10" s="782"/>
      <c r="AA10" s="782">
        <v>0</v>
      </c>
      <c r="AB10" s="782"/>
      <c r="AC10" s="782"/>
      <c r="AD10" s="782"/>
      <c r="AE10" s="783"/>
      <c r="AF10" s="784" t="s">
        <v>128</v>
      </c>
      <c r="AG10" s="785"/>
      <c r="AH10" s="785"/>
      <c r="AI10" s="785"/>
      <c r="AJ10" s="786"/>
      <c r="AK10" s="773">
        <v>17103</v>
      </c>
      <c r="AL10" s="774"/>
      <c r="AM10" s="774"/>
      <c r="AN10" s="774"/>
      <c r="AO10" s="774"/>
      <c r="AP10" s="774" t="s">
        <v>585</v>
      </c>
      <c r="AQ10" s="774"/>
      <c r="AR10" s="774"/>
      <c r="AS10" s="774"/>
      <c r="AT10" s="774"/>
      <c r="AU10" s="775"/>
      <c r="AV10" s="775"/>
      <c r="AW10" s="775"/>
      <c r="AX10" s="775"/>
      <c r="AY10" s="776"/>
      <c r="AZ10" s="232"/>
      <c r="BA10" s="232"/>
      <c r="BB10" s="232"/>
      <c r="BC10" s="232"/>
      <c r="BD10" s="232"/>
      <c r="BE10" s="233"/>
      <c r="BF10" s="233"/>
      <c r="BG10" s="233"/>
      <c r="BH10" s="233"/>
      <c r="BI10" s="233"/>
      <c r="BJ10" s="233"/>
      <c r="BK10" s="233"/>
      <c r="BL10" s="233"/>
      <c r="BM10" s="233"/>
      <c r="BN10" s="233"/>
      <c r="BO10" s="233"/>
      <c r="BP10" s="233"/>
      <c r="BQ10" s="237">
        <v>4</v>
      </c>
      <c r="BR10" s="238"/>
      <c r="BS10" s="764" t="s">
        <v>594</v>
      </c>
      <c r="BT10" s="765"/>
      <c r="BU10" s="765"/>
      <c r="BV10" s="765"/>
      <c r="BW10" s="765"/>
      <c r="BX10" s="765"/>
      <c r="BY10" s="765"/>
      <c r="BZ10" s="765"/>
      <c r="CA10" s="765"/>
      <c r="CB10" s="765"/>
      <c r="CC10" s="765"/>
      <c r="CD10" s="765"/>
      <c r="CE10" s="765"/>
      <c r="CF10" s="765"/>
      <c r="CG10" s="766"/>
      <c r="CH10" s="742">
        <v>-145</v>
      </c>
      <c r="CI10" s="743"/>
      <c r="CJ10" s="743"/>
      <c r="CK10" s="743"/>
      <c r="CL10" s="744"/>
      <c r="CM10" s="742">
        <v>236</v>
      </c>
      <c r="CN10" s="743"/>
      <c r="CO10" s="743"/>
      <c r="CP10" s="743"/>
      <c r="CQ10" s="744"/>
      <c r="CR10" s="742">
        <v>3</v>
      </c>
      <c r="CS10" s="743"/>
      <c r="CT10" s="743"/>
      <c r="CU10" s="743"/>
      <c r="CV10" s="744"/>
      <c r="CW10" s="742">
        <v>48</v>
      </c>
      <c r="CX10" s="743"/>
      <c r="CY10" s="743"/>
      <c r="CZ10" s="743"/>
      <c r="DA10" s="744"/>
      <c r="DB10" s="742" t="s">
        <v>591</v>
      </c>
      <c r="DC10" s="743"/>
      <c r="DD10" s="743"/>
      <c r="DE10" s="743"/>
      <c r="DF10" s="744"/>
      <c r="DG10" s="742" t="s">
        <v>591</v>
      </c>
      <c r="DH10" s="743"/>
      <c r="DI10" s="743"/>
      <c r="DJ10" s="743"/>
      <c r="DK10" s="744"/>
      <c r="DL10" s="742" t="s">
        <v>591</v>
      </c>
      <c r="DM10" s="743"/>
      <c r="DN10" s="743"/>
      <c r="DO10" s="743"/>
      <c r="DP10" s="744"/>
      <c r="DQ10" s="742" t="s">
        <v>591</v>
      </c>
      <c r="DR10" s="743"/>
      <c r="DS10" s="743"/>
      <c r="DT10" s="743"/>
      <c r="DU10" s="744"/>
      <c r="DV10" s="764"/>
      <c r="DW10" s="765"/>
      <c r="DX10" s="765"/>
      <c r="DY10" s="765"/>
      <c r="DZ10" s="777"/>
      <c r="EA10" s="234"/>
    </row>
    <row r="11" spans="1:131" s="235" customFormat="1" ht="26.25" customHeight="1" x14ac:dyDescent="0.2">
      <c r="A11" s="237">
        <v>5</v>
      </c>
      <c r="B11" s="778"/>
      <c r="C11" s="779"/>
      <c r="D11" s="779"/>
      <c r="E11" s="779"/>
      <c r="F11" s="779"/>
      <c r="G11" s="779"/>
      <c r="H11" s="779"/>
      <c r="I11" s="779"/>
      <c r="J11" s="779"/>
      <c r="K11" s="779"/>
      <c r="L11" s="779"/>
      <c r="M11" s="779"/>
      <c r="N11" s="779"/>
      <c r="O11" s="779"/>
      <c r="P11" s="780"/>
      <c r="Q11" s="781"/>
      <c r="R11" s="782"/>
      <c r="S11" s="782"/>
      <c r="T11" s="782"/>
      <c r="U11" s="782"/>
      <c r="V11" s="782"/>
      <c r="W11" s="782"/>
      <c r="X11" s="782"/>
      <c r="Y11" s="782"/>
      <c r="Z11" s="782"/>
      <c r="AA11" s="782"/>
      <c r="AB11" s="782"/>
      <c r="AC11" s="782"/>
      <c r="AD11" s="782"/>
      <c r="AE11" s="783"/>
      <c r="AF11" s="784"/>
      <c r="AG11" s="785"/>
      <c r="AH11" s="785"/>
      <c r="AI11" s="785"/>
      <c r="AJ11" s="786"/>
      <c r="AK11" s="773"/>
      <c r="AL11" s="774"/>
      <c r="AM11" s="774"/>
      <c r="AN11" s="774"/>
      <c r="AO11" s="774"/>
      <c r="AP11" s="774"/>
      <c r="AQ11" s="774"/>
      <c r="AR11" s="774"/>
      <c r="AS11" s="774"/>
      <c r="AT11" s="774"/>
      <c r="AU11" s="775"/>
      <c r="AV11" s="775"/>
      <c r="AW11" s="775"/>
      <c r="AX11" s="775"/>
      <c r="AY11" s="776"/>
      <c r="AZ11" s="232"/>
      <c r="BA11" s="232"/>
      <c r="BB11" s="232"/>
      <c r="BC11" s="232"/>
      <c r="BD11" s="232"/>
      <c r="BE11" s="233"/>
      <c r="BF11" s="233"/>
      <c r="BG11" s="233"/>
      <c r="BH11" s="233"/>
      <c r="BI11" s="233"/>
      <c r="BJ11" s="233"/>
      <c r="BK11" s="233"/>
      <c r="BL11" s="233"/>
      <c r="BM11" s="233"/>
      <c r="BN11" s="233"/>
      <c r="BO11" s="233"/>
      <c r="BP11" s="233"/>
      <c r="BQ11" s="237">
        <v>5</v>
      </c>
      <c r="BR11" s="238"/>
      <c r="BS11" s="764" t="s">
        <v>595</v>
      </c>
      <c r="BT11" s="765"/>
      <c r="BU11" s="765"/>
      <c r="BV11" s="765"/>
      <c r="BW11" s="765"/>
      <c r="BX11" s="765"/>
      <c r="BY11" s="765"/>
      <c r="BZ11" s="765"/>
      <c r="CA11" s="765"/>
      <c r="CB11" s="765"/>
      <c r="CC11" s="765"/>
      <c r="CD11" s="765"/>
      <c r="CE11" s="765"/>
      <c r="CF11" s="765"/>
      <c r="CG11" s="766"/>
      <c r="CH11" s="742">
        <v>2</v>
      </c>
      <c r="CI11" s="743"/>
      <c r="CJ11" s="743"/>
      <c r="CK11" s="743"/>
      <c r="CL11" s="744"/>
      <c r="CM11" s="742">
        <v>434</v>
      </c>
      <c r="CN11" s="743"/>
      <c r="CO11" s="743"/>
      <c r="CP11" s="743"/>
      <c r="CQ11" s="744"/>
      <c r="CR11" s="742">
        <v>200</v>
      </c>
      <c r="CS11" s="743"/>
      <c r="CT11" s="743"/>
      <c r="CU11" s="743"/>
      <c r="CV11" s="744"/>
      <c r="CW11" s="742">
        <v>1</v>
      </c>
      <c r="CX11" s="743"/>
      <c r="CY11" s="743"/>
      <c r="CZ11" s="743"/>
      <c r="DA11" s="744"/>
      <c r="DB11" s="742" t="s">
        <v>591</v>
      </c>
      <c r="DC11" s="743"/>
      <c r="DD11" s="743"/>
      <c r="DE11" s="743"/>
      <c r="DF11" s="744"/>
      <c r="DG11" s="742" t="s">
        <v>591</v>
      </c>
      <c r="DH11" s="743"/>
      <c r="DI11" s="743"/>
      <c r="DJ11" s="743"/>
      <c r="DK11" s="744"/>
      <c r="DL11" s="742" t="s">
        <v>591</v>
      </c>
      <c r="DM11" s="743"/>
      <c r="DN11" s="743"/>
      <c r="DO11" s="743"/>
      <c r="DP11" s="744"/>
      <c r="DQ11" s="742" t="s">
        <v>591</v>
      </c>
      <c r="DR11" s="743"/>
      <c r="DS11" s="743"/>
      <c r="DT11" s="743"/>
      <c r="DU11" s="744"/>
      <c r="DV11" s="764"/>
      <c r="DW11" s="765"/>
      <c r="DX11" s="765"/>
      <c r="DY11" s="765"/>
      <c r="DZ11" s="777"/>
      <c r="EA11" s="234"/>
    </row>
    <row r="12" spans="1:131" s="235" customFormat="1" ht="26.25" customHeight="1" x14ac:dyDescent="0.2">
      <c r="A12" s="237">
        <v>6</v>
      </c>
      <c r="B12" s="778"/>
      <c r="C12" s="779"/>
      <c r="D12" s="779"/>
      <c r="E12" s="779"/>
      <c r="F12" s="779"/>
      <c r="G12" s="779"/>
      <c r="H12" s="779"/>
      <c r="I12" s="779"/>
      <c r="J12" s="779"/>
      <c r="K12" s="779"/>
      <c r="L12" s="779"/>
      <c r="M12" s="779"/>
      <c r="N12" s="779"/>
      <c r="O12" s="779"/>
      <c r="P12" s="780"/>
      <c r="Q12" s="781"/>
      <c r="R12" s="782"/>
      <c r="S12" s="782"/>
      <c r="T12" s="782"/>
      <c r="U12" s="782"/>
      <c r="V12" s="782"/>
      <c r="W12" s="782"/>
      <c r="X12" s="782"/>
      <c r="Y12" s="782"/>
      <c r="Z12" s="782"/>
      <c r="AA12" s="782"/>
      <c r="AB12" s="782"/>
      <c r="AC12" s="782"/>
      <c r="AD12" s="782"/>
      <c r="AE12" s="783"/>
      <c r="AF12" s="784"/>
      <c r="AG12" s="785"/>
      <c r="AH12" s="785"/>
      <c r="AI12" s="785"/>
      <c r="AJ12" s="786"/>
      <c r="AK12" s="773"/>
      <c r="AL12" s="774"/>
      <c r="AM12" s="774"/>
      <c r="AN12" s="774"/>
      <c r="AO12" s="774"/>
      <c r="AP12" s="774"/>
      <c r="AQ12" s="774"/>
      <c r="AR12" s="774"/>
      <c r="AS12" s="774"/>
      <c r="AT12" s="774"/>
      <c r="AU12" s="775"/>
      <c r="AV12" s="775"/>
      <c r="AW12" s="775"/>
      <c r="AX12" s="775"/>
      <c r="AY12" s="776"/>
      <c r="AZ12" s="232"/>
      <c r="BA12" s="232"/>
      <c r="BB12" s="232"/>
      <c r="BC12" s="232"/>
      <c r="BD12" s="232"/>
      <c r="BE12" s="233"/>
      <c r="BF12" s="233"/>
      <c r="BG12" s="233"/>
      <c r="BH12" s="233"/>
      <c r="BI12" s="233"/>
      <c r="BJ12" s="233"/>
      <c r="BK12" s="233"/>
      <c r="BL12" s="233"/>
      <c r="BM12" s="233"/>
      <c r="BN12" s="233"/>
      <c r="BO12" s="233"/>
      <c r="BP12" s="233"/>
      <c r="BQ12" s="237">
        <v>6</v>
      </c>
      <c r="BR12" s="238"/>
      <c r="BS12" s="764" t="s">
        <v>596</v>
      </c>
      <c r="BT12" s="765"/>
      <c r="BU12" s="765"/>
      <c r="BV12" s="765"/>
      <c r="BW12" s="765"/>
      <c r="BX12" s="765"/>
      <c r="BY12" s="765"/>
      <c r="BZ12" s="765"/>
      <c r="CA12" s="765"/>
      <c r="CB12" s="765"/>
      <c r="CC12" s="765"/>
      <c r="CD12" s="765"/>
      <c r="CE12" s="765"/>
      <c r="CF12" s="765"/>
      <c r="CG12" s="766"/>
      <c r="CH12" s="742">
        <v>-20</v>
      </c>
      <c r="CI12" s="743"/>
      <c r="CJ12" s="743"/>
      <c r="CK12" s="743"/>
      <c r="CL12" s="744"/>
      <c r="CM12" s="742">
        <v>-84</v>
      </c>
      <c r="CN12" s="743"/>
      <c r="CO12" s="743"/>
      <c r="CP12" s="743"/>
      <c r="CQ12" s="744"/>
      <c r="CR12" s="742">
        <v>20</v>
      </c>
      <c r="CS12" s="743"/>
      <c r="CT12" s="743"/>
      <c r="CU12" s="743"/>
      <c r="CV12" s="744"/>
      <c r="CW12" s="742" t="s">
        <v>591</v>
      </c>
      <c r="CX12" s="743"/>
      <c r="CY12" s="743"/>
      <c r="CZ12" s="743"/>
      <c r="DA12" s="744"/>
      <c r="DB12" s="742">
        <v>50</v>
      </c>
      <c r="DC12" s="743"/>
      <c r="DD12" s="743"/>
      <c r="DE12" s="743"/>
      <c r="DF12" s="744"/>
      <c r="DG12" s="742" t="s">
        <v>591</v>
      </c>
      <c r="DH12" s="743"/>
      <c r="DI12" s="743"/>
      <c r="DJ12" s="743"/>
      <c r="DK12" s="744"/>
      <c r="DL12" s="742" t="s">
        <v>591</v>
      </c>
      <c r="DM12" s="743"/>
      <c r="DN12" s="743"/>
      <c r="DO12" s="743"/>
      <c r="DP12" s="744"/>
      <c r="DQ12" s="742" t="s">
        <v>591</v>
      </c>
      <c r="DR12" s="743"/>
      <c r="DS12" s="743"/>
      <c r="DT12" s="743"/>
      <c r="DU12" s="744"/>
      <c r="DV12" s="764"/>
      <c r="DW12" s="765"/>
      <c r="DX12" s="765"/>
      <c r="DY12" s="765"/>
      <c r="DZ12" s="777"/>
      <c r="EA12" s="234"/>
    </row>
    <row r="13" spans="1:131" s="235" customFormat="1" ht="26.25" customHeight="1" x14ac:dyDescent="0.2">
      <c r="A13" s="237">
        <v>7</v>
      </c>
      <c r="B13" s="778"/>
      <c r="C13" s="779"/>
      <c r="D13" s="779"/>
      <c r="E13" s="779"/>
      <c r="F13" s="779"/>
      <c r="G13" s="779"/>
      <c r="H13" s="779"/>
      <c r="I13" s="779"/>
      <c r="J13" s="779"/>
      <c r="K13" s="779"/>
      <c r="L13" s="779"/>
      <c r="M13" s="779"/>
      <c r="N13" s="779"/>
      <c r="O13" s="779"/>
      <c r="P13" s="780"/>
      <c r="Q13" s="781"/>
      <c r="R13" s="782"/>
      <c r="S13" s="782"/>
      <c r="T13" s="782"/>
      <c r="U13" s="782"/>
      <c r="V13" s="782"/>
      <c r="W13" s="782"/>
      <c r="X13" s="782"/>
      <c r="Y13" s="782"/>
      <c r="Z13" s="782"/>
      <c r="AA13" s="782"/>
      <c r="AB13" s="782"/>
      <c r="AC13" s="782"/>
      <c r="AD13" s="782"/>
      <c r="AE13" s="783"/>
      <c r="AF13" s="784"/>
      <c r="AG13" s="785"/>
      <c r="AH13" s="785"/>
      <c r="AI13" s="785"/>
      <c r="AJ13" s="786"/>
      <c r="AK13" s="773"/>
      <c r="AL13" s="774"/>
      <c r="AM13" s="774"/>
      <c r="AN13" s="774"/>
      <c r="AO13" s="774"/>
      <c r="AP13" s="774"/>
      <c r="AQ13" s="774"/>
      <c r="AR13" s="774"/>
      <c r="AS13" s="774"/>
      <c r="AT13" s="774"/>
      <c r="AU13" s="775"/>
      <c r="AV13" s="775"/>
      <c r="AW13" s="775"/>
      <c r="AX13" s="775"/>
      <c r="AY13" s="776"/>
      <c r="AZ13" s="232"/>
      <c r="BA13" s="232"/>
      <c r="BB13" s="232"/>
      <c r="BC13" s="232"/>
      <c r="BD13" s="232"/>
      <c r="BE13" s="233"/>
      <c r="BF13" s="233"/>
      <c r="BG13" s="233"/>
      <c r="BH13" s="233"/>
      <c r="BI13" s="233"/>
      <c r="BJ13" s="233"/>
      <c r="BK13" s="233"/>
      <c r="BL13" s="233"/>
      <c r="BM13" s="233"/>
      <c r="BN13" s="233"/>
      <c r="BO13" s="233"/>
      <c r="BP13" s="233"/>
      <c r="BQ13" s="237">
        <v>7</v>
      </c>
      <c r="BR13" s="238"/>
      <c r="BS13" s="764" t="s">
        <v>597</v>
      </c>
      <c r="BT13" s="765"/>
      <c r="BU13" s="765"/>
      <c r="BV13" s="765"/>
      <c r="BW13" s="765"/>
      <c r="BX13" s="765"/>
      <c r="BY13" s="765"/>
      <c r="BZ13" s="765"/>
      <c r="CA13" s="765"/>
      <c r="CB13" s="765"/>
      <c r="CC13" s="765"/>
      <c r="CD13" s="765"/>
      <c r="CE13" s="765"/>
      <c r="CF13" s="765"/>
      <c r="CG13" s="766"/>
      <c r="CH13" s="742">
        <v>1</v>
      </c>
      <c r="CI13" s="743"/>
      <c r="CJ13" s="743"/>
      <c r="CK13" s="743"/>
      <c r="CL13" s="744"/>
      <c r="CM13" s="742">
        <v>567</v>
      </c>
      <c r="CN13" s="743"/>
      <c r="CO13" s="743"/>
      <c r="CP13" s="743"/>
      <c r="CQ13" s="744"/>
      <c r="CR13" s="742">
        <v>400</v>
      </c>
      <c r="CS13" s="743"/>
      <c r="CT13" s="743"/>
      <c r="CU13" s="743"/>
      <c r="CV13" s="744"/>
      <c r="CW13" s="742">
        <v>26</v>
      </c>
      <c r="CX13" s="743"/>
      <c r="CY13" s="743"/>
      <c r="CZ13" s="743"/>
      <c r="DA13" s="744"/>
      <c r="DB13" s="742" t="s">
        <v>591</v>
      </c>
      <c r="DC13" s="743"/>
      <c r="DD13" s="743"/>
      <c r="DE13" s="743"/>
      <c r="DF13" s="744"/>
      <c r="DG13" s="742" t="s">
        <v>591</v>
      </c>
      <c r="DH13" s="743"/>
      <c r="DI13" s="743"/>
      <c r="DJ13" s="743"/>
      <c r="DK13" s="744"/>
      <c r="DL13" s="742" t="s">
        <v>591</v>
      </c>
      <c r="DM13" s="743"/>
      <c r="DN13" s="743"/>
      <c r="DO13" s="743"/>
      <c r="DP13" s="744"/>
      <c r="DQ13" s="742" t="s">
        <v>591</v>
      </c>
      <c r="DR13" s="743"/>
      <c r="DS13" s="743"/>
      <c r="DT13" s="743"/>
      <c r="DU13" s="744"/>
      <c r="DV13" s="764"/>
      <c r="DW13" s="765"/>
      <c r="DX13" s="765"/>
      <c r="DY13" s="765"/>
      <c r="DZ13" s="777"/>
      <c r="EA13" s="234"/>
    </row>
    <row r="14" spans="1:131" s="235" customFormat="1" ht="26.25" customHeight="1" x14ac:dyDescent="0.2">
      <c r="A14" s="237">
        <v>8</v>
      </c>
      <c r="B14" s="778"/>
      <c r="C14" s="779"/>
      <c r="D14" s="779"/>
      <c r="E14" s="779"/>
      <c r="F14" s="779"/>
      <c r="G14" s="779"/>
      <c r="H14" s="779"/>
      <c r="I14" s="779"/>
      <c r="J14" s="779"/>
      <c r="K14" s="779"/>
      <c r="L14" s="779"/>
      <c r="M14" s="779"/>
      <c r="N14" s="779"/>
      <c r="O14" s="779"/>
      <c r="P14" s="780"/>
      <c r="Q14" s="781"/>
      <c r="R14" s="782"/>
      <c r="S14" s="782"/>
      <c r="T14" s="782"/>
      <c r="U14" s="782"/>
      <c r="V14" s="782"/>
      <c r="W14" s="782"/>
      <c r="X14" s="782"/>
      <c r="Y14" s="782"/>
      <c r="Z14" s="782"/>
      <c r="AA14" s="782"/>
      <c r="AB14" s="782"/>
      <c r="AC14" s="782"/>
      <c r="AD14" s="782"/>
      <c r="AE14" s="783"/>
      <c r="AF14" s="784"/>
      <c r="AG14" s="785"/>
      <c r="AH14" s="785"/>
      <c r="AI14" s="785"/>
      <c r="AJ14" s="786"/>
      <c r="AK14" s="773"/>
      <c r="AL14" s="774"/>
      <c r="AM14" s="774"/>
      <c r="AN14" s="774"/>
      <c r="AO14" s="774"/>
      <c r="AP14" s="774"/>
      <c r="AQ14" s="774"/>
      <c r="AR14" s="774"/>
      <c r="AS14" s="774"/>
      <c r="AT14" s="774"/>
      <c r="AU14" s="775"/>
      <c r="AV14" s="775"/>
      <c r="AW14" s="775"/>
      <c r="AX14" s="775"/>
      <c r="AY14" s="776"/>
      <c r="AZ14" s="232"/>
      <c r="BA14" s="232"/>
      <c r="BB14" s="232"/>
      <c r="BC14" s="232"/>
      <c r="BD14" s="232"/>
      <c r="BE14" s="233"/>
      <c r="BF14" s="233"/>
      <c r="BG14" s="233"/>
      <c r="BH14" s="233"/>
      <c r="BI14" s="233"/>
      <c r="BJ14" s="233"/>
      <c r="BK14" s="233"/>
      <c r="BL14" s="233"/>
      <c r="BM14" s="233"/>
      <c r="BN14" s="233"/>
      <c r="BO14" s="233"/>
      <c r="BP14" s="233"/>
      <c r="BQ14" s="237">
        <v>8</v>
      </c>
      <c r="BR14" s="238"/>
      <c r="BS14" s="764" t="s">
        <v>598</v>
      </c>
      <c r="BT14" s="765"/>
      <c r="BU14" s="765"/>
      <c r="BV14" s="765"/>
      <c r="BW14" s="765"/>
      <c r="BX14" s="765"/>
      <c r="BY14" s="765"/>
      <c r="BZ14" s="765"/>
      <c r="CA14" s="765"/>
      <c r="CB14" s="765"/>
      <c r="CC14" s="765"/>
      <c r="CD14" s="765"/>
      <c r="CE14" s="765"/>
      <c r="CF14" s="765"/>
      <c r="CG14" s="766"/>
      <c r="CH14" s="742">
        <v>4</v>
      </c>
      <c r="CI14" s="743"/>
      <c r="CJ14" s="743"/>
      <c r="CK14" s="743"/>
      <c r="CL14" s="744"/>
      <c r="CM14" s="742">
        <v>489</v>
      </c>
      <c r="CN14" s="743"/>
      <c r="CO14" s="743"/>
      <c r="CP14" s="743"/>
      <c r="CQ14" s="744"/>
      <c r="CR14" s="742">
        <v>350</v>
      </c>
      <c r="CS14" s="743"/>
      <c r="CT14" s="743"/>
      <c r="CU14" s="743"/>
      <c r="CV14" s="744"/>
      <c r="CW14" s="742" t="s">
        <v>600</v>
      </c>
      <c r="CX14" s="743"/>
      <c r="CY14" s="743"/>
      <c r="CZ14" s="743"/>
      <c r="DA14" s="744"/>
      <c r="DB14" s="742" t="s">
        <v>591</v>
      </c>
      <c r="DC14" s="743"/>
      <c r="DD14" s="743"/>
      <c r="DE14" s="743"/>
      <c r="DF14" s="744"/>
      <c r="DG14" s="742" t="s">
        <v>591</v>
      </c>
      <c r="DH14" s="743"/>
      <c r="DI14" s="743"/>
      <c r="DJ14" s="743"/>
      <c r="DK14" s="744"/>
      <c r="DL14" s="742" t="s">
        <v>591</v>
      </c>
      <c r="DM14" s="743"/>
      <c r="DN14" s="743"/>
      <c r="DO14" s="743"/>
      <c r="DP14" s="744"/>
      <c r="DQ14" s="742" t="s">
        <v>591</v>
      </c>
      <c r="DR14" s="743"/>
      <c r="DS14" s="743"/>
      <c r="DT14" s="743"/>
      <c r="DU14" s="744"/>
      <c r="DV14" s="764"/>
      <c r="DW14" s="765"/>
      <c r="DX14" s="765"/>
      <c r="DY14" s="765"/>
      <c r="DZ14" s="777"/>
      <c r="EA14" s="234"/>
    </row>
    <row r="15" spans="1:131" s="235" customFormat="1" ht="26.25" customHeight="1" x14ac:dyDescent="0.2">
      <c r="A15" s="237">
        <v>9</v>
      </c>
      <c r="B15" s="778"/>
      <c r="C15" s="779"/>
      <c r="D15" s="779"/>
      <c r="E15" s="779"/>
      <c r="F15" s="779"/>
      <c r="G15" s="779"/>
      <c r="H15" s="779"/>
      <c r="I15" s="779"/>
      <c r="J15" s="779"/>
      <c r="K15" s="779"/>
      <c r="L15" s="779"/>
      <c r="M15" s="779"/>
      <c r="N15" s="779"/>
      <c r="O15" s="779"/>
      <c r="P15" s="780"/>
      <c r="Q15" s="781"/>
      <c r="R15" s="782"/>
      <c r="S15" s="782"/>
      <c r="T15" s="782"/>
      <c r="U15" s="782"/>
      <c r="V15" s="782"/>
      <c r="W15" s="782"/>
      <c r="X15" s="782"/>
      <c r="Y15" s="782"/>
      <c r="Z15" s="782"/>
      <c r="AA15" s="782"/>
      <c r="AB15" s="782"/>
      <c r="AC15" s="782"/>
      <c r="AD15" s="782"/>
      <c r="AE15" s="783"/>
      <c r="AF15" s="784"/>
      <c r="AG15" s="785"/>
      <c r="AH15" s="785"/>
      <c r="AI15" s="785"/>
      <c r="AJ15" s="786"/>
      <c r="AK15" s="773"/>
      <c r="AL15" s="774"/>
      <c r="AM15" s="774"/>
      <c r="AN15" s="774"/>
      <c r="AO15" s="774"/>
      <c r="AP15" s="774"/>
      <c r="AQ15" s="774"/>
      <c r="AR15" s="774"/>
      <c r="AS15" s="774"/>
      <c r="AT15" s="774"/>
      <c r="AU15" s="775"/>
      <c r="AV15" s="775"/>
      <c r="AW15" s="775"/>
      <c r="AX15" s="775"/>
      <c r="AY15" s="776"/>
      <c r="AZ15" s="232"/>
      <c r="BA15" s="232"/>
      <c r="BB15" s="232"/>
      <c r="BC15" s="232"/>
      <c r="BD15" s="232"/>
      <c r="BE15" s="233"/>
      <c r="BF15" s="233"/>
      <c r="BG15" s="233"/>
      <c r="BH15" s="233"/>
      <c r="BI15" s="233"/>
      <c r="BJ15" s="233"/>
      <c r="BK15" s="233"/>
      <c r="BL15" s="233"/>
      <c r="BM15" s="233"/>
      <c r="BN15" s="233"/>
      <c r="BO15" s="233"/>
      <c r="BP15" s="233"/>
      <c r="BQ15" s="237">
        <v>9</v>
      </c>
      <c r="BR15" s="238"/>
      <c r="BS15" s="787" t="s">
        <v>599</v>
      </c>
      <c r="BT15" s="788"/>
      <c r="BU15" s="788"/>
      <c r="BV15" s="788"/>
      <c r="BW15" s="788"/>
      <c r="BX15" s="788"/>
      <c r="BY15" s="788"/>
      <c r="BZ15" s="788"/>
      <c r="CA15" s="788"/>
      <c r="CB15" s="788"/>
      <c r="CC15" s="788"/>
      <c r="CD15" s="788"/>
      <c r="CE15" s="788"/>
      <c r="CF15" s="788"/>
      <c r="CG15" s="789"/>
      <c r="CH15" s="742">
        <v>144</v>
      </c>
      <c r="CI15" s="743"/>
      <c r="CJ15" s="743"/>
      <c r="CK15" s="743"/>
      <c r="CL15" s="744"/>
      <c r="CM15" s="742">
        <v>1689</v>
      </c>
      <c r="CN15" s="743"/>
      <c r="CO15" s="743"/>
      <c r="CP15" s="743"/>
      <c r="CQ15" s="744"/>
      <c r="CR15" s="742">
        <v>20</v>
      </c>
      <c r="CS15" s="743"/>
      <c r="CT15" s="743"/>
      <c r="CU15" s="743"/>
      <c r="CV15" s="744"/>
      <c r="CW15" s="742" t="s">
        <v>600</v>
      </c>
      <c r="CX15" s="743"/>
      <c r="CY15" s="743"/>
      <c r="CZ15" s="743"/>
      <c r="DA15" s="744"/>
      <c r="DB15" s="742" t="s">
        <v>600</v>
      </c>
      <c r="DC15" s="743"/>
      <c r="DD15" s="743"/>
      <c r="DE15" s="743"/>
      <c r="DF15" s="744"/>
      <c r="DG15" s="742" t="s">
        <v>600</v>
      </c>
      <c r="DH15" s="743"/>
      <c r="DI15" s="743"/>
      <c r="DJ15" s="743"/>
      <c r="DK15" s="744"/>
      <c r="DL15" s="742" t="s">
        <v>600</v>
      </c>
      <c r="DM15" s="743"/>
      <c r="DN15" s="743"/>
      <c r="DO15" s="743"/>
      <c r="DP15" s="744"/>
      <c r="DQ15" s="742" t="s">
        <v>600</v>
      </c>
      <c r="DR15" s="743"/>
      <c r="DS15" s="743"/>
      <c r="DT15" s="743"/>
      <c r="DU15" s="744"/>
      <c r="DV15" s="764"/>
      <c r="DW15" s="765"/>
      <c r="DX15" s="765"/>
      <c r="DY15" s="765"/>
      <c r="DZ15" s="777"/>
      <c r="EA15" s="234"/>
    </row>
    <row r="16" spans="1:131" s="235" customFormat="1" ht="26.25" customHeight="1" x14ac:dyDescent="0.2">
      <c r="A16" s="237">
        <v>10</v>
      </c>
      <c r="B16" s="778"/>
      <c r="C16" s="779"/>
      <c r="D16" s="779"/>
      <c r="E16" s="779"/>
      <c r="F16" s="779"/>
      <c r="G16" s="779"/>
      <c r="H16" s="779"/>
      <c r="I16" s="779"/>
      <c r="J16" s="779"/>
      <c r="K16" s="779"/>
      <c r="L16" s="779"/>
      <c r="M16" s="779"/>
      <c r="N16" s="779"/>
      <c r="O16" s="779"/>
      <c r="P16" s="780"/>
      <c r="Q16" s="781"/>
      <c r="R16" s="782"/>
      <c r="S16" s="782"/>
      <c r="T16" s="782"/>
      <c r="U16" s="782"/>
      <c r="V16" s="782"/>
      <c r="W16" s="782"/>
      <c r="X16" s="782"/>
      <c r="Y16" s="782"/>
      <c r="Z16" s="782"/>
      <c r="AA16" s="782"/>
      <c r="AB16" s="782"/>
      <c r="AC16" s="782"/>
      <c r="AD16" s="782"/>
      <c r="AE16" s="783"/>
      <c r="AF16" s="784"/>
      <c r="AG16" s="785"/>
      <c r="AH16" s="785"/>
      <c r="AI16" s="785"/>
      <c r="AJ16" s="786"/>
      <c r="AK16" s="773"/>
      <c r="AL16" s="774"/>
      <c r="AM16" s="774"/>
      <c r="AN16" s="774"/>
      <c r="AO16" s="774"/>
      <c r="AP16" s="774"/>
      <c r="AQ16" s="774"/>
      <c r="AR16" s="774"/>
      <c r="AS16" s="774"/>
      <c r="AT16" s="774"/>
      <c r="AU16" s="775"/>
      <c r="AV16" s="775"/>
      <c r="AW16" s="775"/>
      <c r="AX16" s="775"/>
      <c r="AY16" s="776"/>
      <c r="AZ16" s="232"/>
      <c r="BA16" s="232"/>
      <c r="BB16" s="232"/>
      <c r="BC16" s="232"/>
      <c r="BD16" s="232"/>
      <c r="BE16" s="233"/>
      <c r="BF16" s="233"/>
      <c r="BG16" s="233"/>
      <c r="BH16" s="233"/>
      <c r="BI16" s="233"/>
      <c r="BJ16" s="233"/>
      <c r="BK16" s="233"/>
      <c r="BL16" s="233"/>
      <c r="BM16" s="233"/>
      <c r="BN16" s="233"/>
      <c r="BO16" s="233"/>
      <c r="BP16" s="233"/>
      <c r="BQ16" s="237">
        <v>10</v>
      </c>
      <c r="BR16" s="238"/>
      <c r="BS16" s="764" t="s">
        <v>602</v>
      </c>
      <c r="BT16" s="765"/>
      <c r="BU16" s="765"/>
      <c r="BV16" s="765"/>
      <c r="BW16" s="765"/>
      <c r="BX16" s="765"/>
      <c r="BY16" s="765"/>
      <c r="BZ16" s="765"/>
      <c r="CA16" s="765"/>
      <c r="CB16" s="765"/>
      <c r="CC16" s="765"/>
      <c r="CD16" s="765"/>
      <c r="CE16" s="765"/>
      <c r="CF16" s="765"/>
      <c r="CG16" s="766"/>
      <c r="CH16" s="742">
        <v>0.02</v>
      </c>
      <c r="CI16" s="743"/>
      <c r="CJ16" s="743"/>
      <c r="CK16" s="743"/>
      <c r="CL16" s="744"/>
      <c r="CM16" s="742">
        <v>1866</v>
      </c>
      <c r="CN16" s="743"/>
      <c r="CO16" s="743"/>
      <c r="CP16" s="743"/>
      <c r="CQ16" s="744"/>
      <c r="CR16" s="742">
        <v>38</v>
      </c>
      <c r="CS16" s="743"/>
      <c r="CT16" s="743"/>
      <c r="CU16" s="743"/>
      <c r="CV16" s="744"/>
      <c r="CW16" s="742">
        <v>10</v>
      </c>
      <c r="CX16" s="743"/>
      <c r="CY16" s="743"/>
      <c r="CZ16" s="743"/>
      <c r="DA16" s="744"/>
      <c r="DB16" s="742" t="s">
        <v>585</v>
      </c>
      <c r="DC16" s="743"/>
      <c r="DD16" s="743"/>
      <c r="DE16" s="743"/>
      <c r="DF16" s="744"/>
      <c r="DG16" s="742" t="s">
        <v>585</v>
      </c>
      <c r="DH16" s="743"/>
      <c r="DI16" s="743"/>
      <c r="DJ16" s="743"/>
      <c r="DK16" s="744"/>
      <c r="DL16" s="742" t="s">
        <v>585</v>
      </c>
      <c r="DM16" s="743"/>
      <c r="DN16" s="743"/>
      <c r="DO16" s="743"/>
      <c r="DP16" s="744"/>
      <c r="DQ16" s="742" t="s">
        <v>585</v>
      </c>
      <c r="DR16" s="743"/>
      <c r="DS16" s="743"/>
      <c r="DT16" s="743"/>
      <c r="DU16" s="744"/>
      <c r="DV16" s="764"/>
      <c r="DW16" s="765"/>
      <c r="DX16" s="765"/>
      <c r="DY16" s="765"/>
      <c r="DZ16" s="777"/>
      <c r="EA16" s="234"/>
    </row>
    <row r="17" spans="1:131" s="235" customFormat="1" ht="26.25" customHeight="1" x14ac:dyDescent="0.2">
      <c r="A17" s="237">
        <v>11</v>
      </c>
      <c r="B17" s="778"/>
      <c r="C17" s="779"/>
      <c r="D17" s="779"/>
      <c r="E17" s="779"/>
      <c r="F17" s="779"/>
      <c r="G17" s="779"/>
      <c r="H17" s="779"/>
      <c r="I17" s="779"/>
      <c r="J17" s="779"/>
      <c r="K17" s="779"/>
      <c r="L17" s="779"/>
      <c r="M17" s="779"/>
      <c r="N17" s="779"/>
      <c r="O17" s="779"/>
      <c r="P17" s="780"/>
      <c r="Q17" s="781"/>
      <c r="R17" s="782"/>
      <c r="S17" s="782"/>
      <c r="T17" s="782"/>
      <c r="U17" s="782"/>
      <c r="V17" s="782"/>
      <c r="W17" s="782"/>
      <c r="X17" s="782"/>
      <c r="Y17" s="782"/>
      <c r="Z17" s="782"/>
      <c r="AA17" s="782"/>
      <c r="AB17" s="782"/>
      <c r="AC17" s="782"/>
      <c r="AD17" s="782"/>
      <c r="AE17" s="783"/>
      <c r="AF17" s="784"/>
      <c r="AG17" s="785"/>
      <c r="AH17" s="785"/>
      <c r="AI17" s="785"/>
      <c r="AJ17" s="786"/>
      <c r="AK17" s="773"/>
      <c r="AL17" s="774"/>
      <c r="AM17" s="774"/>
      <c r="AN17" s="774"/>
      <c r="AO17" s="774"/>
      <c r="AP17" s="774"/>
      <c r="AQ17" s="774"/>
      <c r="AR17" s="774"/>
      <c r="AS17" s="774"/>
      <c r="AT17" s="774"/>
      <c r="AU17" s="775"/>
      <c r="AV17" s="775"/>
      <c r="AW17" s="775"/>
      <c r="AX17" s="775"/>
      <c r="AY17" s="776"/>
      <c r="AZ17" s="232"/>
      <c r="BA17" s="232"/>
      <c r="BB17" s="232"/>
      <c r="BC17" s="232"/>
      <c r="BD17" s="232"/>
      <c r="BE17" s="233"/>
      <c r="BF17" s="233"/>
      <c r="BG17" s="233"/>
      <c r="BH17" s="233"/>
      <c r="BI17" s="233"/>
      <c r="BJ17" s="233"/>
      <c r="BK17" s="233"/>
      <c r="BL17" s="233"/>
      <c r="BM17" s="233"/>
      <c r="BN17" s="233"/>
      <c r="BO17" s="233"/>
      <c r="BP17" s="233"/>
      <c r="BQ17" s="237">
        <v>11</v>
      </c>
      <c r="BR17" s="238"/>
      <c r="BS17" s="764"/>
      <c r="BT17" s="765"/>
      <c r="BU17" s="765"/>
      <c r="BV17" s="765"/>
      <c r="BW17" s="765"/>
      <c r="BX17" s="765"/>
      <c r="BY17" s="765"/>
      <c r="BZ17" s="765"/>
      <c r="CA17" s="765"/>
      <c r="CB17" s="765"/>
      <c r="CC17" s="765"/>
      <c r="CD17" s="765"/>
      <c r="CE17" s="765"/>
      <c r="CF17" s="765"/>
      <c r="CG17" s="766"/>
      <c r="CH17" s="742"/>
      <c r="CI17" s="743"/>
      <c r="CJ17" s="743"/>
      <c r="CK17" s="743"/>
      <c r="CL17" s="744"/>
      <c r="CM17" s="742"/>
      <c r="CN17" s="743"/>
      <c r="CO17" s="743"/>
      <c r="CP17" s="743"/>
      <c r="CQ17" s="744"/>
      <c r="CR17" s="742"/>
      <c r="CS17" s="743"/>
      <c r="CT17" s="743"/>
      <c r="CU17" s="743"/>
      <c r="CV17" s="744"/>
      <c r="CW17" s="742"/>
      <c r="CX17" s="743"/>
      <c r="CY17" s="743"/>
      <c r="CZ17" s="743"/>
      <c r="DA17" s="744"/>
      <c r="DB17" s="742"/>
      <c r="DC17" s="743"/>
      <c r="DD17" s="743"/>
      <c r="DE17" s="743"/>
      <c r="DF17" s="744"/>
      <c r="DG17" s="742"/>
      <c r="DH17" s="743"/>
      <c r="DI17" s="743"/>
      <c r="DJ17" s="743"/>
      <c r="DK17" s="744"/>
      <c r="DL17" s="742"/>
      <c r="DM17" s="743"/>
      <c r="DN17" s="743"/>
      <c r="DO17" s="743"/>
      <c r="DP17" s="744"/>
      <c r="DQ17" s="742"/>
      <c r="DR17" s="743"/>
      <c r="DS17" s="743"/>
      <c r="DT17" s="743"/>
      <c r="DU17" s="744"/>
      <c r="DV17" s="764"/>
      <c r="DW17" s="765"/>
      <c r="DX17" s="765"/>
      <c r="DY17" s="765"/>
      <c r="DZ17" s="777"/>
      <c r="EA17" s="234"/>
    </row>
    <row r="18" spans="1:131" s="235" customFormat="1" ht="26.25" customHeight="1" x14ac:dyDescent="0.2">
      <c r="A18" s="237">
        <v>12</v>
      </c>
      <c r="B18" s="778"/>
      <c r="C18" s="779"/>
      <c r="D18" s="779"/>
      <c r="E18" s="779"/>
      <c r="F18" s="779"/>
      <c r="G18" s="779"/>
      <c r="H18" s="779"/>
      <c r="I18" s="779"/>
      <c r="J18" s="779"/>
      <c r="K18" s="779"/>
      <c r="L18" s="779"/>
      <c r="M18" s="779"/>
      <c r="N18" s="779"/>
      <c r="O18" s="779"/>
      <c r="P18" s="780"/>
      <c r="Q18" s="781"/>
      <c r="R18" s="782"/>
      <c r="S18" s="782"/>
      <c r="T18" s="782"/>
      <c r="U18" s="782"/>
      <c r="V18" s="782"/>
      <c r="W18" s="782"/>
      <c r="X18" s="782"/>
      <c r="Y18" s="782"/>
      <c r="Z18" s="782"/>
      <c r="AA18" s="782"/>
      <c r="AB18" s="782"/>
      <c r="AC18" s="782"/>
      <c r="AD18" s="782"/>
      <c r="AE18" s="783"/>
      <c r="AF18" s="784"/>
      <c r="AG18" s="785"/>
      <c r="AH18" s="785"/>
      <c r="AI18" s="785"/>
      <c r="AJ18" s="786"/>
      <c r="AK18" s="773"/>
      <c r="AL18" s="774"/>
      <c r="AM18" s="774"/>
      <c r="AN18" s="774"/>
      <c r="AO18" s="774"/>
      <c r="AP18" s="774"/>
      <c r="AQ18" s="774"/>
      <c r="AR18" s="774"/>
      <c r="AS18" s="774"/>
      <c r="AT18" s="774"/>
      <c r="AU18" s="775"/>
      <c r="AV18" s="775"/>
      <c r="AW18" s="775"/>
      <c r="AX18" s="775"/>
      <c r="AY18" s="776"/>
      <c r="AZ18" s="232"/>
      <c r="BA18" s="232"/>
      <c r="BB18" s="232"/>
      <c r="BC18" s="232"/>
      <c r="BD18" s="232"/>
      <c r="BE18" s="233"/>
      <c r="BF18" s="233"/>
      <c r="BG18" s="233"/>
      <c r="BH18" s="233"/>
      <c r="BI18" s="233"/>
      <c r="BJ18" s="233"/>
      <c r="BK18" s="233"/>
      <c r="BL18" s="233"/>
      <c r="BM18" s="233"/>
      <c r="BN18" s="233"/>
      <c r="BO18" s="233"/>
      <c r="BP18" s="233"/>
      <c r="BQ18" s="237">
        <v>12</v>
      </c>
      <c r="BR18" s="238"/>
      <c r="BS18" s="764"/>
      <c r="BT18" s="765"/>
      <c r="BU18" s="765"/>
      <c r="BV18" s="765"/>
      <c r="BW18" s="765"/>
      <c r="BX18" s="765"/>
      <c r="BY18" s="765"/>
      <c r="BZ18" s="765"/>
      <c r="CA18" s="765"/>
      <c r="CB18" s="765"/>
      <c r="CC18" s="765"/>
      <c r="CD18" s="765"/>
      <c r="CE18" s="765"/>
      <c r="CF18" s="765"/>
      <c r="CG18" s="766"/>
      <c r="CH18" s="742"/>
      <c r="CI18" s="743"/>
      <c r="CJ18" s="743"/>
      <c r="CK18" s="743"/>
      <c r="CL18" s="744"/>
      <c r="CM18" s="742"/>
      <c r="CN18" s="743"/>
      <c r="CO18" s="743"/>
      <c r="CP18" s="743"/>
      <c r="CQ18" s="744"/>
      <c r="CR18" s="742"/>
      <c r="CS18" s="743"/>
      <c r="CT18" s="743"/>
      <c r="CU18" s="743"/>
      <c r="CV18" s="744"/>
      <c r="CW18" s="742"/>
      <c r="CX18" s="743"/>
      <c r="CY18" s="743"/>
      <c r="CZ18" s="743"/>
      <c r="DA18" s="744"/>
      <c r="DB18" s="742"/>
      <c r="DC18" s="743"/>
      <c r="DD18" s="743"/>
      <c r="DE18" s="743"/>
      <c r="DF18" s="744"/>
      <c r="DG18" s="742"/>
      <c r="DH18" s="743"/>
      <c r="DI18" s="743"/>
      <c r="DJ18" s="743"/>
      <c r="DK18" s="744"/>
      <c r="DL18" s="742"/>
      <c r="DM18" s="743"/>
      <c r="DN18" s="743"/>
      <c r="DO18" s="743"/>
      <c r="DP18" s="744"/>
      <c r="DQ18" s="742"/>
      <c r="DR18" s="743"/>
      <c r="DS18" s="743"/>
      <c r="DT18" s="743"/>
      <c r="DU18" s="744"/>
      <c r="DV18" s="764"/>
      <c r="DW18" s="765"/>
      <c r="DX18" s="765"/>
      <c r="DY18" s="765"/>
      <c r="DZ18" s="777"/>
      <c r="EA18" s="234"/>
    </row>
    <row r="19" spans="1:131" s="235" customFormat="1" ht="26.25" customHeight="1" x14ac:dyDescent="0.2">
      <c r="A19" s="237">
        <v>13</v>
      </c>
      <c r="B19" s="778"/>
      <c r="C19" s="779"/>
      <c r="D19" s="779"/>
      <c r="E19" s="779"/>
      <c r="F19" s="779"/>
      <c r="G19" s="779"/>
      <c r="H19" s="779"/>
      <c r="I19" s="779"/>
      <c r="J19" s="779"/>
      <c r="K19" s="779"/>
      <c r="L19" s="779"/>
      <c r="M19" s="779"/>
      <c r="N19" s="779"/>
      <c r="O19" s="779"/>
      <c r="P19" s="780"/>
      <c r="Q19" s="781"/>
      <c r="R19" s="782"/>
      <c r="S19" s="782"/>
      <c r="T19" s="782"/>
      <c r="U19" s="782"/>
      <c r="V19" s="782"/>
      <c r="W19" s="782"/>
      <c r="X19" s="782"/>
      <c r="Y19" s="782"/>
      <c r="Z19" s="782"/>
      <c r="AA19" s="782"/>
      <c r="AB19" s="782"/>
      <c r="AC19" s="782"/>
      <c r="AD19" s="782"/>
      <c r="AE19" s="783"/>
      <c r="AF19" s="784"/>
      <c r="AG19" s="785"/>
      <c r="AH19" s="785"/>
      <c r="AI19" s="785"/>
      <c r="AJ19" s="786"/>
      <c r="AK19" s="773"/>
      <c r="AL19" s="774"/>
      <c r="AM19" s="774"/>
      <c r="AN19" s="774"/>
      <c r="AO19" s="774"/>
      <c r="AP19" s="774"/>
      <c r="AQ19" s="774"/>
      <c r="AR19" s="774"/>
      <c r="AS19" s="774"/>
      <c r="AT19" s="774"/>
      <c r="AU19" s="775"/>
      <c r="AV19" s="775"/>
      <c r="AW19" s="775"/>
      <c r="AX19" s="775"/>
      <c r="AY19" s="776"/>
      <c r="AZ19" s="232"/>
      <c r="BA19" s="232"/>
      <c r="BB19" s="232"/>
      <c r="BC19" s="232"/>
      <c r="BD19" s="232"/>
      <c r="BE19" s="233"/>
      <c r="BF19" s="233"/>
      <c r="BG19" s="233"/>
      <c r="BH19" s="233"/>
      <c r="BI19" s="233"/>
      <c r="BJ19" s="233"/>
      <c r="BK19" s="233"/>
      <c r="BL19" s="233"/>
      <c r="BM19" s="233"/>
      <c r="BN19" s="233"/>
      <c r="BO19" s="233"/>
      <c r="BP19" s="233"/>
      <c r="BQ19" s="237">
        <v>13</v>
      </c>
      <c r="BR19" s="238"/>
      <c r="BS19" s="764"/>
      <c r="BT19" s="765"/>
      <c r="BU19" s="765"/>
      <c r="BV19" s="765"/>
      <c r="BW19" s="765"/>
      <c r="BX19" s="765"/>
      <c r="BY19" s="765"/>
      <c r="BZ19" s="765"/>
      <c r="CA19" s="765"/>
      <c r="CB19" s="765"/>
      <c r="CC19" s="765"/>
      <c r="CD19" s="765"/>
      <c r="CE19" s="765"/>
      <c r="CF19" s="765"/>
      <c r="CG19" s="766"/>
      <c r="CH19" s="742"/>
      <c r="CI19" s="743"/>
      <c r="CJ19" s="743"/>
      <c r="CK19" s="743"/>
      <c r="CL19" s="744"/>
      <c r="CM19" s="742"/>
      <c r="CN19" s="743"/>
      <c r="CO19" s="743"/>
      <c r="CP19" s="743"/>
      <c r="CQ19" s="744"/>
      <c r="CR19" s="742"/>
      <c r="CS19" s="743"/>
      <c r="CT19" s="743"/>
      <c r="CU19" s="743"/>
      <c r="CV19" s="744"/>
      <c r="CW19" s="742"/>
      <c r="CX19" s="743"/>
      <c r="CY19" s="743"/>
      <c r="CZ19" s="743"/>
      <c r="DA19" s="744"/>
      <c r="DB19" s="742"/>
      <c r="DC19" s="743"/>
      <c r="DD19" s="743"/>
      <c r="DE19" s="743"/>
      <c r="DF19" s="744"/>
      <c r="DG19" s="742"/>
      <c r="DH19" s="743"/>
      <c r="DI19" s="743"/>
      <c r="DJ19" s="743"/>
      <c r="DK19" s="744"/>
      <c r="DL19" s="742"/>
      <c r="DM19" s="743"/>
      <c r="DN19" s="743"/>
      <c r="DO19" s="743"/>
      <c r="DP19" s="744"/>
      <c r="DQ19" s="742"/>
      <c r="DR19" s="743"/>
      <c r="DS19" s="743"/>
      <c r="DT19" s="743"/>
      <c r="DU19" s="744"/>
      <c r="DV19" s="764"/>
      <c r="DW19" s="765"/>
      <c r="DX19" s="765"/>
      <c r="DY19" s="765"/>
      <c r="DZ19" s="777"/>
      <c r="EA19" s="234"/>
    </row>
    <row r="20" spans="1:131" s="235" customFormat="1" ht="26.25" customHeight="1" x14ac:dyDescent="0.2">
      <c r="A20" s="237">
        <v>14</v>
      </c>
      <c r="B20" s="778"/>
      <c r="C20" s="779"/>
      <c r="D20" s="779"/>
      <c r="E20" s="779"/>
      <c r="F20" s="779"/>
      <c r="G20" s="779"/>
      <c r="H20" s="779"/>
      <c r="I20" s="779"/>
      <c r="J20" s="779"/>
      <c r="K20" s="779"/>
      <c r="L20" s="779"/>
      <c r="M20" s="779"/>
      <c r="N20" s="779"/>
      <c r="O20" s="779"/>
      <c r="P20" s="780"/>
      <c r="Q20" s="781"/>
      <c r="R20" s="782"/>
      <c r="S20" s="782"/>
      <c r="T20" s="782"/>
      <c r="U20" s="782"/>
      <c r="V20" s="782"/>
      <c r="W20" s="782"/>
      <c r="X20" s="782"/>
      <c r="Y20" s="782"/>
      <c r="Z20" s="782"/>
      <c r="AA20" s="782"/>
      <c r="AB20" s="782"/>
      <c r="AC20" s="782"/>
      <c r="AD20" s="782"/>
      <c r="AE20" s="783"/>
      <c r="AF20" s="784"/>
      <c r="AG20" s="785"/>
      <c r="AH20" s="785"/>
      <c r="AI20" s="785"/>
      <c r="AJ20" s="786"/>
      <c r="AK20" s="773"/>
      <c r="AL20" s="774"/>
      <c r="AM20" s="774"/>
      <c r="AN20" s="774"/>
      <c r="AO20" s="774"/>
      <c r="AP20" s="774"/>
      <c r="AQ20" s="774"/>
      <c r="AR20" s="774"/>
      <c r="AS20" s="774"/>
      <c r="AT20" s="774"/>
      <c r="AU20" s="775"/>
      <c r="AV20" s="775"/>
      <c r="AW20" s="775"/>
      <c r="AX20" s="775"/>
      <c r="AY20" s="776"/>
      <c r="AZ20" s="232"/>
      <c r="BA20" s="232"/>
      <c r="BB20" s="232"/>
      <c r="BC20" s="232"/>
      <c r="BD20" s="232"/>
      <c r="BE20" s="233"/>
      <c r="BF20" s="233"/>
      <c r="BG20" s="233"/>
      <c r="BH20" s="233"/>
      <c r="BI20" s="233"/>
      <c r="BJ20" s="233"/>
      <c r="BK20" s="233"/>
      <c r="BL20" s="233"/>
      <c r="BM20" s="233"/>
      <c r="BN20" s="233"/>
      <c r="BO20" s="233"/>
      <c r="BP20" s="233"/>
      <c r="BQ20" s="237">
        <v>14</v>
      </c>
      <c r="BR20" s="238"/>
      <c r="BS20" s="764"/>
      <c r="BT20" s="765"/>
      <c r="BU20" s="765"/>
      <c r="BV20" s="765"/>
      <c r="BW20" s="765"/>
      <c r="BX20" s="765"/>
      <c r="BY20" s="765"/>
      <c r="BZ20" s="765"/>
      <c r="CA20" s="765"/>
      <c r="CB20" s="765"/>
      <c r="CC20" s="765"/>
      <c r="CD20" s="765"/>
      <c r="CE20" s="765"/>
      <c r="CF20" s="765"/>
      <c r="CG20" s="766"/>
      <c r="CH20" s="742"/>
      <c r="CI20" s="743"/>
      <c r="CJ20" s="743"/>
      <c r="CK20" s="743"/>
      <c r="CL20" s="744"/>
      <c r="CM20" s="742"/>
      <c r="CN20" s="743"/>
      <c r="CO20" s="743"/>
      <c r="CP20" s="743"/>
      <c r="CQ20" s="744"/>
      <c r="CR20" s="742"/>
      <c r="CS20" s="743"/>
      <c r="CT20" s="743"/>
      <c r="CU20" s="743"/>
      <c r="CV20" s="744"/>
      <c r="CW20" s="742"/>
      <c r="CX20" s="743"/>
      <c r="CY20" s="743"/>
      <c r="CZ20" s="743"/>
      <c r="DA20" s="744"/>
      <c r="DB20" s="742"/>
      <c r="DC20" s="743"/>
      <c r="DD20" s="743"/>
      <c r="DE20" s="743"/>
      <c r="DF20" s="744"/>
      <c r="DG20" s="742"/>
      <c r="DH20" s="743"/>
      <c r="DI20" s="743"/>
      <c r="DJ20" s="743"/>
      <c r="DK20" s="744"/>
      <c r="DL20" s="742"/>
      <c r="DM20" s="743"/>
      <c r="DN20" s="743"/>
      <c r="DO20" s="743"/>
      <c r="DP20" s="744"/>
      <c r="DQ20" s="742"/>
      <c r="DR20" s="743"/>
      <c r="DS20" s="743"/>
      <c r="DT20" s="743"/>
      <c r="DU20" s="744"/>
      <c r="DV20" s="764"/>
      <c r="DW20" s="765"/>
      <c r="DX20" s="765"/>
      <c r="DY20" s="765"/>
      <c r="DZ20" s="777"/>
      <c r="EA20" s="234"/>
    </row>
    <row r="21" spans="1:131" s="235" customFormat="1" ht="26.25" customHeight="1" thickBot="1" x14ac:dyDescent="0.25">
      <c r="A21" s="237">
        <v>15</v>
      </c>
      <c r="B21" s="778"/>
      <c r="C21" s="779"/>
      <c r="D21" s="779"/>
      <c r="E21" s="779"/>
      <c r="F21" s="779"/>
      <c r="G21" s="779"/>
      <c r="H21" s="779"/>
      <c r="I21" s="779"/>
      <c r="J21" s="779"/>
      <c r="K21" s="779"/>
      <c r="L21" s="779"/>
      <c r="M21" s="779"/>
      <c r="N21" s="779"/>
      <c r="O21" s="779"/>
      <c r="P21" s="780"/>
      <c r="Q21" s="781"/>
      <c r="R21" s="782"/>
      <c r="S21" s="782"/>
      <c r="T21" s="782"/>
      <c r="U21" s="782"/>
      <c r="V21" s="782"/>
      <c r="W21" s="782"/>
      <c r="X21" s="782"/>
      <c r="Y21" s="782"/>
      <c r="Z21" s="782"/>
      <c r="AA21" s="782"/>
      <c r="AB21" s="782"/>
      <c r="AC21" s="782"/>
      <c r="AD21" s="782"/>
      <c r="AE21" s="783"/>
      <c r="AF21" s="784"/>
      <c r="AG21" s="785"/>
      <c r="AH21" s="785"/>
      <c r="AI21" s="785"/>
      <c r="AJ21" s="786"/>
      <c r="AK21" s="773"/>
      <c r="AL21" s="774"/>
      <c r="AM21" s="774"/>
      <c r="AN21" s="774"/>
      <c r="AO21" s="774"/>
      <c r="AP21" s="774"/>
      <c r="AQ21" s="774"/>
      <c r="AR21" s="774"/>
      <c r="AS21" s="774"/>
      <c r="AT21" s="774"/>
      <c r="AU21" s="775"/>
      <c r="AV21" s="775"/>
      <c r="AW21" s="775"/>
      <c r="AX21" s="775"/>
      <c r="AY21" s="776"/>
      <c r="AZ21" s="232"/>
      <c r="BA21" s="232"/>
      <c r="BB21" s="232"/>
      <c r="BC21" s="232"/>
      <c r="BD21" s="232"/>
      <c r="BE21" s="233"/>
      <c r="BF21" s="233"/>
      <c r="BG21" s="233"/>
      <c r="BH21" s="233"/>
      <c r="BI21" s="233"/>
      <c r="BJ21" s="233"/>
      <c r="BK21" s="233"/>
      <c r="BL21" s="233"/>
      <c r="BM21" s="233"/>
      <c r="BN21" s="233"/>
      <c r="BO21" s="233"/>
      <c r="BP21" s="233"/>
      <c r="BQ21" s="237">
        <v>15</v>
      </c>
      <c r="BR21" s="238"/>
      <c r="BS21" s="764"/>
      <c r="BT21" s="765"/>
      <c r="BU21" s="765"/>
      <c r="BV21" s="765"/>
      <c r="BW21" s="765"/>
      <c r="BX21" s="765"/>
      <c r="BY21" s="765"/>
      <c r="BZ21" s="765"/>
      <c r="CA21" s="765"/>
      <c r="CB21" s="765"/>
      <c r="CC21" s="765"/>
      <c r="CD21" s="765"/>
      <c r="CE21" s="765"/>
      <c r="CF21" s="765"/>
      <c r="CG21" s="766"/>
      <c r="CH21" s="742"/>
      <c r="CI21" s="743"/>
      <c r="CJ21" s="743"/>
      <c r="CK21" s="743"/>
      <c r="CL21" s="744"/>
      <c r="CM21" s="742"/>
      <c r="CN21" s="743"/>
      <c r="CO21" s="743"/>
      <c r="CP21" s="743"/>
      <c r="CQ21" s="744"/>
      <c r="CR21" s="742"/>
      <c r="CS21" s="743"/>
      <c r="CT21" s="743"/>
      <c r="CU21" s="743"/>
      <c r="CV21" s="744"/>
      <c r="CW21" s="742"/>
      <c r="CX21" s="743"/>
      <c r="CY21" s="743"/>
      <c r="CZ21" s="743"/>
      <c r="DA21" s="744"/>
      <c r="DB21" s="742"/>
      <c r="DC21" s="743"/>
      <c r="DD21" s="743"/>
      <c r="DE21" s="743"/>
      <c r="DF21" s="744"/>
      <c r="DG21" s="742"/>
      <c r="DH21" s="743"/>
      <c r="DI21" s="743"/>
      <c r="DJ21" s="743"/>
      <c r="DK21" s="744"/>
      <c r="DL21" s="742"/>
      <c r="DM21" s="743"/>
      <c r="DN21" s="743"/>
      <c r="DO21" s="743"/>
      <c r="DP21" s="744"/>
      <c r="DQ21" s="742"/>
      <c r="DR21" s="743"/>
      <c r="DS21" s="743"/>
      <c r="DT21" s="743"/>
      <c r="DU21" s="744"/>
      <c r="DV21" s="764"/>
      <c r="DW21" s="765"/>
      <c r="DX21" s="765"/>
      <c r="DY21" s="765"/>
      <c r="DZ21" s="777"/>
      <c r="EA21" s="234"/>
    </row>
    <row r="22" spans="1:131" s="235" customFormat="1" ht="26.25" customHeight="1" x14ac:dyDescent="0.2">
      <c r="A22" s="237">
        <v>16</v>
      </c>
      <c r="B22" s="778"/>
      <c r="C22" s="779"/>
      <c r="D22" s="779"/>
      <c r="E22" s="779"/>
      <c r="F22" s="779"/>
      <c r="G22" s="779"/>
      <c r="H22" s="779"/>
      <c r="I22" s="779"/>
      <c r="J22" s="779"/>
      <c r="K22" s="779"/>
      <c r="L22" s="779"/>
      <c r="M22" s="779"/>
      <c r="N22" s="779"/>
      <c r="O22" s="779"/>
      <c r="P22" s="780"/>
      <c r="Q22" s="800"/>
      <c r="R22" s="801"/>
      <c r="S22" s="801"/>
      <c r="T22" s="801"/>
      <c r="U22" s="801"/>
      <c r="V22" s="801"/>
      <c r="W22" s="801"/>
      <c r="X22" s="801"/>
      <c r="Y22" s="801"/>
      <c r="Z22" s="801"/>
      <c r="AA22" s="801"/>
      <c r="AB22" s="801"/>
      <c r="AC22" s="801"/>
      <c r="AD22" s="801"/>
      <c r="AE22" s="802"/>
      <c r="AF22" s="784"/>
      <c r="AG22" s="785"/>
      <c r="AH22" s="785"/>
      <c r="AI22" s="785"/>
      <c r="AJ22" s="786"/>
      <c r="AK22" s="803"/>
      <c r="AL22" s="804"/>
      <c r="AM22" s="804"/>
      <c r="AN22" s="804"/>
      <c r="AO22" s="804"/>
      <c r="AP22" s="804"/>
      <c r="AQ22" s="804"/>
      <c r="AR22" s="804"/>
      <c r="AS22" s="804"/>
      <c r="AT22" s="804"/>
      <c r="AU22" s="805"/>
      <c r="AV22" s="805"/>
      <c r="AW22" s="805"/>
      <c r="AX22" s="805"/>
      <c r="AY22" s="806"/>
      <c r="AZ22" s="807" t="s">
        <v>395</v>
      </c>
      <c r="BA22" s="807"/>
      <c r="BB22" s="807"/>
      <c r="BC22" s="807"/>
      <c r="BD22" s="808"/>
      <c r="BE22" s="233"/>
      <c r="BF22" s="233"/>
      <c r="BG22" s="233"/>
      <c r="BH22" s="233"/>
      <c r="BI22" s="233"/>
      <c r="BJ22" s="233"/>
      <c r="BK22" s="233"/>
      <c r="BL22" s="233"/>
      <c r="BM22" s="233"/>
      <c r="BN22" s="233"/>
      <c r="BO22" s="233"/>
      <c r="BP22" s="233"/>
      <c r="BQ22" s="237">
        <v>16</v>
      </c>
      <c r="BR22" s="238"/>
      <c r="BS22" s="764"/>
      <c r="BT22" s="765"/>
      <c r="BU22" s="765"/>
      <c r="BV22" s="765"/>
      <c r="BW22" s="765"/>
      <c r="BX22" s="765"/>
      <c r="BY22" s="765"/>
      <c r="BZ22" s="765"/>
      <c r="CA22" s="765"/>
      <c r="CB22" s="765"/>
      <c r="CC22" s="765"/>
      <c r="CD22" s="765"/>
      <c r="CE22" s="765"/>
      <c r="CF22" s="765"/>
      <c r="CG22" s="766"/>
      <c r="CH22" s="742"/>
      <c r="CI22" s="743"/>
      <c r="CJ22" s="743"/>
      <c r="CK22" s="743"/>
      <c r="CL22" s="744"/>
      <c r="CM22" s="742"/>
      <c r="CN22" s="743"/>
      <c r="CO22" s="743"/>
      <c r="CP22" s="743"/>
      <c r="CQ22" s="744"/>
      <c r="CR22" s="742"/>
      <c r="CS22" s="743"/>
      <c r="CT22" s="743"/>
      <c r="CU22" s="743"/>
      <c r="CV22" s="744"/>
      <c r="CW22" s="742"/>
      <c r="CX22" s="743"/>
      <c r="CY22" s="743"/>
      <c r="CZ22" s="743"/>
      <c r="DA22" s="744"/>
      <c r="DB22" s="742"/>
      <c r="DC22" s="743"/>
      <c r="DD22" s="743"/>
      <c r="DE22" s="743"/>
      <c r="DF22" s="744"/>
      <c r="DG22" s="742"/>
      <c r="DH22" s="743"/>
      <c r="DI22" s="743"/>
      <c r="DJ22" s="743"/>
      <c r="DK22" s="744"/>
      <c r="DL22" s="742"/>
      <c r="DM22" s="743"/>
      <c r="DN22" s="743"/>
      <c r="DO22" s="743"/>
      <c r="DP22" s="744"/>
      <c r="DQ22" s="742"/>
      <c r="DR22" s="743"/>
      <c r="DS22" s="743"/>
      <c r="DT22" s="743"/>
      <c r="DU22" s="744"/>
      <c r="DV22" s="764"/>
      <c r="DW22" s="765"/>
      <c r="DX22" s="765"/>
      <c r="DY22" s="765"/>
      <c r="DZ22" s="777"/>
      <c r="EA22" s="234"/>
    </row>
    <row r="23" spans="1:131" s="235" customFormat="1" ht="26.25" customHeight="1" thickBot="1" x14ac:dyDescent="0.25">
      <c r="A23" s="239" t="s">
        <v>396</v>
      </c>
      <c r="B23" s="790" t="s">
        <v>397</v>
      </c>
      <c r="C23" s="791"/>
      <c r="D23" s="791"/>
      <c r="E23" s="791"/>
      <c r="F23" s="791"/>
      <c r="G23" s="791"/>
      <c r="H23" s="791"/>
      <c r="I23" s="791"/>
      <c r="J23" s="791"/>
      <c r="K23" s="791"/>
      <c r="L23" s="791"/>
      <c r="M23" s="791"/>
      <c r="N23" s="791"/>
      <c r="O23" s="791"/>
      <c r="P23" s="792"/>
      <c r="Q23" s="793">
        <v>199100</v>
      </c>
      <c r="R23" s="794"/>
      <c r="S23" s="794"/>
      <c r="T23" s="794"/>
      <c r="U23" s="794"/>
      <c r="V23" s="794">
        <v>191588</v>
      </c>
      <c r="W23" s="794"/>
      <c r="X23" s="794"/>
      <c r="Y23" s="794"/>
      <c r="Z23" s="794"/>
      <c r="AA23" s="794">
        <v>7512</v>
      </c>
      <c r="AB23" s="794"/>
      <c r="AC23" s="794"/>
      <c r="AD23" s="794"/>
      <c r="AE23" s="795"/>
      <c r="AF23" s="796">
        <v>6983</v>
      </c>
      <c r="AG23" s="794"/>
      <c r="AH23" s="794"/>
      <c r="AI23" s="794"/>
      <c r="AJ23" s="797"/>
      <c r="AK23" s="798"/>
      <c r="AL23" s="799"/>
      <c r="AM23" s="799"/>
      <c r="AN23" s="799"/>
      <c r="AO23" s="799"/>
      <c r="AP23" s="794">
        <v>190843</v>
      </c>
      <c r="AQ23" s="794"/>
      <c r="AR23" s="794"/>
      <c r="AS23" s="794"/>
      <c r="AT23" s="794"/>
      <c r="AU23" s="810"/>
      <c r="AV23" s="810"/>
      <c r="AW23" s="810"/>
      <c r="AX23" s="810"/>
      <c r="AY23" s="811"/>
      <c r="AZ23" s="812" t="s">
        <v>128</v>
      </c>
      <c r="BA23" s="813"/>
      <c r="BB23" s="813"/>
      <c r="BC23" s="813"/>
      <c r="BD23" s="814"/>
      <c r="BE23" s="233"/>
      <c r="BF23" s="233"/>
      <c r="BG23" s="233"/>
      <c r="BH23" s="233"/>
      <c r="BI23" s="233"/>
      <c r="BJ23" s="233"/>
      <c r="BK23" s="233"/>
      <c r="BL23" s="233"/>
      <c r="BM23" s="233"/>
      <c r="BN23" s="233"/>
      <c r="BO23" s="233"/>
      <c r="BP23" s="233"/>
      <c r="BQ23" s="237">
        <v>17</v>
      </c>
      <c r="BR23" s="238"/>
      <c r="BS23" s="764"/>
      <c r="BT23" s="765"/>
      <c r="BU23" s="765"/>
      <c r="BV23" s="765"/>
      <c r="BW23" s="765"/>
      <c r="BX23" s="765"/>
      <c r="BY23" s="765"/>
      <c r="BZ23" s="765"/>
      <c r="CA23" s="765"/>
      <c r="CB23" s="765"/>
      <c r="CC23" s="765"/>
      <c r="CD23" s="765"/>
      <c r="CE23" s="765"/>
      <c r="CF23" s="765"/>
      <c r="CG23" s="766"/>
      <c r="CH23" s="742"/>
      <c r="CI23" s="743"/>
      <c r="CJ23" s="743"/>
      <c r="CK23" s="743"/>
      <c r="CL23" s="744"/>
      <c r="CM23" s="742"/>
      <c r="CN23" s="743"/>
      <c r="CO23" s="743"/>
      <c r="CP23" s="743"/>
      <c r="CQ23" s="744"/>
      <c r="CR23" s="742"/>
      <c r="CS23" s="743"/>
      <c r="CT23" s="743"/>
      <c r="CU23" s="743"/>
      <c r="CV23" s="744"/>
      <c r="CW23" s="742"/>
      <c r="CX23" s="743"/>
      <c r="CY23" s="743"/>
      <c r="CZ23" s="743"/>
      <c r="DA23" s="744"/>
      <c r="DB23" s="742"/>
      <c r="DC23" s="743"/>
      <c r="DD23" s="743"/>
      <c r="DE23" s="743"/>
      <c r="DF23" s="744"/>
      <c r="DG23" s="742"/>
      <c r="DH23" s="743"/>
      <c r="DI23" s="743"/>
      <c r="DJ23" s="743"/>
      <c r="DK23" s="744"/>
      <c r="DL23" s="742"/>
      <c r="DM23" s="743"/>
      <c r="DN23" s="743"/>
      <c r="DO23" s="743"/>
      <c r="DP23" s="744"/>
      <c r="DQ23" s="742"/>
      <c r="DR23" s="743"/>
      <c r="DS23" s="743"/>
      <c r="DT23" s="743"/>
      <c r="DU23" s="744"/>
      <c r="DV23" s="764"/>
      <c r="DW23" s="765"/>
      <c r="DX23" s="765"/>
      <c r="DY23" s="765"/>
      <c r="DZ23" s="777"/>
      <c r="EA23" s="234"/>
    </row>
    <row r="24" spans="1:131" s="235" customFormat="1" ht="26.25" customHeight="1" x14ac:dyDescent="0.2">
      <c r="A24" s="809" t="s">
        <v>398</v>
      </c>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09"/>
      <c r="AY24" s="809"/>
      <c r="AZ24" s="232"/>
      <c r="BA24" s="232"/>
      <c r="BB24" s="232"/>
      <c r="BC24" s="232"/>
      <c r="BD24" s="232"/>
      <c r="BE24" s="233"/>
      <c r="BF24" s="233"/>
      <c r="BG24" s="233"/>
      <c r="BH24" s="233"/>
      <c r="BI24" s="233"/>
      <c r="BJ24" s="233"/>
      <c r="BK24" s="233"/>
      <c r="BL24" s="233"/>
      <c r="BM24" s="233"/>
      <c r="BN24" s="233"/>
      <c r="BO24" s="233"/>
      <c r="BP24" s="233"/>
      <c r="BQ24" s="237">
        <v>18</v>
      </c>
      <c r="BR24" s="238"/>
      <c r="BS24" s="764"/>
      <c r="BT24" s="765"/>
      <c r="BU24" s="765"/>
      <c r="BV24" s="765"/>
      <c r="BW24" s="765"/>
      <c r="BX24" s="765"/>
      <c r="BY24" s="765"/>
      <c r="BZ24" s="765"/>
      <c r="CA24" s="765"/>
      <c r="CB24" s="765"/>
      <c r="CC24" s="765"/>
      <c r="CD24" s="765"/>
      <c r="CE24" s="765"/>
      <c r="CF24" s="765"/>
      <c r="CG24" s="766"/>
      <c r="CH24" s="742"/>
      <c r="CI24" s="743"/>
      <c r="CJ24" s="743"/>
      <c r="CK24" s="743"/>
      <c r="CL24" s="744"/>
      <c r="CM24" s="742"/>
      <c r="CN24" s="743"/>
      <c r="CO24" s="743"/>
      <c r="CP24" s="743"/>
      <c r="CQ24" s="744"/>
      <c r="CR24" s="742"/>
      <c r="CS24" s="743"/>
      <c r="CT24" s="743"/>
      <c r="CU24" s="743"/>
      <c r="CV24" s="744"/>
      <c r="CW24" s="742"/>
      <c r="CX24" s="743"/>
      <c r="CY24" s="743"/>
      <c r="CZ24" s="743"/>
      <c r="DA24" s="744"/>
      <c r="DB24" s="742"/>
      <c r="DC24" s="743"/>
      <c r="DD24" s="743"/>
      <c r="DE24" s="743"/>
      <c r="DF24" s="744"/>
      <c r="DG24" s="742"/>
      <c r="DH24" s="743"/>
      <c r="DI24" s="743"/>
      <c r="DJ24" s="743"/>
      <c r="DK24" s="744"/>
      <c r="DL24" s="742"/>
      <c r="DM24" s="743"/>
      <c r="DN24" s="743"/>
      <c r="DO24" s="743"/>
      <c r="DP24" s="744"/>
      <c r="DQ24" s="742"/>
      <c r="DR24" s="743"/>
      <c r="DS24" s="743"/>
      <c r="DT24" s="743"/>
      <c r="DU24" s="744"/>
      <c r="DV24" s="764"/>
      <c r="DW24" s="765"/>
      <c r="DX24" s="765"/>
      <c r="DY24" s="765"/>
      <c r="DZ24" s="777"/>
      <c r="EA24" s="234"/>
    </row>
    <row r="25" spans="1:131" ht="26.25" customHeight="1" thickBot="1" x14ac:dyDescent="0.25">
      <c r="A25" s="724" t="s">
        <v>399</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232"/>
      <c r="BK25" s="232"/>
      <c r="BL25" s="232"/>
      <c r="BM25" s="232"/>
      <c r="BN25" s="232"/>
      <c r="BO25" s="240"/>
      <c r="BP25" s="240"/>
      <c r="BQ25" s="237">
        <v>19</v>
      </c>
      <c r="BR25" s="238"/>
      <c r="BS25" s="764"/>
      <c r="BT25" s="765"/>
      <c r="BU25" s="765"/>
      <c r="BV25" s="765"/>
      <c r="BW25" s="765"/>
      <c r="BX25" s="765"/>
      <c r="BY25" s="765"/>
      <c r="BZ25" s="765"/>
      <c r="CA25" s="765"/>
      <c r="CB25" s="765"/>
      <c r="CC25" s="765"/>
      <c r="CD25" s="765"/>
      <c r="CE25" s="765"/>
      <c r="CF25" s="765"/>
      <c r="CG25" s="766"/>
      <c r="CH25" s="742"/>
      <c r="CI25" s="743"/>
      <c r="CJ25" s="743"/>
      <c r="CK25" s="743"/>
      <c r="CL25" s="744"/>
      <c r="CM25" s="742"/>
      <c r="CN25" s="743"/>
      <c r="CO25" s="743"/>
      <c r="CP25" s="743"/>
      <c r="CQ25" s="744"/>
      <c r="CR25" s="742"/>
      <c r="CS25" s="743"/>
      <c r="CT25" s="743"/>
      <c r="CU25" s="743"/>
      <c r="CV25" s="744"/>
      <c r="CW25" s="742"/>
      <c r="CX25" s="743"/>
      <c r="CY25" s="743"/>
      <c r="CZ25" s="743"/>
      <c r="DA25" s="744"/>
      <c r="DB25" s="742"/>
      <c r="DC25" s="743"/>
      <c r="DD25" s="743"/>
      <c r="DE25" s="743"/>
      <c r="DF25" s="744"/>
      <c r="DG25" s="742"/>
      <c r="DH25" s="743"/>
      <c r="DI25" s="743"/>
      <c r="DJ25" s="743"/>
      <c r="DK25" s="744"/>
      <c r="DL25" s="742"/>
      <c r="DM25" s="743"/>
      <c r="DN25" s="743"/>
      <c r="DO25" s="743"/>
      <c r="DP25" s="744"/>
      <c r="DQ25" s="742"/>
      <c r="DR25" s="743"/>
      <c r="DS25" s="743"/>
      <c r="DT25" s="743"/>
      <c r="DU25" s="744"/>
      <c r="DV25" s="764"/>
      <c r="DW25" s="765"/>
      <c r="DX25" s="765"/>
      <c r="DY25" s="765"/>
      <c r="DZ25" s="777"/>
      <c r="EA25" s="230"/>
    </row>
    <row r="26" spans="1:131" ht="26.25" customHeight="1" x14ac:dyDescent="0.2">
      <c r="A26" s="726" t="s">
        <v>374</v>
      </c>
      <c r="B26" s="727"/>
      <c r="C26" s="727"/>
      <c r="D26" s="727"/>
      <c r="E26" s="727"/>
      <c r="F26" s="727"/>
      <c r="G26" s="727"/>
      <c r="H26" s="727"/>
      <c r="I26" s="727"/>
      <c r="J26" s="727"/>
      <c r="K26" s="727"/>
      <c r="L26" s="727"/>
      <c r="M26" s="727"/>
      <c r="N26" s="727"/>
      <c r="O26" s="727"/>
      <c r="P26" s="728"/>
      <c r="Q26" s="732" t="s">
        <v>400</v>
      </c>
      <c r="R26" s="733"/>
      <c r="S26" s="733"/>
      <c r="T26" s="733"/>
      <c r="U26" s="734"/>
      <c r="V26" s="732" t="s">
        <v>401</v>
      </c>
      <c r="W26" s="733"/>
      <c r="X26" s="733"/>
      <c r="Y26" s="733"/>
      <c r="Z26" s="734"/>
      <c r="AA26" s="732" t="s">
        <v>402</v>
      </c>
      <c r="AB26" s="733"/>
      <c r="AC26" s="733"/>
      <c r="AD26" s="733"/>
      <c r="AE26" s="733"/>
      <c r="AF26" s="815" t="s">
        <v>403</v>
      </c>
      <c r="AG26" s="816"/>
      <c r="AH26" s="816"/>
      <c r="AI26" s="816"/>
      <c r="AJ26" s="817"/>
      <c r="AK26" s="733" t="s">
        <v>404</v>
      </c>
      <c r="AL26" s="733"/>
      <c r="AM26" s="733"/>
      <c r="AN26" s="733"/>
      <c r="AO26" s="734"/>
      <c r="AP26" s="732" t="s">
        <v>405</v>
      </c>
      <c r="AQ26" s="733"/>
      <c r="AR26" s="733"/>
      <c r="AS26" s="733"/>
      <c r="AT26" s="734"/>
      <c r="AU26" s="732" t="s">
        <v>406</v>
      </c>
      <c r="AV26" s="733"/>
      <c r="AW26" s="733"/>
      <c r="AX26" s="733"/>
      <c r="AY26" s="734"/>
      <c r="AZ26" s="732" t="s">
        <v>407</v>
      </c>
      <c r="BA26" s="733"/>
      <c r="BB26" s="733"/>
      <c r="BC26" s="733"/>
      <c r="BD26" s="734"/>
      <c r="BE26" s="732" t="s">
        <v>381</v>
      </c>
      <c r="BF26" s="733"/>
      <c r="BG26" s="733"/>
      <c r="BH26" s="733"/>
      <c r="BI26" s="739"/>
      <c r="BJ26" s="232"/>
      <c r="BK26" s="232"/>
      <c r="BL26" s="232"/>
      <c r="BM26" s="232"/>
      <c r="BN26" s="232"/>
      <c r="BO26" s="240"/>
      <c r="BP26" s="240"/>
      <c r="BQ26" s="237">
        <v>20</v>
      </c>
      <c r="BR26" s="238"/>
      <c r="BS26" s="764"/>
      <c r="BT26" s="765"/>
      <c r="BU26" s="765"/>
      <c r="BV26" s="765"/>
      <c r="BW26" s="765"/>
      <c r="BX26" s="765"/>
      <c r="BY26" s="765"/>
      <c r="BZ26" s="765"/>
      <c r="CA26" s="765"/>
      <c r="CB26" s="765"/>
      <c r="CC26" s="765"/>
      <c r="CD26" s="765"/>
      <c r="CE26" s="765"/>
      <c r="CF26" s="765"/>
      <c r="CG26" s="766"/>
      <c r="CH26" s="742"/>
      <c r="CI26" s="743"/>
      <c r="CJ26" s="743"/>
      <c r="CK26" s="743"/>
      <c r="CL26" s="744"/>
      <c r="CM26" s="742"/>
      <c r="CN26" s="743"/>
      <c r="CO26" s="743"/>
      <c r="CP26" s="743"/>
      <c r="CQ26" s="744"/>
      <c r="CR26" s="742"/>
      <c r="CS26" s="743"/>
      <c r="CT26" s="743"/>
      <c r="CU26" s="743"/>
      <c r="CV26" s="744"/>
      <c r="CW26" s="742"/>
      <c r="CX26" s="743"/>
      <c r="CY26" s="743"/>
      <c r="CZ26" s="743"/>
      <c r="DA26" s="744"/>
      <c r="DB26" s="742"/>
      <c r="DC26" s="743"/>
      <c r="DD26" s="743"/>
      <c r="DE26" s="743"/>
      <c r="DF26" s="744"/>
      <c r="DG26" s="742"/>
      <c r="DH26" s="743"/>
      <c r="DI26" s="743"/>
      <c r="DJ26" s="743"/>
      <c r="DK26" s="744"/>
      <c r="DL26" s="742"/>
      <c r="DM26" s="743"/>
      <c r="DN26" s="743"/>
      <c r="DO26" s="743"/>
      <c r="DP26" s="744"/>
      <c r="DQ26" s="742"/>
      <c r="DR26" s="743"/>
      <c r="DS26" s="743"/>
      <c r="DT26" s="743"/>
      <c r="DU26" s="744"/>
      <c r="DV26" s="764"/>
      <c r="DW26" s="765"/>
      <c r="DX26" s="765"/>
      <c r="DY26" s="765"/>
      <c r="DZ26" s="777"/>
      <c r="EA26" s="230"/>
    </row>
    <row r="27" spans="1:131" ht="26.25" customHeight="1" thickBot="1" x14ac:dyDescent="0.25">
      <c r="A27" s="729"/>
      <c r="B27" s="730"/>
      <c r="C27" s="730"/>
      <c r="D27" s="730"/>
      <c r="E27" s="730"/>
      <c r="F27" s="730"/>
      <c r="G27" s="730"/>
      <c r="H27" s="730"/>
      <c r="I27" s="730"/>
      <c r="J27" s="730"/>
      <c r="K27" s="730"/>
      <c r="L27" s="730"/>
      <c r="M27" s="730"/>
      <c r="N27" s="730"/>
      <c r="O27" s="730"/>
      <c r="P27" s="731"/>
      <c r="Q27" s="735"/>
      <c r="R27" s="736"/>
      <c r="S27" s="736"/>
      <c r="T27" s="736"/>
      <c r="U27" s="737"/>
      <c r="V27" s="735"/>
      <c r="W27" s="736"/>
      <c r="X27" s="736"/>
      <c r="Y27" s="736"/>
      <c r="Z27" s="737"/>
      <c r="AA27" s="735"/>
      <c r="AB27" s="736"/>
      <c r="AC27" s="736"/>
      <c r="AD27" s="736"/>
      <c r="AE27" s="736"/>
      <c r="AF27" s="818"/>
      <c r="AG27" s="819"/>
      <c r="AH27" s="819"/>
      <c r="AI27" s="819"/>
      <c r="AJ27" s="820"/>
      <c r="AK27" s="736"/>
      <c r="AL27" s="736"/>
      <c r="AM27" s="736"/>
      <c r="AN27" s="736"/>
      <c r="AO27" s="737"/>
      <c r="AP27" s="735"/>
      <c r="AQ27" s="736"/>
      <c r="AR27" s="736"/>
      <c r="AS27" s="736"/>
      <c r="AT27" s="737"/>
      <c r="AU27" s="735"/>
      <c r="AV27" s="736"/>
      <c r="AW27" s="736"/>
      <c r="AX27" s="736"/>
      <c r="AY27" s="737"/>
      <c r="AZ27" s="735"/>
      <c r="BA27" s="736"/>
      <c r="BB27" s="736"/>
      <c r="BC27" s="736"/>
      <c r="BD27" s="737"/>
      <c r="BE27" s="735"/>
      <c r="BF27" s="736"/>
      <c r="BG27" s="736"/>
      <c r="BH27" s="736"/>
      <c r="BI27" s="741"/>
      <c r="BJ27" s="232"/>
      <c r="BK27" s="232"/>
      <c r="BL27" s="232"/>
      <c r="BM27" s="232"/>
      <c r="BN27" s="232"/>
      <c r="BO27" s="240"/>
      <c r="BP27" s="240"/>
      <c r="BQ27" s="237">
        <v>21</v>
      </c>
      <c r="BR27" s="238"/>
      <c r="BS27" s="764"/>
      <c r="BT27" s="765"/>
      <c r="BU27" s="765"/>
      <c r="BV27" s="765"/>
      <c r="BW27" s="765"/>
      <c r="BX27" s="765"/>
      <c r="BY27" s="765"/>
      <c r="BZ27" s="765"/>
      <c r="CA27" s="765"/>
      <c r="CB27" s="765"/>
      <c r="CC27" s="765"/>
      <c r="CD27" s="765"/>
      <c r="CE27" s="765"/>
      <c r="CF27" s="765"/>
      <c r="CG27" s="766"/>
      <c r="CH27" s="742"/>
      <c r="CI27" s="743"/>
      <c r="CJ27" s="743"/>
      <c r="CK27" s="743"/>
      <c r="CL27" s="744"/>
      <c r="CM27" s="742"/>
      <c r="CN27" s="743"/>
      <c r="CO27" s="743"/>
      <c r="CP27" s="743"/>
      <c r="CQ27" s="744"/>
      <c r="CR27" s="742"/>
      <c r="CS27" s="743"/>
      <c r="CT27" s="743"/>
      <c r="CU27" s="743"/>
      <c r="CV27" s="744"/>
      <c r="CW27" s="742"/>
      <c r="CX27" s="743"/>
      <c r="CY27" s="743"/>
      <c r="CZ27" s="743"/>
      <c r="DA27" s="744"/>
      <c r="DB27" s="742"/>
      <c r="DC27" s="743"/>
      <c r="DD27" s="743"/>
      <c r="DE27" s="743"/>
      <c r="DF27" s="744"/>
      <c r="DG27" s="742"/>
      <c r="DH27" s="743"/>
      <c r="DI27" s="743"/>
      <c r="DJ27" s="743"/>
      <c r="DK27" s="744"/>
      <c r="DL27" s="742"/>
      <c r="DM27" s="743"/>
      <c r="DN27" s="743"/>
      <c r="DO27" s="743"/>
      <c r="DP27" s="744"/>
      <c r="DQ27" s="742"/>
      <c r="DR27" s="743"/>
      <c r="DS27" s="743"/>
      <c r="DT27" s="743"/>
      <c r="DU27" s="744"/>
      <c r="DV27" s="764"/>
      <c r="DW27" s="765"/>
      <c r="DX27" s="765"/>
      <c r="DY27" s="765"/>
      <c r="DZ27" s="777"/>
      <c r="EA27" s="230"/>
    </row>
    <row r="28" spans="1:131" ht="26.25" customHeight="1" thickTop="1" x14ac:dyDescent="0.2">
      <c r="A28" s="241">
        <v>1</v>
      </c>
      <c r="B28" s="751" t="s">
        <v>408</v>
      </c>
      <c r="C28" s="752"/>
      <c r="D28" s="752"/>
      <c r="E28" s="752"/>
      <c r="F28" s="752"/>
      <c r="G28" s="752"/>
      <c r="H28" s="752"/>
      <c r="I28" s="752"/>
      <c r="J28" s="752"/>
      <c r="K28" s="752"/>
      <c r="L28" s="752"/>
      <c r="M28" s="752"/>
      <c r="N28" s="752"/>
      <c r="O28" s="752"/>
      <c r="P28" s="753"/>
      <c r="Q28" s="823">
        <v>41935</v>
      </c>
      <c r="R28" s="824"/>
      <c r="S28" s="824"/>
      <c r="T28" s="824"/>
      <c r="U28" s="824"/>
      <c r="V28" s="824">
        <v>41161</v>
      </c>
      <c r="W28" s="824"/>
      <c r="X28" s="824"/>
      <c r="Y28" s="824"/>
      <c r="Z28" s="824"/>
      <c r="AA28" s="824">
        <v>774</v>
      </c>
      <c r="AB28" s="824"/>
      <c r="AC28" s="824"/>
      <c r="AD28" s="824"/>
      <c r="AE28" s="825"/>
      <c r="AF28" s="826">
        <v>774</v>
      </c>
      <c r="AG28" s="824"/>
      <c r="AH28" s="824"/>
      <c r="AI28" s="824"/>
      <c r="AJ28" s="827"/>
      <c r="AK28" s="828" t="s">
        <v>601</v>
      </c>
      <c r="AL28" s="829"/>
      <c r="AM28" s="829"/>
      <c r="AN28" s="829"/>
      <c r="AO28" s="829"/>
      <c r="AP28" s="828" t="s">
        <v>601</v>
      </c>
      <c r="AQ28" s="829"/>
      <c r="AR28" s="829"/>
      <c r="AS28" s="829"/>
      <c r="AT28" s="829"/>
      <c r="AU28" s="828" t="s">
        <v>601</v>
      </c>
      <c r="AV28" s="829"/>
      <c r="AW28" s="829"/>
      <c r="AX28" s="829"/>
      <c r="AY28" s="829"/>
      <c r="AZ28" s="828" t="s">
        <v>601</v>
      </c>
      <c r="BA28" s="829"/>
      <c r="BB28" s="829"/>
      <c r="BC28" s="829"/>
      <c r="BD28" s="829"/>
      <c r="BE28" s="821"/>
      <c r="BF28" s="821"/>
      <c r="BG28" s="821"/>
      <c r="BH28" s="821"/>
      <c r="BI28" s="822"/>
      <c r="BJ28" s="232"/>
      <c r="BK28" s="232"/>
      <c r="BL28" s="232"/>
      <c r="BM28" s="232"/>
      <c r="BN28" s="232"/>
      <c r="BO28" s="240"/>
      <c r="BP28" s="240"/>
      <c r="BQ28" s="237">
        <v>22</v>
      </c>
      <c r="BR28" s="238"/>
      <c r="BS28" s="764"/>
      <c r="BT28" s="765"/>
      <c r="BU28" s="765"/>
      <c r="BV28" s="765"/>
      <c r="BW28" s="765"/>
      <c r="BX28" s="765"/>
      <c r="BY28" s="765"/>
      <c r="BZ28" s="765"/>
      <c r="CA28" s="765"/>
      <c r="CB28" s="765"/>
      <c r="CC28" s="765"/>
      <c r="CD28" s="765"/>
      <c r="CE28" s="765"/>
      <c r="CF28" s="765"/>
      <c r="CG28" s="766"/>
      <c r="CH28" s="742"/>
      <c r="CI28" s="743"/>
      <c r="CJ28" s="743"/>
      <c r="CK28" s="743"/>
      <c r="CL28" s="744"/>
      <c r="CM28" s="742"/>
      <c r="CN28" s="743"/>
      <c r="CO28" s="743"/>
      <c r="CP28" s="743"/>
      <c r="CQ28" s="744"/>
      <c r="CR28" s="742"/>
      <c r="CS28" s="743"/>
      <c r="CT28" s="743"/>
      <c r="CU28" s="743"/>
      <c r="CV28" s="744"/>
      <c r="CW28" s="742"/>
      <c r="CX28" s="743"/>
      <c r="CY28" s="743"/>
      <c r="CZ28" s="743"/>
      <c r="DA28" s="744"/>
      <c r="DB28" s="742"/>
      <c r="DC28" s="743"/>
      <c r="DD28" s="743"/>
      <c r="DE28" s="743"/>
      <c r="DF28" s="744"/>
      <c r="DG28" s="742"/>
      <c r="DH28" s="743"/>
      <c r="DI28" s="743"/>
      <c r="DJ28" s="743"/>
      <c r="DK28" s="744"/>
      <c r="DL28" s="742"/>
      <c r="DM28" s="743"/>
      <c r="DN28" s="743"/>
      <c r="DO28" s="743"/>
      <c r="DP28" s="744"/>
      <c r="DQ28" s="742"/>
      <c r="DR28" s="743"/>
      <c r="DS28" s="743"/>
      <c r="DT28" s="743"/>
      <c r="DU28" s="744"/>
      <c r="DV28" s="764"/>
      <c r="DW28" s="765"/>
      <c r="DX28" s="765"/>
      <c r="DY28" s="765"/>
      <c r="DZ28" s="777"/>
      <c r="EA28" s="230"/>
    </row>
    <row r="29" spans="1:131" ht="26.25" customHeight="1" x14ac:dyDescent="0.2">
      <c r="A29" s="241">
        <v>2</v>
      </c>
      <c r="B29" s="778" t="s">
        <v>409</v>
      </c>
      <c r="C29" s="779"/>
      <c r="D29" s="779"/>
      <c r="E29" s="779"/>
      <c r="F29" s="779"/>
      <c r="G29" s="779"/>
      <c r="H29" s="779"/>
      <c r="I29" s="779"/>
      <c r="J29" s="779"/>
      <c r="K29" s="779"/>
      <c r="L29" s="779"/>
      <c r="M29" s="779"/>
      <c r="N29" s="779"/>
      <c r="O29" s="779"/>
      <c r="P29" s="780"/>
      <c r="Q29" s="781">
        <v>40953</v>
      </c>
      <c r="R29" s="782"/>
      <c r="S29" s="782"/>
      <c r="T29" s="782"/>
      <c r="U29" s="782"/>
      <c r="V29" s="782">
        <v>37719</v>
      </c>
      <c r="W29" s="782"/>
      <c r="X29" s="782"/>
      <c r="Y29" s="782"/>
      <c r="Z29" s="782"/>
      <c r="AA29" s="782">
        <v>3234</v>
      </c>
      <c r="AB29" s="782"/>
      <c r="AC29" s="782"/>
      <c r="AD29" s="782"/>
      <c r="AE29" s="783"/>
      <c r="AF29" s="784">
        <v>3234</v>
      </c>
      <c r="AG29" s="785"/>
      <c r="AH29" s="785"/>
      <c r="AI29" s="785"/>
      <c r="AJ29" s="786"/>
      <c r="AK29" s="830" t="s">
        <v>601</v>
      </c>
      <c r="AL29" s="831"/>
      <c r="AM29" s="831"/>
      <c r="AN29" s="831"/>
      <c r="AO29" s="831"/>
      <c r="AP29" s="830" t="s">
        <v>601</v>
      </c>
      <c r="AQ29" s="831"/>
      <c r="AR29" s="831"/>
      <c r="AS29" s="831"/>
      <c r="AT29" s="831"/>
      <c r="AU29" s="830" t="s">
        <v>601</v>
      </c>
      <c r="AV29" s="831"/>
      <c r="AW29" s="831"/>
      <c r="AX29" s="831"/>
      <c r="AY29" s="831"/>
      <c r="AZ29" s="830" t="s">
        <v>601</v>
      </c>
      <c r="BA29" s="831"/>
      <c r="BB29" s="831"/>
      <c r="BC29" s="831"/>
      <c r="BD29" s="831"/>
      <c r="BE29" s="832"/>
      <c r="BF29" s="832"/>
      <c r="BG29" s="832"/>
      <c r="BH29" s="832"/>
      <c r="BI29" s="833"/>
      <c r="BJ29" s="232"/>
      <c r="BK29" s="232"/>
      <c r="BL29" s="232"/>
      <c r="BM29" s="232"/>
      <c r="BN29" s="232"/>
      <c r="BO29" s="240"/>
      <c r="BP29" s="240"/>
      <c r="BQ29" s="237">
        <v>23</v>
      </c>
      <c r="BR29" s="238"/>
      <c r="BS29" s="764"/>
      <c r="BT29" s="765"/>
      <c r="BU29" s="765"/>
      <c r="BV29" s="765"/>
      <c r="BW29" s="765"/>
      <c r="BX29" s="765"/>
      <c r="BY29" s="765"/>
      <c r="BZ29" s="765"/>
      <c r="CA29" s="765"/>
      <c r="CB29" s="765"/>
      <c r="CC29" s="765"/>
      <c r="CD29" s="765"/>
      <c r="CE29" s="765"/>
      <c r="CF29" s="765"/>
      <c r="CG29" s="766"/>
      <c r="CH29" s="742"/>
      <c r="CI29" s="743"/>
      <c r="CJ29" s="743"/>
      <c r="CK29" s="743"/>
      <c r="CL29" s="744"/>
      <c r="CM29" s="742"/>
      <c r="CN29" s="743"/>
      <c r="CO29" s="743"/>
      <c r="CP29" s="743"/>
      <c r="CQ29" s="744"/>
      <c r="CR29" s="742"/>
      <c r="CS29" s="743"/>
      <c r="CT29" s="743"/>
      <c r="CU29" s="743"/>
      <c r="CV29" s="744"/>
      <c r="CW29" s="742"/>
      <c r="CX29" s="743"/>
      <c r="CY29" s="743"/>
      <c r="CZ29" s="743"/>
      <c r="DA29" s="744"/>
      <c r="DB29" s="742"/>
      <c r="DC29" s="743"/>
      <c r="DD29" s="743"/>
      <c r="DE29" s="743"/>
      <c r="DF29" s="744"/>
      <c r="DG29" s="742"/>
      <c r="DH29" s="743"/>
      <c r="DI29" s="743"/>
      <c r="DJ29" s="743"/>
      <c r="DK29" s="744"/>
      <c r="DL29" s="742"/>
      <c r="DM29" s="743"/>
      <c r="DN29" s="743"/>
      <c r="DO29" s="743"/>
      <c r="DP29" s="744"/>
      <c r="DQ29" s="742"/>
      <c r="DR29" s="743"/>
      <c r="DS29" s="743"/>
      <c r="DT29" s="743"/>
      <c r="DU29" s="744"/>
      <c r="DV29" s="764"/>
      <c r="DW29" s="765"/>
      <c r="DX29" s="765"/>
      <c r="DY29" s="765"/>
      <c r="DZ29" s="777"/>
      <c r="EA29" s="230"/>
    </row>
    <row r="30" spans="1:131" ht="26.25" customHeight="1" x14ac:dyDescent="0.2">
      <c r="A30" s="241">
        <v>3</v>
      </c>
      <c r="B30" s="778" t="s">
        <v>410</v>
      </c>
      <c r="C30" s="779"/>
      <c r="D30" s="779"/>
      <c r="E30" s="779"/>
      <c r="F30" s="779"/>
      <c r="G30" s="779"/>
      <c r="H30" s="779"/>
      <c r="I30" s="779"/>
      <c r="J30" s="779"/>
      <c r="K30" s="779"/>
      <c r="L30" s="779"/>
      <c r="M30" s="779"/>
      <c r="N30" s="779"/>
      <c r="O30" s="779"/>
      <c r="P30" s="780"/>
      <c r="Q30" s="781">
        <v>7017</v>
      </c>
      <c r="R30" s="782"/>
      <c r="S30" s="782"/>
      <c r="T30" s="782"/>
      <c r="U30" s="782"/>
      <c r="V30" s="782">
        <v>6952</v>
      </c>
      <c r="W30" s="782"/>
      <c r="X30" s="782"/>
      <c r="Y30" s="782"/>
      <c r="Z30" s="782"/>
      <c r="AA30" s="782">
        <v>65</v>
      </c>
      <c r="AB30" s="782"/>
      <c r="AC30" s="782"/>
      <c r="AD30" s="782"/>
      <c r="AE30" s="783"/>
      <c r="AF30" s="784">
        <v>65</v>
      </c>
      <c r="AG30" s="785"/>
      <c r="AH30" s="785"/>
      <c r="AI30" s="785"/>
      <c r="AJ30" s="786"/>
      <c r="AK30" s="830" t="s">
        <v>601</v>
      </c>
      <c r="AL30" s="831"/>
      <c r="AM30" s="831"/>
      <c r="AN30" s="831"/>
      <c r="AO30" s="831"/>
      <c r="AP30" s="830" t="s">
        <v>601</v>
      </c>
      <c r="AQ30" s="831"/>
      <c r="AR30" s="831"/>
      <c r="AS30" s="831"/>
      <c r="AT30" s="831"/>
      <c r="AU30" s="830" t="s">
        <v>601</v>
      </c>
      <c r="AV30" s="831"/>
      <c r="AW30" s="831"/>
      <c r="AX30" s="831"/>
      <c r="AY30" s="831"/>
      <c r="AZ30" s="830" t="s">
        <v>601</v>
      </c>
      <c r="BA30" s="831"/>
      <c r="BB30" s="831"/>
      <c r="BC30" s="831"/>
      <c r="BD30" s="831"/>
      <c r="BE30" s="832"/>
      <c r="BF30" s="832"/>
      <c r="BG30" s="832"/>
      <c r="BH30" s="832"/>
      <c r="BI30" s="833"/>
      <c r="BJ30" s="232"/>
      <c r="BK30" s="232"/>
      <c r="BL30" s="232"/>
      <c r="BM30" s="232"/>
      <c r="BN30" s="232"/>
      <c r="BO30" s="240"/>
      <c r="BP30" s="240"/>
      <c r="BQ30" s="237">
        <v>24</v>
      </c>
      <c r="BR30" s="238"/>
      <c r="BS30" s="764"/>
      <c r="BT30" s="765"/>
      <c r="BU30" s="765"/>
      <c r="BV30" s="765"/>
      <c r="BW30" s="765"/>
      <c r="BX30" s="765"/>
      <c r="BY30" s="765"/>
      <c r="BZ30" s="765"/>
      <c r="CA30" s="765"/>
      <c r="CB30" s="765"/>
      <c r="CC30" s="765"/>
      <c r="CD30" s="765"/>
      <c r="CE30" s="765"/>
      <c r="CF30" s="765"/>
      <c r="CG30" s="766"/>
      <c r="CH30" s="742"/>
      <c r="CI30" s="743"/>
      <c r="CJ30" s="743"/>
      <c r="CK30" s="743"/>
      <c r="CL30" s="744"/>
      <c r="CM30" s="742"/>
      <c r="CN30" s="743"/>
      <c r="CO30" s="743"/>
      <c r="CP30" s="743"/>
      <c r="CQ30" s="744"/>
      <c r="CR30" s="742"/>
      <c r="CS30" s="743"/>
      <c r="CT30" s="743"/>
      <c r="CU30" s="743"/>
      <c r="CV30" s="744"/>
      <c r="CW30" s="742"/>
      <c r="CX30" s="743"/>
      <c r="CY30" s="743"/>
      <c r="CZ30" s="743"/>
      <c r="DA30" s="744"/>
      <c r="DB30" s="742"/>
      <c r="DC30" s="743"/>
      <c r="DD30" s="743"/>
      <c r="DE30" s="743"/>
      <c r="DF30" s="744"/>
      <c r="DG30" s="742"/>
      <c r="DH30" s="743"/>
      <c r="DI30" s="743"/>
      <c r="DJ30" s="743"/>
      <c r="DK30" s="744"/>
      <c r="DL30" s="742"/>
      <c r="DM30" s="743"/>
      <c r="DN30" s="743"/>
      <c r="DO30" s="743"/>
      <c r="DP30" s="744"/>
      <c r="DQ30" s="742"/>
      <c r="DR30" s="743"/>
      <c r="DS30" s="743"/>
      <c r="DT30" s="743"/>
      <c r="DU30" s="744"/>
      <c r="DV30" s="764"/>
      <c r="DW30" s="765"/>
      <c r="DX30" s="765"/>
      <c r="DY30" s="765"/>
      <c r="DZ30" s="777"/>
      <c r="EA30" s="230"/>
    </row>
    <row r="31" spans="1:131" ht="26.25" customHeight="1" x14ac:dyDescent="0.2">
      <c r="A31" s="241">
        <v>4</v>
      </c>
      <c r="B31" s="778" t="s">
        <v>411</v>
      </c>
      <c r="C31" s="779"/>
      <c r="D31" s="779"/>
      <c r="E31" s="779"/>
      <c r="F31" s="779"/>
      <c r="G31" s="779"/>
      <c r="H31" s="779"/>
      <c r="I31" s="779"/>
      <c r="J31" s="779"/>
      <c r="K31" s="779"/>
      <c r="L31" s="779"/>
      <c r="M31" s="779"/>
      <c r="N31" s="779"/>
      <c r="O31" s="779"/>
      <c r="P31" s="780"/>
      <c r="Q31" s="781">
        <v>9991</v>
      </c>
      <c r="R31" s="782"/>
      <c r="S31" s="782"/>
      <c r="T31" s="782"/>
      <c r="U31" s="782"/>
      <c r="V31" s="782">
        <v>9185</v>
      </c>
      <c r="W31" s="782"/>
      <c r="X31" s="782"/>
      <c r="Y31" s="782"/>
      <c r="Z31" s="782"/>
      <c r="AA31" s="782">
        <v>806</v>
      </c>
      <c r="AB31" s="782"/>
      <c r="AC31" s="782"/>
      <c r="AD31" s="782"/>
      <c r="AE31" s="783"/>
      <c r="AF31" s="784">
        <v>5197</v>
      </c>
      <c r="AG31" s="785"/>
      <c r="AH31" s="785"/>
      <c r="AI31" s="785"/>
      <c r="AJ31" s="786"/>
      <c r="AK31" s="830">
        <v>104</v>
      </c>
      <c r="AL31" s="831"/>
      <c r="AM31" s="831"/>
      <c r="AN31" s="831"/>
      <c r="AO31" s="831"/>
      <c r="AP31" s="831">
        <v>18512</v>
      </c>
      <c r="AQ31" s="831"/>
      <c r="AR31" s="831"/>
      <c r="AS31" s="831"/>
      <c r="AT31" s="831"/>
      <c r="AU31" s="831">
        <v>56</v>
      </c>
      <c r="AV31" s="831"/>
      <c r="AW31" s="831"/>
      <c r="AX31" s="831"/>
      <c r="AY31" s="831"/>
      <c r="AZ31" s="830" t="s">
        <v>601</v>
      </c>
      <c r="BA31" s="831"/>
      <c r="BB31" s="831"/>
      <c r="BC31" s="831"/>
      <c r="BD31" s="831"/>
      <c r="BE31" s="832" t="s">
        <v>412</v>
      </c>
      <c r="BF31" s="832"/>
      <c r="BG31" s="832"/>
      <c r="BH31" s="832"/>
      <c r="BI31" s="833"/>
      <c r="BJ31" s="232"/>
      <c r="BK31" s="232"/>
      <c r="BL31" s="232"/>
      <c r="BM31" s="232"/>
      <c r="BN31" s="232"/>
      <c r="BO31" s="240"/>
      <c r="BP31" s="240"/>
      <c r="BQ31" s="237">
        <v>25</v>
      </c>
      <c r="BR31" s="238"/>
      <c r="BS31" s="764"/>
      <c r="BT31" s="765"/>
      <c r="BU31" s="765"/>
      <c r="BV31" s="765"/>
      <c r="BW31" s="765"/>
      <c r="BX31" s="765"/>
      <c r="BY31" s="765"/>
      <c r="BZ31" s="765"/>
      <c r="CA31" s="765"/>
      <c r="CB31" s="765"/>
      <c r="CC31" s="765"/>
      <c r="CD31" s="765"/>
      <c r="CE31" s="765"/>
      <c r="CF31" s="765"/>
      <c r="CG31" s="766"/>
      <c r="CH31" s="742"/>
      <c r="CI31" s="743"/>
      <c r="CJ31" s="743"/>
      <c r="CK31" s="743"/>
      <c r="CL31" s="744"/>
      <c r="CM31" s="742"/>
      <c r="CN31" s="743"/>
      <c r="CO31" s="743"/>
      <c r="CP31" s="743"/>
      <c r="CQ31" s="744"/>
      <c r="CR31" s="742"/>
      <c r="CS31" s="743"/>
      <c r="CT31" s="743"/>
      <c r="CU31" s="743"/>
      <c r="CV31" s="744"/>
      <c r="CW31" s="742"/>
      <c r="CX31" s="743"/>
      <c r="CY31" s="743"/>
      <c r="CZ31" s="743"/>
      <c r="DA31" s="744"/>
      <c r="DB31" s="742"/>
      <c r="DC31" s="743"/>
      <c r="DD31" s="743"/>
      <c r="DE31" s="743"/>
      <c r="DF31" s="744"/>
      <c r="DG31" s="742"/>
      <c r="DH31" s="743"/>
      <c r="DI31" s="743"/>
      <c r="DJ31" s="743"/>
      <c r="DK31" s="744"/>
      <c r="DL31" s="742"/>
      <c r="DM31" s="743"/>
      <c r="DN31" s="743"/>
      <c r="DO31" s="743"/>
      <c r="DP31" s="744"/>
      <c r="DQ31" s="742"/>
      <c r="DR31" s="743"/>
      <c r="DS31" s="743"/>
      <c r="DT31" s="743"/>
      <c r="DU31" s="744"/>
      <c r="DV31" s="764"/>
      <c r="DW31" s="765"/>
      <c r="DX31" s="765"/>
      <c r="DY31" s="765"/>
      <c r="DZ31" s="777"/>
      <c r="EA31" s="230"/>
    </row>
    <row r="32" spans="1:131" ht="26.25" customHeight="1" x14ac:dyDescent="0.2">
      <c r="A32" s="241">
        <v>5</v>
      </c>
      <c r="B32" s="778" t="s">
        <v>413</v>
      </c>
      <c r="C32" s="779"/>
      <c r="D32" s="779"/>
      <c r="E32" s="779"/>
      <c r="F32" s="779"/>
      <c r="G32" s="779"/>
      <c r="H32" s="779"/>
      <c r="I32" s="779"/>
      <c r="J32" s="779"/>
      <c r="K32" s="779"/>
      <c r="L32" s="779"/>
      <c r="M32" s="779"/>
      <c r="N32" s="779"/>
      <c r="O32" s="779"/>
      <c r="P32" s="780"/>
      <c r="Q32" s="781">
        <v>14348</v>
      </c>
      <c r="R32" s="782"/>
      <c r="S32" s="782"/>
      <c r="T32" s="782"/>
      <c r="U32" s="782"/>
      <c r="V32" s="782">
        <v>14070</v>
      </c>
      <c r="W32" s="782"/>
      <c r="X32" s="782"/>
      <c r="Y32" s="782"/>
      <c r="Z32" s="782"/>
      <c r="AA32" s="782">
        <v>278</v>
      </c>
      <c r="AB32" s="782"/>
      <c r="AC32" s="782"/>
      <c r="AD32" s="782"/>
      <c r="AE32" s="783"/>
      <c r="AF32" s="784">
        <v>1504</v>
      </c>
      <c r="AG32" s="785"/>
      <c r="AH32" s="785"/>
      <c r="AI32" s="785"/>
      <c r="AJ32" s="786"/>
      <c r="AK32" s="830">
        <v>3566</v>
      </c>
      <c r="AL32" s="831"/>
      <c r="AM32" s="831"/>
      <c r="AN32" s="831"/>
      <c r="AO32" s="831"/>
      <c r="AP32" s="831">
        <v>71257</v>
      </c>
      <c r="AQ32" s="831"/>
      <c r="AR32" s="831"/>
      <c r="AS32" s="831"/>
      <c r="AT32" s="831"/>
      <c r="AU32" s="831">
        <v>30213</v>
      </c>
      <c r="AV32" s="831"/>
      <c r="AW32" s="831"/>
      <c r="AX32" s="831"/>
      <c r="AY32" s="831"/>
      <c r="AZ32" s="830" t="s">
        <v>601</v>
      </c>
      <c r="BA32" s="831"/>
      <c r="BB32" s="831"/>
      <c r="BC32" s="831"/>
      <c r="BD32" s="831"/>
      <c r="BE32" s="832" t="s">
        <v>412</v>
      </c>
      <c r="BF32" s="832"/>
      <c r="BG32" s="832"/>
      <c r="BH32" s="832"/>
      <c r="BI32" s="833"/>
      <c r="BJ32" s="232"/>
      <c r="BK32" s="232"/>
      <c r="BL32" s="232"/>
      <c r="BM32" s="232"/>
      <c r="BN32" s="232"/>
      <c r="BO32" s="240"/>
      <c r="BP32" s="240"/>
      <c r="BQ32" s="237">
        <v>26</v>
      </c>
      <c r="BR32" s="238"/>
      <c r="BS32" s="764"/>
      <c r="BT32" s="765"/>
      <c r="BU32" s="765"/>
      <c r="BV32" s="765"/>
      <c r="BW32" s="765"/>
      <c r="BX32" s="765"/>
      <c r="BY32" s="765"/>
      <c r="BZ32" s="765"/>
      <c r="CA32" s="765"/>
      <c r="CB32" s="765"/>
      <c r="CC32" s="765"/>
      <c r="CD32" s="765"/>
      <c r="CE32" s="765"/>
      <c r="CF32" s="765"/>
      <c r="CG32" s="766"/>
      <c r="CH32" s="742"/>
      <c r="CI32" s="743"/>
      <c r="CJ32" s="743"/>
      <c r="CK32" s="743"/>
      <c r="CL32" s="744"/>
      <c r="CM32" s="742"/>
      <c r="CN32" s="743"/>
      <c r="CO32" s="743"/>
      <c r="CP32" s="743"/>
      <c r="CQ32" s="744"/>
      <c r="CR32" s="742"/>
      <c r="CS32" s="743"/>
      <c r="CT32" s="743"/>
      <c r="CU32" s="743"/>
      <c r="CV32" s="744"/>
      <c r="CW32" s="742"/>
      <c r="CX32" s="743"/>
      <c r="CY32" s="743"/>
      <c r="CZ32" s="743"/>
      <c r="DA32" s="744"/>
      <c r="DB32" s="742"/>
      <c r="DC32" s="743"/>
      <c r="DD32" s="743"/>
      <c r="DE32" s="743"/>
      <c r="DF32" s="744"/>
      <c r="DG32" s="742"/>
      <c r="DH32" s="743"/>
      <c r="DI32" s="743"/>
      <c r="DJ32" s="743"/>
      <c r="DK32" s="744"/>
      <c r="DL32" s="742"/>
      <c r="DM32" s="743"/>
      <c r="DN32" s="743"/>
      <c r="DO32" s="743"/>
      <c r="DP32" s="744"/>
      <c r="DQ32" s="742"/>
      <c r="DR32" s="743"/>
      <c r="DS32" s="743"/>
      <c r="DT32" s="743"/>
      <c r="DU32" s="744"/>
      <c r="DV32" s="764"/>
      <c r="DW32" s="765"/>
      <c r="DX32" s="765"/>
      <c r="DY32" s="765"/>
      <c r="DZ32" s="777"/>
      <c r="EA32" s="230"/>
    </row>
    <row r="33" spans="1:131" ht="26.25" customHeight="1" x14ac:dyDescent="0.2">
      <c r="A33" s="241">
        <v>6</v>
      </c>
      <c r="B33" s="778" t="s">
        <v>414</v>
      </c>
      <c r="C33" s="779"/>
      <c r="D33" s="779"/>
      <c r="E33" s="779"/>
      <c r="F33" s="779"/>
      <c r="G33" s="779"/>
      <c r="H33" s="779"/>
      <c r="I33" s="779"/>
      <c r="J33" s="779"/>
      <c r="K33" s="779"/>
      <c r="L33" s="779"/>
      <c r="M33" s="779"/>
      <c r="N33" s="779"/>
      <c r="O33" s="779"/>
      <c r="P33" s="780"/>
      <c r="Q33" s="781">
        <v>1786</v>
      </c>
      <c r="R33" s="782"/>
      <c r="S33" s="782"/>
      <c r="T33" s="782"/>
      <c r="U33" s="782"/>
      <c r="V33" s="782">
        <v>1721</v>
      </c>
      <c r="W33" s="782"/>
      <c r="X33" s="782"/>
      <c r="Y33" s="782"/>
      <c r="Z33" s="782"/>
      <c r="AA33" s="782">
        <v>64</v>
      </c>
      <c r="AB33" s="782"/>
      <c r="AC33" s="782"/>
      <c r="AD33" s="782"/>
      <c r="AE33" s="783"/>
      <c r="AF33" s="784">
        <v>3970</v>
      </c>
      <c r="AG33" s="785"/>
      <c r="AH33" s="785"/>
      <c r="AI33" s="785"/>
      <c r="AJ33" s="786"/>
      <c r="AK33" s="830">
        <v>618</v>
      </c>
      <c r="AL33" s="831"/>
      <c r="AM33" s="831"/>
      <c r="AN33" s="831"/>
      <c r="AO33" s="831"/>
      <c r="AP33" s="831">
        <v>4529</v>
      </c>
      <c r="AQ33" s="831"/>
      <c r="AR33" s="831"/>
      <c r="AS33" s="831"/>
      <c r="AT33" s="831"/>
      <c r="AU33" s="831">
        <v>652</v>
      </c>
      <c r="AV33" s="831"/>
      <c r="AW33" s="831"/>
      <c r="AX33" s="831"/>
      <c r="AY33" s="831"/>
      <c r="AZ33" s="830" t="s">
        <v>601</v>
      </c>
      <c r="BA33" s="831"/>
      <c r="BB33" s="831"/>
      <c r="BC33" s="831"/>
      <c r="BD33" s="831"/>
      <c r="BE33" s="832" t="s">
        <v>412</v>
      </c>
      <c r="BF33" s="832"/>
      <c r="BG33" s="832"/>
      <c r="BH33" s="832"/>
      <c r="BI33" s="833"/>
      <c r="BJ33" s="232"/>
      <c r="BK33" s="232"/>
      <c r="BL33" s="232"/>
      <c r="BM33" s="232"/>
      <c r="BN33" s="232"/>
      <c r="BO33" s="240"/>
      <c r="BP33" s="240"/>
      <c r="BQ33" s="237">
        <v>27</v>
      </c>
      <c r="BR33" s="238"/>
      <c r="BS33" s="764"/>
      <c r="BT33" s="765"/>
      <c r="BU33" s="765"/>
      <c r="BV33" s="765"/>
      <c r="BW33" s="765"/>
      <c r="BX33" s="765"/>
      <c r="BY33" s="765"/>
      <c r="BZ33" s="765"/>
      <c r="CA33" s="765"/>
      <c r="CB33" s="765"/>
      <c r="CC33" s="765"/>
      <c r="CD33" s="765"/>
      <c r="CE33" s="765"/>
      <c r="CF33" s="765"/>
      <c r="CG33" s="766"/>
      <c r="CH33" s="742"/>
      <c r="CI33" s="743"/>
      <c r="CJ33" s="743"/>
      <c r="CK33" s="743"/>
      <c r="CL33" s="744"/>
      <c r="CM33" s="742"/>
      <c r="CN33" s="743"/>
      <c r="CO33" s="743"/>
      <c r="CP33" s="743"/>
      <c r="CQ33" s="744"/>
      <c r="CR33" s="742"/>
      <c r="CS33" s="743"/>
      <c r="CT33" s="743"/>
      <c r="CU33" s="743"/>
      <c r="CV33" s="744"/>
      <c r="CW33" s="742"/>
      <c r="CX33" s="743"/>
      <c r="CY33" s="743"/>
      <c r="CZ33" s="743"/>
      <c r="DA33" s="744"/>
      <c r="DB33" s="742"/>
      <c r="DC33" s="743"/>
      <c r="DD33" s="743"/>
      <c r="DE33" s="743"/>
      <c r="DF33" s="744"/>
      <c r="DG33" s="742"/>
      <c r="DH33" s="743"/>
      <c r="DI33" s="743"/>
      <c r="DJ33" s="743"/>
      <c r="DK33" s="744"/>
      <c r="DL33" s="742"/>
      <c r="DM33" s="743"/>
      <c r="DN33" s="743"/>
      <c r="DO33" s="743"/>
      <c r="DP33" s="744"/>
      <c r="DQ33" s="742"/>
      <c r="DR33" s="743"/>
      <c r="DS33" s="743"/>
      <c r="DT33" s="743"/>
      <c r="DU33" s="744"/>
      <c r="DV33" s="764"/>
      <c r="DW33" s="765"/>
      <c r="DX33" s="765"/>
      <c r="DY33" s="765"/>
      <c r="DZ33" s="777"/>
      <c r="EA33" s="230"/>
    </row>
    <row r="34" spans="1:131" ht="26.25" customHeight="1" x14ac:dyDescent="0.2">
      <c r="A34" s="241">
        <v>7</v>
      </c>
      <c r="B34" s="778"/>
      <c r="C34" s="779"/>
      <c r="D34" s="779"/>
      <c r="E34" s="779"/>
      <c r="F34" s="779"/>
      <c r="G34" s="779"/>
      <c r="H34" s="779"/>
      <c r="I34" s="779"/>
      <c r="J34" s="779"/>
      <c r="K34" s="779"/>
      <c r="L34" s="779"/>
      <c r="M34" s="779"/>
      <c r="N34" s="779"/>
      <c r="O34" s="779"/>
      <c r="P34" s="780"/>
      <c r="Q34" s="781"/>
      <c r="R34" s="782"/>
      <c r="S34" s="782"/>
      <c r="T34" s="782"/>
      <c r="U34" s="782"/>
      <c r="V34" s="782"/>
      <c r="W34" s="782"/>
      <c r="X34" s="782"/>
      <c r="Y34" s="782"/>
      <c r="Z34" s="782"/>
      <c r="AA34" s="782"/>
      <c r="AB34" s="782"/>
      <c r="AC34" s="782"/>
      <c r="AD34" s="782"/>
      <c r="AE34" s="783"/>
      <c r="AF34" s="784"/>
      <c r="AG34" s="785"/>
      <c r="AH34" s="785"/>
      <c r="AI34" s="785"/>
      <c r="AJ34" s="786"/>
      <c r="AK34" s="830"/>
      <c r="AL34" s="831"/>
      <c r="AM34" s="831"/>
      <c r="AN34" s="831"/>
      <c r="AO34" s="831"/>
      <c r="AP34" s="831"/>
      <c r="AQ34" s="831"/>
      <c r="AR34" s="831"/>
      <c r="AS34" s="831"/>
      <c r="AT34" s="831"/>
      <c r="AU34" s="831"/>
      <c r="AV34" s="831"/>
      <c r="AW34" s="831"/>
      <c r="AX34" s="831"/>
      <c r="AY34" s="831"/>
      <c r="AZ34" s="830"/>
      <c r="BA34" s="831"/>
      <c r="BB34" s="831"/>
      <c r="BC34" s="831"/>
      <c r="BD34" s="831"/>
      <c r="BE34" s="832"/>
      <c r="BF34" s="832"/>
      <c r="BG34" s="832"/>
      <c r="BH34" s="832"/>
      <c r="BI34" s="833"/>
      <c r="BJ34" s="232"/>
      <c r="BK34" s="232"/>
      <c r="BL34" s="232"/>
      <c r="BM34" s="232"/>
      <c r="BN34" s="232"/>
      <c r="BO34" s="240"/>
      <c r="BP34" s="240"/>
      <c r="BQ34" s="237">
        <v>28</v>
      </c>
      <c r="BR34" s="238"/>
      <c r="BS34" s="764"/>
      <c r="BT34" s="765"/>
      <c r="BU34" s="765"/>
      <c r="BV34" s="765"/>
      <c r="BW34" s="765"/>
      <c r="BX34" s="765"/>
      <c r="BY34" s="765"/>
      <c r="BZ34" s="765"/>
      <c r="CA34" s="765"/>
      <c r="CB34" s="765"/>
      <c r="CC34" s="765"/>
      <c r="CD34" s="765"/>
      <c r="CE34" s="765"/>
      <c r="CF34" s="765"/>
      <c r="CG34" s="766"/>
      <c r="CH34" s="742"/>
      <c r="CI34" s="743"/>
      <c r="CJ34" s="743"/>
      <c r="CK34" s="743"/>
      <c r="CL34" s="744"/>
      <c r="CM34" s="742"/>
      <c r="CN34" s="743"/>
      <c r="CO34" s="743"/>
      <c r="CP34" s="743"/>
      <c r="CQ34" s="744"/>
      <c r="CR34" s="742"/>
      <c r="CS34" s="743"/>
      <c r="CT34" s="743"/>
      <c r="CU34" s="743"/>
      <c r="CV34" s="744"/>
      <c r="CW34" s="742"/>
      <c r="CX34" s="743"/>
      <c r="CY34" s="743"/>
      <c r="CZ34" s="743"/>
      <c r="DA34" s="744"/>
      <c r="DB34" s="742"/>
      <c r="DC34" s="743"/>
      <c r="DD34" s="743"/>
      <c r="DE34" s="743"/>
      <c r="DF34" s="744"/>
      <c r="DG34" s="742"/>
      <c r="DH34" s="743"/>
      <c r="DI34" s="743"/>
      <c r="DJ34" s="743"/>
      <c r="DK34" s="744"/>
      <c r="DL34" s="742"/>
      <c r="DM34" s="743"/>
      <c r="DN34" s="743"/>
      <c r="DO34" s="743"/>
      <c r="DP34" s="744"/>
      <c r="DQ34" s="742"/>
      <c r="DR34" s="743"/>
      <c r="DS34" s="743"/>
      <c r="DT34" s="743"/>
      <c r="DU34" s="744"/>
      <c r="DV34" s="764"/>
      <c r="DW34" s="765"/>
      <c r="DX34" s="765"/>
      <c r="DY34" s="765"/>
      <c r="DZ34" s="777"/>
      <c r="EA34" s="230"/>
    </row>
    <row r="35" spans="1:131" ht="26.25" customHeight="1" x14ac:dyDescent="0.2">
      <c r="A35" s="241">
        <v>8</v>
      </c>
      <c r="B35" s="778"/>
      <c r="C35" s="779"/>
      <c r="D35" s="779"/>
      <c r="E35" s="779"/>
      <c r="F35" s="779"/>
      <c r="G35" s="779"/>
      <c r="H35" s="779"/>
      <c r="I35" s="779"/>
      <c r="J35" s="779"/>
      <c r="K35" s="779"/>
      <c r="L35" s="779"/>
      <c r="M35" s="779"/>
      <c r="N35" s="779"/>
      <c r="O35" s="779"/>
      <c r="P35" s="780"/>
      <c r="Q35" s="781"/>
      <c r="R35" s="782"/>
      <c r="S35" s="782"/>
      <c r="T35" s="782"/>
      <c r="U35" s="782"/>
      <c r="V35" s="782"/>
      <c r="W35" s="782"/>
      <c r="X35" s="782"/>
      <c r="Y35" s="782"/>
      <c r="Z35" s="782"/>
      <c r="AA35" s="782"/>
      <c r="AB35" s="782"/>
      <c r="AC35" s="782"/>
      <c r="AD35" s="782"/>
      <c r="AE35" s="783"/>
      <c r="AF35" s="784"/>
      <c r="AG35" s="785"/>
      <c r="AH35" s="785"/>
      <c r="AI35" s="785"/>
      <c r="AJ35" s="786"/>
      <c r="AK35" s="830"/>
      <c r="AL35" s="831"/>
      <c r="AM35" s="831"/>
      <c r="AN35" s="831"/>
      <c r="AO35" s="831"/>
      <c r="AP35" s="831"/>
      <c r="AQ35" s="831"/>
      <c r="AR35" s="831"/>
      <c r="AS35" s="831"/>
      <c r="AT35" s="831"/>
      <c r="AU35" s="831"/>
      <c r="AV35" s="831"/>
      <c r="AW35" s="831"/>
      <c r="AX35" s="831"/>
      <c r="AY35" s="831"/>
      <c r="AZ35" s="834"/>
      <c r="BA35" s="834"/>
      <c r="BB35" s="834"/>
      <c r="BC35" s="834"/>
      <c r="BD35" s="834"/>
      <c r="BE35" s="832"/>
      <c r="BF35" s="832"/>
      <c r="BG35" s="832"/>
      <c r="BH35" s="832"/>
      <c r="BI35" s="833"/>
      <c r="BJ35" s="232"/>
      <c r="BK35" s="232"/>
      <c r="BL35" s="232"/>
      <c r="BM35" s="232"/>
      <c r="BN35" s="232"/>
      <c r="BO35" s="240"/>
      <c r="BP35" s="240"/>
      <c r="BQ35" s="237">
        <v>29</v>
      </c>
      <c r="BR35" s="238"/>
      <c r="BS35" s="764"/>
      <c r="BT35" s="765"/>
      <c r="BU35" s="765"/>
      <c r="BV35" s="765"/>
      <c r="BW35" s="765"/>
      <c r="BX35" s="765"/>
      <c r="BY35" s="765"/>
      <c r="BZ35" s="765"/>
      <c r="CA35" s="765"/>
      <c r="CB35" s="765"/>
      <c r="CC35" s="765"/>
      <c r="CD35" s="765"/>
      <c r="CE35" s="765"/>
      <c r="CF35" s="765"/>
      <c r="CG35" s="766"/>
      <c r="CH35" s="742"/>
      <c r="CI35" s="743"/>
      <c r="CJ35" s="743"/>
      <c r="CK35" s="743"/>
      <c r="CL35" s="744"/>
      <c r="CM35" s="742"/>
      <c r="CN35" s="743"/>
      <c r="CO35" s="743"/>
      <c r="CP35" s="743"/>
      <c r="CQ35" s="744"/>
      <c r="CR35" s="742"/>
      <c r="CS35" s="743"/>
      <c r="CT35" s="743"/>
      <c r="CU35" s="743"/>
      <c r="CV35" s="744"/>
      <c r="CW35" s="742"/>
      <c r="CX35" s="743"/>
      <c r="CY35" s="743"/>
      <c r="CZ35" s="743"/>
      <c r="DA35" s="744"/>
      <c r="DB35" s="742"/>
      <c r="DC35" s="743"/>
      <c r="DD35" s="743"/>
      <c r="DE35" s="743"/>
      <c r="DF35" s="744"/>
      <c r="DG35" s="742"/>
      <c r="DH35" s="743"/>
      <c r="DI35" s="743"/>
      <c r="DJ35" s="743"/>
      <c r="DK35" s="744"/>
      <c r="DL35" s="742"/>
      <c r="DM35" s="743"/>
      <c r="DN35" s="743"/>
      <c r="DO35" s="743"/>
      <c r="DP35" s="744"/>
      <c r="DQ35" s="742"/>
      <c r="DR35" s="743"/>
      <c r="DS35" s="743"/>
      <c r="DT35" s="743"/>
      <c r="DU35" s="744"/>
      <c r="DV35" s="764"/>
      <c r="DW35" s="765"/>
      <c r="DX35" s="765"/>
      <c r="DY35" s="765"/>
      <c r="DZ35" s="777"/>
      <c r="EA35" s="230"/>
    </row>
    <row r="36" spans="1:131" ht="26.25" customHeight="1" x14ac:dyDescent="0.2">
      <c r="A36" s="241">
        <v>9</v>
      </c>
      <c r="B36" s="778"/>
      <c r="C36" s="779"/>
      <c r="D36" s="779"/>
      <c r="E36" s="779"/>
      <c r="F36" s="779"/>
      <c r="G36" s="779"/>
      <c r="H36" s="779"/>
      <c r="I36" s="779"/>
      <c r="J36" s="779"/>
      <c r="K36" s="779"/>
      <c r="L36" s="779"/>
      <c r="M36" s="779"/>
      <c r="N36" s="779"/>
      <c r="O36" s="779"/>
      <c r="P36" s="780"/>
      <c r="Q36" s="781"/>
      <c r="R36" s="782"/>
      <c r="S36" s="782"/>
      <c r="T36" s="782"/>
      <c r="U36" s="782"/>
      <c r="V36" s="782"/>
      <c r="W36" s="782"/>
      <c r="X36" s="782"/>
      <c r="Y36" s="782"/>
      <c r="Z36" s="782"/>
      <c r="AA36" s="782"/>
      <c r="AB36" s="782"/>
      <c r="AC36" s="782"/>
      <c r="AD36" s="782"/>
      <c r="AE36" s="783"/>
      <c r="AF36" s="784"/>
      <c r="AG36" s="785"/>
      <c r="AH36" s="785"/>
      <c r="AI36" s="785"/>
      <c r="AJ36" s="786"/>
      <c r="AK36" s="830"/>
      <c r="AL36" s="831"/>
      <c r="AM36" s="831"/>
      <c r="AN36" s="831"/>
      <c r="AO36" s="831"/>
      <c r="AP36" s="831"/>
      <c r="AQ36" s="831"/>
      <c r="AR36" s="831"/>
      <c r="AS36" s="831"/>
      <c r="AT36" s="831"/>
      <c r="AU36" s="831"/>
      <c r="AV36" s="831"/>
      <c r="AW36" s="831"/>
      <c r="AX36" s="831"/>
      <c r="AY36" s="831"/>
      <c r="AZ36" s="834"/>
      <c r="BA36" s="834"/>
      <c r="BB36" s="834"/>
      <c r="BC36" s="834"/>
      <c r="BD36" s="834"/>
      <c r="BE36" s="832"/>
      <c r="BF36" s="832"/>
      <c r="BG36" s="832"/>
      <c r="BH36" s="832"/>
      <c r="BI36" s="833"/>
      <c r="BJ36" s="232"/>
      <c r="BK36" s="232"/>
      <c r="BL36" s="232"/>
      <c r="BM36" s="232"/>
      <c r="BN36" s="232"/>
      <c r="BO36" s="240"/>
      <c r="BP36" s="240"/>
      <c r="BQ36" s="237">
        <v>30</v>
      </c>
      <c r="BR36" s="238"/>
      <c r="BS36" s="764"/>
      <c r="BT36" s="765"/>
      <c r="BU36" s="765"/>
      <c r="BV36" s="765"/>
      <c r="BW36" s="765"/>
      <c r="BX36" s="765"/>
      <c r="BY36" s="765"/>
      <c r="BZ36" s="765"/>
      <c r="CA36" s="765"/>
      <c r="CB36" s="765"/>
      <c r="CC36" s="765"/>
      <c r="CD36" s="765"/>
      <c r="CE36" s="765"/>
      <c r="CF36" s="765"/>
      <c r="CG36" s="766"/>
      <c r="CH36" s="742"/>
      <c r="CI36" s="743"/>
      <c r="CJ36" s="743"/>
      <c r="CK36" s="743"/>
      <c r="CL36" s="744"/>
      <c r="CM36" s="742"/>
      <c r="CN36" s="743"/>
      <c r="CO36" s="743"/>
      <c r="CP36" s="743"/>
      <c r="CQ36" s="744"/>
      <c r="CR36" s="742"/>
      <c r="CS36" s="743"/>
      <c r="CT36" s="743"/>
      <c r="CU36" s="743"/>
      <c r="CV36" s="744"/>
      <c r="CW36" s="742"/>
      <c r="CX36" s="743"/>
      <c r="CY36" s="743"/>
      <c r="CZ36" s="743"/>
      <c r="DA36" s="744"/>
      <c r="DB36" s="742"/>
      <c r="DC36" s="743"/>
      <c r="DD36" s="743"/>
      <c r="DE36" s="743"/>
      <c r="DF36" s="744"/>
      <c r="DG36" s="742"/>
      <c r="DH36" s="743"/>
      <c r="DI36" s="743"/>
      <c r="DJ36" s="743"/>
      <c r="DK36" s="744"/>
      <c r="DL36" s="742"/>
      <c r="DM36" s="743"/>
      <c r="DN36" s="743"/>
      <c r="DO36" s="743"/>
      <c r="DP36" s="744"/>
      <c r="DQ36" s="742"/>
      <c r="DR36" s="743"/>
      <c r="DS36" s="743"/>
      <c r="DT36" s="743"/>
      <c r="DU36" s="744"/>
      <c r="DV36" s="764"/>
      <c r="DW36" s="765"/>
      <c r="DX36" s="765"/>
      <c r="DY36" s="765"/>
      <c r="DZ36" s="777"/>
      <c r="EA36" s="230"/>
    </row>
    <row r="37" spans="1:131" ht="26.25" customHeight="1" x14ac:dyDescent="0.2">
      <c r="A37" s="241">
        <v>10</v>
      </c>
      <c r="B37" s="778"/>
      <c r="C37" s="779"/>
      <c r="D37" s="779"/>
      <c r="E37" s="779"/>
      <c r="F37" s="779"/>
      <c r="G37" s="779"/>
      <c r="H37" s="779"/>
      <c r="I37" s="779"/>
      <c r="J37" s="779"/>
      <c r="K37" s="779"/>
      <c r="L37" s="779"/>
      <c r="M37" s="779"/>
      <c r="N37" s="779"/>
      <c r="O37" s="779"/>
      <c r="P37" s="780"/>
      <c r="Q37" s="781"/>
      <c r="R37" s="782"/>
      <c r="S37" s="782"/>
      <c r="T37" s="782"/>
      <c r="U37" s="782"/>
      <c r="V37" s="782"/>
      <c r="W37" s="782"/>
      <c r="X37" s="782"/>
      <c r="Y37" s="782"/>
      <c r="Z37" s="782"/>
      <c r="AA37" s="782"/>
      <c r="AB37" s="782"/>
      <c r="AC37" s="782"/>
      <c r="AD37" s="782"/>
      <c r="AE37" s="783"/>
      <c r="AF37" s="784"/>
      <c r="AG37" s="785"/>
      <c r="AH37" s="785"/>
      <c r="AI37" s="785"/>
      <c r="AJ37" s="786"/>
      <c r="AK37" s="830"/>
      <c r="AL37" s="831"/>
      <c r="AM37" s="831"/>
      <c r="AN37" s="831"/>
      <c r="AO37" s="831"/>
      <c r="AP37" s="831"/>
      <c r="AQ37" s="831"/>
      <c r="AR37" s="831"/>
      <c r="AS37" s="831"/>
      <c r="AT37" s="831"/>
      <c r="AU37" s="831"/>
      <c r="AV37" s="831"/>
      <c r="AW37" s="831"/>
      <c r="AX37" s="831"/>
      <c r="AY37" s="831"/>
      <c r="AZ37" s="834"/>
      <c r="BA37" s="834"/>
      <c r="BB37" s="834"/>
      <c r="BC37" s="834"/>
      <c r="BD37" s="834"/>
      <c r="BE37" s="832"/>
      <c r="BF37" s="832"/>
      <c r="BG37" s="832"/>
      <c r="BH37" s="832"/>
      <c r="BI37" s="833"/>
      <c r="BJ37" s="232"/>
      <c r="BK37" s="232"/>
      <c r="BL37" s="232"/>
      <c r="BM37" s="232"/>
      <c r="BN37" s="232"/>
      <c r="BO37" s="240"/>
      <c r="BP37" s="240"/>
      <c r="BQ37" s="237">
        <v>31</v>
      </c>
      <c r="BR37" s="238"/>
      <c r="BS37" s="764"/>
      <c r="BT37" s="765"/>
      <c r="BU37" s="765"/>
      <c r="BV37" s="765"/>
      <c r="BW37" s="765"/>
      <c r="BX37" s="765"/>
      <c r="BY37" s="765"/>
      <c r="BZ37" s="765"/>
      <c r="CA37" s="765"/>
      <c r="CB37" s="765"/>
      <c r="CC37" s="765"/>
      <c r="CD37" s="765"/>
      <c r="CE37" s="765"/>
      <c r="CF37" s="765"/>
      <c r="CG37" s="766"/>
      <c r="CH37" s="742"/>
      <c r="CI37" s="743"/>
      <c r="CJ37" s="743"/>
      <c r="CK37" s="743"/>
      <c r="CL37" s="744"/>
      <c r="CM37" s="742"/>
      <c r="CN37" s="743"/>
      <c r="CO37" s="743"/>
      <c r="CP37" s="743"/>
      <c r="CQ37" s="744"/>
      <c r="CR37" s="742"/>
      <c r="CS37" s="743"/>
      <c r="CT37" s="743"/>
      <c r="CU37" s="743"/>
      <c r="CV37" s="744"/>
      <c r="CW37" s="742"/>
      <c r="CX37" s="743"/>
      <c r="CY37" s="743"/>
      <c r="CZ37" s="743"/>
      <c r="DA37" s="744"/>
      <c r="DB37" s="742"/>
      <c r="DC37" s="743"/>
      <c r="DD37" s="743"/>
      <c r="DE37" s="743"/>
      <c r="DF37" s="744"/>
      <c r="DG37" s="742"/>
      <c r="DH37" s="743"/>
      <c r="DI37" s="743"/>
      <c r="DJ37" s="743"/>
      <c r="DK37" s="744"/>
      <c r="DL37" s="742"/>
      <c r="DM37" s="743"/>
      <c r="DN37" s="743"/>
      <c r="DO37" s="743"/>
      <c r="DP37" s="744"/>
      <c r="DQ37" s="742"/>
      <c r="DR37" s="743"/>
      <c r="DS37" s="743"/>
      <c r="DT37" s="743"/>
      <c r="DU37" s="744"/>
      <c r="DV37" s="764"/>
      <c r="DW37" s="765"/>
      <c r="DX37" s="765"/>
      <c r="DY37" s="765"/>
      <c r="DZ37" s="777"/>
      <c r="EA37" s="230"/>
    </row>
    <row r="38" spans="1:131" ht="26.25" customHeight="1" x14ac:dyDescent="0.2">
      <c r="A38" s="241">
        <v>11</v>
      </c>
      <c r="B38" s="778"/>
      <c r="C38" s="779"/>
      <c r="D38" s="779"/>
      <c r="E38" s="779"/>
      <c r="F38" s="779"/>
      <c r="G38" s="779"/>
      <c r="H38" s="779"/>
      <c r="I38" s="779"/>
      <c r="J38" s="779"/>
      <c r="K38" s="779"/>
      <c r="L38" s="779"/>
      <c r="M38" s="779"/>
      <c r="N38" s="779"/>
      <c r="O38" s="779"/>
      <c r="P38" s="780"/>
      <c r="Q38" s="781"/>
      <c r="R38" s="782"/>
      <c r="S38" s="782"/>
      <c r="T38" s="782"/>
      <c r="U38" s="782"/>
      <c r="V38" s="782"/>
      <c r="W38" s="782"/>
      <c r="X38" s="782"/>
      <c r="Y38" s="782"/>
      <c r="Z38" s="782"/>
      <c r="AA38" s="782"/>
      <c r="AB38" s="782"/>
      <c r="AC38" s="782"/>
      <c r="AD38" s="782"/>
      <c r="AE38" s="783"/>
      <c r="AF38" s="784"/>
      <c r="AG38" s="785"/>
      <c r="AH38" s="785"/>
      <c r="AI38" s="785"/>
      <c r="AJ38" s="786"/>
      <c r="AK38" s="830"/>
      <c r="AL38" s="831"/>
      <c r="AM38" s="831"/>
      <c r="AN38" s="831"/>
      <c r="AO38" s="831"/>
      <c r="AP38" s="831"/>
      <c r="AQ38" s="831"/>
      <c r="AR38" s="831"/>
      <c r="AS38" s="831"/>
      <c r="AT38" s="831"/>
      <c r="AU38" s="831"/>
      <c r="AV38" s="831"/>
      <c r="AW38" s="831"/>
      <c r="AX38" s="831"/>
      <c r="AY38" s="831"/>
      <c r="AZ38" s="834"/>
      <c r="BA38" s="834"/>
      <c r="BB38" s="834"/>
      <c r="BC38" s="834"/>
      <c r="BD38" s="834"/>
      <c r="BE38" s="832"/>
      <c r="BF38" s="832"/>
      <c r="BG38" s="832"/>
      <c r="BH38" s="832"/>
      <c r="BI38" s="833"/>
      <c r="BJ38" s="232"/>
      <c r="BK38" s="232"/>
      <c r="BL38" s="232"/>
      <c r="BM38" s="232"/>
      <c r="BN38" s="232"/>
      <c r="BO38" s="240"/>
      <c r="BP38" s="240"/>
      <c r="BQ38" s="237">
        <v>32</v>
      </c>
      <c r="BR38" s="238"/>
      <c r="BS38" s="764"/>
      <c r="BT38" s="765"/>
      <c r="BU38" s="765"/>
      <c r="BV38" s="765"/>
      <c r="BW38" s="765"/>
      <c r="BX38" s="765"/>
      <c r="BY38" s="765"/>
      <c r="BZ38" s="765"/>
      <c r="CA38" s="765"/>
      <c r="CB38" s="765"/>
      <c r="CC38" s="765"/>
      <c r="CD38" s="765"/>
      <c r="CE38" s="765"/>
      <c r="CF38" s="765"/>
      <c r="CG38" s="766"/>
      <c r="CH38" s="742"/>
      <c r="CI38" s="743"/>
      <c r="CJ38" s="743"/>
      <c r="CK38" s="743"/>
      <c r="CL38" s="744"/>
      <c r="CM38" s="742"/>
      <c r="CN38" s="743"/>
      <c r="CO38" s="743"/>
      <c r="CP38" s="743"/>
      <c r="CQ38" s="744"/>
      <c r="CR38" s="742"/>
      <c r="CS38" s="743"/>
      <c r="CT38" s="743"/>
      <c r="CU38" s="743"/>
      <c r="CV38" s="744"/>
      <c r="CW38" s="742"/>
      <c r="CX38" s="743"/>
      <c r="CY38" s="743"/>
      <c r="CZ38" s="743"/>
      <c r="DA38" s="744"/>
      <c r="DB38" s="742"/>
      <c r="DC38" s="743"/>
      <c r="DD38" s="743"/>
      <c r="DE38" s="743"/>
      <c r="DF38" s="744"/>
      <c r="DG38" s="742"/>
      <c r="DH38" s="743"/>
      <c r="DI38" s="743"/>
      <c r="DJ38" s="743"/>
      <c r="DK38" s="744"/>
      <c r="DL38" s="742"/>
      <c r="DM38" s="743"/>
      <c r="DN38" s="743"/>
      <c r="DO38" s="743"/>
      <c r="DP38" s="744"/>
      <c r="DQ38" s="742"/>
      <c r="DR38" s="743"/>
      <c r="DS38" s="743"/>
      <c r="DT38" s="743"/>
      <c r="DU38" s="744"/>
      <c r="DV38" s="764"/>
      <c r="DW38" s="765"/>
      <c r="DX38" s="765"/>
      <c r="DY38" s="765"/>
      <c r="DZ38" s="777"/>
      <c r="EA38" s="230"/>
    </row>
    <row r="39" spans="1:131" ht="26.25" customHeight="1" x14ac:dyDescent="0.2">
      <c r="A39" s="241">
        <v>12</v>
      </c>
      <c r="B39" s="778"/>
      <c r="C39" s="779"/>
      <c r="D39" s="779"/>
      <c r="E39" s="779"/>
      <c r="F39" s="779"/>
      <c r="G39" s="779"/>
      <c r="H39" s="779"/>
      <c r="I39" s="779"/>
      <c r="J39" s="779"/>
      <c r="K39" s="779"/>
      <c r="L39" s="779"/>
      <c r="M39" s="779"/>
      <c r="N39" s="779"/>
      <c r="O39" s="779"/>
      <c r="P39" s="780"/>
      <c r="Q39" s="781"/>
      <c r="R39" s="782"/>
      <c r="S39" s="782"/>
      <c r="T39" s="782"/>
      <c r="U39" s="782"/>
      <c r="V39" s="782"/>
      <c r="W39" s="782"/>
      <c r="X39" s="782"/>
      <c r="Y39" s="782"/>
      <c r="Z39" s="782"/>
      <c r="AA39" s="782"/>
      <c r="AB39" s="782"/>
      <c r="AC39" s="782"/>
      <c r="AD39" s="782"/>
      <c r="AE39" s="783"/>
      <c r="AF39" s="784"/>
      <c r="AG39" s="785"/>
      <c r="AH39" s="785"/>
      <c r="AI39" s="785"/>
      <c r="AJ39" s="786"/>
      <c r="AK39" s="830"/>
      <c r="AL39" s="831"/>
      <c r="AM39" s="831"/>
      <c r="AN39" s="831"/>
      <c r="AO39" s="831"/>
      <c r="AP39" s="831"/>
      <c r="AQ39" s="831"/>
      <c r="AR39" s="831"/>
      <c r="AS39" s="831"/>
      <c r="AT39" s="831"/>
      <c r="AU39" s="831"/>
      <c r="AV39" s="831"/>
      <c r="AW39" s="831"/>
      <c r="AX39" s="831"/>
      <c r="AY39" s="831"/>
      <c r="AZ39" s="834"/>
      <c r="BA39" s="834"/>
      <c r="BB39" s="834"/>
      <c r="BC39" s="834"/>
      <c r="BD39" s="834"/>
      <c r="BE39" s="832"/>
      <c r="BF39" s="832"/>
      <c r="BG39" s="832"/>
      <c r="BH39" s="832"/>
      <c r="BI39" s="833"/>
      <c r="BJ39" s="232"/>
      <c r="BK39" s="232"/>
      <c r="BL39" s="232"/>
      <c r="BM39" s="232"/>
      <c r="BN39" s="232"/>
      <c r="BO39" s="240"/>
      <c r="BP39" s="240"/>
      <c r="BQ39" s="237">
        <v>33</v>
      </c>
      <c r="BR39" s="238"/>
      <c r="BS39" s="764"/>
      <c r="BT39" s="765"/>
      <c r="BU39" s="765"/>
      <c r="BV39" s="765"/>
      <c r="BW39" s="765"/>
      <c r="BX39" s="765"/>
      <c r="BY39" s="765"/>
      <c r="BZ39" s="765"/>
      <c r="CA39" s="765"/>
      <c r="CB39" s="765"/>
      <c r="CC39" s="765"/>
      <c r="CD39" s="765"/>
      <c r="CE39" s="765"/>
      <c r="CF39" s="765"/>
      <c r="CG39" s="766"/>
      <c r="CH39" s="742"/>
      <c r="CI39" s="743"/>
      <c r="CJ39" s="743"/>
      <c r="CK39" s="743"/>
      <c r="CL39" s="744"/>
      <c r="CM39" s="742"/>
      <c r="CN39" s="743"/>
      <c r="CO39" s="743"/>
      <c r="CP39" s="743"/>
      <c r="CQ39" s="744"/>
      <c r="CR39" s="742"/>
      <c r="CS39" s="743"/>
      <c r="CT39" s="743"/>
      <c r="CU39" s="743"/>
      <c r="CV39" s="744"/>
      <c r="CW39" s="742"/>
      <c r="CX39" s="743"/>
      <c r="CY39" s="743"/>
      <c r="CZ39" s="743"/>
      <c r="DA39" s="744"/>
      <c r="DB39" s="742"/>
      <c r="DC39" s="743"/>
      <c r="DD39" s="743"/>
      <c r="DE39" s="743"/>
      <c r="DF39" s="744"/>
      <c r="DG39" s="742"/>
      <c r="DH39" s="743"/>
      <c r="DI39" s="743"/>
      <c r="DJ39" s="743"/>
      <c r="DK39" s="744"/>
      <c r="DL39" s="742"/>
      <c r="DM39" s="743"/>
      <c r="DN39" s="743"/>
      <c r="DO39" s="743"/>
      <c r="DP39" s="744"/>
      <c r="DQ39" s="742"/>
      <c r="DR39" s="743"/>
      <c r="DS39" s="743"/>
      <c r="DT39" s="743"/>
      <c r="DU39" s="744"/>
      <c r="DV39" s="764"/>
      <c r="DW39" s="765"/>
      <c r="DX39" s="765"/>
      <c r="DY39" s="765"/>
      <c r="DZ39" s="777"/>
      <c r="EA39" s="230"/>
    </row>
    <row r="40" spans="1:131" ht="26.25" customHeight="1" x14ac:dyDescent="0.2">
      <c r="A40" s="237">
        <v>13</v>
      </c>
      <c r="B40" s="778"/>
      <c r="C40" s="779"/>
      <c r="D40" s="779"/>
      <c r="E40" s="779"/>
      <c r="F40" s="779"/>
      <c r="G40" s="779"/>
      <c r="H40" s="779"/>
      <c r="I40" s="779"/>
      <c r="J40" s="779"/>
      <c r="K40" s="779"/>
      <c r="L40" s="779"/>
      <c r="M40" s="779"/>
      <c r="N40" s="779"/>
      <c r="O40" s="779"/>
      <c r="P40" s="780"/>
      <c r="Q40" s="781"/>
      <c r="R40" s="782"/>
      <c r="S40" s="782"/>
      <c r="T40" s="782"/>
      <c r="U40" s="782"/>
      <c r="V40" s="782"/>
      <c r="W40" s="782"/>
      <c r="X40" s="782"/>
      <c r="Y40" s="782"/>
      <c r="Z40" s="782"/>
      <c r="AA40" s="782"/>
      <c r="AB40" s="782"/>
      <c r="AC40" s="782"/>
      <c r="AD40" s="782"/>
      <c r="AE40" s="783"/>
      <c r="AF40" s="784"/>
      <c r="AG40" s="785"/>
      <c r="AH40" s="785"/>
      <c r="AI40" s="785"/>
      <c r="AJ40" s="786"/>
      <c r="AK40" s="830"/>
      <c r="AL40" s="831"/>
      <c r="AM40" s="831"/>
      <c r="AN40" s="831"/>
      <c r="AO40" s="831"/>
      <c r="AP40" s="831"/>
      <c r="AQ40" s="831"/>
      <c r="AR40" s="831"/>
      <c r="AS40" s="831"/>
      <c r="AT40" s="831"/>
      <c r="AU40" s="831"/>
      <c r="AV40" s="831"/>
      <c r="AW40" s="831"/>
      <c r="AX40" s="831"/>
      <c r="AY40" s="831"/>
      <c r="AZ40" s="834"/>
      <c r="BA40" s="834"/>
      <c r="BB40" s="834"/>
      <c r="BC40" s="834"/>
      <c r="BD40" s="834"/>
      <c r="BE40" s="832"/>
      <c r="BF40" s="832"/>
      <c r="BG40" s="832"/>
      <c r="BH40" s="832"/>
      <c r="BI40" s="833"/>
      <c r="BJ40" s="232"/>
      <c r="BK40" s="232"/>
      <c r="BL40" s="232"/>
      <c r="BM40" s="232"/>
      <c r="BN40" s="232"/>
      <c r="BO40" s="240"/>
      <c r="BP40" s="240"/>
      <c r="BQ40" s="237">
        <v>34</v>
      </c>
      <c r="BR40" s="238"/>
      <c r="BS40" s="764"/>
      <c r="BT40" s="765"/>
      <c r="BU40" s="765"/>
      <c r="BV40" s="765"/>
      <c r="BW40" s="765"/>
      <c r="BX40" s="765"/>
      <c r="BY40" s="765"/>
      <c r="BZ40" s="765"/>
      <c r="CA40" s="765"/>
      <c r="CB40" s="765"/>
      <c r="CC40" s="765"/>
      <c r="CD40" s="765"/>
      <c r="CE40" s="765"/>
      <c r="CF40" s="765"/>
      <c r="CG40" s="766"/>
      <c r="CH40" s="742"/>
      <c r="CI40" s="743"/>
      <c r="CJ40" s="743"/>
      <c r="CK40" s="743"/>
      <c r="CL40" s="744"/>
      <c r="CM40" s="742"/>
      <c r="CN40" s="743"/>
      <c r="CO40" s="743"/>
      <c r="CP40" s="743"/>
      <c r="CQ40" s="744"/>
      <c r="CR40" s="742"/>
      <c r="CS40" s="743"/>
      <c r="CT40" s="743"/>
      <c r="CU40" s="743"/>
      <c r="CV40" s="744"/>
      <c r="CW40" s="742"/>
      <c r="CX40" s="743"/>
      <c r="CY40" s="743"/>
      <c r="CZ40" s="743"/>
      <c r="DA40" s="744"/>
      <c r="DB40" s="742"/>
      <c r="DC40" s="743"/>
      <c r="DD40" s="743"/>
      <c r="DE40" s="743"/>
      <c r="DF40" s="744"/>
      <c r="DG40" s="742"/>
      <c r="DH40" s="743"/>
      <c r="DI40" s="743"/>
      <c r="DJ40" s="743"/>
      <c r="DK40" s="744"/>
      <c r="DL40" s="742"/>
      <c r="DM40" s="743"/>
      <c r="DN40" s="743"/>
      <c r="DO40" s="743"/>
      <c r="DP40" s="744"/>
      <c r="DQ40" s="742"/>
      <c r="DR40" s="743"/>
      <c r="DS40" s="743"/>
      <c r="DT40" s="743"/>
      <c r="DU40" s="744"/>
      <c r="DV40" s="764"/>
      <c r="DW40" s="765"/>
      <c r="DX40" s="765"/>
      <c r="DY40" s="765"/>
      <c r="DZ40" s="777"/>
      <c r="EA40" s="230"/>
    </row>
    <row r="41" spans="1:131" ht="26.25" customHeight="1" x14ac:dyDescent="0.2">
      <c r="A41" s="237">
        <v>14</v>
      </c>
      <c r="B41" s="778"/>
      <c r="C41" s="779"/>
      <c r="D41" s="779"/>
      <c r="E41" s="779"/>
      <c r="F41" s="779"/>
      <c r="G41" s="779"/>
      <c r="H41" s="779"/>
      <c r="I41" s="779"/>
      <c r="J41" s="779"/>
      <c r="K41" s="779"/>
      <c r="L41" s="779"/>
      <c r="M41" s="779"/>
      <c r="N41" s="779"/>
      <c r="O41" s="779"/>
      <c r="P41" s="780"/>
      <c r="Q41" s="781"/>
      <c r="R41" s="782"/>
      <c r="S41" s="782"/>
      <c r="T41" s="782"/>
      <c r="U41" s="782"/>
      <c r="V41" s="782"/>
      <c r="W41" s="782"/>
      <c r="X41" s="782"/>
      <c r="Y41" s="782"/>
      <c r="Z41" s="782"/>
      <c r="AA41" s="782"/>
      <c r="AB41" s="782"/>
      <c r="AC41" s="782"/>
      <c r="AD41" s="782"/>
      <c r="AE41" s="783"/>
      <c r="AF41" s="784"/>
      <c r="AG41" s="785"/>
      <c r="AH41" s="785"/>
      <c r="AI41" s="785"/>
      <c r="AJ41" s="786"/>
      <c r="AK41" s="830"/>
      <c r="AL41" s="831"/>
      <c r="AM41" s="831"/>
      <c r="AN41" s="831"/>
      <c r="AO41" s="831"/>
      <c r="AP41" s="831"/>
      <c r="AQ41" s="831"/>
      <c r="AR41" s="831"/>
      <c r="AS41" s="831"/>
      <c r="AT41" s="831"/>
      <c r="AU41" s="831"/>
      <c r="AV41" s="831"/>
      <c r="AW41" s="831"/>
      <c r="AX41" s="831"/>
      <c r="AY41" s="831"/>
      <c r="AZ41" s="834"/>
      <c r="BA41" s="834"/>
      <c r="BB41" s="834"/>
      <c r="BC41" s="834"/>
      <c r="BD41" s="834"/>
      <c r="BE41" s="832"/>
      <c r="BF41" s="832"/>
      <c r="BG41" s="832"/>
      <c r="BH41" s="832"/>
      <c r="BI41" s="833"/>
      <c r="BJ41" s="232"/>
      <c r="BK41" s="232"/>
      <c r="BL41" s="232"/>
      <c r="BM41" s="232"/>
      <c r="BN41" s="232"/>
      <c r="BO41" s="240"/>
      <c r="BP41" s="240"/>
      <c r="BQ41" s="237">
        <v>35</v>
      </c>
      <c r="BR41" s="238"/>
      <c r="BS41" s="764"/>
      <c r="BT41" s="765"/>
      <c r="BU41" s="765"/>
      <c r="BV41" s="765"/>
      <c r="BW41" s="765"/>
      <c r="BX41" s="765"/>
      <c r="BY41" s="765"/>
      <c r="BZ41" s="765"/>
      <c r="CA41" s="765"/>
      <c r="CB41" s="765"/>
      <c r="CC41" s="765"/>
      <c r="CD41" s="765"/>
      <c r="CE41" s="765"/>
      <c r="CF41" s="765"/>
      <c r="CG41" s="766"/>
      <c r="CH41" s="742"/>
      <c r="CI41" s="743"/>
      <c r="CJ41" s="743"/>
      <c r="CK41" s="743"/>
      <c r="CL41" s="744"/>
      <c r="CM41" s="742"/>
      <c r="CN41" s="743"/>
      <c r="CO41" s="743"/>
      <c r="CP41" s="743"/>
      <c r="CQ41" s="744"/>
      <c r="CR41" s="742"/>
      <c r="CS41" s="743"/>
      <c r="CT41" s="743"/>
      <c r="CU41" s="743"/>
      <c r="CV41" s="744"/>
      <c r="CW41" s="742"/>
      <c r="CX41" s="743"/>
      <c r="CY41" s="743"/>
      <c r="CZ41" s="743"/>
      <c r="DA41" s="744"/>
      <c r="DB41" s="742"/>
      <c r="DC41" s="743"/>
      <c r="DD41" s="743"/>
      <c r="DE41" s="743"/>
      <c r="DF41" s="744"/>
      <c r="DG41" s="742"/>
      <c r="DH41" s="743"/>
      <c r="DI41" s="743"/>
      <c r="DJ41" s="743"/>
      <c r="DK41" s="744"/>
      <c r="DL41" s="742"/>
      <c r="DM41" s="743"/>
      <c r="DN41" s="743"/>
      <c r="DO41" s="743"/>
      <c r="DP41" s="744"/>
      <c r="DQ41" s="742"/>
      <c r="DR41" s="743"/>
      <c r="DS41" s="743"/>
      <c r="DT41" s="743"/>
      <c r="DU41" s="744"/>
      <c r="DV41" s="764"/>
      <c r="DW41" s="765"/>
      <c r="DX41" s="765"/>
      <c r="DY41" s="765"/>
      <c r="DZ41" s="777"/>
      <c r="EA41" s="230"/>
    </row>
    <row r="42" spans="1:131" ht="26.25" customHeight="1" x14ac:dyDescent="0.2">
      <c r="A42" s="237">
        <v>15</v>
      </c>
      <c r="B42" s="778"/>
      <c r="C42" s="779"/>
      <c r="D42" s="779"/>
      <c r="E42" s="779"/>
      <c r="F42" s="779"/>
      <c r="G42" s="779"/>
      <c r="H42" s="779"/>
      <c r="I42" s="779"/>
      <c r="J42" s="779"/>
      <c r="K42" s="779"/>
      <c r="L42" s="779"/>
      <c r="M42" s="779"/>
      <c r="N42" s="779"/>
      <c r="O42" s="779"/>
      <c r="P42" s="780"/>
      <c r="Q42" s="781"/>
      <c r="R42" s="782"/>
      <c r="S42" s="782"/>
      <c r="T42" s="782"/>
      <c r="U42" s="782"/>
      <c r="V42" s="782"/>
      <c r="W42" s="782"/>
      <c r="X42" s="782"/>
      <c r="Y42" s="782"/>
      <c r="Z42" s="782"/>
      <c r="AA42" s="782"/>
      <c r="AB42" s="782"/>
      <c r="AC42" s="782"/>
      <c r="AD42" s="782"/>
      <c r="AE42" s="783"/>
      <c r="AF42" s="784"/>
      <c r="AG42" s="785"/>
      <c r="AH42" s="785"/>
      <c r="AI42" s="785"/>
      <c r="AJ42" s="786"/>
      <c r="AK42" s="830"/>
      <c r="AL42" s="831"/>
      <c r="AM42" s="831"/>
      <c r="AN42" s="831"/>
      <c r="AO42" s="831"/>
      <c r="AP42" s="831"/>
      <c r="AQ42" s="831"/>
      <c r="AR42" s="831"/>
      <c r="AS42" s="831"/>
      <c r="AT42" s="831"/>
      <c r="AU42" s="831"/>
      <c r="AV42" s="831"/>
      <c r="AW42" s="831"/>
      <c r="AX42" s="831"/>
      <c r="AY42" s="831"/>
      <c r="AZ42" s="834"/>
      <c r="BA42" s="834"/>
      <c r="BB42" s="834"/>
      <c r="BC42" s="834"/>
      <c r="BD42" s="834"/>
      <c r="BE42" s="832"/>
      <c r="BF42" s="832"/>
      <c r="BG42" s="832"/>
      <c r="BH42" s="832"/>
      <c r="BI42" s="833"/>
      <c r="BJ42" s="232"/>
      <c r="BK42" s="232"/>
      <c r="BL42" s="232"/>
      <c r="BM42" s="232"/>
      <c r="BN42" s="232"/>
      <c r="BO42" s="240"/>
      <c r="BP42" s="240"/>
      <c r="BQ42" s="237">
        <v>36</v>
      </c>
      <c r="BR42" s="238"/>
      <c r="BS42" s="764"/>
      <c r="BT42" s="765"/>
      <c r="BU42" s="765"/>
      <c r="BV42" s="765"/>
      <c r="BW42" s="765"/>
      <c r="BX42" s="765"/>
      <c r="BY42" s="765"/>
      <c r="BZ42" s="765"/>
      <c r="CA42" s="765"/>
      <c r="CB42" s="765"/>
      <c r="CC42" s="765"/>
      <c r="CD42" s="765"/>
      <c r="CE42" s="765"/>
      <c r="CF42" s="765"/>
      <c r="CG42" s="766"/>
      <c r="CH42" s="742"/>
      <c r="CI42" s="743"/>
      <c r="CJ42" s="743"/>
      <c r="CK42" s="743"/>
      <c r="CL42" s="744"/>
      <c r="CM42" s="742"/>
      <c r="CN42" s="743"/>
      <c r="CO42" s="743"/>
      <c r="CP42" s="743"/>
      <c r="CQ42" s="744"/>
      <c r="CR42" s="742"/>
      <c r="CS42" s="743"/>
      <c r="CT42" s="743"/>
      <c r="CU42" s="743"/>
      <c r="CV42" s="744"/>
      <c r="CW42" s="742"/>
      <c r="CX42" s="743"/>
      <c r="CY42" s="743"/>
      <c r="CZ42" s="743"/>
      <c r="DA42" s="744"/>
      <c r="DB42" s="742"/>
      <c r="DC42" s="743"/>
      <c r="DD42" s="743"/>
      <c r="DE42" s="743"/>
      <c r="DF42" s="744"/>
      <c r="DG42" s="742"/>
      <c r="DH42" s="743"/>
      <c r="DI42" s="743"/>
      <c r="DJ42" s="743"/>
      <c r="DK42" s="744"/>
      <c r="DL42" s="742"/>
      <c r="DM42" s="743"/>
      <c r="DN42" s="743"/>
      <c r="DO42" s="743"/>
      <c r="DP42" s="744"/>
      <c r="DQ42" s="742"/>
      <c r="DR42" s="743"/>
      <c r="DS42" s="743"/>
      <c r="DT42" s="743"/>
      <c r="DU42" s="744"/>
      <c r="DV42" s="764"/>
      <c r="DW42" s="765"/>
      <c r="DX42" s="765"/>
      <c r="DY42" s="765"/>
      <c r="DZ42" s="777"/>
      <c r="EA42" s="230"/>
    </row>
    <row r="43" spans="1:131" ht="26.25" customHeight="1" x14ac:dyDescent="0.2">
      <c r="A43" s="237">
        <v>16</v>
      </c>
      <c r="B43" s="778"/>
      <c r="C43" s="779"/>
      <c r="D43" s="779"/>
      <c r="E43" s="779"/>
      <c r="F43" s="779"/>
      <c r="G43" s="779"/>
      <c r="H43" s="779"/>
      <c r="I43" s="779"/>
      <c r="J43" s="779"/>
      <c r="K43" s="779"/>
      <c r="L43" s="779"/>
      <c r="M43" s="779"/>
      <c r="N43" s="779"/>
      <c r="O43" s="779"/>
      <c r="P43" s="780"/>
      <c r="Q43" s="781"/>
      <c r="R43" s="782"/>
      <c r="S43" s="782"/>
      <c r="T43" s="782"/>
      <c r="U43" s="782"/>
      <c r="V43" s="782"/>
      <c r="W43" s="782"/>
      <c r="X43" s="782"/>
      <c r="Y43" s="782"/>
      <c r="Z43" s="782"/>
      <c r="AA43" s="782"/>
      <c r="AB43" s="782"/>
      <c r="AC43" s="782"/>
      <c r="AD43" s="782"/>
      <c r="AE43" s="783"/>
      <c r="AF43" s="784"/>
      <c r="AG43" s="785"/>
      <c r="AH43" s="785"/>
      <c r="AI43" s="785"/>
      <c r="AJ43" s="786"/>
      <c r="AK43" s="830"/>
      <c r="AL43" s="831"/>
      <c r="AM43" s="831"/>
      <c r="AN43" s="831"/>
      <c r="AO43" s="831"/>
      <c r="AP43" s="831"/>
      <c r="AQ43" s="831"/>
      <c r="AR43" s="831"/>
      <c r="AS43" s="831"/>
      <c r="AT43" s="831"/>
      <c r="AU43" s="831"/>
      <c r="AV43" s="831"/>
      <c r="AW43" s="831"/>
      <c r="AX43" s="831"/>
      <c r="AY43" s="831"/>
      <c r="AZ43" s="834"/>
      <c r="BA43" s="834"/>
      <c r="BB43" s="834"/>
      <c r="BC43" s="834"/>
      <c r="BD43" s="834"/>
      <c r="BE43" s="832"/>
      <c r="BF43" s="832"/>
      <c r="BG43" s="832"/>
      <c r="BH43" s="832"/>
      <c r="BI43" s="833"/>
      <c r="BJ43" s="232"/>
      <c r="BK43" s="232"/>
      <c r="BL43" s="232"/>
      <c r="BM43" s="232"/>
      <c r="BN43" s="232"/>
      <c r="BO43" s="240"/>
      <c r="BP43" s="240"/>
      <c r="BQ43" s="237">
        <v>37</v>
      </c>
      <c r="BR43" s="238"/>
      <c r="BS43" s="764"/>
      <c r="BT43" s="765"/>
      <c r="BU43" s="765"/>
      <c r="BV43" s="765"/>
      <c r="BW43" s="765"/>
      <c r="BX43" s="765"/>
      <c r="BY43" s="765"/>
      <c r="BZ43" s="765"/>
      <c r="CA43" s="765"/>
      <c r="CB43" s="765"/>
      <c r="CC43" s="765"/>
      <c r="CD43" s="765"/>
      <c r="CE43" s="765"/>
      <c r="CF43" s="765"/>
      <c r="CG43" s="766"/>
      <c r="CH43" s="742"/>
      <c r="CI43" s="743"/>
      <c r="CJ43" s="743"/>
      <c r="CK43" s="743"/>
      <c r="CL43" s="744"/>
      <c r="CM43" s="742"/>
      <c r="CN43" s="743"/>
      <c r="CO43" s="743"/>
      <c r="CP43" s="743"/>
      <c r="CQ43" s="744"/>
      <c r="CR43" s="742"/>
      <c r="CS43" s="743"/>
      <c r="CT43" s="743"/>
      <c r="CU43" s="743"/>
      <c r="CV43" s="744"/>
      <c r="CW43" s="742"/>
      <c r="CX43" s="743"/>
      <c r="CY43" s="743"/>
      <c r="CZ43" s="743"/>
      <c r="DA43" s="744"/>
      <c r="DB43" s="742"/>
      <c r="DC43" s="743"/>
      <c r="DD43" s="743"/>
      <c r="DE43" s="743"/>
      <c r="DF43" s="744"/>
      <c r="DG43" s="742"/>
      <c r="DH43" s="743"/>
      <c r="DI43" s="743"/>
      <c r="DJ43" s="743"/>
      <c r="DK43" s="744"/>
      <c r="DL43" s="742"/>
      <c r="DM43" s="743"/>
      <c r="DN43" s="743"/>
      <c r="DO43" s="743"/>
      <c r="DP43" s="744"/>
      <c r="DQ43" s="742"/>
      <c r="DR43" s="743"/>
      <c r="DS43" s="743"/>
      <c r="DT43" s="743"/>
      <c r="DU43" s="744"/>
      <c r="DV43" s="764"/>
      <c r="DW43" s="765"/>
      <c r="DX43" s="765"/>
      <c r="DY43" s="765"/>
      <c r="DZ43" s="777"/>
      <c r="EA43" s="230"/>
    </row>
    <row r="44" spans="1:131" ht="26.25" customHeight="1" x14ac:dyDescent="0.2">
      <c r="A44" s="237">
        <v>17</v>
      </c>
      <c r="B44" s="778"/>
      <c r="C44" s="779"/>
      <c r="D44" s="779"/>
      <c r="E44" s="779"/>
      <c r="F44" s="779"/>
      <c r="G44" s="779"/>
      <c r="H44" s="779"/>
      <c r="I44" s="779"/>
      <c r="J44" s="779"/>
      <c r="K44" s="779"/>
      <c r="L44" s="779"/>
      <c r="M44" s="779"/>
      <c r="N44" s="779"/>
      <c r="O44" s="779"/>
      <c r="P44" s="780"/>
      <c r="Q44" s="781"/>
      <c r="R44" s="782"/>
      <c r="S44" s="782"/>
      <c r="T44" s="782"/>
      <c r="U44" s="782"/>
      <c r="V44" s="782"/>
      <c r="W44" s="782"/>
      <c r="X44" s="782"/>
      <c r="Y44" s="782"/>
      <c r="Z44" s="782"/>
      <c r="AA44" s="782"/>
      <c r="AB44" s="782"/>
      <c r="AC44" s="782"/>
      <c r="AD44" s="782"/>
      <c r="AE44" s="783"/>
      <c r="AF44" s="784"/>
      <c r="AG44" s="785"/>
      <c r="AH44" s="785"/>
      <c r="AI44" s="785"/>
      <c r="AJ44" s="786"/>
      <c r="AK44" s="830"/>
      <c r="AL44" s="831"/>
      <c r="AM44" s="831"/>
      <c r="AN44" s="831"/>
      <c r="AO44" s="831"/>
      <c r="AP44" s="831"/>
      <c r="AQ44" s="831"/>
      <c r="AR44" s="831"/>
      <c r="AS44" s="831"/>
      <c r="AT44" s="831"/>
      <c r="AU44" s="831"/>
      <c r="AV44" s="831"/>
      <c r="AW44" s="831"/>
      <c r="AX44" s="831"/>
      <c r="AY44" s="831"/>
      <c r="AZ44" s="834"/>
      <c r="BA44" s="834"/>
      <c r="BB44" s="834"/>
      <c r="BC44" s="834"/>
      <c r="BD44" s="834"/>
      <c r="BE44" s="832"/>
      <c r="BF44" s="832"/>
      <c r="BG44" s="832"/>
      <c r="BH44" s="832"/>
      <c r="BI44" s="833"/>
      <c r="BJ44" s="232"/>
      <c r="BK44" s="232"/>
      <c r="BL44" s="232"/>
      <c r="BM44" s="232"/>
      <c r="BN44" s="232"/>
      <c r="BO44" s="240"/>
      <c r="BP44" s="240"/>
      <c r="BQ44" s="237">
        <v>38</v>
      </c>
      <c r="BR44" s="238"/>
      <c r="BS44" s="764"/>
      <c r="BT44" s="765"/>
      <c r="BU44" s="765"/>
      <c r="BV44" s="765"/>
      <c r="BW44" s="765"/>
      <c r="BX44" s="765"/>
      <c r="BY44" s="765"/>
      <c r="BZ44" s="765"/>
      <c r="CA44" s="765"/>
      <c r="CB44" s="765"/>
      <c r="CC44" s="765"/>
      <c r="CD44" s="765"/>
      <c r="CE44" s="765"/>
      <c r="CF44" s="765"/>
      <c r="CG44" s="766"/>
      <c r="CH44" s="742"/>
      <c r="CI44" s="743"/>
      <c r="CJ44" s="743"/>
      <c r="CK44" s="743"/>
      <c r="CL44" s="744"/>
      <c r="CM44" s="742"/>
      <c r="CN44" s="743"/>
      <c r="CO44" s="743"/>
      <c r="CP44" s="743"/>
      <c r="CQ44" s="744"/>
      <c r="CR44" s="742"/>
      <c r="CS44" s="743"/>
      <c r="CT44" s="743"/>
      <c r="CU44" s="743"/>
      <c r="CV44" s="744"/>
      <c r="CW44" s="742"/>
      <c r="CX44" s="743"/>
      <c r="CY44" s="743"/>
      <c r="CZ44" s="743"/>
      <c r="DA44" s="744"/>
      <c r="DB44" s="742"/>
      <c r="DC44" s="743"/>
      <c r="DD44" s="743"/>
      <c r="DE44" s="743"/>
      <c r="DF44" s="744"/>
      <c r="DG44" s="742"/>
      <c r="DH44" s="743"/>
      <c r="DI44" s="743"/>
      <c r="DJ44" s="743"/>
      <c r="DK44" s="744"/>
      <c r="DL44" s="742"/>
      <c r="DM44" s="743"/>
      <c r="DN44" s="743"/>
      <c r="DO44" s="743"/>
      <c r="DP44" s="744"/>
      <c r="DQ44" s="742"/>
      <c r="DR44" s="743"/>
      <c r="DS44" s="743"/>
      <c r="DT44" s="743"/>
      <c r="DU44" s="744"/>
      <c r="DV44" s="764"/>
      <c r="DW44" s="765"/>
      <c r="DX44" s="765"/>
      <c r="DY44" s="765"/>
      <c r="DZ44" s="777"/>
      <c r="EA44" s="230"/>
    </row>
    <row r="45" spans="1:131" ht="26.25" customHeight="1" x14ac:dyDescent="0.2">
      <c r="A45" s="237">
        <v>18</v>
      </c>
      <c r="B45" s="778"/>
      <c r="C45" s="779"/>
      <c r="D45" s="779"/>
      <c r="E45" s="779"/>
      <c r="F45" s="779"/>
      <c r="G45" s="779"/>
      <c r="H45" s="779"/>
      <c r="I45" s="779"/>
      <c r="J45" s="779"/>
      <c r="K45" s="779"/>
      <c r="L45" s="779"/>
      <c r="M45" s="779"/>
      <c r="N45" s="779"/>
      <c r="O45" s="779"/>
      <c r="P45" s="780"/>
      <c r="Q45" s="781"/>
      <c r="R45" s="782"/>
      <c r="S45" s="782"/>
      <c r="T45" s="782"/>
      <c r="U45" s="782"/>
      <c r="V45" s="782"/>
      <c r="W45" s="782"/>
      <c r="X45" s="782"/>
      <c r="Y45" s="782"/>
      <c r="Z45" s="782"/>
      <c r="AA45" s="782"/>
      <c r="AB45" s="782"/>
      <c r="AC45" s="782"/>
      <c r="AD45" s="782"/>
      <c r="AE45" s="783"/>
      <c r="AF45" s="784"/>
      <c r="AG45" s="785"/>
      <c r="AH45" s="785"/>
      <c r="AI45" s="785"/>
      <c r="AJ45" s="786"/>
      <c r="AK45" s="830"/>
      <c r="AL45" s="831"/>
      <c r="AM45" s="831"/>
      <c r="AN45" s="831"/>
      <c r="AO45" s="831"/>
      <c r="AP45" s="831"/>
      <c r="AQ45" s="831"/>
      <c r="AR45" s="831"/>
      <c r="AS45" s="831"/>
      <c r="AT45" s="831"/>
      <c r="AU45" s="831"/>
      <c r="AV45" s="831"/>
      <c r="AW45" s="831"/>
      <c r="AX45" s="831"/>
      <c r="AY45" s="831"/>
      <c r="AZ45" s="834"/>
      <c r="BA45" s="834"/>
      <c r="BB45" s="834"/>
      <c r="BC45" s="834"/>
      <c r="BD45" s="834"/>
      <c r="BE45" s="832"/>
      <c r="BF45" s="832"/>
      <c r="BG45" s="832"/>
      <c r="BH45" s="832"/>
      <c r="BI45" s="833"/>
      <c r="BJ45" s="232"/>
      <c r="BK45" s="232"/>
      <c r="BL45" s="232"/>
      <c r="BM45" s="232"/>
      <c r="BN45" s="232"/>
      <c r="BO45" s="240"/>
      <c r="BP45" s="240"/>
      <c r="BQ45" s="237">
        <v>39</v>
      </c>
      <c r="BR45" s="238"/>
      <c r="BS45" s="764"/>
      <c r="BT45" s="765"/>
      <c r="BU45" s="765"/>
      <c r="BV45" s="765"/>
      <c r="BW45" s="765"/>
      <c r="BX45" s="765"/>
      <c r="BY45" s="765"/>
      <c r="BZ45" s="765"/>
      <c r="CA45" s="765"/>
      <c r="CB45" s="765"/>
      <c r="CC45" s="765"/>
      <c r="CD45" s="765"/>
      <c r="CE45" s="765"/>
      <c r="CF45" s="765"/>
      <c r="CG45" s="766"/>
      <c r="CH45" s="742"/>
      <c r="CI45" s="743"/>
      <c r="CJ45" s="743"/>
      <c r="CK45" s="743"/>
      <c r="CL45" s="744"/>
      <c r="CM45" s="742"/>
      <c r="CN45" s="743"/>
      <c r="CO45" s="743"/>
      <c r="CP45" s="743"/>
      <c r="CQ45" s="744"/>
      <c r="CR45" s="742"/>
      <c r="CS45" s="743"/>
      <c r="CT45" s="743"/>
      <c r="CU45" s="743"/>
      <c r="CV45" s="744"/>
      <c r="CW45" s="742"/>
      <c r="CX45" s="743"/>
      <c r="CY45" s="743"/>
      <c r="CZ45" s="743"/>
      <c r="DA45" s="744"/>
      <c r="DB45" s="742"/>
      <c r="DC45" s="743"/>
      <c r="DD45" s="743"/>
      <c r="DE45" s="743"/>
      <c r="DF45" s="744"/>
      <c r="DG45" s="742"/>
      <c r="DH45" s="743"/>
      <c r="DI45" s="743"/>
      <c r="DJ45" s="743"/>
      <c r="DK45" s="744"/>
      <c r="DL45" s="742"/>
      <c r="DM45" s="743"/>
      <c r="DN45" s="743"/>
      <c r="DO45" s="743"/>
      <c r="DP45" s="744"/>
      <c r="DQ45" s="742"/>
      <c r="DR45" s="743"/>
      <c r="DS45" s="743"/>
      <c r="DT45" s="743"/>
      <c r="DU45" s="744"/>
      <c r="DV45" s="764"/>
      <c r="DW45" s="765"/>
      <c r="DX45" s="765"/>
      <c r="DY45" s="765"/>
      <c r="DZ45" s="777"/>
      <c r="EA45" s="230"/>
    </row>
    <row r="46" spans="1:131" ht="26.25" customHeight="1" x14ac:dyDescent="0.2">
      <c r="A46" s="237">
        <v>19</v>
      </c>
      <c r="B46" s="778"/>
      <c r="C46" s="779"/>
      <c r="D46" s="779"/>
      <c r="E46" s="779"/>
      <c r="F46" s="779"/>
      <c r="G46" s="779"/>
      <c r="H46" s="779"/>
      <c r="I46" s="779"/>
      <c r="J46" s="779"/>
      <c r="K46" s="779"/>
      <c r="L46" s="779"/>
      <c r="M46" s="779"/>
      <c r="N46" s="779"/>
      <c r="O46" s="779"/>
      <c r="P46" s="780"/>
      <c r="Q46" s="781"/>
      <c r="R46" s="782"/>
      <c r="S46" s="782"/>
      <c r="T46" s="782"/>
      <c r="U46" s="782"/>
      <c r="V46" s="782"/>
      <c r="W46" s="782"/>
      <c r="X46" s="782"/>
      <c r="Y46" s="782"/>
      <c r="Z46" s="782"/>
      <c r="AA46" s="782"/>
      <c r="AB46" s="782"/>
      <c r="AC46" s="782"/>
      <c r="AD46" s="782"/>
      <c r="AE46" s="783"/>
      <c r="AF46" s="784"/>
      <c r="AG46" s="785"/>
      <c r="AH46" s="785"/>
      <c r="AI46" s="785"/>
      <c r="AJ46" s="786"/>
      <c r="AK46" s="830"/>
      <c r="AL46" s="831"/>
      <c r="AM46" s="831"/>
      <c r="AN46" s="831"/>
      <c r="AO46" s="831"/>
      <c r="AP46" s="831"/>
      <c r="AQ46" s="831"/>
      <c r="AR46" s="831"/>
      <c r="AS46" s="831"/>
      <c r="AT46" s="831"/>
      <c r="AU46" s="831"/>
      <c r="AV46" s="831"/>
      <c r="AW46" s="831"/>
      <c r="AX46" s="831"/>
      <c r="AY46" s="831"/>
      <c r="AZ46" s="834"/>
      <c r="BA46" s="834"/>
      <c r="BB46" s="834"/>
      <c r="BC46" s="834"/>
      <c r="BD46" s="834"/>
      <c r="BE46" s="832"/>
      <c r="BF46" s="832"/>
      <c r="BG46" s="832"/>
      <c r="BH46" s="832"/>
      <c r="BI46" s="833"/>
      <c r="BJ46" s="232"/>
      <c r="BK46" s="232"/>
      <c r="BL46" s="232"/>
      <c r="BM46" s="232"/>
      <c r="BN46" s="232"/>
      <c r="BO46" s="240"/>
      <c r="BP46" s="240"/>
      <c r="BQ46" s="237">
        <v>40</v>
      </c>
      <c r="BR46" s="238"/>
      <c r="BS46" s="764"/>
      <c r="BT46" s="765"/>
      <c r="BU46" s="765"/>
      <c r="BV46" s="765"/>
      <c r="BW46" s="765"/>
      <c r="BX46" s="765"/>
      <c r="BY46" s="765"/>
      <c r="BZ46" s="765"/>
      <c r="CA46" s="765"/>
      <c r="CB46" s="765"/>
      <c r="CC46" s="765"/>
      <c r="CD46" s="765"/>
      <c r="CE46" s="765"/>
      <c r="CF46" s="765"/>
      <c r="CG46" s="766"/>
      <c r="CH46" s="742"/>
      <c r="CI46" s="743"/>
      <c r="CJ46" s="743"/>
      <c r="CK46" s="743"/>
      <c r="CL46" s="744"/>
      <c r="CM46" s="742"/>
      <c r="CN46" s="743"/>
      <c r="CO46" s="743"/>
      <c r="CP46" s="743"/>
      <c r="CQ46" s="744"/>
      <c r="CR46" s="742"/>
      <c r="CS46" s="743"/>
      <c r="CT46" s="743"/>
      <c r="CU46" s="743"/>
      <c r="CV46" s="744"/>
      <c r="CW46" s="742"/>
      <c r="CX46" s="743"/>
      <c r="CY46" s="743"/>
      <c r="CZ46" s="743"/>
      <c r="DA46" s="744"/>
      <c r="DB46" s="742"/>
      <c r="DC46" s="743"/>
      <c r="DD46" s="743"/>
      <c r="DE46" s="743"/>
      <c r="DF46" s="744"/>
      <c r="DG46" s="742"/>
      <c r="DH46" s="743"/>
      <c r="DI46" s="743"/>
      <c r="DJ46" s="743"/>
      <c r="DK46" s="744"/>
      <c r="DL46" s="742"/>
      <c r="DM46" s="743"/>
      <c r="DN46" s="743"/>
      <c r="DO46" s="743"/>
      <c r="DP46" s="744"/>
      <c r="DQ46" s="742"/>
      <c r="DR46" s="743"/>
      <c r="DS46" s="743"/>
      <c r="DT46" s="743"/>
      <c r="DU46" s="744"/>
      <c r="DV46" s="764"/>
      <c r="DW46" s="765"/>
      <c r="DX46" s="765"/>
      <c r="DY46" s="765"/>
      <c r="DZ46" s="777"/>
      <c r="EA46" s="230"/>
    </row>
    <row r="47" spans="1:131" ht="26.25" customHeight="1" x14ac:dyDescent="0.2">
      <c r="A47" s="237">
        <v>20</v>
      </c>
      <c r="B47" s="778"/>
      <c r="C47" s="779"/>
      <c r="D47" s="779"/>
      <c r="E47" s="779"/>
      <c r="F47" s="779"/>
      <c r="G47" s="779"/>
      <c r="H47" s="779"/>
      <c r="I47" s="779"/>
      <c r="J47" s="779"/>
      <c r="K47" s="779"/>
      <c r="L47" s="779"/>
      <c r="M47" s="779"/>
      <c r="N47" s="779"/>
      <c r="O47" s="779"/>
      <c r="P47" s="780"/>
      <c r="Q47" s="781"/>
      <c r="R47" s="782"/>
      <c r="S47" s="782"/>
      <c r="T47" s="782"/>
      <c r="U47" s="782"/>
      <c r="V47" s="782"/>
      <c r="W47" s="782"/>
      <c r="X47" s="782"/>
      <c r="Y47" s="782"/>
      <c r="Z47" s="782"/>
      <c r="AA47" s="782"/>
      <c r="AB47" s="782"/>
      <c r="AC47" s="782"/>
      <c r="AD47" s="782"/>
      <c r="AE47" s="783"/>
      <c r="AF47" s="784"/>
      <c r="AG47" s="785"/>
      <c r="AH47" s="785"/>
      <c r="AI47" s="785"/>
      <c r="AJ47" s="786"/>
      <c r="AK47" s="830"/>
      <c r="AL47" s="831"/>
      <c r="AM47" s="831"/>
      <c r="AN47" s="831"/>
      <c r="AO47" s="831"/>
      <c r="AP47" s="831"/>
      <c r="AQ47" s="831"/>
      <c r="AR47" s="831"/>
      <c r="AS47" s="831"/>
      <c r="AT47" s="831"/>
      <c r="AU47" s="831"/>
      <c r="AV47" s="831"/>
      <c r="AW47" s="831"/>
      <c r="AX47" s="831"/>
      <c r="AY47" s="831"/>
      <c r="AZ47" s="834"/>
      <c r="BA47" s="834"/>
      <c r="BB47" s="834"/>
      <c r="BC47" s="834"/>
      <c r="BD47" s="834"/>
      <c r="BE47" s="832"/>
      <c r="BF47" s="832"/>
      <c r="BG47" s="832"/>
      <c r="BH47" s="832"/>
      <c r="BI47" s="833"/>
      <c r="BJ47" s="232"/>
      <c r="BK47" s="232"/>
      <c r="BL47" s="232"/>
      <c r="BM47" s="232"/>
      <c r="BN47" s="232"/>
      <c r="BO47" s="240"/>
      <c r="BP47" s="240"/>
      <c r="BQ47" s="237">
        <v>41</v>
      </c>
      <c r="BR47" s="238"/>
      <c r="BS47" s="764"/>
      <c r="BT47" s="765"/>
      <c r="BU47" s="765"/>
      <c r="BV47" s="765"/>
      <c r="BW47" s="765"/>
      <c r="BX47" s="765"/>
      <c r="BY47" s="765"/>
      <c r="BZ47" s="765"/>
      <c r="CA47" s="765"/>
      <c r="CB47" s="765"/>
      <c r="CC47" s="765"/>
      <c r="CD47" s="765"/>
      <c r="CE47" s="765"/>
      <c r="CF47" s="765"/>
      <c r="CG47" s="766"/>
      <c r="CH47" s="742"/>
      <c r="CI47" s="743"/>
      <c r="CJ47" s="743"/>
      <c r="CK47" s="743"/>
      <c r="CL47" s="744"/>
      <c r="CM47" s="742"/>
      <c r="CN47" s="743"/>
      <c r="CO47" s="743"/>
      <c r="CP47" s="743"/>
      <c r="CQ47" s="744"/>
      <c r="CR47" s="742"/>
      <c r="CS47" s="743"/>
      <c r="CT47" s="743"/>
      <c r="CU47" s="743"/>
      <c r="CV47" s="744"/>
      <c r="CW47" s="742"/>
      <c r="CX47" s="743"/>
      <c r="CY47" s="743"/>
      <c r="CZ47" s="743"/>
      <c r="DA47" s="744"/>
      <c r="DB47" s="742"/>
      <c r="DC47" s="743"/>
      <c r="DD47" s="743"/>
      <c r="DE47" s="743"/>
      <c r="DF47" s="744"/>
      <c r="DG47" s="742"/>
      <c r="DH47" s="743"/>
      <c r="DI47" s="743"/>
      <c r="DJ47" s="743"/>
      <c r="DK47" s="744"/>
      <c r="DL47" s="742"/>
      <c r="DM47" s="743"/>
      <c r="DN47" s="743"/>
      <c r="DO47" s="743"/>
      <c r="DP47" s="744"/>
      <c r="DQ47" s="742"/>
      <c r="DR47" s="743"/>
      <c r="DS47" s="743"/>
      <c r="DT47" s="743"/>
      <c r="DU47" s="744"/>
      <c r="DV47" s="764"/>
      <c r="DW47" s="765"/>
      <c r="DX47" s="765"/>
      <c r="DY47" s="765"/>
      <c r="DZ47" s="777"/>
      <c r="EA47" s="230"/>
    </row>
    <row r="48" spans="1:131" ht="26.25" customHeight="1" x14ac:dyDescent="0.2">
      <c r="A48" s="237">
        <v>21</v>
      </c>
      <c r="B48" s="778"/>
      <c r="C48" s="779"/>
      <c r="D48" s="779"/>
      <c r="E48" s="779"/>
      <c r="F48" s="779"/>
      <c r="G48" s="779"/>
      <c r="H48" s="779"/>
      <c r="I48" s="779"/>
      <c r="J48" s="779"/>
      <c r="K48" s="779"/>
      <c r="L48" s="779"/>
      <c r="M48" s="779"/>
      <c r="N48" s="779"/>
      <c r="O48" s="779"/>
      <c r="P48" s="780"/>
      <c r="Q48" s="781"/>
      <c r="R48" s="782"/>
      <c r="S48" s="782"/>
      <c r="T48" s="782"/>
      <c r="U48" s="782"/>
      <c r="V48" s="782"/>
      <c r="W48" s="782"/>
      <c r="X48" s="782"/>
      <c r="Y48" s="782"/>
      <c r="Z48" s="782"/>
      <c r="AA48" s="782"/>
      <c r="AB48" s="782"/>
      <c r="AC48" s="782"/>
      <c r="AD48" s="782"/>
      <c r="AE48" s="783"/>
      <c r="AF48" s="784"/>
      <c r="AG48" s="785"/>
      <c r="AH48" s="785"/>
      <c r="AI48" s="785"/>
      <c r="AJ48" s="786"/>
      <c r="AK48" s="830"/>
      <c r="AL48" s="831"/>
      <c r="AM48" s="831"/>
      <c r="AN48" s="831"/>
      <c r="AO48" s="831"/>
      <c r="AP48" s="831"/>
      <c r="AQ48" s="831"/>
      <c r="AR48" s="831"/>
      <c r="AS48" s="831"/>
      <c r="AT48" s="831"/>
      <c r="AU48" s="831"/>
      <c r="AV48" s="831"/>
      <c r="AW48" s="831"/>
      <c r="AX48" s="831"/>
      <c r="AY48" s="831"/>
      <c r="AZ48" s="834"/>
      <c r="BA48" s="834"/>
      <c r="BB48" s="834"/>
      <c r="BC48" s="834"/>
      <c r="BD48" s="834"/>
      <c r="BE48" s="832"/>
      <c r="BF48" s="832"/>
      <c r="BG48" s="832"/>
      <c r="BH48" s="832"/>
      <c r="BI48" s="833"/>
      <c r="BJ48" s="232"/>
      <c r="BK48" s="232"/>
      <c r="BL48" s="232"/>
      <c r="BM48" s="232"/>
      <c r="BN48" s="232"/>
      <c r="BO48" s="240"/>
      <c r="BP48" s="240"/>
      <c r="BQ48" s="237">
        <v>42</v>
      </c>
      <c r="BR48" s="238"/>
      <c r="BS48" s="764"/>
      <c r="BT48" s="765"/>
      <c r="BU48" s="765"/>
      <c r="BV48" s="765"/>
      <c r="BW48" s="765"/>
      <c r="BX48" s="765"/>
      <c r="BY48" s="765"/>
      <c r="BZ48" s="765"/>
      <c r="CA48" s="765"/>
      <c r="CB48" s="765"/>
      <c r="CC48" s="765"/>
      <c r="CD48" s="765"/>
      <c r="CE48" s="765"/>
      <c r="CF48" s="765"/>
      <c r="CG48" s="766"/>
      <c r="CH48" s="742"/>
      <c r="CI48" s="743"/>
      <c r="CJ48" s="743"/>
      <c r="CK48" s="743"/>
      <c r="CL48" s="744"/>
      <c r="CM48" s="742"/>
      <c r="CN48" s="743"/>
      <c r="CO48" s="743"/>
      <c r="CP48" s="743"/>
      <c r="CQ48" s="744"/>
      <c r="CR48" s="742"/>
      <c r="CS48" s="743"/>
      <c r="CT48" s="743"/>
      <c r="CU48" s="743"/>
      <c r="CV48" s="744"/>
      <c r="CW48" s="742"/>
      <c r="CX48" s="743"/>
      <c r="CY48" s="743"/>
      <c r="CZ48" s="743"/>
      <c r="DA48" s="744"/>
      <c r="DB48" s="742"/>
      <c r="DC48" s="743"/>
      <c r="DD48" s="743"/>
      <c r="DE48" s="743"/>
      <c r="DF48" s="744"/>
      <c r="DG48" s="742"/>
      <c r="DH48" s="743"/>
      <c r="DI48" s="743"/>
      <c r="DJ48" s="743"/>
      <c r="DK48" s="744"/>
      <c r="DL48" s="742"/>
      <c r="DM48" s="743"/>
      <c r="DN48" s="743"/>
      <c r="DO48" s="743"/>
      <c r="DP48" s="744"/>
      <c r="DQ48" s="742"/>
      <c r="DR48" s="743"/>
      <c r="DS48" s="743"/>
      <c r="DT48" s="743"/>
      <c r="DU48" s="744"/>
      <c r="DV48" s="764"/>
      <c r="DW48" s="765"/>
      <c r="DX48" s="765"/>
      <c r="DY48" s="765"/>
      <c r="DZ48" s="777"/>
      <c r="EA48" s="230"/>
    </row>
    <row r="49" spans="1:131" ht="26.25" customHeight="1" x14ac:dyDescent="0.2">
      <c r="A49" s="237">
        <v>22</v>
      </c>
      <c r="B49" s="778"/>
      <c r="C49" s="779"/>
      <c r="D49" s="779"/>
      <c r="E49" s="779"/>
      <c r="F49" s="779"/>
      <c r="G49" s="779"/>
      <c r="H49" s="779"/>
      <c r="I49" s="779"/>
      <c r="J49" s="779"/>
      <c r="K49" s="779"/>
      <c r="L49" s="779"/>
      <c r="M49" s="779"/>
      <c r="N49" s="779"/>
      <c r="O49" s="779"/>
      <c r="P49" s="780"/>
      <c r="Q49" s="781"/>
      <c r="R49" s="782"/>
      <c r="S49" s="782"/>
      <c r="T49" s="782"/>
      <c r="U49" s="782"/>
      <c r="V49" s="782"/>
      <c r="W49" s="782"/>
      <c r="X49" s="782"/>
      <c r="Y49" s="782"/>
      <c r="Z49" s="782"/>
      <c r="AA49" s="782"/>
      <c r="AB49" s="782"/>
      <c r="AC49" s="782"/>
      <c r="AD49" s="782"/>
      <c r="AE49" s="783"/>
      <c r="AF49" s="784"/>
      <c r="AG49" s="785"/>
      <c r="AH49" s="785"/>
      <c r="AI49" s="785"/>
      <c r="AJ49" s="786"/>
      <c r="AK49" s="830"/>
      <c r="AL49" s="831"/>
      <c r="AM49" s="831"/>
      <c r="AN49" s="831"/>
      <c r="AO49" s="831"/>
      <c r="AP49" s="831"/>
      <c r="AQ49" s="831"/>
      <c r="AR49" s="831"/>
      <c r="AS49" s="831"/>
      <c r="AT49" s="831"/>
      <c r="AU49" s="831"/>
      <c r="AV49" s="831"/>
      <c r="AW49" s="831"/>
      <c r="AX49" s="831"/>
      <c r="AY49" s="831"/>
      <c r="AZ49" s="834"/>
      <c r="BA49" s="834"/>
      <c r="BB49" s="834"/>
      <c r="BC49" s="834"/>
      <c r="BD49" s="834"/>
      <c r="BE49" s="832"/>
      <c r="BF49" s="832"/>
      <c r="BG49" s="832"/>
      <c r="BH49" s="832"/>
      <c r="BI49" s="833"/>
      <c r="BJ49" s="232"/>
      <c r="BK49" s="232"/>
      <c r="BL49" s="232"/>
      <c r="BM49" s="232"/>
      <c r="BN49" s="232"/>
      <c r="BO49" s="240"/>
      <c r="BP49" s="240"/>
      <c r="BQ49" s="237">
        <v>43</v>
      </c>
      <c r="BR49" s="238"/>
      <c r="BS49" s="764"/>
      <c r="BT49" s="765"/>
      <c r="BU49" s="765"/>
      <c r="BV49" s="765"/>
      <c r="BW49" s="765"/>
      <c r="BX49" s="765"/>
      <c r="BY49" s="765"/>
      <c r="BZ49" s="765"/>
      <c r="CA49" s="765"/>
      <c r="CB49" s="765"/>
      <c r="CC49" s="765"/>
      <c r="CD49" s="765"/>
      <c r="CE49" s="765"/>
      <c r="CF49" s="765"/>
      <c r="CG49" s="766"/>
      <c r="CH49" s="742"/>
      <c r="CI49" s="743"/>
      <c r="CJ49" s="743"/>
      <c r="CK49" s="743"/>
      <c r="CL49" s="744"/>
      <c r="CM49" s="742"/>
      <c r="CN49" s="743"/>
      <c r="CO49" s="743"/>
      <c r="CP49" s="743"/>
      <c r="CQ49" s="744"/>
      <c r="CR49" s="742"/>
      <c r="CS49" s="743"/>
      <c r="CT49" s="743"/>
      <c r="CU49" s="743"/>
      <c r="CV49" s="744"/>
      <c r="CW49" s="742"/>
      <c r="CX49" s="743"/>
      <c r="CY49" s="743"/>
      <c r="CZ49" s="743"/>
      <c r="DA49" s="744"/>
      <c r="DB49" s="742"/>
      <c r="DC49" s="743"/>
      <c r="DD49" s="743"/>
      <c r="DE49" s="743"/>
      <c r="DF49" s="744"/>
      <c r="DG49" s="742"/>
      <c r="DH49" s="743"/>
      <c r="DI49" s="743"/>
      <c r="DJ49" s="743"/>
      <c r="DK49" s="744"/>
      <c r="DL49" s="742"/>
      <c r="DM49" s="743"/>
      <c r="DN49" s="743"/>
      <c r="DO49" s="743"/>
      <c r="DP49" s="744"/>
      <c r="DQ49" s="742"/>
      <c r="DR49" s="743"/>
      <c r="DS49" s="743"/>
      <c r="DT49" s="743"/>
      <c r="DU49" s="744"/>
      <c r="DV49" s="764"/>
      <c r="DW49" s="765"/>
      <c r="DX49" s="765"/>
      <c r="DY49" s="765"/>
      <c r="DZ49" s="777"/>
      <c r="EA49" s="230"/>
    </row>
    <row r="50" spans="1:131" ht="26.25" customHeight="1" x14ac:dyDescent="0.2">
      <c r="A50" s="237">
        <v>23</v>
      </c>
      <c r="B50" s="778"/>
      <c r="C50" s="779"/>
      <c r="D50" s="779"/>
      <c r="E50" s="779"/>
      <c r="F50" s="779"/>
      <c r="G50" s="779"/>
      <c r="H50" s="779"/>
      <c r="I50" s="779"/>
      <c r="J50" s="779"/>
      <c r="K50" s="779"/>
      <c r="L50" s="779"/>
      <c r="M50" s="779"/>
      <c r="N50" s="779"/>
      <c r="O50" s="779"/>
      <c r="P50" s="780"/>
      <c r="Q50" s="835"/>
      <c r="R50" s="836"/>
      <c r="S50" s="836"/>
      <c r="T50" s="836"/>
      <c r="U50" s="836"/>
      <c r="V50" s="836"/>
      <c r="W50" s="836"/>
      <c r="X50" s="836"/>
      <c r="Y50" s="836"/>
      <c r="Z50" s="836"/>
      <c r="AA50" s="836"/>
      <c r="AB50" s="836"/>
      <c r="AC50" s="836"/>
      <c r="AD50" s="836"/>
      <c r="AE50" s="837"/>
      <c r="AF50" s="784"/>
      <c r="AG50" s="785"/>
      <c r="AH50" s="785"/>
      <c r="AI50" s="785"/>
      <c r="AJ50" s="786"/>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0"/>
      <c r="BP50" s="240"/>
      <c r="BQ50" s="237">
        <v>44</v>
      </c>
      <c r="BR50" s="238"/>
      <c r="BS50" s="764"/>
      <c r="BT50" s="765"/>
      <c r="BU50" s="765"/>
      <c r="BV50" s="765"/>
      <c r="BW50" s="765"/>
      <c r="BX50" s="765"/>
      <c r="BY50" s="765"/>
      <c r="BZ50" s="765"/>
      <c r="CA50" s="765"/>
      <c r="CB50" s="765"/>
      <c r="CC50" s="765"/>
      <c r="CD50" s="765"/>
      <c r="CE50" s="765"/>
      <c r="CF50" s="765"/>
      <c r="CG50" s="766"/>
      <c r="CH50" s="742"/>
      <c r="CI50" s="743"/>
      <c r="CJ50" s="743"/>
      <c r="CK50" s="743"/>
      <c r="CL50" s="744"/>
      <c r="CM50" s="742"/>
      <c r="CN50" s="743"/>
      <c r="CO50" s="743"/>
      <c r="CP50" s="743"/>
      <c r="CQ50" s="744"/>
      <c r="CR50" s="742"/>
      <c r="CS50" s="743"/>
      <c r="CT50" s="743"/>
      <c r="CU50" s="743"/>
      <c r="CV50" s="744"/>
      <c r="CW50" s="742"/>
      <c r="CX50" s="743"/>
      <c r="CY50" s="743"/>
      <c r="CZ50" s="743"/>
      <c r="DA50" s="744"/>
      <c r="DB50" s="742"/>
      <c r="DC50" s="743"/>
      <c r="DD50" s="743"/>
      <c r="DE50" s="743"/>
      <c r="DF50" s="744"/>
      <c r="DG50" s="742"/>
      <c r="DH50" s="743"/>
      <c r="DI50" s="743"/>
      <c r="DJ50" s="743"/>
      <c r="DK50" s="744"/>
      <c r="DL50" s="742"/>
      <c r="DM50" s="743"/>
      <c r="DN50" s="743"/>
      <c r="DO50" s="743"/>
      <c r="DP50" s="744"/>
      <c r="DQ50" s="742"/>
      <c r="DR50" s="743"/>
      <c r="DS50" s="743"/>
      <c r="DT50" s="743"/>
      <c r="DU50" s="744"/>
      <c r="DV50" s="764"/>
      <c r="DW50" s="765"/>
      <c r="DX50" s="765"/>
      <c r="DY50" s="765"/>
      <c r="DZ50" s="777"/>
      <c r="EA50" s="230"/>
    </row>
    <row r="51" spans="1:131" ht="26.25" customHeight="1" x14ac:dyDescent="0.2">
      <c r="A51" s="237">
        <v>24</v>
      </c>
      <c r="B51" s="778"/>
      <c r="C51" s="779"/>
      <c r="D51" s="779"/>
      <c r="E51" s="779"/>
      <c r="F51" s="779"/>
      <c r="G51" s="779"/>
      <c r="H51" s="779"/>
      <c r="I51" s="779"/>
      <c r="J51" s="779"/>
      <c r="K51" s="779"/>
      <c r="L51" s="779"/>
      <c r="M51" s="779"/>
      <c r="N51" s="779"/>
      <c r="O51" s="779"/>
      <c r="P51" s="780"/>
      <c r="Q51" s="835"/>
      <c r="R51" s="836"/>
      <c r="S51" s="836"/>
      <c r="T51" s="836"/>
      <c r="U51" s="836"/>
      <c r="V51" s="836"/>
      <c r="W51" s="836"/>
      <c r="X51" s="836"/>
      <c r="Y51" s="836"/>
      <c r="Z51" s="836"/>
      <c r="AA51" s="836"/>
      <c r="AB51" s="836"/>
      <c r="AC51" s="836"/>
      <c r="AD51" s="836"/>
      <c r="AE51" s="837"/>
      <c r="AF51" s="784"/>
      <c r="AG51" s="785"/>
      <c r="AH51" s="785"/>
      <c r="AI51" s="785"/>
      <c r="AJ51" s="786"/>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0"/>
      <c r="BP51" s="240"/>
      <c r="BQ51" s="237">
        <v>45</v>
      </c>
      <c r="BR51" s="238"/>
      <c r="BS51" s="764"/>
      <c r="BT51" s="765"/>
      <c r="BU51" s="765"/>
      <c r="BV51" s="765"/>
      <c r="BW51" s="765"/>
      <c r="BX51" s="765"/>
      <c r="BY51" s="765"/>
      <c r="BZ51" s="765"/>
      <c r="CA51" s="765"/>
      <c r="CB51" s="765"/>
      <c r="CC51" s="765"/>
      <c r="CD51" s="765"/>
      <c r="CE51" s="765"/>
      <c r="CF51" s="765"/>
      <c r="CG51" s="766"/>
      <c r="CH51" s="742"/>
      <c r="CI51" s="743"/>
      <c r="CJ51" s="743"/>
      <c r="CK51" s="743"/>
      <c r="CL51" s="744"/>
      <c r="CM51" s="742"/>
      <c r="CN51" s="743"/>
      <c r="CO51" s="743"/>
      <c r="CP51" s="743"/>
      <c r="CQ51" s="744"/>
      <c r="CR51" s="742"/>
      <c r="CS51" s="743"/>
      <c r="CT51" s="743"/>
      <c r="CU51" s="743"/>
      <c r="CV51" s="744"/>
      <c r="CW51" s="742"/>
      <c r="CX51" s="743"/>
      <c r="CY51" s="743"/>
      <c r="CZ51" s="743"/>
      <c r="DA51" s="744"/>
      <c r="DB51" s="742"/>
      <c r="DC51" s="743"/>
      <c r="DD51" s="743"/>
      <c r="DE51" s="743"/>
      <c r="DF51" s="744"/>
      <c r="DG51" s="742"/>
      <c r="DH51" s="743"/>
      <c r="DI51" s="743"/>
      <c r="DJ51" s="743"/>
      <c r="DK51" s="744"/>
      <c r="DL51" s="742"/>
      <c r="DM51" s="743"/>
      <c r="DN51" s="743"/>
      <c r="DO51" s="743"/>
      <c r="DP51" s="744"/>
      <c r="DQ51" s="742"/>
      <c r="DR51" s="743"/>
      <c r="DS51" s="743"/>
      <c r="DT51" s="743"/>
      <c r="DU51" s="744"/>
      <c r="DV51" s="764"/>
      <c r="DW51" s="765"/>
      <c r="DX51" s="765"/>
      <c r="DY51" s="765"/>
      <c r="DZ51" s="777"/>
      <c r="EA51" s="230"/>
    </row>
    <row r="52" spans="1:131" ht="26.25" customHeight="1" x14ac:dyDescent="0.2">
      <c r="A52" s="237">
        <v>25</v>
      </c>
      <c r="B52" s="778"/>
      <c r="C52" s="779"/>
      <c r="D52" s="779"/>
      <c r="E52" s="779"/>
      <c r="F52" s="779"/>
      <c r="G52" s="779"/>
      <c r="H52" s="779"/>
      <c r="I52" s="779"/>
      <c r="J52" s="779"/>
      <c r="K52" s="779"/>
      <c r="L52" s="779"/>
      <c r="M52" s="779"/>
      <c r="N52" s="779"/>
      <c r="O52" s="779"/>
      <c r="P52" s="780"/>
      <c r="Q52" s="835"/>
      <c r="R52" s="836"/>
      <c r="S52" s="836"/>
      <c r="T52" s="836"/>
      <c r="U52" s="836"/>
      <c r="V52" s="836"/>
      <c r="W52" s="836"/>
      <c r="X52" s="836"/>
      <c r="Y52" s="836"/>
      <c r="Z52" s="836"/>
      <c r="AA52" s="836"/>
      <c r="AB52" s="836"/>
      <c r="AC52" s="836"/>
      <c r="AD52" s="836"/>
      <c r="AE52" s="837"/>
      <c r="AF52" s="784"/>
      <c r="AG52" s="785"/>
      <c r="AH52" s="785"/>
      <c r="AI52" s="785"/>
      <c r="AJ52" s="786"/>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0"/>
      <c r="BP52" s="240"/>
      <c r="BQ52" s="237">
        <v>46</v>
      </c>
      <c r="BR52" s="238"/>
      <c r="BS52" s="764"/>
      <c r="BT52" s="765"/>
      <c r="BU52" s="765"/>
      <c r="BV52" s="765"/>
      <c r="BW52" s="765"/>
      <c r="BX52" s="765"/>
      <c r="BY52" s="765"/>
      <c r="BZ52" s="765"/>
      <c r="CA52" s="765"/>
      <c r="CB52" s="765"/>
      <c r="CC52" s="765"/>
      <c r="CD52" s="765"/>
      <c r="CE52" s="765"/>
      <c r="CF52" s="765"/>
      <c r="CG52" s="766"/>
      <c r="CH52" s="742"/>
      <c r="CI52" s="743"/>
      <c r="CJ52" s="743"/>
      <c r="CK52" s="743"/>
      <c r="CL52" s="744"/>
      <c r="CM52" s="742"/>
      <c r="CN52" s="743"/>
      <c r="CO52" s="743"/>
      <c r="CP52" s="743"/>
      <c r="CQ52" s="744"/>
      <c r="CR52" s="742"/>
      <c r="CS52" s="743"/>
      <c r="CT52" s="743"/>
      <c r="CU52" s="743"/>
      <c r="CV52" s="744"/>
      <c r="CW52" s="742"/>
      <c r="CX52" s="743"/>
      <c r="CY52" s="743"/>
      <c r="CZ52" s="743"/>
      <c r="DA52" s="744"/>
      <c r="DB52" s="742"/>
      <c r="DC52" s="743"/>
      <c r="DD52" s="743"/>
      <c r="DE52" s="743"/>
      <c r="DF52" s="744"/>
      <c r="DG52" s="742"/>
      <c r="DH52" s="743"/>
      <c r="DI52" s="743"/>
      <c r="DJ52" s="743"/>
      <c r="DK52" s="744"/>
      <c r="DL52" s="742"/>
      <c r="DM52" s="743"/>
      <c r="DN52" s="743"/>
      <c r="DO52" s="743"/>
      <c r="DP52" s="744"/>
      <c r="DQ52" s="742"/>
      <c r="DR52" s="743"/>
      <c r="DS52" s="743"/>
      <c r="DT52" s="743"/>
      <c r="DU52" s="744"/>
      <c r="DV52" s="764"/>
      <c r="DW52" s="765"/>
      <c r="DX52" s="765"/>
      <c r="DY52" s="765"/>
      <c r="DZ52" s="777"/>
      <c r="EA52" s="230"/>
    </row>
    <row r="53" spans="1:131" ht="26.25" customHeight="1" x14ac:dyDescent="0.2">
      <c r="A53" s="237">
        <v>26</v>
      </c>
      <c r="B53" s="778"/>
      <c r="C53" s="779"/>
      <c r="D53" s="779"/>
      <c r="E53" s="779"/>
      <c r="F53" s="779"/>
      <c r="G53" s="779"/>
      <c r="H53" s="779"/>
      <c r="I53" s="779"/>
      <c r="J53" s="779"/>
      <c r="K53" s="779"/>
      <c r="L53" s="779"/>
      <c r="M53" s="779"/>
      <c r="N53" s="779"/>
      <c r="O53" s="779"/>
      <c r="P53" s="780"/>
      <c r="Q53" s="835"/>
      <c r="R53" s="836"/>
      <c r="S53" s="836"/>
      <c r="T53" s="836"/>
      <c r="U53" s="836"/>
      <c r="V53" s="836"/>
      <c r="W53" s="836"/>
      <c r="X53" s="836"/>
      <c r="Y53" s="836"/>
      <c r="Z53" s="836"/>
      <c r="AA53" s="836"/>
      <c r="AB53" s="836"/>
      <c r="AC53" s="836"/>
      <c r="AD53" s="836"/>
      <c r="AE53" s="837"/>
      <c r="AF53" s="784"/>
      <c r="AG53" s="785"/>
      <c r="AH53" s="785"/>
      <c r="AI53" s="785"/>
      <c r="AJ53" s="786"/>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0"/>
      <c r="BP53" s="240"/>
      <c r="BQ53" s="237">
        <v>47</v>
      </c>
      <c r="BR53" s="238"/>
      <c r="BS53" s="764"/>
      <c r="BT53" s="765"/>
      <c r="BU53" s="765"/>
      <c r="BV53" s="765"/>
      <c r="BW53" s="765"/>
      <c r="BX53" s="765"/>
      <c r="BY53" s="765"/>
      <c r="BZ53" s="765"/>
      <c r="CA53" s="765"/>
      <c r="CB53" s="765"/>
      <c r="CC53" s="765"/>
      <c r="CD53" s="765"/>
      <c r="CE53" s="765"/>
      <c r="CF53" s="765"/>
      <c r="CG53" s="766"/>
      <c r="CH53" s="742"/>
      <c r="CI53" s="743"/>
      <c r="CJ53" s="743"/>
      <c r="CK53" s="743"/>
      <c r="CL53" s="744"/>
      <c r="CM53" s="742"/>
      <c r="CN53" s="743"/>
      <c r="CO53" s="743"/>
      <c r="CP53" s="743"/>
      <c r="CQ53" s="744"/>
      <c r="CR53" s="742"/>
      <c r="CS53" s="743"/>
      <c r="CT53" s="743"/>
      <c r="CU53" s="743"/>
      <c r="CV53" s="744"/>
      <c r="CW53" s="742"/>
      <c r="CX53" s="743"/>
      <c r="CY53" s="743"/>
      <c r="CZ53" s="743"/>
      <c r="DA53" s="744"/>
      <c r="DB53" s="742"/>
      <c r="DC53" s="743"/>
      <c r="DD53" s="743"/>
      <c r="DE53" s="743"/>
      <c r="DF53" s="744"/>
      <c r="DG53" s="742"/>
      <c r="DH53" s="743"/>
      <c r="DI53" s="743"/>
      <c r="DJ53" s="743"/>
      <c r="DK53" s="744"/>
      <c r="DL53" s="742"/>
      <c r="DM53" s="743"/>
      <c r="DN53" s="743"/>
      <c r="DO53" s="743"/>
      <c r="DP53" s="744"/>
      <c r="DQ53" s="742"/>
      <c r="DR53" s="743"/>
      <c r="DS53" s="743"/>
      <c r="DT53" s="743"/>
      <c r="DU53" s="744"/>
      <c r="DV53" s="764"/>
      <c r="DW53" s="765"/>
      <c r="DX53" s="765"/>
      <c r="DY53" s="765"/>
      <c r="DZ53" s="777"/>
      <c r="EA53" s="230"/>
    </row>
    <row r="54" spans="1:131" ht="26.25" customHeight="1" x14ac:dyDescent="0.2">
      <c r="A54" s="237">
        <v>27</v>
      </c>
      <c r="B54" s="778"/>
      <c r="C54" s="779"/>
      <c r="D54" s="779"/>
      <c r="E54" s="779"/>
      <c r="F54" s="779"/>
      <c r="G54" s="779"/>
      <c r="H54" s="779"/>
      <c r="I54" s="779"/>
      <c r="J54" s="779"/>
      <c r="K54" s="779"/>
      <c r="L54" s="779"/>
      <c r="M54" s="779"/>
      <c r="N54" s="779"/>
      <c r="O54" s="779"/>
      <c r="P54" s="780"/>
      <c r="Q54" s="835"/>
      <c r="R54" s="836"/>
      <c r="S54" s="836"/>
      <c r="T54" s="836"/>
      <c r="U54" s="836"/>
      <c r="V54" s="836"/>
      <c r="W54" s="836"/>
      <c r="X54" s="836"/>
      <c r="Y54" s="836"/>
      <c r="Z54" s="836"/>
      <c r="AA54" s="836"/>
      <c r="AB54" s="836"/>
      <c r="AC54" s="836"/>
      <c r="AD54" s="836"/>
      <c r="AE54" s="837"/>
      <c r="AF54" s="784"/>
      <c r="AG54" s="785"/>
      <c r="AH54" s="785"/>
      <c r="AI54" s="785"/>
      <c r="AJ54" s="786"/>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0"/>
      <c r="BP54" s="240"/>
      <c r="BQ54" s="237">
        <v>48</v>
      </c>
      <c r="BR54" s="238"/>
      <c r="BS54" s="764"/>
      <c r="BT54" s="765"/>
      <c r="BU54" s="765"/>
      <c r="BV54" s="765"/>
      <c r="BW54" s="765"/>
      <c r="BX54" s="765"/>
      <c r="BY54" s="765"/>
      <c r="BZ54" s="765"/>
      <c r="CA54" s="765"/>
      <c r="CB54" s="765"/>
      <c r="CC54" s="765"/>
      <c r="CD54" s="765"/>
      <c r="CE54" s="765"/>
      <c r="CF54" s="765"/>
      <c r="CG54" s="766"/>
      <c r="CH54" s="742"/>
      <c r="CI54" s="743"/>
      <c r="CJ54" s="743"/>
      <c r="CK54" s="743"/>
      <c r="CL54" s="744"/>
      <c r="CM54" s="742"/>
      <c r="CN54" s="743"/>
      <c r="CO54" s="743"/>
      <c r="CP54" s="743"/>
      <c r="CQ54" s="744"/>
      <c r="CR54" s="742"/>
      <c r="CS54" s="743"/>
      <c r="CT54" s="743"/>
      <c r="CU54" s="743"/>
      <c r="CV54" s="744"/>
      <c r="CW54" s="742"/>
      <c r="CX54" s="743"/>
      <c r="CY54" s="743"/>
      <c r="CZ54" s="743"/>
      <c r="DA54" s="744"/>
      <c r="DB54" s="742"/>
      <c r="DC54" s="743"/>
      <c r="DD54" s="743"/>
      <c r="DE54" s="743"/>
      <c r="DF54" s="744"/>
      <c r="DG54" s="742"/>
      <c r="DH54" s="743"/>
      <c r="DI54" s="743"/>
      <c r="DJ54" s="743"/>
      <c r="DK54" s="744"/>
      <c r="DL54" s="742"/>
      <c r="DM54" s="743"/>
      <c r="DN54" s="743"/>
      <c r="DO54" s="743"/>
      <c r="DP54" s="744"/>
      <c r="DQ54" s="742"/>
      <c r="DR54" s="743"/>
      <c r="DS54" s="743"/>
      <c r="DT54" s="743"/>
      <c r="DU54" s="744"/>
      <c r="DV54" s="764"/>
      <c r="DW54" s="765"/>
      <c r="DX54" s="765"/>
      <c r="DY54" s="765"/>
      <c r="DZ54" s="777"/>
      <c r="EA54" s="230"/>
    </row>
    <row r="55" spans="1:131" ht="26.25" customHeight="1" x14ac:dyDescent="0.2">
      <c r="A55" s="237">
        <v>28</v>
      </c>
      <c r="B55" s="778"/>
      <c r="C55" s="779"/>
      <c r="D55" s="779"/>
      <c r="E55" s="779"/>
      <c r="F55" s="779"/>
      <c r="G55" s="779"/>
      <c r="H55" s="779"/>
      <c r="I55" s="779"/>
      <c r="J55" s="779"/>
      <c r="K55" s="779"/>
      <c r="L55" s="779"/>
      <c r="M55" s="779"/>
      <c r="N55" s="779"/>
      <c r="O55" s="779"/>
      <c r="P55" s="780"/>
      <c r="Q55" s="835"/>
      <c r="R55" s="836"/>
      <c r="S55" s="836"/>
      <c r="T55" s="836"/>
      <c r="U55" s="836"/>
      <c r="V55" s="836"/>
      <c r="W55" s="836"/>
      <c r="X55" s="836"/>
      <c r="Y55" s="836"/>
      <c r="Z55" s="836"/>
      <c r="AA55" s="836"/>
      <c r="AB55" s="836"/>
      <c r="AC55" s="836"/>
      <c r="AD55" s="836"/>
      <c r="AE55" s="837"/>
      <c r="AF55" s="784"/>
      <c r="AG55" s="785"/>
      <c r="AH55" s="785"/>
      <c r="AI55" s="785"/>
      <c r="AJ55" s="786"/>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0"/>
      <c r="BP55" s="240"/>
      <c r="BQ55" s="237">
        <v>49</v>
      </c>
      <c r="BR55" s="238"/>
      <c r="BS55" s="764"/>
      <c r="BT55" s="765"/>
      <c r="BU55" s="765"/>
      <c r="BV55" s="765"/>
      <c r="BW55" s="765"/>
      <c r="BX55" s="765"/>
      <c r="BY55" s="765"/>
      <c r="BZ55" s="765"/>
      <c r="CA55" s="765"/>
      <c r="CB55" s="765"/>
      <c r="CC55" s="765"/>
      <c r="CD55" s="765"/>
      <c r="CE55" s="765"/>
      <c r="CF55" s="765"/>
      <c r="CG55" s="766"/>
      <c r="CH55" s="742"/>
      <c r="CI55" s="743"/>
      <c r="CJ55" s="743"/>
      <c r="CK55" s="743"/>
      <c r="CL55" s="744"/>
      <c r="CM55" s="742"/>
      <c r="CN55" s="743"/>
      <c r="CO55" s="743"/>
      <c r="CP55" s="743"/>
      <c r="CQ55" s="744"/>
      <c r="CR55" s="742"/>
      <c r="CS55" s="743"/>
      <c r="CT55" s="743"/>
      <c r="CU55" s="743"/>
      <c r="CV55" s="744"/>
      <c r="CW55" s="742"/>
      <c r="CX55" s="743"/>
      <c r="CY55" s="743"/>
      <c r="CZ55" s="743"/>
      <c r="DA55" s="744"/>
      <c r="DB55" s="742"/>
      <c r="DC55" s="743"/>
      <c r="DD55" s="743"/>
      <c r="DE55" s="743"/>
      <c r="DF55" s="744"/>
      <c r="DG55" s="742"/>
      <c r="DH55" s="743"/>
      <c r="DI55" s="743"/>
      <c r="DJ55" s="743"/>
      <c r="DK55" s="744"/>
      <c r="DL55" s="742"/>
      <c r="DM55" s="743"/>
      <c r="DN55" s="743"/>
      <c r="DO55" s="743"/>
      <c r="DP55" s="744"/>
      <c r="DQ55" s="742"/>
      <c r="DR55" s="743"/>
      <c r="DS55" s="743"/>
      <c r="DT55" s="743"/>
      <c r="DU55" s="744"/>
      <c r="DV55" s="764"/>
      <c r="DW55" s="765"/>
      <c r="DX55" s="765"/>
      <c r="DY55" s="765"/>
      <c r="DZ55" s="777"/>
      <c r="EA55" s="230"/>
    </row>
    <row r="56" spans="1:131" ht="26.25" customHeight="1" x14ac:dyDescent="0.2">
      <c r="A56" s="237">
        <v>29</v>
      </c>
      <c r="B56" s="778"/>
      <c r="C56" s="779"/>
      <c r="D56" s="779"/>
      <c r="E56" s="779"/>
      <c r="F56" s="779"/>
      <c r="G56" s="779"/>
      <c r="H56" s="779"/>
      <c r="I56" s="779"/>
      <c r="J56" s="779"/>
      <c r="K56" s="779"/>
      <c r="L56" s="779"/>
      <c r="M56" s="779"/>
      <c r="N56" s="779"/>
      <c r="O56" s="779"/>
      <c r="P56" s="780"/>
      <c r="Q56" s="835"/>
      <c r="R56" s="836"/>
      <c r="S56" s="836"/>
      <c r="T56" s="836"/>
      <c r="U56" s="836"/>
      <c r="V56" s="836"/>
      <c r="W56" s="836"/>
      <c r="X56" s="836"/>
      <c r="Y56" s="836"/>
      <c r="Z56" s="836"/>
      <c r="AA56" s="836"/>
      <c r="AB56" s="836"/>
      <c r="AC56" s="836"/>
      <c r="AD56" s="836"/>
      <c r="AE56" s="837"/>
      <c r="AF56" s="784"/>
      <c r="AG56" s="785"/>
      <c r="AH56" s="785"/>
      <c r="AI56" s="785"/>
      <c r="AJ56" s="786"/>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0"/>
      <c r="BP56" s="240"/>
      <c r="BQ56" s="237">
        <v>50</v>
      </c>
      <c r="BR56" s="238"/>
      <c r="BS56" s="764"/>
      <c r="BT56" s="765"/>
      <c r="BU56" s="765"/>
      <c r="BV56" s="765"/>
      <c r="BW56" s="765"/>
      <c r="BX56" s="765"/>
      <c r="BY56" s="765"/>
      <c r="BZ56" s="765"/>
      <c r="CA56" s="765"/>
      <c r="CB56" s="765"/>
      <c r="CC56" s="765"/>
      <c r="CD56" s="765"/>
      <c r="CE56" s="765"/>
      <c r="CF56" s="765"/>
      <c r="CG56" s="766"/>
      <c r="CH56" s="742"/>
      <c r="CI56" s="743"/>
      <c r="CJ56" s="743"/>
      <c r="CK56" s="743"/>
      <c r="CL56" s="744"/>
      <c r="CM56" s="742"/>
      <c r="CN56" s="743"/>
      <c r="CO56" s="743"/>
      <c r="CP56" s="743"/>
      <c r="CQ56" s="744"/>
      <c r="CR56" s="742"/>
      <c r="CS56" s="743"/>
      <c r="CT56" s="743"/>
      <c r="CU56" s="743"/>
      <c r="CV56" s="744"/>
      <c r="CW56" s="742"/>
      <c r="CX56" s="743"/>
      <c r="CY56" s="743"/>
      <c r="CZ56" s="743"/>
      <c r="DA56" s="744"/>
      <c r="DB56" s="742"/>
      <c r="DC56" s="743"/>
      <c r="DD56" s="743"/>
      <c r="DE56" s="743"/>
      <c r="DF56" s="744"/>
      <c r="DG56" s="742"/>
      <c r="DH56" s="743"/>
      <c r="DI56" s="743"/>
      <c r="DJ56" s="743"/>
      <c r="DK56" s="744"/>
      <c r="DL56" s="742"/>
      <c r="DM56" s="743"/>
      <c r="DN56" s="743"/>
      <c r="DO56" s="743"/>
      <c r="DP56" s="744"/>
      <c r="DQ56" s="742"/>
      <c r="DR56" s="743"/>
      <c r="DS56" s="743"/>
      <c r="DT56" s="743"/>
      <c r="DU56" s="744"/>
      <c r="DV56" s="764"/>
      <c r="DW56" s="765"/>
      <c r="DX56" s="765"/>
      <c r="DY56" s="765"/>
      <c r="DZ56" s="777"/>
      <c r="EA56" s="230"/>
    </row>
    <row r="57" spans="1:131" ht="26.25" customHeight="1" x14ac:dyDescent="0.2">
      <c r="A57" s="237">
        <v>30</v>
      </c>
      <c r="B57" s="778"/>
      <c r="C57" s="779"/>
      <c r="D57" s="779"/>
      <c r="E57" s="779"/>
      <c r="F57" s="779"/>
      <c r="G57" s="779"/>
      <c r="H57" s="779"/>
      <c r="I57" s="779"/>
      <c r="J57" s="779"/>
      <c r="K57" s="779"/>
      <c r="L57" s="779"/>
      <c r="M57" s="779"/>
      <c r="N57" s="779"/>
      <c r="O57" s="779"/>
      <c r="P57" s="780"/>
      <c r="Q57" s="835"/>
      <c r="R57" s="836"/>
      <c r="S57" s="836"/>
      <c r="T57" s="836"/>
      <c r="U57" s="836"/>
      <c r="V57" s="836"/>
      <c r="W57" s="836"/>
      <c r="X57" s="836"/>
      <c r="Y57" s="836"/>
      <c r="Z57" s="836"/>
      <c r="AA57" s="836"/>
      <c r="AB57" s="836"/>
      <c r="AC57" s="836"/>
      <c r="AD57" s="836"/>
      <c r="AE57" s="837"/>
      <c r="AF57" s="784"/>
      <c r="AG57" s="785"/>
      <c r="AH57" s="785"/>
      <c r="AI57" s="785"/>
      <c r="AJ57" s="786"/>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0"/>
      <c r="BP57" s="240"/>
      <c r="BQ57" s="237">
        <v>51</v>
      </c>
      <c r="BR57" s="238"/>
      <c r="BS57" s="764"/>
      <c r="BT57" s="765"/>
      <c r="BU57" s="765"/>
      <c r="BV57" s="765"/>
      <c r="BW57" s="765"/>
      <c r="BX57" s="765"/>
      <c r="BY57" s="765"/>
      <c r="BZ57" s="765"/>
      <c r="CA57" s="765"/>
      <c r="CB57" s="765"/>
      <c r="CC57" s="765"/>
      <c r="CD57" s="765"/>
      <c r="CE57" s="765"/>
      <c r="CF57" s="765"/>
      <c r="CG57" s="766"/>
      <c r="CH57" s="742"/>
      <c r="CI57" s="743"/>
      <c r="CJ57" s="743"/>
      <c r="CK57" s="743"/>
      <c r="CL57" s="744"/>
      <c r="CM57" s="742"/>
      <c r="CN57" s="743"/>
      <c r="CO57" s="743"/>
      <c r="CP57" s="743"/>
      <c r="CQ57" s="744"/>
      <c r="CR57" s="742"/>
      <c r="CS57" s="743"/>
      <c r="CT57" s="743"/>
      <c r="CU57" s="743"/>
      <c r="CV57" s="744"/>
      <c r="CW57" s="742"/>
      <c r="CX57" s="743"/>
      <c r="CY57" s="743"/>
      <c r="CZ57" s="743"/>
      <c r="DA57" s="744"/>
      <c r="DB57" s="742"/>
      <c r="DC57" s="743"/>
      <c r="DD57" s="743"/>
      <c r="DE57" s="743"/>
      <c r="DF57" s="744"/>
      <c r="DG57" s="742"/>
      <c r="DH57" s="743"/>
      <c r="DI57" s="743"/>
      <c r="DJ57" s="743"/>
      <c r="DK57" s="744"/>
      <c r="DL57" s="742"/>
      <c r="DM57" s="743"/>
      <c r="DN57" s="743"/>
      <c r="DO57" s="743"/>
      <c r="DP57" s="744"/>
      <c r="DQ57" s="742"/>
      <c r="DR57" s="743"/>
      <c r="DS57" s="743"/>
      <c r="DT57" s="743"/>
      <c r="DU57" s="744"/>
      <c r="DV57" s="764"/>
      <c r="DW57" s="765"/>
      <c r="DX57" s="765"/>
      <c r="DY57" s="765"/>
      <c r="DZ57" s="777"/>
      <c r="EA57" s="230"/>
    </row>
    <row r="58" spans="1:131" ht="26.25" customHeight="1" x14ac:dyDescent="0.2">
      <c r="A58" s="237">
        <v>31</v>
      </c>
      <c r="B58" s="778"/>
      <c r="C58" s="779"/>
      <c r="D58" s="779"/>
      <c r="E58" s="779"/>
      <c r="F58" s="779"/>
      <c r="G58" s="779"/>
      <c r="H58" s="779"/>
      <c r="I58" s="779"/>
      <c r="J58" s="779"/>
      <c r="K58" s="779"/>
      <c r="L58" s="779"/>
      <c r="M58" s="779"/>
      <c r="N58" s="779"/>
      <c r="O58" s="779"/>
      <c r="P58" s="780"/>
      <c r="Q58" s="835"/>
      <c r="R58" s="836"/>
      <c r="S58" s="836"/>
      <c r="T58" s="836"/>
      <c r="U58" s="836"/>
      <c r="V58" s="836"/>
      <c r="W58" s="836"/>
      <c r="X58" s="836"/>
      <c r="Y58" s="836"/>
      <c r="Z58" s="836"/>
      <c r="AA58" s="836"/>
      <c r="AB58" s="836"/>
      <c r="AC58" s="836"/>
      <c r="AD58" s="836"/>
      <c r="AE58" s="837"/>
      <c r="AF58" s="784"/>
      <c r="AG58" s="785"/>
      <c r="AH58" s="785"/>
      <c r="AI58" s="785"/>
      <c r="AJ58" s="786"/>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0"/>
      <c r="BP58" s="240"/>
      <c r="BQ58" s="237">
        <v>52</v>
      </c>
      <c r="BR58" s="238"/>
      <c r="BS58" s="764"/>
      <c r="BT58" s="765"/>
      <c r="BU58" s="765"/>
      <c r="BV58" s="765"/>
      <c r="BW58" s="765"/>
      <c r="BX58" s="765"/>
      <c r="BY58" s="765"/>
      <c r="BZ58" s="765"/>
      <c r="CA58" s="765"/>
      <c r="CB58" s="765"/>
      <c r="CC58" s="765"/>
      <c r="CD58" s="765"/>
      <c r="CE58" s="765"/>
      <c r="CF58" s="765"/>
      <c r="CG58" s="766"/>
      <c r="CH58" s="742"/>
      <c r="CI58" s="743"/>
      <c r="CJ58" s="743"/>
      <c r="CK58" s="743"/>
      <c r="CL58" s="744"/>
      <c r="CM58" s="742"/>
      <c r="CN58" s="743"/>
      <c r="CO58" s="743"/>
      <c r="CP58" s="743"/>
      <c r="CQ58" s="744"/>
      <c r="CR58" s="742"/>
      <c r="CS58" s="743"/>
      <c r="CT58" s="743"/>
      <c r="CU58" s="743"/>
      <c r="CV58" s="744"/>
      <c r="CW58" s="742"/>
      <c r="CX58" s="743"/>
      <c r="CY58" s="743"/>
      <c r="CZ58" s="743"/>
      <c r="DA58" s="744"/>
      <c r="DB58" s="742"/>
      <c r="DC58" s="743"/>
      <c r="DD58" s="743"/>
      <c r="DE58" s="743"/>
      <c r="DF58" s="744"/>
      <c r="DG58" s="742"/>
      <c r="DH58" s="743"/>
      <c r="DI58" s="743"/>
      <c r="DJ58" s="743"/>
      <c r="DK58" s="744"/>
      <c r="DL58" s="742"/>
      <c r="DM58" s="743"/>
      <c r="DN58" s="743"/>
      <c r="DO58" s="743"/>
      <c r="DP58" s="744"/>
      <c r="DQ58" s="742"/>
      <c r="DR58" s="743"/>
      <c r="DS58" s="743"/>
      <c r="DT58" s="743"/>
      <c r="DU58" s="744"/>
      <c r="DV58" s="764"/>
      <c r="DW58" s="765"/>
      <c r="DX58" s="765"/>
      <c r="DY58" s="765"/>
      <c r="DZ58" s="777"/>
      <c r="EA58" s="230"/>
    </row>
    <row r="59" spans="1:131" ht="26.25" customHeight="1" x14ac:dyDescent="0.2">
      <c r="A59" s="237">
        <v>32</v>
      </c>
      <c r="B59" s="778"/>
      <c r="C59" s="779"/>
      <c r="D59" s="779"/>
      <c r="E59" s="779"/>
      <c r="F59" s="779"/>
      <c r="G59" s="779"/>
      <c r="H59" s="779"/>
      <c r="I59" s="779"/>
      <c r="J59" s="779"/>
      <c r="K59" s="779"/>
      <c r="L59" s="779"/>
      <c r="M59" s="779"/>
      <c r="N59" s="779"/>
      <c r="O59" s="779"/>
      <c r="P59" s="780"/>
      <c r="Q59" s="835"/>
      <c r="R59" s="836"/>
      <c r="S59" s="836"/>
      <c r="T59" s="836"/>
      <c r="U59" s="836"/>
      <c r="V59" s="836"/>
      <c r="W59" s="836"/>
      <c r="X59" s="836"/>
      <c r="Y59" s="836"/>
      <c r="Z59" s="836"/>
      <c r="AA59" s="836"/>
      <c r="AB59" s="836"/>
      <c r="AC59" s="836"/>
      <c r="AD59" s="836"/>
      <c r="AE59" s="837"/>
      <c r="AF59" s="784"/>
      <c r="AG59" s="785"/>
      <c r="AH59" s="785"/>
      <c r="AI59" s="785"/>
      <c r="AJ59" s="786"/>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0"/>
      <c r="BP59" s="240"/>
      <c r="BQ59" s="237">
        <v>53</v>
      </c>
      <c r="BR59" s="238"/>
      <c r="BS59" s="764"/>
      <c r="BT59" s="765"/>
      <c r="BU59" s="765"/>
      <c r="BV59" s="765"/>
      <c r="BW59" s="765"/>
      <c r="BX59" s="765"/>
      <c r="BY59" s="765"/>
      <c r="BZ59" s="765"/>
      <c r="CA59" s="765"/>
      <c r="CB59" s="765"/>
      <c r="CC59" s="765"/>
      <c r="CD59" s="765"/>
      <c r="CE59" s="765"/>
      <c r="CF59" s="765"/>
      <c r="CG59" s="766"/>
      <c r="CH59" s="742"/>
      <c r="CI59" s="743"/>
      <c r="CJ59" s="743"/>
      <c r="CK59" s="743"/>
      <c r="CL59" s="744"/>
      <c r="CM59" s="742"/>
      <c r="CN59" s="743"/>
      <c r="CO59" s="743"/>
      <c r="CP59" s="743"/>
      <c r="CQ59" s="744"/>
      <c r="CR59" s="742"/>
      <c r="CS59" s="743"/>
      <c r="CT59" s="743"/>
      <c r="CU59" s="743"/>
      <c r="CV59" s="744"/>
      <c r="CW59" s="742"/>
      <c r="CX59" s="743"/>
      <c r="CY59" s="743"/>
      <c r="CZ59" s="743"/>
      <c r="DA59" s="744"/>
      <c r="DB59" s="742"/>
      <c r="DC59" s="743"/>
      <c r="DD59" s="743"/>
      <c r="DE59" s="743"/>
      <c r="DF59" s="744"/>
      <c r="DG59" s="742"/>
      <c r="DH59" s="743"/>
      <c r="DI59" s="743"/>
      <c r="DJ59" s="743"/>
      <c r="DK59" s="744"/>
      <c r="DL59" s="742"/>
      <c r="DM59" s="743"/>
      <c r="DN59" s="743"/>
      <c r="DO59" s="743"/>
      <c r="DP59" s="744"/>
      <c r="DQ59" s="742"/>
      <c r="DR59" s="743"/>
      <c r="DS59" s="743"/>
      <c r="DT59" s="743"/>
      <c r="DU59" s="744"/>
      <c r="DV59" s="764"/>
      <c r="DW59" s="765"/>
      <c r="DX59" s="765"/>
      <c r="DY59" s="765"/>
      <c r="DZ59" s="777"/>
      <c r="EA59" s="230"/>
    </row>
    <row r="60" spans="1:131" ht="26.25" customHeight="1" x14ac:dyDescent="0.2">
      <c r="A60" s="237">
        <v>33</v>
      </c>
      <c r="B60" s="778"/>
      <c r="C60" s="779"/>
      <c r="D60" s="779"/>
      <c r="E60" s="779"/>
      <c r="F60" s="779"/>
      <c r="G60" s="779"/>
      <c r="H60" s="779"/>
      <c r="I60" s="779"/>
      <c r="J60" s="779"/>
      <c r="K60" s="779"/>
      <c r="L60" s="779"/>
      <c r="M60" s="779"/>
      <c r="N60" s="779"/>
      <c r="O60" s="779"/>
      <c r="P60" s="780"/>
      <c r="Q60" s="835"/>
      <c r="R60" s="836"/>
      <c r="S60" s="836"/>
      <c r="T60" s="836"/>
      <c r="U60" s="836"/>
      <c r="V60" s="836"/>
      <c r="W60" s="836"/>
      <c r="X60" s="836"/>
      <c r="Y60" s="836"/>
      <c r="Z60" s="836"/>
      <c r="AA60" s="836"/>
      <c r="AB60" s="836"/>
      <c r="AC60" s="836"/>
      <c r="AD60" s="836"/>
      <c r="AE60" s="837"/>
      <c r="AF60" s="784"/>
      <c r="AG60" s="785"/>
      <c r="AH60" s="785"/>
      <c r="AI60" s="785"/>
      <c r="AJ60" s="786"/>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0"/>
      <c r="BP60" s="240"/>
      <c r="BQ60" s="237">
        <v>54</v>
      </c>
      <c r="BR60" s="238"/>
      <c r="BS60" s="764"/>
      <c r="BT60" s="765"/>
      <c r="BU60" s="765"/>
      <c r="BV60" s="765"/>
      <c r="BW60" s="765"/>
      <c r="BX60" s="765"/>
      <c r="BY60" s="765"/>
      <c r="BZ60" s="765"/>
      <c r="CA60" s="765"/>
      <c r="CB60" s="765"/>
      <c r="CC60" s="765"/>
      <c r="CD60" s="765"/>
      <c r="CE60" s="765"/>
      <c r="CF60" s="765"/>
      <c r="CG60" s="766"/>
      <c r="CH60" s="742"/>
      <c r="CI60" s="743"/>
      <c r="CJ60" s="743"/>
      <c r="CK60" s="743"/>
      <c r="CL60" s="744"/>
      <c r="CM60" s="742"/>
      <c r="CN60" s="743"/>
      <c r="CO60" s="743"/>
      <c r="CP60" s="743"/>
      <c r="CQ60" s="744"/>
      <c r="CR60" s="742"/>
      <c r="CS60" s="743"/>
      <c r="CT60" s="743"/>
      <c r="CU60" s="743"/>
      <c r="CV60" s="744"/>
      <c r="CW60" s="742"/>
      <c r="CX60" s="743"/>
      <c r="CY60" s="743"/>
      <c r="CZ60" s="743"/>
      <c r="DA60" s="744"/>
      <c r="DB60" s="742"/>
      <c r="DC60" s="743"/>
      <c r="DD60" s="743"/>
      <c r="DE60" s="743"/>
      <c r="DF60" s="744"/>
      <c r="DG60" s="742"/>
      <c r="DH60" s="743"/>
      <c r="DI60" s="743"/>
      <c r="DJ60" s="743"/>
      <c r="DK60" s="744"/>
      <c r="DL60" s="742"/>
      <c r="DM60" s="743"/>
      <c r="DN60" s="743"/>
      <c r="DO60" s="743"/>
      <c r="DP60" s="744"/>
      <c r="DQ60" s="742"/>
      <c r="DR60" s="743"/>
      <c r="DS60" s="743"/>
      <c r="DT60" s="743"/>
      <c r="DU60" s="744"/>
      <c r="DV60" s="764"/>
      <c r="DW60" s="765"/>
      <c r="DX60" s="765"/>
      <c r="DY60" s="765"/>
      <c r="DZ60" s="777"/>
      <c r="EA60" s="230"/>
    </row>
    <row r="61" spans="1:131" ht="26.25" customHeight="1" thickBot="1" x14ac:dyDescent="0.25">
      <c r="A61" s="237">
        <v>34</v>
      </c>
      <c r="B61" s="778"/>
      <c r="C61" s="779"/>
      <c r="D61" s="779"/>
      <c r="E61" s="779"/>
      <c r="F61" s="779"/>
      <c r="G61" s="779"/>
      <c r="H61" s="779"/>
      <c r="I61" s="779"/>
      <c r="J61" s="779"/>
      <c r="K61" s="779"/>
      <c r="L61" s="779"/>
      <c r="M61" s="779"/>
      <c r="N61" s="779"/>
      <c r="O61" s="779"/>
      <c r="P61" s="780"/>
      <c r="Q61" s="835"/>
      <c r="R61" s="836"/>
      <c r="S61" s="836"/>
      <c r="T61" s="836"/>
      <c r="U61" s="836"/>
      <c r="V61" s="836"/>
      <c r="W61" s="836"/>
      <c r="X61" s="836"/>
      <c r="Y61" s="836"/>
      <c r="Z61" s="836"/>
      <c r="AA61" s="836"/>
      <c r="AB61" s="836"/>
      <c r="AC61" s="836"/>
      <c r="AD61" s="836"/>
      <c r="AE61" s="837"/>
      <c r="AF61" s="784"/>
      <c r="AG61" s="785"/>
      <c r="AH61" s="785"/>
      <c r="AI61" s="785"/>
      <c r="AJ61" s="786"/>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0"/>
      <c r="BP61" s="240"/>
      <c r="BQ61" s="237">
        <v>55</v>
      </c>
      <c r="BR61" s="238"/>
      <c r="BS61" s="764"/>
      <c r="BT61" s="765"/>
      <c r="BU61" s="765"/>
      <c r="BV61" s="765"/>
      <c r="BW61" s="765"/>
      <c r="BX61" s="765"/>
      <c r="BY61" s="765"/>
      <c r="BZ61" s="765"/>
      <c r="CA61" s="765"/>
      <c r="CB61" s="765"/>
      <c r="CC61" s="765"/>
      <c r="CD61" s="765"/>
      <c r="CE61" s="765"/>
      <c r="CF61" s="765"/>
      <c r="CG61" s="766"/>
      <c r="CH61" s="742"/>
      <c r="CI61" s="743"/>
      <c r="CJ61" s="743"/>
      <c r="CK61" s="743"/>
      <c r="CL61" s="744"/>
      <c r="CM61" s="742"/>
      <c r="CN61" s="743"/>
      <c r="CO61" s="743"/>
      <c r="CP61" s="743"/>
      <c r="CQ61" s="744"/>
      <c r="CR61" s="742"/>
      <c r="CS61" s="743"/>
      <c r="CT61" s="743"/>
      <c r="CU61" s="743"/>
      <c r="CV61" s="744"/>
      <c r="CW61" s="742"/>
      <c r="CX61" s="743"/>
      <c r="CY61" s="743"/>
      <c r="CZ61" s="743"/>
      <c r="DA61" s="744"/>
      <c r="DB61" s="742"/>
      <c r="DC61" s="743"/>
      <c r="DD61" s="743"/>
      <c r="DE61" s="743"/>
      <c r="DF61" s="744"/>
      <c r="DG61" s="742"/>
      <c r="DH61" s="743"/>
      <c r="DI61" s="743"/>
      <c r="DJ61" s="743"/>
      <c r="DK61" s="744"/>
      <c r="DL61" s="742"/>
      <c r="DM61" s="743"/>
      <c r="DN61" s="743"/>
      <c r="DO61" s="743"/>
      <c r="DP61" s="744"/>
      <c r="DQ61" s="742"/>
      <c r="DR61" s="743"/>
      <c r="DS61" s="743"/>
      <c r="DT61" s="743"/>
      <c r="DU61" s="744"/>
      <c r="DV61" s="764"/>
      <c r="DW61" s="765"/>
      <c r="DX61" s="765"/>
      <c r="DY61" s="765"/>
      <c r="DZ61" s="777"/>
      <c r="EA61" s="230"/>
    </row>
    <row r="62" spans="1:131" ht="26.25" customHeight="1" x14ac:dyDescent="0.2">
      <c r="A62" s="237">
        <v>35</v>
      </c>
      <c r="B62" s="778"/>
      <c r="C62" s="779"/>
      <c r="D62" s="779"/>
      <c r="E62" s="779"/>
      <c r="F62" s="779"/>
      <c r="G62" s="779"/>
      <c r="H62" s="779"/>
      <c r="I62" s="779"/>
      <c r="J62" s="779"/>
      <c r="K62" s="779"/>
      <c r="L62" s="779"/>
      <c r="M62" s="779"/>
      <c r="N62" s="779"/>
      <c r="O62" s="779"/>
      <c r="P62" s="780"/>
      <c r="Q62" s="835"/>
      <c r="R62" s="836"/>
      <c r="S62" s="836"/>
      <c r="T62" s="836"/>
      <c r="U62" s="836"/>
      <c r="V62" s="836"/>
      <c r="W62" s="836"/>
      <c r="X62" s="836"/>
      <c r="Y62" s="836"/>
      <c r="Z62" s="836"/>
      <c r="AA62" s="836"/>
      <c r="AB62" s="836"/>
      <c r="AC62" s="836"/>
      <c r="AD62" s="836"/>
      <c r="AE62" s="837"/>
      <c r="AF62" s="784"/>
      <c r="AG62" s="785"/>
      <c r="AH62" s="785"/>
      <c r="AI62" s="785"/>
      <c r="AJ62" s="786"/>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7"/>
      <c r="BL62" s="807"/>
      <c r="BM62" s="807"/>
      <c r="BN62" s="808"/>
      <c r="BO62" s="240"/>
      <c r="BP62" s="240"/>
      <c r="BQ62" s="237">
        <v>56</v>
      </c>
      <c r="BR62" s="238"/>
      <c r="BS62" s="764"/>
      <c r="BT62" s="765"/>
      <c r="BU62" s="765"/>
      <c r="BV62" s="765"/>
      <c r="BW62" s="765"/>
      <c r="BX62" s="765"/>
      <c r="BY62" s="765"/>
      <c r="BZ62" s="765"/>
      <c r="CA62" s="765"/>
      <c r="CB62" s="765"/>
      <c r="CC62" s="765"/>
      <c r="CD62" s="765"/>
      <c r="CE62" s="765"/>
      <c r="CF62" s="765"/>
      <c r="CG62" s="766"/>
      <c r="CH62" s="742"/>
      <c r="CI62" s="743"/>
      <c r="CJ62" s="743"/>
      <c r="CK62" s="743"/>
      <c r="CL62" s="744"/>
      <c r="CM62" s="742"/>
      <c r="CN62" s="743"/>
      <c r="CO62" s="743"/>
      <c r="CP62" s="743"/>
      <c r="CQ62" s="744"/>
      <c r="CR62" s="742"/>
      <c r="CS62" s="743"/>
      <c r="CT62" s="743"/>
      <c r="CU62" s="743"/>
      <c r="CV62" s="744"/>
      <c r="CW62" s="742"/>
      <c r="CX62" s="743"/>
      <c r="CY62" s="743"/>
      <c r="CZ62" s="743"/>
      <c r="DA62" s="744"/>
      <c r="DB62" s="742"/>
      <c r="DC62" s="743"/>
      <c r="DD62" s="743"/>
      <c r="DE62" s="743"/>
      <c r="DF62" s="744"/>
      <c r="DG62" s="742"/>
      <c r="DH62" s="743"/>
      <c r="DI62" s="743"/>
      <c r="DJ62" s="743"/>
      <c r="DK62" s="744"/>
      <c r="DL62" s="742"/>
      <c r="DM62" s="743"/>
      <c r="DN62" s="743"/>
      <c r="DO62" s="743"/>
      <c r="DP62" s="744"/>
      <c r="DQ62" s="742"/>
      <c r="DR62" s="743"/>
      <c r="DS62" s="743"/>
      <c r="DT62" s="743"/>
      <c r="DU62" s="744"/>
      <c r="DV62" s="764"/>
      <c r="DW62" s="765"/>
      <c r="DX62" s="765"/>
      <c r="DY62" s="765"/>
      <c r="DZ62" s="777"/>
      <c r="EA62" s="230"/>
    </row>
    <row r="63" spans="1:131" ht="26.25" customHeight="1" thickBot="1" x14ac:dyDescent="0.25">
      <c r="A63" s="239" t="s">
        <v>396</v>
      </c>
      <c r="B63" s="790" t="s">
        <v>416</v>
      </c>
      <c r="C63" s="791"/>
      <c r="D63" s="791"/>
      <c r="E63" s="791"/>
      <c r="F63" s="791"/>
      <c r="G63" s="791"/>
      <c r="H63" s="791"/>
      <c r="I63" s="791"/>
      <c r="J63" s="791"/>
      <c r="K63" s="791"/>
      <c r="L63" s="791"/>
      <c r="M63" s="791"/>
      <c r="N63" s="791"/>
      <c r="O63" s="791"/>
      <c r="P63" s="792"/>
      <c r="Q63" s="840"/>
      <c r="R63" s="841"/>
      <c r="S63" s="841"/>
      <c r="T63" s="841"/>
      <c r="U63" s="841"/>
      <c r="V63" s="841"/>
      <c r="W63" s="841"/>
      <c r="X63" s="841"/>
      <c r="Y63" s="841"/>
      <c r="Z63" s="841"/>
      <c r="AA63" s="841"/>
      <c r="AB63" s="841"/>
      <c r="AC63" s="841"/>
      <c r="AD63" s="841"/>
      <c r="AE63" s="842"/>
      <c r="AF63" s="843">
        <v>14743</v>
      </c>
      <c r="AG63" s="844"/>
      <c r="AH63" s="844"/>
      <c r="AI63" s="844"/>
      <c r="AJ63" s="845"/>
      <c r="AK63" s="846"/>
      <c r="AL63" s="841"/>
      <c r="AM63" s="841"/>
      <c r="AN63" s="841"/>
      <c r="AO63" s="841"/>
      <c r="AP63" s="844">
        <v>94298</v>
      </c>
      <c r="AQ63" s="844"/>
      <c r="AR63" s="844"/>
      <c r="AS63" s="844"/>
      <c r="AT63" s="844"/>
      <c r="AU63" s="844">
        <v>30921</v>
      </c>
      <c r="AV63" s="844"/>
      <c r="AW63" s="844"/>
      <c r="AX63" s="844"/>
      <c r="AY63" s="844"/>
      <c r="AZ63" s="848"/>
      <c r="BA63" s="848"/>
      <c r="BB63" s="848"/>
      <c r="BC63" s="848"/>
      <c r="BD63" s="848"/>
      <c r="BE63" s="849"/>
      <c r="BF63" s="849"/>
      <c r="BG63" s="849"/>
      <c r="BH63" s="849"/>
      <c r="BI63" s="850"/>
      <c r="BJ63" s="851" t="s">
        <v>128</v>
      </c>
      <c r="BK63" s="852"/>
      <c r="BL63" s="852"/>
      <c r="BM63" s="852"/>
      <c r="BN63" s="853"/>
      <c r="BO63" s="240"/>
      <c r="BP63" s="240"/>
      <c r="BQ63" s="237">
        <v>57</v>
      </c>
      <c r="BR63" s="238"/>
      <c r="BS63" s="764"/>
      <c r="BT63" s="765"/>
      <c r="BU63" s="765"/>
      <c r="BV63" s="765"/>
      <c r="BW63" s="765"/>
      <c r="BX63" s="765"/>
      <c r="BY63" s="765"/>
      <c r="BZ63" s="765"/>
      <c r="CA63" s="765"/>
      <c r="CB63" s="765"/>
      <c r="CC63" s="765"/>
      <c r="CD63" s="765"/>
      <c r="CE63" s="765"/>
      <c r="CF63" s="765"/>
      <c r="CG63" s="766"/>
      <c r="CH63" s="742"/>
      <c r="CI63" s="743"/>
      <c r="CJ63" s="743"/>
      <c r="CK63" s="743"/>
      <c r="CL63" s="744"/>
      <c r="CM63" s="742"/>
      <c r="CN63" s="743"/>
      <c r="CO63" s="743"/>
      <c r="CP63" s="743"/>
      <c r="CQ63" s="744"/>
      <c r="CR63" s="742"/>
      <c r="CS63" s="743"/>
      <c r="CT63" s="743"/>
      <c r="CU63" s="743"/>
      <c r="CV63" s="744"/>
      <c r="CW63" s="742"/>
      <c r="CX63" s="743"/>
      <c r="CY63" s="743"/>
      <c r="CZ63" s="743"/>
      <c r="DA63" s="744"/>
      <c r="DB63" s="742"/>
      <c r="DC63" s="743"/>
      <c r="DD63" s="743"/>
      <c r="DE63" s="743"/>
      <c r="DF63" s="744"/>
      <c r="DG63" s="742"/>
      <c r="DH63" s="743"/>
      <c r="DI63" s="743"/>
      <c r="DJ63" s="743"/>
      <c r="DK63" s="744"/>
      <c r="DL63" s="742"/>
      <c r="DM63" s="743"/>
      <c r="DN63" s="743"/>
      <c r="DO63" s="743"/>
      <c r="DP63" s="744"/>
      <c r="DQ63" s="742"/>
      <c r="DR63" s="743"/>
      <c r="DS63" s="743"/>
      <c r="DT63" s="743"/>
      <c r="DU63" s="744"/>
      <c r="DV63" s="764"/>
      <c r="DW63" s="765"/>
      <c r="DX63" s="765"/>
      <c r="DY63" s="765"/>
      <c r="DZ63" s="777"/>
      <c r="EA63" s="230"/>
    </row>
    <row r="64" spans="1:131" ht="26.25" customHeight="1" x14ac:dyDescent="0.2">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764"/>
      <c r="BT64" s="765"/>
      <c r="BU64" s="765"/>
      <c r="BV64" s="765"/>
      <c r="BW64" s="765"/>
      <c r="BX64" s="765"/>
      <c r="BY64" s="765"/>
      <c r="BZ64" s="765"/>
      <c r="CA64" s="765"/>
      <c r="CB64" s="765"/>
      <c r="CC64" s="765"/>
      <c r="CD64" s="765"/>
      <c r="CE64" s="765"/>
      <c r="CF64" s="765"/>
      <c r="CG64" s="766"/>
      <c r="CH64" s="742"/>
      <c r="CI64" s="743"/>
      <c r="CJ64" s="743"/>
      <c r="CK64" s="743"/>
      <c r="CL64" s="744"/>
      <c r="CM64" s="742"/>
      <c r="CN64" s="743"/>
      <c r="CO64" s="743"/>
      <c r="CP64" s="743"/>
      <c r="CQ64" s="744"/>
      <c r="CR64" s="742"/>
      <c r="CS64" s="743"/>
      <c r="CT64" s="743"/>
      <c r="CU64" s="743"/>
      <c r="CV64" s="744"/>
      <c r="CW64" s="742"/>
      <c r="CX64" s="743"/>
      <c r="CY64" s="743"/>
      <c r="CZ64" s="743"/>
      <c r="DA64" s="744"/>
      <c r="DB64" s="742"/>
      <c r="DC64" s="743"/>
      <c r="DD64" s="743"/>
      <c r="DE64" s="743"/>
      <c r="DF64" s="744"/>
      <c r="DG64" s="742"/>
      <c r="DH64" s="743"/>
      <c r="DI64" s="743"/>
      <c r="DJ64" s="743"/>
      <c r="DK64" s="744"/>
      <c r="DL64" s="742"/>
      <c r="DM64" s="743"/>
      <c r="DN64" s="743"/>
      <c r="DO64" s="743"/>
      <c r="DP64" s="744"/>
      <c r="DQ64" s="742"/>
      <c r="DR64" s="743"/>
      <c r="DS64" s="743"/>
      <c r="DT64" s="743"/>
      <c r="DU64" s="744"/>
      <c r="DV64" s="764"/>
      <c r="DW64" s="765"/>
      <c r="DX64" s="765"/>
      <c r="DY64" s="765"/>
      <c r="DZ64" s="777"/>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0"/>
      <c r="BF65" s="240"/>
      <c r="BG65" s="240"/>
      <c r="BH65" s="240"/>
      <c r="BI65" s="240"/>
      <c r="BJ65" s="240"/>
      <c r="BK65" s="240"/>
      <c r="BL65" s="240"/>
      <c r="BM65" s="240"/>
      <c r="BN65" s="240"/>
      <c r="BO65" s="240"/>
      <c r="BP65" s="240"/>
      <c r="BQ65" s="237">
        <v>59</v>
      </c>
      <c r="BR65" s="238"/>
      <c r="BS65" s="764"/>
      <c r="BT65" s="765"/>
      <c r="BU65" s="765"/>
      <c r="BV65" s="765"/>
      <c r="BW65" s="765"/>
      <c r="BX65" s="765"/>
      <c r="BY65" s="765"/>
      <c r="BZ65" s="765"/>
      <c r="CA65" s="765"/>
      <c r="CB65" s="765"/>
      <c r="CC65" s="765"/>
      <c r="CD65" s="765"/>
      <c r="CE65" s="765"/>
      <c r="CF65" s="765"/>
      <c r="CG65" s="766"/>
      <c r="CH65" s="742"/>
      <c r="CI65" s="743"/>
      <c r="CJ65" s="743"/>
      <c r="CK65" s="743"/>
      <c r="CL65" s="744"/>
      <c r="CM65" s="742"/>
      <c r="CN65" s="743"/>
      <c r="CO65" s="743"/>
      <c r="CP65" s="743"/>
      <c r="CQ65" s="744"/>
      <c r="CR65" s="742"/>
      <c r="CS65" s="743"/>
      <c r="CT65" s="743"/>
      <c r="CU65" s="743"/>
      <c r="CV65" s="744"/>
      <c r="CW65" s="742"/>
      <c r="CX65" s="743"/>
      <c r="CY65" s="743"/>
      <c r="CZ65" s="743"/>
      <c r="DA65" s="744"/>
      <c r="DB65" s="742"/>
      <c r="DC65" s="743"/>
      <c r="DD65" s="743"/>
      <c r="DE65" s="743"/>
      <c r="DF65" s="744"/>
      <c r="DG65" s="742"/>
      <c r="DH65" s="743"/>
      <c r="DI65" s="743"/>
      <c r="DJ65" s="743"/>
      <c r="DK65" s="744"/>
      <c r="DL65" s="742"/>
      <c r="DM65" s="743"/>
      <c r="DN65" s="743"/>
      <c r="DO65" s="743"/>
      <c r="DP65" s="744"/>
      <c r="DQ65" s="742"/>
      <c r="DR65" s="743"/>
      <c r="DS65" s="743"/>
      <c r="DT65" s="743"/>
      <c r="DU65" s="744"/>
      <c r="DV65" s="764"/>
      <c r="DW65" s="765"/>
      <c r="DX65" s="765"/>
      <c r="DY65" s="765"/>
      <c r="DZ65" s="777"/>
      <c r="EA65" s="230"/>
    </row>
    <row r="66" spans="1:131" ht="26.25" customHeight="1" x14ac:dyDescent="0.2">
      <c r="A66" s="726" t="s">
        <v>418</v>
      </c>
      <c r="B66" s="727"/>
      <c r="C66" s="727"/>
      <c r="D66" s="727"/>
      <c r="E66" s="727"/>
      <c r="F66" s="727"/>
      <c r="G66" s="727"/>
      <c r="H66" s="727"/>
      <c r="I66" s="727"/>
      <c r="J66" s="727"/>
      <c r="K66" s="727"/>
      <c r="L66" s="727"/>
      <c r="M66" s="727"/>
      <c r="N66" s="727"/>
      <c r="O66" s="727"/>
      <c r="P66" s="728"/>
      <c r="Q66" s="732" t="s">
        <v>400</v>
      </c>
      <c r="R66" s="733"/>
      <c r="S66" s="733"/>
      <c r="T66" s="733"/>
      <c r="U66" s="734"/>
      <c r="V66" s="732" t="s">
        <v>419</v>
      </c>
      <c r="W66" s="733"/>
      <c r="X66" s="733"/>
      <c r="Y66" s="733"/>
      <c r="Z66" s="734"/>
      <c r="AA66" s="732" t="s">
        <v>420</v>
      </c>
      <c r="AB66" s="733"/>
      <c r="AC66" s="733"/>
      <c r="AD66" s="733"/>
      <c r="AE66" s="734"/>
      <c r="AF66" s="854" t="s">
        <v>403</v>
      </c>
      <c r="AG66" s="816"/>
      <c r="AH66" s="816"/>
      <c r="AI66" s="816"/>
      <c r="AJ66" s="855"/>
      <c r="AK66" s="732" t="s">
        <v>404</v>
      </c>
      <c r="AL66" s="727"/>
      <c r="AM66" s="727"/>
      <c r="AN66" s="727"/>
      <c r="AO66" s="728"/>
      <c r="AP66" s="732" t="s">
        <v>421</v>
      </c>
      <c r="AQ66" s="733"/>
      <c r="AR66" s="733"/>
      <c r="AS66" s="733"/>
      <c r="AT66" s="734"/>
      <c r="AU66" s="732" t="s">
        <v>422</v>
      </c>
      <c r="AV66" s="733"/>
      <c r="AW66" s="733"/>
      <c r="AX66" s="733"/>
      <c r="AY66" s="734"/>
      <c r="AZ66" s="732" t="s">
        <v>381</v>
      </c>
      <c r="BA66" s="733"/>
      <c r="BB66" s="733"/>
      <c r="BC66" s="733"/>
      <c r="BD66" s="739"/>
      <c r="BE66" s="240"/>
      <c r="BF66" s="240"/>
      <c r="BG66" s="240"/>
      <c r="BH66" s="240"/>
      <c r="BI66" s="240"/>
      <c r="BJ66" s="240"/>
      <c r="BK66" s="240"/>
      <c r="BL66" s="240"/>
      <c r="BM66" s="240"/>
      <c r="BN66" s="240"/>
      <c r="BO66" s="240"/>
      <c r="BP66" s="240"/>
      <c r="BQ66" s="237">
        <v>60</v>
      </c>
      <c r="BR66" s="242"/>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29"/>
      <c r="B67" s="730"/>
      <c r="C67" s="730"/>
      <c r="D67" s="730"/>
      <c r="E67" s="730"/>
      <c r="F67" s="730"/>
      <c r="G67" s="730"/>
      <c r="H67" s="730"/>
      <c r="I67" s="730"/>
      <c r="J67" s="730"/>
      <c r="K67" s="730"/>
      <c r="L67" s="730"/>
      <c r="M67" s="730"/>
      <c r="N67" s="730"/>
      <c r="O67" s="730"/>
      <c r="P67" s="731"/>
      <c r="Q67" s="735"/>
      <c r="R67" s="736"/>
      <c r="S67" s="736"/>
      <c r="T67" s="736"/>
      <c r="U67" s="737"/>
      <c r="V67" s="735"/>
      <c r="W67" s="736"/>
      <c r="X67" s="736"/>
      <c r="Y67" s="736"/>
      <c r="Z67" s="737"/>
      <c r="AA67" s="735"/>
      <c r="AB67" s="736"/>
      <c r="AC67" s="736"/>
      <c r="AD67" s="736"/>
      <c r="AE67" s="737"/>
      <c r="AF67" s="856"/>
      <c r="AG67" s="819"/>
      <c r="AH67" s="819"/>
      <c r="AI67" s="819"/>
      <c r="AJ67" s="857"/>
      <c r="AK67" s="858"/>
      <c r="AL67" s="730"/>
      <c r="AM67" s="730"/>
      <c r="AN67" s="730"/>
      <c r="AO67" s="731"/>
      <c r="AP67" s="735"/>
      <c r="AQ67" s="736"/>
      <c r="AR67" s="736"/>
      <c r="AS67" s="736"/>
      <c r="AT67" s="737"/>
      <c r="AU67" s="735"/>
      <c r="AV67" s="736"/>
      <c r="AW67" s="736"/>
      <c r="AX67" s="736"/>
      <c r="AY67" s="737"/>
      <c r="AZ67" s="735"/>
      <c r="BA67" s="736"/>
      <c r="BB67" s="736"/>
      <c r="BC67" s="736"/>
      <c r="BD67" s="741"/>
      <c r="BE67" s="240"/>
      <c r="BF67" s="240"/>
      <c r="BG67" s="240"/>
      <c r="BH67" s="240"/>
      <c r="BI67" s="240"/>
      <c r="BJ67" s="240"/>
      <c r="BK67" s="240"/>
      <c r="BL67" s="240"/>
      <c r="BM67" s="240"/>
      <c r="BN67" s="240"/>
      <c r="BO67" s="240"/>
      <c r="BP67" s="240"/>
      <c r="BQ67" s="237">
        <v>61</v>
      </c>
      <c r="BR67" s="242"/>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586</v>
      </c>
      <c r="C68" s="870"/>
      <c r="D68" s="870"/>
      <c r="E68" s="870"/>
      <c r="F68" s="870"/>
      <c r="G68" s="870"/>
      <c r="H68" s="870"/>
      <c r="I68" s="870"/>
      <c r="J68" s="870"/>
      <c r="K68" s="870"/>
      <c r="L68" s="870"/>
      <c r="M68" s="870"/>
      <c r="N68" s="870"/>
      <c r="O68" s="870"/>
      <c r="P68" s="871"/>
      <c r="Q68" s="872">
        <v>48529</v>
      </c>
      <c r="R68" s="866"/>
      <c r="S68" s="866"/>
      <c r="T68" s="866"/>
      <c r="U68" s="866"/>
      <c r="V68" s="866">
        <v>62132</v>
      </c>
      <c r="W68" s="866"/>
      <c r="X68" s="866"/>
      <c r="Y68" s="866"/>
      <c r="Z68" s="866"/>
      <c r="AA68" s="866">
        <v>-13603</v>
      </c>
      <c r="AB68" s="866"/>
      <c r="AC68" s="866"/>
      <c r="AD68" s="866"/>
      <c r="AE68" s="866"/>
      <c r="AF68" s="866">
        <v>15130</v>
      </c>
      <c r="AG68" s="866"/>
      <c r="AH68" s="866"/>
      <c r="AI68" s="866"/>
      <c r="AJ68" s="866"/>
      <c r="AK68" s="866" t="s">
        <v>600</v>
      </c>
      <c r="AL68" s="866"/>
      <c r="AM68" s="866"/>
      <c r="AN68" s="866"/>
      <c r="AO68" s="866"/>
      <c r="AP68" s="866" t="s">
        <v>600</v>
      </c>
      <c r="AQ68" s="866"/>
      <c r="AR68" s="866"/>
      <c r="AS68" s="866"/>
      <c r="AT68" s="866"/>
      <c r="AU68" s="866"/>
      <c r="AV68" s="866"/>
      <c r="AW68" s="866"/>
      <c r="AX68" s="866"/>
      <c r="AY68" s="866"/>
      <c r="AZ68" s="867"/>
      <c r="BA68" s="867"/>
      <c r="BB68" s="867"/>
      <c r="BC68" s="867"/>
      <c r="BD68" s="868"/>
      <c r="BE68" s="240"/>
      <c r="BF68" s="240"/>
      <c r="BG68" s="240"/>
      <c r="BH68" s="240"/>
      <c r="BI68" s="240"/>
      <c r="BJ68" s="240"/>
      <c r="BK68" s="240"/>
      <c r="BL68" s="240"/>
      <c r="BM68" s="240"/>
      <c r="BN68" s="240"/>
      <c r="BO68" s="240"/>
      <c r="BP68" s="240"/>
      <c r="BQ68" s="237">
        <v>62</v>
      </c>
      <c r="BR68" s="242"/>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7">
        <v>2</v>
      </c>
      <c r="B69" s="873" t="s">
        <v>587</v>
      </c>
      <c r="C69" s="874"/>
      <c r="D69" s="874"/>
      <c r="E69" s="874"/>
      <c r="F69" s="874"/>
      <c r="G69" s="874"/>
      <c r="H69" s="874"/>
      <c r="I69" s="874"/>
      <c r="J69" s="874"/>
      <c r="K69" s="874"/>
      <c r="L69" s="874"/>
      <c r="M69" s="874"/>
      <c r="N69" s="874"/>
      <c r="O69" s="874"/>
      <c r="P69" s="875"/>
      <c r="Q69" s="876">
        <v>4957</v>
      </c>
      <c r="R69" s="831"/>
      <c r="S69" s="831"/>
      <c r="T69" s="831"/>
      <c r="U69" s="831"/>
      <c r="V69" s="831">
        <v>4411</v>
      </c>
      <c r="W69" s="831"/>
      <c r="X69" s="831"/>
      <c r="Y69" s="831"/>
      <c r="Z69" s="831"/>
      <c r="AA69" s="831">
        <v>546</v>
      </c>
      <c r="AB69" s="831"/>
      <c r="AC69" s="831"/>
      <c r="AD69" s="831"/>
      <c r="AE69" s="831"/>
      <c r="AF69" s="831">
        <v>546</v>
      </c>
      <c r="AG69" s="831"/>
      <c r="AH69" s="831"/>
      <c r="AI69" s="831"/>
      <c r="AJ69" s="831"/>
      <c r="AK69" s="831">
        <v>543</v>
      </c>
      <c r="AL69" s="831"/>
      <c r="AM69" s="831"/>
      <c r="AN69" s="831"/>
      <c r="AO69" s="831"/>
      <c r="AP69" s="831" t="s">
        <v>585</v>
      </c>
      <c r="AQ69" s="831"/>
      <c r="AR69" s="831"/>
      <c r="AS69" s="831"/>
      <c r="AT69" s="831"/>
      <c r="AU69" s="831" t="s">
        <v>585</v>
      </c>
      <c r="AV69" s="831"/>
      <c r="AW69" s="831"/>
      <c r="AX69" s="831"/>
      <c r="AY69" s="831"/>
      <c r="AZ69" s="832"/>
      <c r="BA69" s="832"/>
      <c r="BB69" s="832"/>
      <c r="BC69" s="832"/>
      <c r="BD69" s="833"/>
      <c r="BE69" s="240"/>
      <c r="BF69" s="240"/>
      <c r="BG69" s="240"/>
      <c r="BH69" s="240"/>
      <c r="BI69" s="240"/>
      <c r="BJ69" s="240"/>
      <c r="BK69" s="240"/>
      <c r="BL69" s="240"/>
      <c r="BM69" s="240"/>
      <c r="BN69" s="240"/>
      <c r="BO69" s="240"/>
      <c r="BP69" s="240"/>
      <c r="BQ69" s="237">
        <v>63</v>
      </c>
      <c r="BR69" s="242"/>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7">
        <v>3</v>
      </c>
      <c r="B70" s="873" t="s">
        <v>588</v>
      </c>
      <c r="C70" s="874"/>
      <c r="D70" s="874"/>
      <c r="E70" s="874"/>
      <c r="F70" s="874"/>
      <c r="G70" s="874"/>
      <c r="H70" s="874"/>
      <c r="I70" s="874"/>
      <c r="J70" s="874"/>
      <c r="K70" s="874"/>
      <c r="L70" s="874"/>
      <c r="M70" s="874"/>
      <c r="N70" s="874"/>
      <c r="O70" s="874"/>
      <c r="P70" s="875"/>
      <c r="Q70" s="876">
        <v>1038597</v>
      </c>
      <c r="R70" s="831"/>
      <c r="S70" s="831"/>
      <c r="T70" s="831"/>
      <c r="U70" s="831"/>
      <c r="V70" s="831">
        <v>1027785</v>
      </c>
      <c r="W70" s="831"/>
      <c r="X70" s="831"/>
      <c r="Y70" s="831"/>
      <c r="Z70" s="831"/>
      <c r="AA70" s="831">
        <v>10811</v>
      </c>
      <c r="AB70" s="831"/>
      <c r="AC70" s="831"/>
      <c r="AD70" s="831"/>
      <c r="AE70" s="831"/>
      <c r="AF70" s="831">
        <v>10811</v>
      </c>
      <c r="AG70" s="831"/>
      <c r="AH70" s="831"/>
      <c r="AI70" s="831"/>
      <c r="AJ70" s="831"/>
      <c r="AK70" s="831">
        <v>7967</v>
      </c>
      <c r="AL70" s="831"/>
      <c r="AM70" s="831"/>
      <c r="AN70" s="831"/>
      <c r="AO70" s="831"/>
      <c r="AP70" s="831" t="s">
        <v>585</v>
      </c>
      <c r="AQ70" s="831"/>
      <c r="AR70" s="831"/>
      <c r="AS70" s="831"/>
      <c r="AT70" s="831"/>
      <c r="AU70" s="831" t="s">
        <v>585</v>
      </c>
      <c r="AV70" s="831"/>
      <c r="AW70" s="831"/>
      <c r="AX70" s="831"/>
      <c r="AY70" s="831"/>
      <c r="AZ70" s="832"/>
      <c r="BA70" s="832"/>
      <c r="BB70" s="832"/>
      <c r="BC70" s="832"/>
      <c r="BD70" s="833"/>
      <c r="BE70" s="240"/>
      <c r="BF70" s="240"/>
      <c r="BG70" s="240"/>
      <c r="BH70" s="240"/>
      <c r="BI70" s="240"/>
      <c r="BJ70" s="240"/>
      <c r="BK70" s="240"/>
      <c r="BL70" s="240"/>
      <c r="BM70" s="240"/>
      <c r="BN70" s="240"/>
      <c r="BO70" s="240"/>
      <c r="BP70" s="240"/>
      <c r="BQ70" s="237">
        <v>64</v>
      </c>
      <c r="BR70" s="242"/>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7">
        <v>4</v>
      </c>
      <c r="B71" s="873"/>
      <c r="C71" s="874"/>
      <c r="D71" s="874"/>
      <c r="E71" s="874"/>
      <c r="F71" s="874"/>
      <c r="G71" s="874"/>
      <c r="H71" s="874"/>
      <c r="I71" s="874"/>
      <c r="J71" s="874"/>
      <c r="K71" s="874"/>
      <c r="L71" s="874"/>
      <c r="M71" s="874"/>
      <c r="N71" s="874"/>
      <c r="O71" s="874"/>
      <c r="P71" s="875"/>
      <c r="Q71" s="876"/>
      <c r="R71" s="831"/>
      <c r="S71" s="831"/>
      <c r="T71" s="831"/>
      <c r="U71" s="831"/>
      <c r="V71" s="831"/>
      <c r="W71" s="831"/>
      <c r="X71" s="831"/>
      <c r="Y71" s="831"/>
      <c r="Z71" s="831"/>
      <c r="AA71" s="831"/>
      <c r="AB71" s="831"/>
      <c r="AC71" s="831"/>
      <c r="AD71" s="831"/>
      <c r="AE71" s="831"/>
      <c r="AF71" s="831"/>
      <c r="AG71" s="831"/>
      <c r="AH71" s="831"/>
      <c r="AI71" s="831"/>
      <c r="AJ71" s="831"/>
      <c r="AK71" s="831"/>
      <c r="AL71" s="831"/>
      <c r="AM71" s="831"/>
      <c r="AN71" s="831"/>
      <c r="AO71" s="831"/>
      <c r="AP71" s="831"/>
      <c r="AQ71" s="831"/>
      <c r="AR71" s="831"/>
      <c r="AS71" s="831"/>
      <c r="AT71" s="831"/>
      <c r="AU71" s="831"/>
      <c r="AV71" s="831"/>
      <c r="AW71" s="831"/>
      <c r="AX71" s="831"/>
      <c r="AY71" s="831"/>
      <c r="AZ71" s="832"/>
      <c r="BA71" s="832"/>
      <c r="BB71" s="832"/>
      <c r="BC71" s="832"/>
      <c r="BD71" s="833"/>
      <c r="BE71" s="240"/>
      <c r="BF71" s="240"/>
      <c r="BG71" s="240"/>
      <c r="BH71" s="240"/>
      <c r="BI71" s="240"/>
      <c r="BJ71" s="240"/>
      <c r="BK71" s="240"/>
      <c r="BL71" s="240"/>
      <c r="BM71" s="240"/>
      <c r="BN71" s="240"/>
      <c r="BO71" s="240"/>
      <c r="BP71" s="240"/>
      <c r="BQ71" s="237">
        <v>65</v>
      </c>
      <c r="BR71" s="242"/>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7">
        <v>5</v>
      </c>
      <c r="B72" s="873"/>
      <c r="C72" s="874"/>
      <c r="D72" s="874"/>
      <c r="E72" s="874"/>
      <c r="F72" s="874"/>
      <c r="G72" s="874"/>
      <c r="H72" s="874"/>
      <c r="I72" s="874"/>
      <c r="J72" s="874"/>
      <c r="K72" s="874"/>
      <c r="L72" s="874"/>
      <c r="M72" s="874"/>
      <c r="N72" s="874"/>
      <c r="O72" s="874"/>
      <c r="P72" s="875"/>
      <c r="Q72" s="876"/>
      <c r="R72" s="831"/>
      <c r="S72" s="831"/>
      <c r="T72" s="831"/>
      <c r="U72" s="831"/>
      <c r="V72" s="831"/>
      <c r="W72" s="831"/>
      <c r="X72" s="831"/>
      <c r="Y72" s="831"/>
      <c r="Z72" s="831"/>
      <c r="AA72" s="831"/>
      <c r="AB72" s="831"/>
      <c r="AC72" s="831"/>
      <c r="AD72" s="831"/>
      <c r="AE72" s="831"/>
      <c r="AF72" s="831"/>
      <c r="AG72" s="831"/>
      <c r="AH72" s="831"/>
      <c r="AI72" s="831"/>
      <c r="AJ72" s="831"/>
      <c r="AK72" s="831"/>
      <c r="AL72" s="831"/>
      <c r="AM72" s="831"/>
      <c r="AN72" s="831"/>
      <c r="AO72" s="831"/>
      <c r="AP72" s="831"/>
      <c r="AQ72" s="831"/>
      <c r="AR72" s="831"/>
      <c r="AS72" s="831"/>
      <c r="AT72" s="831"/>
      <c r="AU72" s="831"/>
      <c r="AV72" s="831"/>
      <c r="AW72" s="831"/>
      <c r="AX72" s="831"/>
      <c r="AY72" s="831"/>
      <c r="AZ72" s="832"/>
      <c r="BA72" s="832"/>
      <c r="BB72" s="832"/>
      <c r="BC72" s="832"/>
      <c r="BD72" s="833"/>
      <c r="BE72" s="240"/>
      <c r="BF72" s="240"/>
      <c r="BG72" s="240"/>
      <c r="BH72" s="240"/>
      <c r="BI72" s="240"/>
      <c r="BJ72" s="240"/>
      <c r="BK72" s="240"/>
      <c r="BL72" s="240"/>
      <c r="BM72" s="240"/>
      <c r="BN72" s="240"/>
      <c r="BO72" s="240"/>
      <c r="BP72" s="240"/>
      <c r="BQ72" s="237">
        <v>66</v>
      </c>
      <c r="BR72" s="242"/>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7">
        <v>6</v>
      </c>
      <c r="B73" s="873"/>
      <c r="C73" s="874"/>
      <c r="D73" s="874"/>
      <c r="E73" s="874"/>
      <c r="F73" s="874"/>
      <c r="G73" s="874"/>
      <c r="H73" s="874"/>
      <c r="I73" s="874"/>
      <c r="J73" s="874"/>
      <c r="K73" s="874"/>
      <c r="L73" s="874"/>
      <c r="M73" s="874"/>
      <c r="N73" s="874"/>
      <c r="O73" s="874"/>
      <c r="P73" s="875"/>
      <c r="Q73" s="876"/>
      <c r="R73" s="831"/>
      <c r="S73" s="831"/>
      <c r="T73" s="831"/>
      <c r="U73" s="831"/>
      <c r="V73" s="831"/>
      <c r="W73" s="831"/>
      <c r="X73" s="831"/>
      <c r="Y73" s="831"/>
      <c r="Z73" s="831"/>
      <c r="AA73" s="831"/>
      <c r="AB73" s="831"/>
      <c r="AC73" s="831"/>
      <c r="AD73" s="831"/>
      <c r="AE73" s="831"/>
      <c r="AF73" s="831"/>
      <c r="AG73" s="831"/>
      <c r="AH73" s="831"/>
      <c r="AI73" s="831"/>
      <c r="AJ73" s="831"/>
      <c r="AK73" s="831"/>
      <c r="AL73" s="831"/>
      <c r="AM73" s="831"/>
      <c r="AN73" s="831"/>
      <c r="AO73" s="831"/>
      <c r="AP73" s="831"/>
      <c r="AQ73" s="831"/>
      <c r="AR73" s="831"/>
      <c r="AS73" s="831"/>
      <c r="AT73" s="831"/>
      <c r="AU73" s="831"/>
      <c r="AV73" s="831"/>
      <c r="AW73" s="831"/>
      <c r="AX73" s="831"/>
      <c r="AY73" s="831"/>
      <c r="AZ73" s="832"/>
      <c r="BA73" s="832"/>
      <c r="BB73" s="832"/>
      <c r="BC73" s="832"/>
      <c r="BD73" s="833"/>
      <c r="BE73" s="240"/>
      <c r="BF73" s="240"/>
      <c r="BG73" s="240"/>
      <c r="BH73" s="240"/>
      <c r="BI73" s="240"/>
      <c r="BJ73" s="240"/>
      <c r="BK73" s="240"/>
      <c r="BL73" s="240"/>
      <c r="BM73" s="240"/>
      <c r="BN73" s="240"/>
      <c r="BO73" s="240"/>
      <c r="BP73" s="240"/>
      <c r="BQ73" s="237">
        <v>67</v>
      </c>
      <c r="BR73" s="242"/>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7">
        <v>7</v>
      </c>
      <c r="B74" s="873"/>
      <c r="C74" s="874"/>
      <c r="D74" s="874"/>
      <c r="E74" s="874"/>
      <c r="F74" s="874"/>
      <c r="G74" s="874"/>
      <c r="H74" s="874"/>
      <c r="I74" s="874"/>
      <c r="J74" s="874"/>
      <c r="K74" s="874"/>
      <c r="L74" s="874"/>
      <c r="M74" s="874"/>
      <c r="N74" s="874"/>
      <c r="O74" s="874"/>
      <c r="P74" s="875"/>
      <c r="Q74" s="876"/>
      <c r="R74" s="831"/>
      <c r="S74" s="831"/>
      <c r="T74" s="831"/>
      <c r="U74" s="831"/>
      <c r="V74" s="831"/>
      <c r="W74" s="831"/>
      <c r="X74" s="831"/>
      <c r="Y74" s="831"/>
      <c r="Z74" s="831"/>
      <c r="AA74" s="831"/>
      <c r="AB74" s="831"/>
      <c r="AC74" s="831"/>
      <c r="AD74" s="831"/>
      <c r="AE74" s="831"/>
      <c r="AF74" s="831"/>
      <c r="AG74" s="831"/>
      <c r="AH74" s="831"/>
      <c r="AI74" s="831"/>
      <c r="AJ74" s="831"/>
      <c r="AK74" s="831"/>
      <c r="AL74" s="831"/>
      <c r="AM74" s="831"/>
      <c r="AN74" s="831"/>
      <c r="AO74" s="831"/>
      <c r="AP74" s="831"/>
      <c r="AQ74" s="831"/>
      <c r="AR74" s="831"/>
      <c r="AS74" s="831"/>
      <c r="AT74" s="831"/>
      <c r="AU74" s="831"/>
      <c r="AV74" s="831"/>
      <c r="AW74" s="831"/>
      <c r="AX74" s="831"/>
      <c r="AY74" s="831"/>
      <c r="AZ74" s="832"/>
      <c r="BA74" s="832"/>
      <c r="BB74" s="832"/>
      <c r="BC74" s="832"/>
      <c r="BD74" s="833"/>
      <c r="BE74" s="240"/>
      <c r="BF74" s="240"/>
      <c r="BG74" s="240"/>
      <c r="BH74" s="240"/>
      <c r="BI74" s="240"/>
      <c r="BJ74" s="240"/>
      <c r="BK74" s="240"/>
      <c r="BL74" s="240"/>
      <c r="BM74" s="240"/>
      <c r="BN74" s="240"/>
      <c r="BO74" s="240"/>
      <c r="BP74" s="240"/>
      <c r="BQ74" s="237">
        <v>68</v>
      </c>
      <c r="BR74" s="242"/>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7">
        <v>8</v>
      </c>
      <c r="B75" s="873"/>
      <c r="C75" s="874"/>
      <c r="D75" s="874"/>
      <c r="E75" s="874"/>
      <c r="F75" s="874"/>
      <c r="G75" s="874"/>
      <c r="H75" s="874"/>
      <c r="I75" s="874"/>
      <c r="J75" s="874"/>
      <c r="K75" s="874"/>
      <c r="L75" s="874"/>
      <c r="M75" s="874"/>
      <c r="N75" s="874"/>
      <c r="O75" s="874"/>
      <c r="P75" s="875"/>
      <c r="Q75" s="877"/>
      <c r="R75" s="878"/>
      <c r="S75" s="878"/>
      <c r="T75" s="878"/>
      <c r="U75" s="830"/>
      <c r="V75" s="879"/>
      <c r="W75" s="878"/>
      <c r="X75" s="878"/>
      <c r="Y75" s="878"/>
      <c r="Z75" s="830"/>
      <c r="AA75" s="879"/>
      <c r="AB75" s="878"/>
      <c r="AC75" s="878"/>
      <c r="AD75" s="878"/>
      <c r="AE75" s="830"/>
      <c r="AF75" s="879"/>
      <c r="AG75" s="878"/>
      <c r="AH75" s="878"/>
      <c r="AI75" s="878"/>
      <c r="AJ75" s="830"/>
      <c r="AK75" s="879"/>
      <c r="AL75" s="878"/>
      <c r="AM75" s="878"/>
      <c r="AN75" s="878"/>
      <c r="AO75" s="830"/>
      <c r="AP75" s="879"/>
      <c r="AQ75" s="878"/>
      <c r="AR75" s="878"/>
      <c r="AS75" s="878"/>
      <c r="AT75" s="830"/>
      <c r="AU75" s="879"/>
      <c r="AV75" s="878"/>
      <c r="AW75" s="878"/>
      <c r="AX75" s="878"/>
      <c r="AY75" s="830"/>
      <c r="AZ75" s="832"/>
      <c r="BA75" s="832"/>
      <c r="BB75" s="832"/>
      <c r="BC75" s="832"/>
      <c r="BD75" s="833"/>
      <c r="BE75" s="240"/>
      <c r="BF75" s="240"/>
      <c r="BG75" s="240"/>
      <c r="BH75" s="240"/>
      <c r="BI75" s="240"/>
      <c r="BJ75" s="240"/>
      <c r="BK75" s="240"/>
      <c r="BL75" s="240"/>
      <c r="BM75" s="240"/>
      <c r="BN75" s="240"/>
      <c r="BO75" s="240"/>
      <c r="BP75" s="240"/>
      <c r="BQ75" s="237">
        <v>69</v>
      </c>
      <c r="BR75" s="242"/>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7">
        <v>9</v>
      </c>
      <c r="B76" s="873"/>
      <c r="C76" s="874"/>
      <c r="D76" s="874"/>
      <c r="E76" s="874"/>
      <c r="F76" s="874"/>
      <c r="G76" s="874"/>
      <c r="H76" s="874"/>
      <c r="I76" s="874"/>
      <c r="J76" s="874"/>
      <c r="K76" s="874"/>
      <c r="L76" s="874"/>
      <c r="M76" s="874"/>
      <c r="N76" s="874"/>
      <c r="O76" s="874"/>
      <c r="P76" s="875"/>
      <c r="Q76" s="877"/>
      <c r="R76" s="878"/>
      <c r="S76" s="878"/>
      <c r="T76" s="878"/>
      <c r="U76" s="830"/>
      <c r="V76" s="879"/>
      <c r="W76" s="878"/>
      <c r="X76" s="878"/>
      <c r="Y76" s="878"/>
      <c r="Z76" s="830"/>
      <c r="AA76" s="879"/>
      <c r="AB76" s="878"/>
      <c r="AC76" s="878"/>
      <c r="AD76" s="878"/>
      <c r="AE76" s="830"/>
      <c r="AF76" s="879"/>
      <c r="AG76" s="878"/>
      <c r="AH76" s="878"/>
      <c r="AI76" s="878"/>
      <c r="AJ76" s="830"/>
      <c r="AK76" s="879"/>
      <c r="AL76" s="878"/>
      <c r="AM76" s="878"/>
      <c r="AN76" s="878"/>
      <c r="AO76" s="830"/>
      <c r="AP76" s="879"/>
      <c r="AQ76" s="878"/>
      <c r="AR76" s="878"/>
      <c r="AS76" s="878"/>
      <c r="AT76" s="830"/>
      <c r="AU76" s="879"/>
      <c r="AV76" s="878"/>
      <c r="AW76" s="878"/>
      <c r="AX76" s="878"/>
      <c r="AY76" s="830"/>
      <c r="AZ76" s="832"/>
      <c r="BA76" s="832"/>
      <c r="BB76" s="832"/>
      <c r="BC76" s="832"/>
      <c r="BD76" s="833"/>
      <c r="BE76" s="240"/>
      <c r="BF76" s="240"/>
      <c r="BG76" s="240"/>
      <c r="BH76" s="240"/>
      <c r="BI76" s="240"/>
      <c r="BJ76" s="240"/>
      <c r="BK76" s="240"/>
      <c r="BL76" s="240"/>
      <c r="BM76" s="240"/>
      <c r="BN76" s="240"/>
      <c r="BO76" s="240"/>
      <c r="BP76" s="240"/>
      <c r="BQ76" s="237">
        <v>70</v>
      </c>
      <c r="BR76" s="242"/>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7">
        <v>10</v>
      </c>
      <c r="B77" s="873"/>
      <c r="C77" s="874"/>
      <c r="D77" s="874"/>
      <c r="E77" s="874"/>
      <c r="F77" s="874"/>
      <c r="G77" s="874"/>
      <c r="H77" s="874"/>
      <c r="I77" s="874"/>
      <c r="J77" s="874"/>
      <c r="K77" s="874"/>
      <c r="L77" s="874"/>
      <c r="M77" s="874"/>
      <c r="N77" s="874"/>
      <c r="O77" s="874"/>
      <c r="P77" s="875"/>
      <c r="Q77" s="877"/>
      <c r="R77" s="878"/>
      <c r="S77" s="878"/>
      <c r="T77" s="878"/>
      <c r="U77" s="830"/>
      <c r="V77" s="879"/>
      <c r="W77" s="878"/>
      <c r="X77" s="878"/>
      <c r="Y77" s="878"/>
      <c r="Z77" s="830"/>
      <c r="AA77" s="879"/>
      <c r="AB77" s="878"/>
      <c r="AC77" s="878"/>
      <c r="AD77" s="878"/>
      <c r="AE77" s="830"/>
      <c r="AF77" s="879"/>
      <c r="AG77" s="878"/>
      <c r="AH77" s="878"/>
      <c r="AI77" s="878"/>
      <c r="AJ77" s="830"/>
      <c r="AK77" s="879"/>
      <c r="AL77" s="878"/>
      <c r="AM77" s="878"/>
      <c r="AN77" s="878"/>
      <c r="AO77" s="830"/>
      <c r="AP77" s="879"/>
      <c r="AQ77" s="878"/>
      <c r="AR77" s="878"/>
      <c r="AS77" s="878"/>
      <c r="AT77" s="830"/>
      <c r="AU77" s="879"/>
      <c r="AV77" s="878"/>
      <c r="AW77" s="878"/>
      <c r="AX77" s="878"/>
      <c r="AY77" s="830"/>
      <c r="AZ77" s="832"/>
      <c r="BA77" s="832"/>
      <c r="BB77" s="832"/>
      <c r="BC77" s="832"/>
      <c r="BD77" s="833"/>
      <c r="BE77" s="240"/>
      <c r="BF77" s="240"/>
      <c r="BG77" s="240"/>
      <c r="BH77" s="240"/>
      <c r="BI77" s="240"/>
      <c r="BJ77" s="240"/>
      <c r="BK77" s="240"/>
      <c r="BL77" s="240"/>
      <c r="BM77" s="240"/>
      <c r="BN77" s="240"/>
      <c r="BO77" s="240"/>
      <c r="BP77" s="240"/>
      <c r="BQ77" s="237">
        <v>71</v>
      </c>
      <c r="BR77" s="242"/>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7">
        <v>11</v>
      </c>
      <c r="B78" s="873"/>
      <c r="C78" s="874"/>
      <c r="D78" s="874"/>
      <c r="E78" s="874"/>
      <c r="F78" s="874"/>
      <c r="G78" s="874"/>
      <c r="H78" s="874"/>
      <c r="I78" s="874"/>
      <c r="J78" s="874"/>
      <c r="K78" s="874"/>
      <c r="L78" s="874"/>
      <c r="M78" s="874"/>
      <c r="N78" s="874"/>
      <c r="O78" s="874"/>
      <c r="P78" s="875"/>
      <c r="Q78" s="876"/>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32"/>
      <c r="BA78" s="832"/>
      <c r="BB78" s="832"/>
      <c r="BC78" s="832"/>
      <c r="BD78" s="833"/>
      <c r="BE78" s="240"/>
      <c r="BF78" s="240"/>
      <c r="BG78" s="240"/>
      <c r="BH78" s="240"/>
      <c r="BI78" s="240"/>
      <c r="BJ78" s="230"/>
      <c r="BK78" s="230"/>
      <c r="BL78" s="230"/>
      <c r="BM78" s="230"/>
      <c r="BN78" s="230"/>
      <c r="BO78" s="240"/>
      <c r="BP78" s="240"/>
      <c r="BQ78" s="237">
        <v>72</v>
      </c>
      <c r="BR78" s="242"/>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7">
        <v>12</v>
      </c>
      <c r="B79" s="873"/>
      <c r="C79" s="874"/>
      <c r="D79" s="874"/>
      <c r="E79" s="874"/>
      <c r="F79" s="874"/>
      <c r="G79" s="874"/>
      <c r="H79" s="874"/>
      <c r="I79" s="874"/>
      <c r="J79" s="874"/>
      <c r="K79" s="874"/>
      <c r="L79" s="874"/>
      <c r="M79" s="874"/>
      <c r="N79" s="874"/>
      <c r="O79" s="874"/>
      <c r="P79" s="875"/>
      <c r="Q79" s="876"/>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32"/>
      <c r="BA79" s="832"/>
      <c r="BB79" s="832"/>
      <c r="BC79" s="832"/>
      <c r="BD79" s="833"/>
      <c r="BE79" s="240"/>
      <c r="BF79" s="240"/>
      <c r="BG79" s="240"/>
      <c r="BH79" s="240"/>
      <c r="BI79" s="240"/>
      <c r="BJ79" s="230"/>
      <c r="BK79" s="230"/>
      <c r="BL79" s="230"/>
      <c r="BM79" s="230"/>
      <c r="BN79" s="230"/>
      <c r="BO79" s="240"/>
      <c r="BP79" s="240"/>
      <c r="BQ79" s="237">
        <v>73</v>
      </c>
      <c r="BR79" s="242"/>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7">
        <v>13</v>
      </c>
      <c r="B80" s="873"/>
      <c r="C80" s="874"/>
      <c r="D80" s="874"/>
      <c r="E80" s="874"/>
      <c r="F80" s="874"/>
      <c r="G80" s="874"/>
      <c r="H80" s="874"/>
      <c r="I80" s="874"/>
      <c r="J80" s="874"/>
      <c r="K80" s="874"/>
      <c r="L80" s="874"/>
      <c r="M80" s="874"/>
      <c r="N80" s="874"/>
      <c r="O80" s="874"/>
      <c r="P80" s="875"/>
      <c r="Q80" s="876"/>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2"/>
      <c r="BA80" s="832"/>
      <c r="BB80" s="832"/>
      <c r="BC80" s="832"/>
      <c r="BD80" s="833"/>
      <c r="BE80" s="240"/>
      <c r="BF80" s="240"/>
      <c r="BG80" s="240"/>
      <c r="BH80" s="240"/>
      <c r="BI80" s="240"/>
      <c r="BJ80" s="240"/>
      <c r="BK80" s="240"/>
      <c r="BL80" s="240"/>
      <c r="BM80" s="240"/>
      <c r="BN80" s="240"/>
      <c r="BO80" s="240"/>
      <c r="BP80" s="240"/>
      <c r="BQ80" s="237">
        <v>74</v>
      </c>
      <c r="BR80" s="242"/>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7">
        <v>14</v>
      </c>
      <c r="B81" s="873"/>
      <c r="C81" s="874"/>
      <c r="D81" s="874"/>
      <c r="E81" s="874"/>
      <c r="F81" s="874"/>
      <c r="G81" s="874"/>
      <c r="H81" s="874"/>
      <c r="I81" s="874"/>
      <c r="J81" s="874"/>
      <c r="K81" s="874"/>
      <c r="L81" s="874"/>
      <c r="M81" s="874"/>
      <c r="N81" s="874"/>
      <c r="O81" s="874"/>
      <c r="P81" s="875"/>
      <c r="Q81" s="876"/>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2"/>
      <c r="BA81" s="832"/>
      <c r="BB81" s="832"/>
      <c r="BC81" s="832"/>
      <c r="BD81" s="833"/>
      <c r="BE81" s="240"/>
      <c r="BF81" s="240"/>
      <c r="BG81" s="240"/>
      <c r="BH81" s="240"/>
      <c r="BI81" s="240"/>
      <c r="BJ81" s="240"/>
      <c r="BK81" s="240"/>
      <c r="BL81" s="240"/>
      <c r="BM81" s="240"/>
      <c r="BN81" s="240"/>
      <c r="BO81" s="240"/>
      <c r="BP81" s="240"/>
      <c r="BQ81" s="237">
        <v>75</v>
      </c>
      <c r="BR81" s="242"/>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7">
        <v>15</v>
      </c>
      <c r="B82" s="873"/>
      <c r="C82" s="874"/>
      <c r="D82" s="874"/>
      <c r="E82" s="874"/>
      <c r="F82" s="874"/>
      <c r="G82" s="874"/>
      <c r="H82" s="874"/>
      <c r="I82" s="874"/>
      <c r="J82" s="874"/>
      <c r="K82" s="874"/>
      <c r="L82" s="874"/>
      <c r="M82" s="874"/>
      <c r="N82" s="874"/>
      <c r="O82" s="874"/>
      <c r="P82" s="875"/>
      <c r="Q82" s="876"/>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2"/>
      <c r="BA82" s="832"/>
      <c r="BB82" s="832"/>
      <c r="BC82" s="832"/>
      <c r="BD82" s="833"/>
      <c r="BE82" s="240"/>
      <c r="BF82" s="240"/>
      <c r="BG82" s="240"/>
      <c r="BH82" s="240"/>
      <c r="BI82" s="240"/>
      <c r="BJ82" s="240"/>
      <c r="BK82" s="240"/>
      <c r="BL82" s="240"/>
      <c r="BM82" s="240"/>
      <c r="BN82" s="240"/>
      <c r="BO82" s="240"/>
      <c r="BP82" s="240"/>
      <c r="BQ82" s="237">
        <v>76</v>
      </c>
      <c r="BR82" s="242"/>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7">
        <v>16</v>
      </c>
      <c r="B83" s="873"/>
      <c r="C83" s="874"/>
      <c r="D83" s="874"/>
      <c r="E83" s="874"/>
      <c r="F83" s="874"/>
      <c r="G83" s="874"/>
      <c r="H83" s="874"/>
      <c r="I83" s="874"/>
      <c r="J83" s="874"/>
      <c r="K83" s="874"/>
      <c r="L83" s="874"/>
      <c r="M83" s="874"/>
      <c r="N83" s="874"/>
      <c r="O83" s="874"/>
      <c r="P83" s="875"/>
      <c r="Q83" s="876"/>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2"/>
      <c r="BA83" s="832"/>
      <c r="BB83" s="832"/>
      <c r="BC83" s="832"/>
      <c r="BD83" s="833"/>
      <c r="BE83" s="240"/>
      <c r="BF83" s="240"/>
      <c r="BG83" s="240"/>
      <c r="BH83" s="240"/>
      <c r="BI83" s="240"/>
      <c r="BJ83" s="240"/>
      <c r="BK83" s="240"/>
      <c r="BL83" s="240"/>
      <c r="BM83" s="240"/>
      <c r="BN83" s="240"/>
      <c r="BO83" s="240"/>
      <c r="BP83" s="240"/>
      <c r="BQ83" s="237">
        <v>77</v>
      </c>
      <c r="BR83" s="242"/>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7">
        <v>17</v>
      </c>
      <c r="B84" s="873"/>
      <c r="C84" s="874"/>
      <c r="D84" s="874"/>
      <c r="E84" s="874"/>
      <c r="F84" s="874"/>
      <c r="G84" s="874"/>
      <c r="H84" s="874"/>
      <c r="I84" s="874"/>
      <c r="J84" s="874"/>
      <c r="K84" s="874"/>
      <c r="L84" s="874"/>
      <c r="M84" s="874"/>
      <c r="N84" s="874"/>
      <c r="O84" s="874"/>
      <c r="P84" s="875"/>
      <c r="Q84" s="876"/>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2"/>
      <c r="BA84" s="832"/>
      <c r="BB84" s="832"/>
      <c r="BC84" s="832"/>
      <c r="BD84" s="833"/>
      <c r="BE84" s="240"/>
      <c r="BF84" s="240"/>
      <c r="BG84" s="240"/>
      <c r="BH84" s="240"/>
      <c r="BI84" s="240"/>
      <c r="BJ84" s="240"/>
      <c r="BK84" s="240"/>
      <c r="BL84" s="240"/>
      <c r="BM84" s="240"/>
      <c r="BN84" s="240"/>
      <c r="BO84" s="240"/>
      <c r="BP84" s="240"/>
      <c r="BQ84" s="237">
        <v>78</v>
      </c>
      <c r="BR84" s="242"/>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7">
        <v>18</v>
      </c>
      <c r="B85" s="873"/>
      <c r="C85" s="874"/>
      <c r="D85" s="874"/>
      <c r="E85" s="874"/>
      <c r="F85" s="874"/>
      <c r="G85" s="874"/>
      <c r="H85" s="874"/>
      <c r="I85" s="874"/>
      <c r="J85" s="874"/>
      <c r="K85" s="874"/>
      <c r="L85" s="874"/>
      <c r="M85" s="874"/>
      <c r="N85" s="874"/>
      <c r="O85" s="874"/>
      <c r="P85" s="875"/>
      <c r="Q85" s="876"/>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2"/>
      <c r="BA85" s="832"/>
      <c r="BB85" s="832"/>
      <c r="BC85" s="832"/>
      <c r="BD85" s="833"/>
      <c r="BE85" s="240"/>
      <c r="BF85" s="240"/>
      <c r="BG85" s="240"/>
      <c r="BH85" s="240"/>
      <c r="BI85" s="240"/>
      <c r="BJ85" s="240"/>
      <c r="BK85" s="240"/>
      <c r="BL85" s="240"/>
      <c r="BM85" s="240"/>
      <c r="BN85" s="240"/>
      <c r="BO85" s="240"/>
      <c r="BP85" s="240"/>
      <c r="BQ85" s="237">
        <v>79</v>
      </c>
      <c r="BR85" s="242"/>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7">
        <v>19</v>
      </c>
      <c r="B86" s="873"/>
      <c r="C86" s="874"/>
      <c r="D86" s="874"/>
      <c r="E86" s="874"/>
      <c r="F86" s="874"/>
      <c r="G86" s="874"/>
      <c r="H86" s="874"/>
      <c r="I86" s="874"/>
      <c r="J86" s="874"/>
      <c r="K86" s="874"/>
      <c r="L86" s="874"/>
      <c r="M86" s="874"/>
      <c r="N86" s="874"/>
      <c r="O86" s="874"/>
      <c r="P86" s="875"/>
      <c r="Q86" s="876"/>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2"/>
      <c r="BA86" s="832"/>
      <c r="BB86" s="832"/>
      <c r="BC86" s="832"/>
      <c r="BD86" s="833"/>
      <c r="BE86" s="240"/>
      <c r="BF86" s="240"/>
      <c r="BG86" s="240"/>
      <c r="BH86" s="240"/>
      <c r="BI86" s="240"/>
      <c r="BJ86" s="240"/>
      <c r="BK86" s="240"/>
      <c r="BL86" s="240"/>
      <c r="BM86" s="240"/>
      <c r="BN86" s="240"/>
      <c r="BO86" s="240"/>
      <c r="BP86" s="240"/>
      <c r="BQ86" s="237">
        <v>80</v>
      </c>
      <c r="BR86" s="242"/>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3">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0"/>
      <c r="BF87" s="240"/>
      <c r="BG87" s="240"/>
      <c r="BH87" s="240"/>
      <c r="BI87" s="240"/>
      <c r="BJ87" s="240"/>
      <c r="BK87" s="240"/>
      <c r="BL87" s="240"/>
      <c r="BM87" s="240"/>
      <c r="BN87" s="240"/>
      <c r="BO87" s="240"/>
      <c r="BP87" s="240"/>
      <c r="BQ87" s="237">
        <v>81</v>
      </c>
      <c r="BR87" s="242"/>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39" t="s">
        <v>396</v>
      </c>
      <c r="B88" s="790" t="s">
        <v>423</v>
      </c>
      <c r="C88" s="791"/>
      <c r="D88" s="791"/>
      <c r="E88" s="791"/>
      <c r="F88" s="791"/>
      <c r="G88" s="791"/>
      <c r="H88" s="791"/>
      <c r="I88" s="791"/>
      <c r="J88" s="791"/>
      <c r="K88" s="791"/>
      <c r="L88" s="791"/>
      <c r="M88" s="791"/>
      <c r="N88" s="791"/>
      <c r="O88" s="791"/>
      <c r="P88" s="792"/>
      <c r="Q88" s="840"/>
      <c r="R88" s="841"/>
      <c r="S88" s="841"/>
      <c r="T88" s="841"/>
      <c r="U88" s="841"/>
      <c r="V88" s="841"/>
      <c r="W88" s="841"/>
      <c r="X88" s="841"/>
      <c r="Y88" s="841"/>
      <c r="Z88" s="841"/>
      <c r="AA88" s="841"/>
      <c r="AB88" s="841"/>
      <c r="AC88" s="841"/>
      <c r="AD88" s="841"/>
      <c r="AE88" s="841"/>
      <c r="AF88" s="844">
        <v>26487</v>
      </c>
      <c r="AG88" s="844"/>
      <c r="AH88" s="844"/>
      <c r="AI88" s="844"/>
      <c r="AJ88" s="844"/>
      <c r="AK88" s="841"/>
      <c r="AL88" s="841"/>
      <c r="AM88" s="841"/>
      <c r="AN88" s="841"/>
      <c r="AO88" s="841"/>
      <c r="AP88" s="844" t="s">
        <v>601</v>
      </c>
      <c r="AQ88" s="844"/>
      <c r="AR88" s="844"/>
      <c r="AS88" s="844"/>
      <c r="AT88" s="844"/>
      <c r="AU88" s="844" t="s">
        <v>601</v>
      </c>
      <c r="AV88" s="844"/>
      <c r="AW88" s="844"/>
      <c r="AX88" s="844"/>
      <c r="AY88" s="844"/>
      <c r="AZ88" s="849"/>
      <c r="BA88" s="849"/>
      <c r="BB88" s="849"/>
      <c r="BC88" s="849"/>
      <c r="BD88" s="850"/>
      <c r="BE88" s="240"/>
      <c r="BF88" s="240"/>
      <c r="BG88" s="240"/>
      <c r="BH88" s="240"/>
      <c r="BI88" s="240"/>
      <c r="BJ88" s="240"/>
      <c r="BK88" s="240"/>
      <c r="BL88" s="240"/>
      <c r="BM88" s="240"/>
      <c r="BN88" s="240"/>
      <c r="BO88" s="240"/>
      <c r="BP88" s="240"/>
      <c r="BQ88" s="237">
        <v>82</v>
      </c>
      <c r="BR88" s="242"/>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396</v>
      </c>
      <c r="BR102" s="790" t="s">
        <v>424</v>
      </c>
      <c r="BS102" s="791"/>
      <c r="BT102" s="791"/>
      <c r="BU102" s="791"/>
      <c r="BV102" s="791"/>
      <c r="BW102" s="791"/>
      <c r="BX102" s="791"/>
      <c r="BY102" s="791"/>
      <c r="BZ102" s="791"/>
      <c r="CA102" s="791"/>
      <c r="CB102" s="791"/>
      <c r="CC102" s="791"/>
      <c r="CD102" s="791"/>
      <c r="CE102" s="791"/>
      <c r="CF102" s="791"/>
      <c r="CG102" s="792"/>
      <c r="CH102" s="887"/>
      <c r="CI102" s="888"/>
      <c r="CJ102" s="888"/>
      <c r="CK102" s="888"/>
      <c r="CL102" s="889"/>
      <c r="CM102" s="887"/>
      <c r="CN102" s="888"/>
      <c r="CO102" s="888"/>
      <c r="CP102" s="888"/>
      <c r="CQ102" s="889"/>
      <c r="CR102" s="890">
        <v>1171</v>
      </c>
      <c r="CS102" s="852"/>
      <c r="CT102" s="852"/>
      <c r="CU102" s="852"/>
      <c r="CV102" s="891"/>
      <c r="CW102" s="890">
        <v>85</v>
      </c>
      <c r="CX102" s="852"/>
      <c r="CY102" s="852"/>
      <c r="CZ102" s="852"/>
      <c r="DA102" s="891"/>
      <c r="DB102" s="890">
        <v>50</v>
      </c>
      <c r="DC102" s="852"/>
      <c r="DD102" s="852"/>
      <c r="DE102" s="852"/>
      <c r="DF102" s="891"/>
      <c r="DG102" s="890">
        <v>2320</v>
      </c>
      <c r="DH102" s="852"/>
      <c r="DI102" s="852"/>
      <c r="DJ102" s="852"/>
      <c r="DK102" s="891"/>
      <c r="DL102" s="890" t="s">
        <v>603</v>
      </c>
      <c r="DM102" s="852"/>
      <c r="DN102" s="852"/>
      <c r="DO102" s="852"/>
      <c r="DP102" s="891"/>
      <c r="DQ102" s="890">
        <v>536</v>
      </c>
      <c r="DR102" s="852"/>
      <c r="DS102" s="852"/>
      <c r="DT102" s="852"/>
      <c r="DU102" s="891"/>
      <c r="DV102" s="790"/>
      <c r="DW102" s="791"/>
      <c r="DX102" s="791"/>
      <c r="DY102" s="791"/>
      <c r="DZ102" s="914"/>
      <c r="EA102" s="230"/>
    </row>
    <row r="103" spans="1:131" ht="26.25" customHeight="1" x14ac:dyDescent="0.2">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8" t="s">
        <v>427</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428</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30" customFormat="1" ht="26.25" customHeight="1" x14ac:dyDescent="0.2">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311</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311</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311</v>
      </c>
      <c r="DR109" s="893"/>
      <c r="DS109" s="893"/>
      <c r="DT109" s="893"/>
      <c r="DU109" s="894"/>
      <c r="DV109" s="892" t="s">
        <v>434</v>
      </c>
      <c r="DW109" s="893"/>
      <c r="DX109" s="893"/>
      <c r="DY109" s="893"/>
      <c r="DZ109" s="895"/>
    </row>
    <row r="110" spans="1:131" s="230" customFormat="1" ht="26.25" customHeight="1" x14ac:dyDescent="0.2">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17145935</v>
      </c>
      <c r="AB110" s="900"/>
      <c r="AC110" s="900"/>
      <c r="AD110" s="900"/>
      <c r="AE110" s="901"/>
      <c r="AF110" s="902">
        <v>16265107</v>
      </c>
      <c r="AG110" s="900"/>
      <c r="AH110" s="900"/>
      <c r="AI110" s="900"/>
      <c r="AJ110" s="901"/>
      <c r="AK110" s="902">
        <v>17103210</v>
      </c>
      <c r="AL110" s="900"/>
      <c r="AM110" s="900"/>
      <c r="AN110" s="900"/>
      <c r="AO110" s="901"/>
      <c r="AP110" s="903">
        <v>23.1</v>
      </c>
      <c r="AQ110" s="904"/>
      <c r="AR110" s="904"/>
      <c r="AS110" s="904"/>
      <c r="AT110" s="905"/>
      <c r="AU110" s="906" t="s">
        <v>73</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186387909</v>
      </c>
      <c r="BR110" s="931"/>
      <c r="BS110" s="931"/>
      <c r="BT110" s="931"/>
      <c r="BU110" s="931"/>
      <c r="BV110" s="931">
        <v>192391415</v>
      </c>
      <c r="BW110" s="931"/>
      <c r="BX110" s="931"/>
      <c r="BY110" s="931"/>
      <c r="BZ110" s="931"/>
      <c r="CA110" s="931">
        <v>190842657</v>
      </c>
      <c r="CB110" s="931"/>
      <c r="CC110" s="931"/>
      <c r="CD110" s="931"/>
      <c r="CE110" s="931"/>
      <c r="CF110" s="944">
        <v>257.3</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440</v>
      </c>
      <c r="DH110" s="931"/>
      <c r="DI110" s="931"/>
      <c r="DJ110" s="931"/>
      <c r="DK110" s="931"/>
      <c r="DL110" s="931" t="s">
        <v>440</v>
      </c>
      <c r="DM110" s="931"/>
      <c r="DN110" s="931"/>
      <c r="DO110" s="931"/>
      <c r="DP110" s="931"/>
      <c r="DQ110" s="931" t="s">
        <v>441</v>
      </c>
      <c r="DR110" s="931"/>
      <c r="DS110" s="931"/>
      <c r="DT110" s="931"/>
      <c r="DU110" s="931"/>
      <c r="DV110" s="932" t="s">
        <v>440</v>
      </c>
      <c r="DW110" s="932"/>
      <c r="DX110" s="932"/>
      <c r="DY110" s="932"/>
      <c r="DZ110" s="933"/>
    </row>
    <row r="111" spans="1:131" s="230" customFormat="1" ht="26.25" customHeight="1" x14ac:dyDescent="0.2">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441</v>
      </c>
      <c r="AG111" s="938"/>
      <c r="AH111" s="938"/>
      <c r="AI111" s="938"/>
      <c r="AJ111" s="939"/>
      <c r="AK111" s="940" t="s">
        <v>440</v>
      </c>
      <c r="AL111" s="938"/>
      <c r="AM111" s="938"/>
      <c r="AN111" s="938"/>
      <c r="AO111" s="939"/>
      <c r="AP111" s="941" t="s">
        <v>128</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812079</v>
      </c>
      <c r="BR111" s="926"/>
      <c r="BS111" s="926"/>
      <c r="BT111" s="926"/>
      <c r="BU111" s="926"/>
      <c r="BV111" s="926">
        <v>747775</v>
      </c>
      <c r="BW111" s="926"/>
      <c r="BX111" s="926"/>
      <c r="BY111" s="926"/>
      <c r="BZ111" s="926"/>
      <c r="CA111" s="926">
        <v>683137</v>
      </c>
      <c r="CB111" s="926"/>
      <c r="CC111" s="926"/>
      <c r="CD111" s="926"/>
      <c r="CE111" s="926"/>
      <c r="CF111" s="920">
        <v>0.9</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128</v>
      </c>
      <c r="DH111" s="926"/>
      <c r="DI111" s="926"/>
      <c r="DJ111" s="926"/>
      <c r="DK111" s="926"/>
      <c r="DL111" s="926" t="s">
        <v>128</v>
      </c>
      <c r="DM111" s="926"/>
      <c r="DN111" s="926"/>
      <c r="DO111" s="926"/>
      <c r="DP111" s="926"/>
      <c r="DQ111" s="926" t="s">
        <v>440</v>
      </c>
      <c r="DR111" s="926"/>
      <c r="DS111" s="926"/>
      <c r="DT111" s="926"/>
      <c r="DU111" s="926"/>
      <c r="DV111" s="927" t="s">
        <v>440</v>
      </c>
      <c r="DW111" s="927"/>
      <c r="DX111" s="927"/>
      <c r="DY111" s="927"/>
      <c r="DZ111" s="928"/>
    </row>
    <row r="112" spans="1:131" s="230" customFormat="1" ht="26.25" customHeight="1" x14ac:dyDescent="0.2">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441</v>
      </c>
      <c r="AB112" s="959"/>
      <c r="AC112" s="959"/>
      <c r="AD112" s="959"/>
      <c r="AE112" s="960"/>
      <c r="AF112" s="961" t="s">
        <v>441</v>
      </c>
      <c r="AG112" s="959"/>
      <c r="AH112" s="959"/>
      <c r="AI112" s="959"/>
      <c r="AJ112" s="960"/>
      <c r="AK112" s="961" t="s">
        <v>440</v>
      </c>
      <c r="AL112" s="959"/>
      <c r="AM112" s="959"/>
      <c r="AN112" s="959"/>
      <c r="AO112" s="960"/>
      <c r="AP112" s="962" t="s">
        <v>440</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34800740</v>
      </c>
      <c r="BR112" s="926"/>
      <c r="BS112" s="926"/>
      <c r="BT112" s="926"/>
      <c r="BU112" s="926"/>
      <c r="BV112" s="926">
        <v>33325577</v>
      </c>
      <c r="BW112" s="926"/>
      <c r="BX112" s="926"/>
      <c r="BY112" s="926"/>
      <c r="BZ112" s="926"/>
      <c r="CA112" s="926">
        <v>30920616</v>
      </c>
      <c r="CB112" s="926"/>
      <c r="CC112" s="926"/>
      <c r="CD112" s="926"/>
      <c r="CE112" s="926"/>
      <c r="CF112" s="920">
        <v>41.7</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128</v>
      </c>
      <c r="DH112" s="926"/>
      <c r="DI112" s="926"/>
      <c r="DJ112" s="926"/>
      <c r="DK112" s="926"/>
      <c r="DL112" s="926" t="s">
        <v>440</v>
      </c>
      <c r="DM112" s="926"/>
      <c r="DN112" s="926"/>
      <c r="DO112" s="926"/>
      <c r="DP112" s="926"/>
      <c r="DQ112" s="926" t="s">
        <v>441</v>
      </c>
      <c r="DR112" s="926"/>
      <c r="DS112" s="926"/>
      <c r="DT112" s="926"/>
      <c r="DU112" s="926"/>
      <c r="DV112" s="927" t="s">
        <v>449</v>
      </c>
      <c r="DW112" s="927"/>
      <c r="DX112" s="927"/>
      <c r="DY112" s="927"/>
      <c r="DZ112" s="928"/>
    </row>
    <row r="113" spans="1:130" s="230" customFormat="1" ht="26.25" customHeight="1" x14ac:dyDescent="0.2">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2574397</v>
      </c>
      <c r="AB113" s="938"/>
      <c r="AC113" s="938"/>
      <c r="AD113" s="938"/>
      <c r="AE113" s="939"/>
      <c r="AF113" s="940">
        <v>2695633</v>
      </c>
      <c r="AG113" s="938"/>
      <c r="AH113" s="938"/>
      <c r="AI113" s="938"/>
      <c r="AJ113" s="939"/>
      <c r="AK113" s="940">
        <v>2677132</v>
      </c>
      <c r="AL113" s="938"/>
      <c r="AM113" s="938"/>
      <c r="AN113" s="938"/>
      <c r="AO113" s="939"/>
      <c r="AP113" s="941">
        <v>3.6</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t="s">
        <v>440</v>
      </c>
      <c r="BR113" s="926"/>
      <c r="BS113" s="926"/>
      <c r="BT113" s="926"/>
      <c r="BU113" s="926"/>
      <c r="BV113" s="926" t="s">
        <v>128</v>
      </c>
      <c r="BW113" s="926"/>
      <c r="BX113" s="926"/>
      <c r="BY113" s="926"/>
      <c r="BZ113" s="926"/>
      <c r="CA113" s="926" t="s">
        <v>128</v>
      </c>
      <c r="CB113" s="926"/>
      <c r="CC113" s="926"/>
      <c r="CD113" s="926"/>
      <c r="CE113" s="926"/>
      <c r="CF113" s="920" t="s">
        <v>440</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441</v>
      </c>
      <c r="DH113" s="959"/>
      <c r="DI113" s="959"/>
      <c r="DJ113" s="959"/>
      <c r="DK113" s="960"/>
      <c r="DL113" s="961" t="s">
        <v>128</v>
      </c>
      <c r="DM113" s="959"/>
      <c r="DN113" s="959"/>
      <c r="DO113" s="959"/>
      <c r="DP113" s="960"/>
      <c r="DQ113" s="961" t="s">
        <v>440</v>
      </c>
      <c r="DR113" s="959"/>
      <c r="DS113" s="959"/>
      <c r="DT113" s="959"/>
      <c r="DU113" s="960"/>
      <c r="DV113" s="962" t="s">
        <v>441</v>
      </c>
      <c r="DW113" s="963"/>
      <c r="DX113" s="963"/>
      <c r="DY113" s="963"/>
      <c r="DZ113" s="964"/>
    </row>
    <row r="114" spans="1:130" s="230" customFormat="1" ht="26.25" customHeight="1" x14ac:dyDescent="0.2">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440</v>
      </c>
      <c r="AB114" s="959"/>
      <c r="AC114" s="959"/>
      <c r="AD114" s="959"/>
      <c r="AE114" s="960"/>
      <c r="AF114" s="961" t="s">
        <v>128</v>
      </c>
      <c r="AG114" s="959"/>
      <c r="AH114" s="959"/>
      <c r="AI114" s="959"/>
      <c r="AJ114" s="960"/>
      <c r="AK114" s="961" t="s">
        <v>441</v>
      </c>
      <c r="AL114" s="959"/>
      <c r="AM114" s="959"/>
      <c r="AN114" s="959"/>
      <c r="AO114" s="960"/>
      <c r="AP114" s="962" t="s">
        <v>440</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v>20076736</v>
      </c>
      <c r="BR114" s="926"/>
      <c r="BS114" s="926"/>
      <c r="BT114" s="926"/>
      <c r="BU114" s="926"/>
      <c r="BV114" s="926">
        <v>19622865</v>
      </c>
      <c r="BW114" s="926"/>
      <c r="BX114" s="926"/>
      <c r="BY114" s="926"/>
      <c r="BZ114" s="926"/>
      <c r="CA114" s="926">
        <v>19109819</v>
      </c>
      <c r="CB114" s="926"/>
      <c r="CC114" s="926"/>
      <c r="CD114" s="926"/>
      <c r="CE114" s="926"/>
      <c r="CF114" s="920">
        <v>25.8</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128</v>
      </c>
      <c r="DH114" s="959"/>
      <c r="DI114" s="959"/>
      <c r="DJ114" s="959"/>
      <c r="DK114" s="960"/>
      <c r="DL114" s="961" t="s">
        <v>456</v>
      </c>
      <c r="DM114" s="959"/>
      <c r="DN114" s="959"/>
      <c r="DO114" s="959"/>
      <c r="DP114" s="960"/>
      <c r="DQ114" s="961" t="s">
        <v>441</v>
      </c>
      <c r="DR114" s="959"/>
      <c r="DS114" s="959"/>
      <c r="DT114" s="959"/>
      <c r="DU114" s="960"/>
      <c r="DV114" s="962" t="s">
        <v>128</v>
      </c>
      <c r="DW114" s="963"/>
      <c r="DX114" s="963"/>
      <c r="DY114" s="963"/>
      <c r="DZ114" s="964"/>
    </row>
    <row r="115" spans="1:130" s="230" customFormat="1" ht="26.25" customHeight="1" x14ac:dyDescent="0.2">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64272</v>
      </c>
      <c r="AB115" s="938"/>
      <c r="AC115" s="938"/>
      <c r="AD115" s="938"/>
      <c r="AE115" s="939"/>
      <c r="AF115" s="940">
        <v>63334</v>
      </c>
      <c r="AG115" s="938"/>
      <c r="AH115" s="938"/>
      <c r="AI115" s="938"/>
      <c r="AJ115" s="939"/>
      <c r="AK115" s="940">
        <v>62396</v>
      </c>
      <c r="AL115" s="938"/>
      <c r="AM115" s="938"/>
      <c r="AN115" s="938"/>
      <c r="AO115" s="939"/>
      <c r="AP115" s="941">
        <v>0.1</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v>599866</v>
      </c>
      <c r="BR115" s="926"/>
      <c r="BS115" s="926"/>
      <c r="BT115" s="926"/>
      <c r="BU115" s="926"/>
      <c r="BV115" s="926">
        <v>579790</v>
      </c>
      <c r="BW115" s="926"/>
      <c r="BX115" s="926"/>
      <c r="BY115" s="926"/>
      <c r="BZ115" s="926"/>
      <c r="CA115" s="926">
        <v>535786</v>
      </c>
      <c r="CB115" s="926"/>
      <c r="CC115" s="926"/>
      <c r="CD115" s="926"/>
      <c r="CE115" s="926"/>
      <c r="CF115" s="920">
        <v>0.7</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518712</v>
      </c>
      <c r="DH115" s="959"/>
      <c r="DI115" s="959"/>
      <c r="DJ115" s="959"/>
      <c r="DK115" s="960"/>
      <c r="DL115" s="961">
        <v>513048</v>
      </c>
      <c r="DM115" s="959"/>
      <c r="DN115" s="959"/>
      <c r="DO115" s="959"/>
      <c r="DP115" s="960"/>
      <c r="DQ115" s="961">
        <v>507050</v>
      </c>
      <c r="DR115" s="959"/>
      <c r="DS115" s="959"/>
      <c r="DT115" s="959"/>
      <c r="DU115" s="960"/>
      <c r="DV115" s="962">
        <v>0.7</v>
      </c>
      <c r="DW115" s="963"/>
      <c r="DX115" s="963"/>
      <c r="DY115" s="963"/>
      <c r="DZ115" s="964"/>
    </row>
    <row r="116" spans="1:130" s="230" customFormat="1" ht="26.25" customHeight="1" x14ac:dyDescent="0.2">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441</v>
      </c>
      <c r="AB116" s="959"/>
      <c r="AC116" s="959"/>
      <c r="AD116" s="959"/>
      <c r="AE116" s="960"/>
      <c r="AF116" s="961" t="s">
        <v>440</v>
      </c>
      <c r="AG116" s="959"/>
      <c r="AH116" s="959"/>
      <c r="AI116" s="959"/>
      <c r="AJ116" s="960"/>
      <c r="AK116" s="961" t="s">
        <v>128</v>
      </c>
      <c r="AL116" s="959"/>
      <c r="AM116" s="959"/>
      <c r="AN116" s="959"/>
      <c r="AO116" s="960"/>
      <c r="AP116" s="962" t="s">
        <v>440</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449</v>
      </c>
      <c r="BR116" s="926"/>
      <c r="BS116" s="926"/>
      <c r="BT116" s="926"/>
      <c r="BU116" s="926"/>
      <c r="BV116" s="926" t="s">
        <v>440</v>
      </c>
      <c r="BW116" s="926"/>
      <c r="BX116" s="926"/>
      <c r="BY116" s="926"/>
      <c r="BZ116" s="926"/>
      <c r="CA116" s="926" t="s">
        <v>128</v>
      </c>
      <c r="CB116" s="926"/>
      <c r="CC116" s="926"/>
      <c r="CD116" s="926"/>
      <c r="CE116" s="926"/>
      <c r="CF116" s="920" t="s">
        <v>128</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456</v>
      </c>
      <c r="DH116" s="959"/>
      <c r="DI116" s="959"/>
      <c r="DJ116" s="959"/>
      <c r="DK116" s="960"/>
      <c r="DL116" s="961" t="s">
        <v>128</v>
      </c>
      <c r="DM116" s="959"/>
      <c r="DN116" s="959"/>
      <c r="DO116" s="959"/>
      <c r="DP116" s="960"/>
      <c r="DQ116" s="961" t="s">
        <v>440</v>
      </c>
      <c r="DR116" s="959"/>
      <c r="DS116" s="959"/>
      <c r="DT116" s="959"/>
      <c r="DU116" s="960"/>
      <c r="DV116" s="962" t="s">
        <v>441</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19784604</v>
      </c>
      <c r="AB117" s="979"/>
      <c r="AC117" s="979"/>
      <c r="AD117" s="979"/>
      <c r="AE117" s="980"/>
      <c r="AF117" s="981">
        <v>19024074</v>
      </c>
      <c r="AG117" s="979"/>
      <c r="AH117" s="979"/>
      <c r="AI117" s="979"/>
      <c r="AJ117" s="980"/>
      <c r="AK117" s="981">
        <v>19842738</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449</v>
      </c>
      <c r="BR117" s="926"/>
      <c r="BS117" s="926"/>
      <c r="BT117" s="926"/>
      <c r="BU117" s="926"/>
      <c r="BV117" s="926" t="s">
        <v>128</v>
      </c>
      <c r="BW117" s="926"/>
      <c r="BX117" s="926"/>
      <c r="BY117" s="926"/>
      <c r="BZ117" s="926"/>
      <c r="CA117" s="926" t="s">
        <v>449</v>
      </c>
      <c r="CB117" s="926"/>
      <c r="CC117" s="926"/>
      <c r="CD117" s="926"/>
      <c r="CE117" s="926"/>
      <c r="CF117" s="920" t="s">
        <v>128</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128</v>
      </c>
      <c r="DH117" s="959"/>
      <c r="DI117" s="959"/>
      <c r="DJ117" s="959"/>
      <c r="DK117" s="960"/>
      <c r="DL117" s="961" t="s">
        <v>128</v>
      </c>
      <c r="DM117" s="959"/>
      <c r="DN117" s="959"/>
      <c r="DO117" s="959"/>
      <c r="DP117" s="960"/>
      <c r="DQ117" s="961" t="s">
        <v>128</v>
      </c>
      <c r="DR117" s="959"/>
      <c r="DS117" s="959"/>
      <c r="DT117" s="959"/>
      <c r="DU117" s="960"/>
      <c r="DV117" s="962" t="s">
        <v>128</v>
      </c>
      <c r="DW117" s="963"/>
      <c r="DX117" s="963"/>
      <c r="DY117" s="963"/>
      <c r="DZ117" s="964"/>
    </row>
    <row r="118" spans="1:130" s="230" customFormat="1" ht="26.25" customHeight="1" x14ac:dyDescent="0.2">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311</v>
      </c>
      <c r="AL118" s="893"/>
      <c r="AM118" s="893"/>
      <c r="AN118" s="893"/>
      <c r="AO118" s="894"/>
      <c r="AP118" s="970" t="s">
        <v>434</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456</v>
      </c>
      <c r="BR118" s="1000"/>
      <c r="BS118" s="1000"/>
      <c r="BT118" s="1000"/>
      <c r="BU118" s="1000"/>
      <c r="BV118" s="1000" t="s">
        <v>128</v>
      </c>
      <c r="BW118" s="1000"/>
      <c r="BX118" s="1000"/>
      <c r="BY118" s="1000"/>
      <c r="BZ118" s="1000"/>
      <c r="CA118" s="1000" t="s">
        <v>456</v>
      </c>
      <c r="CB118" s="1000"/>
      <c r="CC118" s="1000"/>
      <c r="CD118" s="1000"/>
      <c r="CE118" s="1000"/>
      <c r="CF118" s="920" t="s">
        <v>128</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128</v>
      </c>
      <c r="DH118" s="959"/>
      <c r="DI118" s="959"/>
      <c r="DJ118" s="959"/>
      <c r="DK118" s="960"/>
      <c r="DL118" s="961" t="s">
        <v>128</v>
      </c>
      <c r="DM118" s="959"/>
      <c r="DN118" s="959"/>
      <c r="DO118" s="959"/>
      <c r="DP118" s="960"/>
      <c r="DQ118" s="961" t="s">
        <v>128</v>
      </c>
      <c r="DR118" s="959"/>
      <c r="DS118" s="959"/>
      <c r="DT118" s="959"/>
      <c r="DU118" s="960"/>
      <c r="DV118" s="962" t="s">
        <v>128</v>
      </c>
      <c r="DW118" s="963"/>
      <c r="DX118" s="963"/>
      <c r="DY118" s="963"/>
      <c r="DZ118" s="964"/>
    </row>
    <row r="119" spans="1:130" s="230" customFormat="1" ht="26.25" customHeight="1" x14ac:dyDescent="0.2">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128</v>
      </c>
      <c r="AB119" s="900"/>
      <c r="AC119" s="900"/>
      <c r="AD119" s="900"/>
      <c r="AE119" s="901"/>
      <c r="AF119" s="902" t="s">
        <v>456</v>
      </c>
      <c r="AG119" s="900"/>
      <c r="AH119" s="900"/>
      <c r="AI119" s="900"/>
      <c r="AJ119" s="901"/>
      <c r="AK119" s="902" t="s">
        <v>456</v>
      </c>
      <c r="AL119" s="900"/>
      <c r="AM119" s="900"/>
      <c r="AN119" s="900"/>
      <c r="AO119" s="901"/>
      <c r="AP119" s="903" t="s">
        <v>128</v>
      </c>
      <c r="AQ119" s="904"/>
      <c r="AR119" s="904"/>
      <c r="AS119" s="904"/>
      <c r="AT119" s="905"/>
      <c r="AU119" s="910"/>
      <c r="AV119" s="911"/>
      <c r="AW119" s="911"/>
      <c r="AX119" s="911"/>
      <c r="AY119" s="911"/>
      <c r="AZ119" s="250" t="s">
        <v>190</v>
      </c>
      <c r="BA119" s="250"/>
      <c r="BB119" s="250"/>
      <c r="BC119" s="250"/>
      <c r="BD119" s="250"/>
      <c r="BE119" s="250"/>
      <c r="BF119" s="250"/>
      <c r="BG119" s="250"/>
      <c r="BH119" s="250"/>
      <c r="BI119" s="250"/>
      <c r="BJ119" s="250"/>
      <c r="BK119" s="250"/>
      <c r="BL119" s="250"/>
      <c r="BM119" s="250"/>
      <c r="BN119" s="250"/>
      <c r="BO119" s="977" t="s">
        <v>468</v>
      </c>
      <c r="BP119" s="1005"/>
      <c r="BQ119" s="999">
        <v>242677330</v>
      </c>
      <c r="BR119" s="1000"/>
      <c r="BS119" s="1000"/>
      <c r="BT119" s="1000"/>
      <c r="BU119" s="1000"/>
      <c r="BV119" s="1000">
        <v>246667422</v>
      </c>
      <c r="BW119" s="1000"/>
      <c r="BX119" s="1000"/>
      <c r="BY119" s="1000"/>
      <c r="BZ119" s="1000"/>
      <c r="CA119" s="1000">
        <v>242092015</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293367</v>
      </c>
      <c r="DH119" s="986"/>
      <c r="DI119" s="986"/>
      <c r="DJ119" s="986"/>
      <c r="DK119" s="987"/>
      <c r="DL119" s="985">
        <v>234727</v>
      </c>
      <c r="DM119" s="986"/>
      <c r="DN119" s="986"/>
      <c r="DO119" s="986"/>
      <c r="DP119" s="987"/>
      <c r="DQ119" s="985">
        <v>176087</v>
      </c>
      <c r="DR119" s="986"/>
      <c r="DS119" s="986"/>
      <c r="DT119" s="986"/>
      <c r="DU119" s="987"/>
      <c r="DV119" s="988">
        <v>0.2</v>
      </c>
      <c r="DW119" s="989"/>
      <c r="DX119" s="989"/>
      <c r="DY119" s="989"/>
      <c r="DZ119" s="990"/>
    </row>
    <row r="120" spans="1:130" s="230" customFormat="1" ht="26.25" customHeight="1" x14ac:dyDescent="0.2">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456</v>
      </c>
      <c r="AB120" s="959"/>
      <c r="AC120" s="959"/>
      <c r="AD120" s="959"/>
      <c r="AE120" s="960"/>
      <c r="AF120" s="961" t="s">
        <v>440</v>
      </c>
      <c r="AG120" s="959"/>
      <c r="AH120" s="959"/>
      <c r="AI120" s="959"/>
      <c r="AJ120" s="960"/>
      <c r="AK120" s="961" t="s">
        <v>128</v>
      </c>
      <c r="AL120" s="959"/>
      <c r="AM120" s="959"/>
      <c r="AN120" s="959"/>
      <c r="AO120" s="960"/>
      <c r="AP120" s="962" t="s">
        <v>128</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13704979</v>
      </c>
      <c r="BR120" s="931"/>
      <c r="BS120" s="931"/>
      <c r="BT120" s="931"/>
      <c r="BU120" s="931"/>
      <c r="BV120" s="931">
        <v>19561180</v>
      </c>
      <c r="BW120" s="931"/>
      <c r="BX120" s="931"/>
      <c r="BY120" s="931"/>
      <c r="BZ120" s="931"/>
      <c r="CA120" s="931">
        <v>23109883</v>
      </c>
      <c r="CB120" s="931"/>
      <c r="CC120" s="931"/>
      <c r="CD120" s="931"/>
      <c r="CE120" s="931"/>
      <c r="CF120" s="944">
        <v>31.2</v>
      </c>
      <c r="CG120" s="945"/>
      <c r="CH120" s="945"/>
      <c r="CI120" s="945"/>
      <c r="CJ120" s="945"/>
      <c r="CK120" s="1006" t="s">
        <v>472</v>
      </c>
      <c r="CL120" s="1007"/>
      <c r="CM120" s="1007"/>
      <c r="CN120" s="1007"/>
      <c r="CO120" s="1008"/>
      <c r="CP120" s="1014" t="s">
        <v>413</v>
      </c>
      <c r="CQ120" s="1015"/>
      <c r="CR120" s="1015"/>
      <c r="CS120" s="1015"/>
      <c r="CT120" s="1015"/>
      <c r="CU120" s="1015"/>
      <c r="CV120" s="1015"/>
      <c r="CW120" s="1015"/>
      <c r="CX120" s="1015"/>
      <c r="CY120" s="1015"/>
      <c r="CZ120" s="1015"/>
      <c r="DA120" s="1015"/>
      <c r="DB120" s="1015"/>
      <c r="DC120" s="1015"/>
      <c r="DD120" s="1015"/>
      <c r="DE120" s="1015"/>
      <c r="DF120" s="1016"/>
      <c r="DG120" s="930">
        <v>32363867</v>
      </c>
      <c r="DH120" s="931"/>
      <c r="DI120" s="931"/>
      <c r="DJ120" s="931"/>
      <c r="DK120" s="931"/>
      <c r="DL120" s="931">
        <v>31251641</v>
      </c>
      <c r="DM120" s="931"/>
      <c r="DN120" s="931"/>
      <c r="DO120" s="931"/>
      <c r="DP120" s="931"/>
      <c r="DQ120" s="931">
        <v>30212950</v>
      </c>
      <c r="DR120" s="931"/>
      <c r="DS120" s="931"/>
      <c r="DT120" s="931"/>
      <c r="DU120" s="931"/>
      <c r="DV120" s="932">
        <v>40.700000000000003</v>
      </c>
      <c r="DW120" s="932"/>
      <c r="DX120" s="932"/>
      <c r="DY120" s="932"/>
      <c r="DZ120" s="933"/>
    </row>
    <row r="121" spans="1:130" s="230" customFormat="1" ht="26.25" customHeight="1" x14ac:dyDescent="0.2">
      <c r="A121" s="1057"/>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128</v>
      </c>
      <c r="AB121" s="959"/>
      <c r="AC121" s="959"/>
      <c r="AD121" s="959"/>
      <c r="AE121" s="960"/>
      <c r="AF121" s="961" t="s">
        <v>128</v>
      </c>
      <c r="AG121" s="959"/>
      <c r="AH121" s="959"/>
      <c r="AI121" s="959"/>
      <c r="AJ121" s="960"/>
      <c r="AK121" s="961" t="s">
        <v>128</v>
      </c>
      <c r="AL121" s="959"/>
      <c r="AM121" s="959"/>
      <c r="AN121" s="959"/>
      <c r="AO121" s="960"/>
      <c r="AP121" s="962" t="s">
        <v>128</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66291288</v>
      </c>
      <c r="BR121" s="926"/>
      <c r="BS121" s="926"/>
      <c r="BT121" s="926"/>
      <c r="BU121" s="926"/>
      <c r="BV121" s="926">
        <v>69415051</v>
      </c>
      <c r="BW121" s="926"/>
      <c r="BX121" s="926"/>
      <c r="BY121" s="926"/>
      <c r="BZ121" s="926"/>
      <c r="CA121" s="926">
        <v>69655008</v>
      </c>
      <c r="CB121" s="926"/>
      <c r="CC121" s="926"/>
      <c r="CD121" s="926"/>
      <c r="CE121" s="926"/>
      <c r="CF121" s="920">
        <v>93.9</v>
      </c>
      <c r="CG121" s="921"/>
      <c r="CH121" s="921"/>
      <c r="CI121" s="921"/>
      <c r="CJ121" s="921"/>
      <c r="CK121" s="1009"/>
      <c r="CL121" s="1010"/>
      <c r="CM121" s="1010"/>
      <c r="CN121" s="1010"/>
      <c r="CO121" s="1011"/>
      <c r="CP121" s="1019" t="s">
        <v>414</v>
      </c>
      <c r="CQ121" s="1020"/>
      <c r="CR121" s="1020"/>
      <c r="CS121" s="1020"/>
      <c r="CT121" s="1020"/>
      <c r="CU121" s="1020"/>
      <c r="CV121" s="1020"/>
      <c r="CW121" s="1020"/>
      <c r="CX121" s="1020"/>
      <c r="CY121" s="1020"/>
      <c r="CZ121" s="1020"/>
      <c r="DA121" s="1020"/>
      <c r="DB121" s="1020"/>
      <c r="DC121" s="1020"/>
      <c r="DD121" s="1020"/>
      <c r="DE121" s="1020"/>
      <c r="DF121" s="1021"/>
      <c r="DG121" s="925">
        <v>2256527</v>
      </c>
      <c r="DH121" s="926"/>
      <c r="DI121" s="926"/>
      <c r="DJ121" s="926"/>
      <c r="DK121" s="926"/>
      <c r="DL121" s="926">
        <v>1944262</v>
      </c>
      <c r="DM121" s="926"/>
      <c r="DN121" s="926"/>
      <c r="DO121" s="926"/>
      <c r="DP121" s="926"/>
      <c r="DQ121" s="926">
        <v>652132</v>
      </c>
      <c r="DR121" s="926"/>
      <c r="DS121" s="926"/>
      <c r="DT121" s="926"/>
      <c r="DU121" s="926"/>
      <c r="DV121" s="927">
        <v>0.9</v>
      </c>
      <c r="DW121" s="927"/>
      <c r="DX121" s="927"/>
      <c r="DY121" s="927"/>
      <c r="DZ121" s="928"/>
    </row>
    <row r="122" spans="1:130" s="230" customFormat="1" ht="26.25" customHeight="1" x14ac:dyDescent="0.2">
      <c r="A122" s="1057"/>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128</v>
      </c>
      <c r="AB122" s="959"/>
      <c r="AC122" s="959"/>
      <c r="AD122" s="959"/>
      <c r="AE122" s="960"/>
      <c r="AF122" s="961" t="s">
        <v>128</v>
      </c>
      <c r="AG122" s="959"/>
      <c r="AH122" s="959"/>
      <c r="AI122" s="959"/>
      <c r="AJ122" s="960"/>
      <c r="AK122" s="961" t="s">
        <v>128</v>
      </c>
      <c r="AL122" s="959"/>
      <c r="AM122" s="959"/>
      <c r="AN122" s="959"/>
      <c r="AO122" s="960"/>
      <c r="AP122" s="962" t="s">
        <v>128</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139337908</v>
      </c>
      <c r="BR122" s="1000"/>
      <c r="BS122" s="1000"/>
      <c r="BT122" s="1000"/>
      <c r="BU122" s="1000"/>
      <c r="BV122" s="1000">
        <v>140599426</v>
      </c>
      <c r="BW122" s="1000"/>
      <c r="BX122" s="1000"/>
      <c r="BY122" s="1000"/>
      <c r="BZ122" s="1000"/>
      <c r="CA122" s="1000">
        <v>136593735</v>
      </c>
      <c r="CB122" s="1000"/>
      <c r="CC122" s="1000"/>
      <c r="CD122" s="1000"/>
      <c r="CE122" s="1000"/>
      <c r="CF122" s="1017">
        <v>184.1</v>
      </c>
      <c r="CG122" s="1018"/>
      <c r="CH122" s="1018"/>
      <c r="CI122" s="1018"/>
      <c r="CJ122" s="1018"/>
      <c r="CK122" s="1009"/>
      <c r="CL122" s="1010"/>
      <c r="CM122" s="1010"/>
      <c r="CN122" s="1010"/>
      <c r="CO122" s="1011"/>
      <c r="CP122" s="1019" t="s">
        <v>476</v>
      </c>
      <c r="CQ122" s="1020"/>
      <c r="CR122" s="1020"/>
      <c r="CS122" s="1020"/>
      <c r="CT122" s="1020"/>
      <c r="CU122" s="1020"/>
      <c r="CV122" s="1020"/>
      <c r="CW122" s="1020"/>
      <c r="CX122" s="1020"/>
      <c r="CY122" s="1020"/>
      <c r="CZ122" s="1020"/>
      <c r="DA122" s="1020"/>
      <c r="DB122" s="1020"/>
      <c r="DC122" s="1020"/>
      <c r="DD122" s="1020"/>
      <c r="DE122" s="1020"/>
      <c r="DF122" s="1021"/>
      <c r="DG122" s="925">
        <v>180346</v>
      </c>
      <c r="DH122" s="926"/>
      <c r="DI122" s="926"/>
      <c r="DJ122" s="926"/>
      <c r="DK122" s="926"/>
      <c r="DL122" s="926">
        <v>129674</v>
      </c>
      <c r="DM122" s="926"/>
      <c r="DN122" s="926"/>
      <c r="DO122" s="926"/>
      <c r="DP122" s="926"/>
      <c r="DQ122" s="926">
        <v>55534</v>
      </c>
      <c r="DR122" s="926"/>
      <c r="DS122" s="926"/>
      <c r="DT122" s="926"/>
      <c r="DU122" s="926"/>
      <c r="DV122" s="927">
        <v>0.1</v>
      </c>
      <c r="DW122" s="927"/>
      <c r="DX122" s="927"/>
      <c r="DY122" s="927"/>
      <c r="DZ122" s="928"/>
    </row>
    <row r="123" spans="1:130" s="230" customFormat="1" ht="26.25" customHeight="1" x14ac:dyDescent="0.2">
      <c r="A123" s="1057"/>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440</v>
      </c>
      <c r="AB123" s="959"/>
      <c r="AC123" s="959"/>
      <c r="AD123" s="959"/>
      <c r="AE123" s="960"/>
      <c r="AF123" s="961" t="s">
        <v>440</v>
      </c>
      <c r="AG123" s="959"/>
      <c r="AH123" s="959"/>
      <c r="AI123" s="959"/>
      <c r="AJ123" s="960"/>
      <c r="AK123" s="961" t="s">
        <v>440</v>
      </c>
      <c r="AL123" s="959"/>
      <c r="AM123" s="959"/>
      <c r="AN123" s="959"/>
      <c r="AO123" s="960"/>
      <c r="AP123" s="962" t="s">
        <v>449</v>
      </c>
      <c r="AQ123" s="963"/>
      <c r="AR123" s="963"/>
      <c r="AS123" s="963"/>
      <c r="AT123" s="964"/>
      <c r="AU123" s="997"/>
      <c r="AV123" s="998"/>
      <c r="AW123" s="998"/>
      <c r="AX123" s="998"/>
      <c r="AY123" s="998"/>
      <c r="AZ123" s="250" t="s">
        <v>190</v>
      </c>
      <c r="BA123" s="250"/>
      <c r="BB123" s="250"/>
      <c r="BC123" s="250"/>
      <c r="BD123" s="250"/>
      <c r="BE123" s="250"/>
      <c r="BF123" s="250"/>
      <c r="BG123" s="250"/>
      <c r="BH123" s="250"/>
      <c r="BI123" s="250"/>
      <c r="BJ123" s="250"/>
      <c r="BK123" s="250"/>
      <c r="BL123" s="250"/>
      <c r="BM123" s="250"/>
      <c r="BN123" s="250"/>
      <c r="BO123" s="977" t="s">
        <v>477</v>
      </c>
      <c r="BP123" s="1005"/>
      <c r="BQ123" s="1063">
        <v>219334175</v>
      </c>
      <c r="BR123" s="1064"/>
      <c r="BS123" s="1064"/>
      <c r="BT123" s="1064"/>
      <c r="BU123" s="1064"/>
      <c r="BV123" s="1064">
        <v>229575657</v>
      </c>
      <c r="BW123" s="1064"/>
      <c r="BX123" s="1064"/>
      <c r="BY123" s="1064"/>
      <c r="BZ123" s="1064"/>
      <c r="CA123" s="1064">
        <v>229358626</v>
      </c>
      <c r="CB123" s="1064"/>
      <c r="CC123" s="1064"/>
      <c r="CD123" s="1064"/>
      <c r="CE123" s="1064"/>
      <c r="CF123" s="1001"/>
      <c r="CG123" s="1002"/>
      <c r="CH123" s="1002"/>
      <c r="CI123" s="1002"/>
      <c r="CJ123" s="1003"/>
      <c r="CK123" s="1009"/>
      <c r="CL123" s="1010"/>
      <c r="CM123" s="1010"/>
      <c r="CN123" s="1010"/>
      <c r="CO123" s="1011"/>
      <c r="CP123" s="1019" t="s">
        <v>478</v>
      </c>
      <c r="CQ123" s="1020"/>
      <c r="CR123" s="1020"/>
      <c r="CS123" s="1020"/>
      <c r="CT123" s="1020"/>
      <c r="CU123" s="1020"/>
      <c r="CV123" s="1020"/>
      <c r="CW123" s="1020"/>
      <c r="CX123" s="1020"/>
      <c r="CY123" s="1020"/>
      <c r="CZ123" s="1020"/>
      <c r="DA123" s="1020"/>
      <c r="DB123" s="1020"/>
      <c r="DC123" s="1020"/>
      <c r="DD123" s="1020"/>
      <c r="DE123" s="1020"/>
      <c r="DF123" s="1021"/>
      <c r="DG123" s="958" t="s">
        <v>128</v>
      </c>
      <c r="DH123" s="959"/>
      <c r="DI123" s="959"/>
      <c r="DJ123" s="959"/>
      <c r="DK123" s="960"/>
      <c r="DL123" s="961" t="s">
        <v>440</v>
      </c>
      <c r="DM123" s="959"/>
      <c r="DN123" s="959"/>
      <c r="DO123" s="959"/>
      <c r="DP123" s="960"/>
      <c r="DQ123" s="961" t="s">
        <v>440</v>
      </c>
      <c r="DR123" s="959"/>
      <c r="DS123" s="959"/>
      <c r="DT123" s="959"/>
      <c r="DU123" s="960"/>
      <c r="DV123" s="962" t="s">
        <v>128</v>
      </c>
      <c r="DW123" s="963"/>
      <c r="DX123" s="963"/>
      <c r="DY123" s="963"/>
      <c r="DZ123" s="964"/>
    </row>
    <row r="124" spans="1:130" s="230" customFormat="1" ht="26.25" customHeight="1" thickBot="1" x14ac:dyDescent="0.25">
      <c r="A124" s="1057"/>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128</v>
      </c>
      <c r="AB124" s="959"/>
      <c r="AC124" s="959"/>
      <c r="AD124" s="959"/>
      <c r="AE124" s="960"/>
      <c r="AF124" s="961" t="s">
        <v>128</v>
      </c>
      <c r="AG124" s="959"/>
      <c r="AH124" s="959"/>
      <c r="AI124" s="959"/>
      <c r="AJ124" s="960"/>
      <c r="AK124" s="961" t="s">
        <v>128</v>
      </c>
      <c r="AL124" s="959"/>
      <c r="AM124" s="959"/>
      <c r="AN124" s="959"/>
      <c r="AO124" s="960"/>
      <c r="AP124" s="962" t="s">
        <v>440</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31.8</v>
      </c>
      <c r="BR124" s="1027"/>
      <c r="BS124" s="1027"/>
      <c r="BT124" s="1027"/>
      <c r="BU124" s="1027"/>
      <c r="BV124" s="1027">
        <v>22.2</v>
      </c>
      <c r="BW124" s="1027"/>
      <c r="BX124" s="1027"/>
      <c r="BY124" s="1027"/>
      <c r="BZ124" s="1027"/>
      <c r="CA124" s="1027">
        <v>17.100000000000001</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128</v>
      </c>
      <c r="DH124" s="986"/>
      <c r="DI124" s="986"/>
      <c r="DJ124" s="986"/>
      <c r="DK124" s="987"/>
      <c r="DL124" s="985" t="s">
        <v>481</v>
      </c>
      <c r="DM124" s="986"/>
      <c r="DN124" s="986"/>
      <c r="DO124" s="986"/>
      <c r="DP124" s="987"/>
      <c r="DQ124" s="985" t="s">
        <v>128</v>
      </c>
      <c r="DR124" s="986"/>
      <c r="DS124" s="986"/>
      <c r="DT124" s="986"/>
      <c r="DU124" s="987"/>
      <c r="DV124" s="988" t="s">
        <v>128</v>
      </c>
      <c r="DW124" s="989"/>
      <c r="DX124" s="989"/>
      <c r="DY124" s="989"/>
      <c r="DZ124" s="990"/>
    </row>
    <row r="125" spans="1:130" s="230" customFormat="1" ht="26.25" customHeight="1" x14ac:dyDescent="0.2">
      <c r="A125" s="1057"/>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128</v>
      </c>
      <c r="AB125" s="959"/>
      <c r="AC125" s="959"/>
      <c r="AD125" s="959"/>
      <c r="AE125" s="960"/>
      <c r="AF125" s="961" t="s">
        <v>128</v>
      </c>
      <c r="AG125" s="959"/>
      <c r="AH125" s="959"/>
      <c r="AI125" s="959"/>
      <c r="AJ125" s="960"/>
      <c r="AK125" s="961" t="s">
        <v>482</v>
      </c>
      <c r="AL125" s="959"/>
      <c r="AM125" s="959"/>
      <c r="AN125" s="959"/>
      <c r="AO125" s="960"/>
      <c r="AP125" s="962" t="s">
        <v>128</v>
      </c>
      <c r="AQ125" s="963"/>
      <c r="AR125" s="963"/>
      <c r="AS125" s="963"/>
      <c r="AT125" s="964"/>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2"/>
      <c r="BR125" s="232"/>
      <c r="BS125" s="232"/>
      <c r="BT125" s="232"/>
      <c r="BU125" s="232"/>
      <c r="BV125" s="232"/>
      <c r="BW125" s="232"/>
      <c r="BX125" s="232"/>
      <c r="BY125" s="232"/>
      <c r="BZ125" s="232"/>
      <c r="CA125" s="232"/>
      <c r="CB125" s="232"/>
      <c r="CC125" s="232"/>
      <c r="CD125" s="232"/>
      <c r="CE125" s="232"/>
      <c r="CF125" s="232"/>
      <c r="CG125" s="232"/>
      <c r="CH125" s="232"/>
      <c r="CI125" s="232"/>
      <c r="CJ125" s="253"/>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128</v>
      </c>
      <c r="DH125" s="931"/>
      <c r="DI125" s="931"/>
      <c r="DJ125" s="931"/>
      <c r="DK125" s="931"/>
      <c r="DL125" s="931" t="s">
        <v>128</v>
      </c>
      <c r="DM125" s="931"/>
      <c r="DN125" s="931"/>
      <c r="DO125" s="931"/>
      <c r="DP125" s="931"/>
      <c r="DQ125" s="931" t="s">
        <v>128</v>
      </c>
      <c r="DR125" s="931"/>
      <c r="DS125" s="931"/>
      <c r="DT125" s="931"/>
      <c r="DU125" s="931"/>
      <c r="DV125" s="932" t="s">
        <v>128</v>
      </c>
      <c r="DW125" s="932"/>
      <c r="DX125" s="932"/>
      <c r="DY125" s="932"/>
      <c r="DZ125" s="933"/>
    </row>
    <row r="126" spans="1:130" s="230" customFormat="1" ht="26.25" customHeight="1" thickBot="1" x14ac:dyDescent="0.25">
      <c r="A126" s="1057"/>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64272</v>
      </c>
      <c r="AB126" s="959"/>
      <c r="AC126" s="959"/>
      <c r="AD126" s="959"/>
      <c r="AE126" s="960"/>
      <c r="AF126" s="961">
        <v>63334</v>
      </c>
      <c r="AG126" s="959"/>
      <c r="AH126" s="959"/>
      <c r="AI126" s="959"/>
      <c r="AJ126" s="960"/>
      <c r="AK126" s="961">
        <v>62396</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4"/>
      <c r="CE126" s="254"/>
      <c r="CF126" s="254"/>
      <c r="CG126" s="232"/>
      <c r="CH126" s="232"/>
      <c r="CI126" s="232"/>
      <c r="CJ126" s="253"/>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v>599866</v>
      </c>
      <c r="DH126" s="926"/>
      <c r="DI126" s="926"/>
      <c r="DJ126" s="926"/>
      <c r="DK126" s="926"/>
      <c r="DL126" s="926">
        <v>579790</v>
      </c>
      <c r="DM126" s="926"/>
      <c r="DN126" s="926"/>
      <c r="DO126" s="926"/>
      <c r="DP126" s="926"/>
      <c r="DQ126" s="926">
        <v>535786</v>
      </c>
      <c r="DR126" s="926"/>
      <c r="DS126" s="926"/>
      <c r="DT126" s="926"/>
      <c r="DU126" s="926"/>
      <c r="DV126" s="927">
        <v>0.7</v>
      </c>
      <c r="DW126" s="927"/>
      <c r="DX126" s="927"/>
      <c r="DY126" s="927"/>
      <c r="DZ126" s="928"/>
    </row>
    <row r="127" spans="1:130" s="230" customFormat="1" ht="26.25" customHeight="1" x14ac:dyDescent="0.2">
      <c r="A127" s="1058"/>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128</v>
      </c>
      <c r="AB127" s="959"/>
      <c r="AC127" s="959"/>
      <c r="AD127" s="959"/>
      <c r="AE127" s="960"/>
      <c r="AF127" s="961" t="s">
        <v>128</v>
      </c>
      <c r="AG127" s="959"/>
      <c r="AH127" s="959"/>
      <c r="AI127" s="959"/>
      <c r="AJ127" s="960"/>
      <c r="AK127" s="961" t="s">
        <v>487</v>
      </c>
      <c r="AL127" s="959"/>
      <c r="AM127" s="959"/>
      <c r="AN127" s="959"/>
      <c r="AO127" s="960"/>
      <c r="AP127" s="962" t="s">
        <v>456</v>
      </c>
      <c r="AQ127" s="963"/>
      <c r="AR127" s="963"/>
      <c r="AS127" s="963"/>
      <c r="AT127" s="964"/>
      <c r="AU127" s="232"/>
      <c r="AV127" s="232"/>
      <c r="AW127" s="232"/>
      <c r="AX127" s="1031" t="s">
        <v>488</v>
      </c>
      <c r="AY127" s="1032"/>
      <c r="AZ127" s="1032"/>
      <c r="BA127" s="1032"/>
      <c r="BB127" s="1032"/>
      <c r="BC127" s="1032"/>
      <c r="BD127" s="1032"/>
      <c r="BE127" s="1033"/>
      <c r="BF127" s="1034" t="s">
        <v>489</v>
      </c>
      <c r="BG127" s="1032"/>
      <c r="BH127" s="1032"/>
      <c r="BI127" s="1032"/>
      <c r="BJ127" s="1032"/>
      <c r="BK127" s="1032"/>
      <c r="BL127" s="1033"/>
      <c r="BM127" s="1034" t="s">
        <v>490</v>
      </c>
      <c r="BN127" s="1032"/>
      <c r="BO127" s="1032"/>
      <c r="BP127" s="1032"/>
      <c r="BQ127" s="1032"/>
      <c r="BR127" s="1032"/>
      <c r="BS127" s="1033"/>
      <c r="BT127" s="1034" t="s">
        <v>491</v>
      </c>
      <c r="BU127" s="1032"/>
      <c r="BV127" s="1032"/>
      <c r="BW127" s="1032"/>
      <c r="BX127" s="1032"/>
      <c r="BY127" s="1032"/>
      <c r="BZ127" s="1055"/>
      <c r="CA127" s="232"/>
      <c r="CB127" s="232"/>
      <c r="CC127" s="232"/>
      <c r="CD127" s="254"/>
      <c r="CE127" s="254"/>
      <c r="CF127" s="254"/>
      <c r="CG127" s="232"/>
      <c r="CH127" s="232"/>
      <c r="CI127" s="232"/>
      <c r="CJ127" s="253"/>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128</v>
      </c>
      <c r="DH127" s="926"/>
      <c r="DI127" s="926"/>
      <c r="DJ127" s="926"/>
      <c r="DK127" s="926"/>
      <c r="DL127" s="926" t="s">
        <v>487</v>
      </c>
      <c r="DM127" s="926"/>
      <c r="DN127" s="926"/>
      <c r="DO127" s="926"/>
      <c r="DP127" s="926"/>
      <c r="DQ127" s="926" t="s">
        <v>128</v>
      </c>
      <c r="DR127" s="926"/>
      <c r="DS127" s="926"/>
      <c r="DT127" s="926"/>
      <c r="DU127" s="926"/>
      <c r="DV127" s="927" t="s">
        <v>128</v>
      </c>
      <c r="DW127" s="927"/>
      <c r="DX127" s="927"/>
      <c r="DY127" s="927"/>
      <c r="DZ127" s="928"/>
    </row>
    <row r="128" spans="1:130" s="230" customFormat="1" ht="26.25" customHeight="1" thickBot="1" x14ac:dyDescent="0.25">
      <c r="A128" s="1041" t="s">
        <v>493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494</v>
      </c>
      <c r="X128" s="1043"/>
      <c r="Y128" s="1043"/>
      <c r="Z128" s="1044"/>
      <c r="AA128" s="1045">
        <v>4027969</v>
      </c>
      <c r="AB128" s="1046"/>
      <c r="AC128" s="1046"/>
      <c r="AD128" s="1046"/>
      <c r="AE128" s="1047"/>
      <c r="AF128" s="1048">
        <v>4204129</v>
      </c>
      <c r="AG128" s="1046"/>
      <c r="AH128" s="1046"/>
      <c r="AI128" s="1046"/>
      <c r="AJ128" s="1047"/>
      <c r="AK128" s="1048">
        <v>4559095</v>
      </c>
      <c r="AL128" s="1046"/>
      <c r="AM128" s="1046"/>
      <c r="AN128" s="1046"/>
      <c r="AO128" s="1047"/>
      <c r="AP128" s="1049"/>
      <c r="AQ128" s="1050"/>
      <c r="AR128" s="1050"/>
      <c r="AS128" s="1050"/>
      <c r="AT128" s="1051"/>
      <c r="AU128" s="232"/>
      <c r="AV128" s="232"/>
      <c r="AW128" s="232"/>
      <c r="AX128" s="896" t="s">
        <v>495</v>
      </c>
      <c r="AY128" s="897"/>
      <c r="AZ128" s="897"/>
      <c r="BA128" s="897"/>
      <c r="BB128" s="897"/>
      <c r="BC128" s="897"/>
      <c r="BD128" s="897"/>
      <c r="BE128" s="898"/>
      <c r="BF128" s="1052" t="s">
        <v>128</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4"/>
      <c r="CB128" s="254"/>
      <c r="CC128" s="254"/>
      <c r="CD128" s="254"/>
      <c r="CE128" s="254"/>
      <c r="CF128" s="254"/>
      <c r="CG128" s="232"/>
      <c r="CH128" s="232"/>
      <c r="CI128" s="232"/>
      <c r="CJ128" s="253"/>
      <c r="CK128" s="1024"/>
      <c r="CL128" s="1025"/>
      <c r="CM128" s="1025"/>
      <c r="CN128" s="1025"/>
      <c r="CO128" s="1026"/>
      <c r="CP128" s="1035" t="s">
        <v>496</v>
      </c>
      <c r="CQ128" s="725"/>
      <c r="CR128" s="725"/>
      <c r="CS128" s="725"/>
      <c r="CT128" s="725"/>
      <c r="CU128" s="725"/>
      <c r="CV128" s="725"/>
      <c r="CW128" s="725"/>
      <c r="CX128" s="725"/>
      <c r="CY128" s="725"/>
      <c r="CZ128" s="725"/>
      <c r="DA128" s="725"/>
      <c r="DB128" s="725"/>
      <c r="DC128" s="725"/>
      <c r="DD128" s="725"/>
      <c r="DE128" s="725"/>
      <c r="DF128" s="1036"/>
      <c r="DG128" s="1037" t="s">
        <v>128</v>
      </c>
      <c r="DH128" s="1038"/>
      <c r="DI128" s="1038"/>
      <c r="DJ128" s="1038"/>
      <c r="DK128" s="1038"/>
      <c r="DL128" s="1038" t="s">
        <v>128</v>
      </c>
      <c r="DM128" s="1038"/>
      <c r="DN128" s="1038"/>
      <c r="DO128" s="1038"/>
      <c r="DP128" s="1038"/>
      <c r="DQ128" s="1038" t="s">
        <v>128</v>
      </c>
      <c r="DR128" s="1038"/>
      <c r="DS128" s="1038"/>
      <c r="DT128" s="1038"/>
      <c r="DU128" s="1038"/>
      <c r="DV128" s="1039" t="s">
        <v>128</v>
      </c>
      <c r="DW128" s="1039"/>
      <c r="DX128" s="1039"/>
      <c r="DY128" s="1039"/>
      <c r="DZ128" s="1040"/>
    </row>
    <row r="129" spans="1:131" s="230" customFormat="1" ht="26.25" customHeight="1" x14ac:dyDescent="0.2">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84535230</v>
      </c>
      <c r="AB129" s="959"/>
      <c r="AC129" s="959"/>
      <c r="AD129" s="959"/>
      <c r="AE129" s="960"/>
      <c r="AF129" s="961">
        <v>87944330</v>
      </c>
      <c r="AG129" s="959"/>
      <c r="AH129" s="959"/>
      <c r="AI129" s="959"/>
      <c r="AJ129" s="960"/>
      <c r="AK129" s="961">
        <v>85392317</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128</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3"/>
      <c r="DQ129" s="233"/>
      <c r="DR129" s="233"/>
      <c r="DS129" s="233"/>
      <c r="DT129" s="233"/>
      <c r="DU129" s="233"/>
      <c r="DV129" s="233"/>
      <c r="DW129" s="233"/>
      <c r="DX129" s="233"/>
      <c r="DY129" s="233"/>
      <c r="DZ129" s="233"/>
    </row>
    <row r="130" spans="1:131" s="230" customFormat="1" ht="26.25" customHeight="1" x14ac:dyDescent="0.2">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11237143</v>
      </c>
      <c r="AB130" s="959"/>
      <c r="AC130" s="959"/>
      <c r="AD130" s="959"/>
      <c r="AE130" s="960"/>
      <c r="AF130" s="961">
        <v>10958792</v>
      </c>
      <c r="AG130" s="959"/>
      <c r="AH130" s="959"/>
      <c r="AI130" s="959"/>
      <c r="AJ130" s="960"/>
      <c r="AK130" s="961">
        <v>11208725</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5.5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73298087</v>
      </c>
      <c r="AB131" s="986"/>
      <c r="AC131" s="986"/>
      <c r="AD131" s="986"/>
      <c r="AE131" s="987"/>
      <c r="AF131" s="985">
        <v>76985538</v>
      </c>
      <c r="AG131" s="986"/>
      <c r="AH131" s="986"/>
      <c r="AI131" s="986"/>
      <c r="AJ131" s="987"/>
      <c r="AK131" s="985">
        <v>74183592</v>
      </c>
      <c r="AL131" s="986"/>
      <c r="AM131" s="986"/>
      <c r="AN131" s="986"/>
      <c r="AO131" s="987"/>
      <c r="AP131" s="1110"/>
      <c r="AQ131" s="1111"/>
      <c r="AR131" s="1111"/>
      <c r="AS131" s="1111"/>
      <c r="AT131" s="1112"/>
      <c r="AU131" s="233"/>
      <c r="AV131" s="233"/>
      <c r="AW131" s="233"/>
      <c r="AX131" s="1083" t="s">
        <v>503</v>
      </c>
      <c r="AY131" s="725"/>
      <c r="AZ131" s="725"/>
      <c r="BA131" s="725"/>
      <c r="BB131" s="725"/>
      <c r="BC131" s="725"/>
      <c r="BD131" s="725"/>
      <c r="BE131" s="1036"/>
      <c r="BF131" s="1084">
        <v>17.100000000000001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3"/>
      <c r="DQ131" s="233"/>
      <c r="DR131" s="233"/>
      <c r="DS131" s="233"/>
      <c r="DT131" s="233"/>
      <c r="DU131" s="233"/>
      <c r="DV131" s="233"/>
      <c r="DW131" s="233"/>
      <c r="DX131" s="233"/>
      <c r="DY131" s="233"/>
      <c r="DZ131" s="233"/>
    </row>
    <row r="132" spans="1:131" s="230" customFormat="1" ht="26.25" customHeight="1" x14ac:dyDescent="0.2">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6.1659071680000004</v>
      </c>
      <c r="AB132" s="1097"/>
      <c r="AC132" s="1097"/>
      <c r="AD132" s="1097"/>
      <c r="AE132" s="1098"/>
      <c r="AF132" s="1099">
        <v>5.0154264040000003</v>
      </c>
      <c r="AG132" s="1097"/>
      <c r="AH132" s="1097"/>
      <c r="AI132" s="1097"/>
      <c r="AJ132" s="1098"/>
      <c r="AK132" s="1099">
        <v>5.4930179170000004</v>
      </c>
      <c r="AL132" s="1097"/>
      <c r="AM132" s="1097"/>
      <c r="AN132" s="1097"/>
      <c r="AO132" s="1098"/>
      <c r="AP132" s="1001"/>
      <c r="AQ132" s="1002"/>
      <c r="AR132" s="1002"/>
      <c r="AS132" s="1002"/>
      <c r="AT132" s="1100"/>
      <c r="AU132" s="256"/>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6.4</v>
      </c>
      <c r="AB133" s="1080"/>
      <c r="AC133" s="1080"/>
      <c r="AD133" s="1080"/>
      <c r="AE133" s="1081"/>
      <c r="AF133" s="1079">
        <v>5.9</v>
      </c>
      <c r="AG133" s="1080"/>
      <c r="AH133" s="1080"/>
      <c r="AI133" s="1080"/>
      <c r="AJ133" s="1081"/>
      <c r="AK133" s="1079">
        <v>5.5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3"/>
      <c r="DQ133" s="233"/>
      <c r="DR133" s="233"/>
      <c r="DS133" s="233"/>
      <c r="DT133" s="233"/>
      <c r="DU133" s="233"/>
      <c r="DV133" s="233"/>
      <c r="DW133" s="233"/>
      <c r="DX133" s="233"/>
      <c r="DY133" s="233"/>
      <c r="DZ133" s="233"/>
    </row>
    <row r="134" spans="1:131" ht="11.25" customHeight="1" x14ac:dyDescent="0.2">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3"/>
      <c r="AV134" s="233"/>
      <c r="AW134" s="233"/>
      <c r="AX134" s="233"/>
      <c r="AY134" s="233"/>
      <c r="AZ134" s="233"/>
      <c r="BA134" s="233"/>
      <c r="BB134" s="233"/>
      <c r="BC134" s="233"/>
      <c r="BD134" s="233"/>
      <c r="BE134" s="233"/>
      <c r="BF134" s="233"/>
      <c r="BG134" s="233"/>
      <c r="BH134" s="233"/>
      <c r="BI134" s="233"/>
      <c r="BJ134" s="233"/>
      <c r="BK134" s="233"/>
      <c r="BL134" s="233"/>
      <c r="BM134" s="233"/>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3"/>
      <c r="DQ134" s="233"/>
      <c r="DR134" s="233"/>
      <c r="DS134" s="233"/>
      <c r="DT134" s="233"/>
      <c r="DU134" s="233"/>
      <c r="DV134" s="233"/>
      <c r="DW134" s="233"/>
      <c r="DX134" s="233"/>
      <c r="DY134" s="233"/>
      <c r="DZ134" s="233"/>
      <c r="EA134" s="230"/>
    </row>
    <row r="135" spans="1:131" ht="14.4" hidden="1" x14ac:dyDescent="0.2">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0dwFmMdLoeJnmOcN6PUj6oKxOj4r1JbZ68dtEkOBmSrNFbI4RsDTtCnxgnt5G5yrOzb0QaAXYPl0fttHgBnHxA==" saltValue="LiojmVHERMQF5pCf4uhAY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9" customWidth="1"/>
    <col min="121" max="121" width="0" style="258" hidden="1" customWidth="1"/>
    <col min="122" max="16384" width="9" style="258" hidden="1"/>
  </cols>
  <sheetData>
    <row r="1" spans="1:120" ht="13.2"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8"/>
    </row>
    <row r="17" spans="119:120" ht="13.2" x14ac:dyDescent="0.2">
      <c r="DP17" s="258"/>
    </row>
    <row r="18" spans="119:120" ht="13.2" x14ac:dyDescent="0.2"/>
    <row r="19" spans="119:120" ht="13.2" x14ac:dyDescent="0.2"/>
    <row r="20" spans="119:120" ht="13.2" x14ac:dyDescent="0.2">
      <c r="DO20" s="258"/>
      <c r="DP20" s="258"/>
    </row>
    <row r="21" spans="119:120" ht="13.2" x14ac:dyDescent="0.2">
      <c r="DP21" s="258"/>
    </row>
    <row r="22" spans="119:120" ht="13.2" x14ac:dyDescent="0.2"/>
    <row r="23" spans="119:120" ht="13.2" x14ac:dyDescent="0.2">
      <c r="DO23" s="258"/>
      <c r="DP23" s="258"/>
    </row>
    <row r="24" spans="119:120" ht="13.2" x14ac:dyDescent="0.2">
      <c r="DP24" s="258"/>
    </row>
    <row r="25" spans="119:120" ht="13.2" x14ac:dyDescent="0.2">
      <c r="DP25" s="258"/>
    </row>
    <row r="26" spans="119:120" ht="13.2" x14ac:dyDescent="0.2">
      <c r="DO26" s="258"/>
      <c r="DP26" s="258"/>
    </row>
    <row r="27" spans="119:120" ht="13.2" x14ac:dyDescent="0.2"/>
    <row r="28" spans="119:120" ht="13.2" x14ac:dyDescent="0.2">
      <c r="DO28" s="258"/>
      <c r="DP28" s="258"/>
    </row>
    <row r="29" spans="119:120" ht="13.2" x14ac:dyDescent="0.2">
      <c r="DP29" s="258"/>
    </row>
    <row r="30" spans="119:120" ht="13.2" x14ac:dyDescent="0.2"/>
    <row r="31" spans="119:120" ht="13.2" x14ac:dyDescent="0.2">
      <c r="DO31" s="258"/>
      <c r="DP31" s="258"/>
    </row>
    <row r="32" spans="119:120" ht="13.2" x14ac:dyDescent="0.2"/>
    <row r="33" spans="98:120" ht="13.2" x14ac:dyDescent="0.2">
      <c r="DO33" s="258"/>
      <c r="DP33" s="258"/>
    </row>
    <row r="34" spans="98:120" ht="13.2" x14ac:dyDescent="0.2">
      <c r="DM34" s="258"/>
    </row>
    <row r="35" spans="98:120" ht="13.2" x14ac:dyDescent="0.2">
      <c r="CT35" s="258"/>
      <c r="CU35" s="258"/>
      <c r="CV35" s="258"/>
      <c r="CY35" s="258"/>
      <c r="CZ35" s="258"/>
      <c r="DA35" s="258"/>
      <c r="DD35" s="258"/>
      <c r="DE35" s="258"/>
      <c r="DF35" s="258"/>
      <c r="DI35" s="258"/>
      <c r="DJ35" s="258"/>
      <c r="DK35" s="258"/>
      <c r="DM35" s="258"/>
      <c r="DN35" s="258"/>
      <c r="DO35" s="258"/>
      <c r="DP35" s="258"/>
    </row>
    <row r="36" spans="98:120" ht="13.2" x14ac:dyDescent="0.2"/>
    <row r="37" spans="98:120" ht="13.2" x14ac:dyDescent="0.2">
      <c r="CW37" s="258"/>
      <c r="DB37" s="258"/>
      <c r="DG37" s="258"/>
      <c r="DL37" s="258"/>
      <c r="DP37" s="258"/>
    </row>
    <row r="38" spans="98:120" ht="13.2" x14ac:dyDescent="0.2">
      <c r="CT38" s="258"/>
      <c r="CU38" s="258"/>
      <c r="CV38" s="258"/>
      <c r="CW38" s="258"/>
      <c r="CY38" s="258"/>
      <c r="CZ38" s="258"/>
      <c r="DA38" s="258"/>
      <c r="DB38" s="258"/>
      <c r="DD38" s="258"/>
      <c r="DE38" s="258"/>
      <c r="DF38" s="258"/>
      <c r="DG38" s="258"/>
      <c r="DI38" s="258"/>
      <c r="DJ38" s="258"/>
      <c r="DK38" s="258"/>
      <c r="DL38" s="258"/>
      <c r="DN38" s="258"/>
      <c r="DO38" s="258"/>
      <c r="DP38" s="25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8"/>
      <c r="DO49" s="258"/>
      <c r="DP49" s="25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8"/>
      <c r="CS63" s="258"/>
      <c r="CX63" s="258"/>
      <c r="DC63" s="258"/>
      <c r="DH63" s="258"/>
    </row>
    <row r="64" spans="22:120" ht="13.2" x14ac:dyDescent="0.2">
      <c r="V64" s="258"/>
    </row>
    <row r="65" spans="15:120" ht="13.2" x14ac:dyDescent="0.2">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ht="13.2" x14ac:dyDescent="0.2">
      <c r="Q66" s="258"/>
      <c r="S66" s="258"/>
      <c r="U66" s="258"/>
      <c r="DM66" s="258"/>
    </row>
    <row r="67" spans="15:120" ht="13.2" x14ac:dyDescent="0.2">
      <c r="O67" s="258"/>
      <c r="P67" s="258"/>
      <c r="R67" s="258"/>
      <c r="T67" s="258"/>
      <c r="Y67" s="258"/>
      <c r="CT67" s="258"/>
      <c r="CV67" s="258"/>
      <c r="CW67" s="258"/>
      <c r="CY67" s="258"/>
      <c r="DA67" s="258"/>
      <c r="DB67" s="258"/>
      <c r="DD67" s="258"/>
      <c r="DF67" s="258"/>
      <c r="DG67" s="258"/>
      <c r="DI67" s="258"/>
      <c r="DK67" s="258"/>
      <c r="DL67" s="258"/>
      <c r="DN67" s="258"/>
      <c r="DO67" s="258"/>
      <c r="DP67" s="258"/>
    </row>
    <row r="68" spans="15:120" ht="13.2" x14ac:dyDescent="0.2"/>
    <row r="69" spans="15:120" ht="13.2" x14ac:dyDescent="0.2"/>
    <row r="70" spans="15:120" ht="13.2" x14ac:dyDescent="0.2"/>
    <row r="71" spans="15:120" ht="13.2" x14ac:dyDescent="0.2"/>
    <row r="72" spans="15:120" ht="13.2" x14ac:dyDescent="0.2">
      <c r="DP72" s="258"/>
    </row>
    <row r="73" spans="15:120" ht="13.2" x14ac:dyDescent="0.2">
      <c r="DP73" s="25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8"/>
      <c r="CX96" s="258"/>
      <c r="DC96" s="258"/>
      <c r="DH96" s="258"/>
    </row>
    <row r="97" spans="24:120" ht="13.2" x14ac:dyDescent="0.2">
      <c r="CS97" s="258"/>
      <c r="CX97" s="258"/>
      <c r="DC97" s="258"/>
      <c r="DH97" s="258"/>
      <c r="DP97" s="259" t="s">
        <v>507</v>
      </c>
    </row>
    <row r="98" spans="24:120" ht="13.2" hidden="1" x14ac:dyDescent="0.2">
      <c r="CS98" s="258"/>
      <c r="CX98" s="258"/>
      <c r="DC98" s="258"/>
      <c r="DH98" s="258"/>
    </row>
    <row r="99" spans="24:120" ht="13.2" hidden="1" x14ac:dyDescent="0.2">
      <c r="CS99" s="258"/>
      <c r="CX99" s="258"/>
      <c r="DC99" s="258"/>
      <c r="DH99" s="258"/>
    </row>
    <row r="101" spans="24:120" ht="12" hidden="1" customHeight="1" x14ac:dyDescent="0.2">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2">
      <c r="CU102" s="258"/>
      <c r="CZ102" s="258"/>
      <c r="DE102" s="258"/>
      <c r="DJ102" s="258"/>
      <c r="DM102" s="258"/>
    </row>
    <row r="103" spans="24:120" ht="13.2" hidden="1" x14ac:dyDescent="0.2">
      <c r="CT103" s="258"/>
      <c r="CV103" s="258"/>
      <c r="CW103" s="258"/>
      <c r="CY103" s="258"/>
      <c r="DA103" s="258"/>
      <c r="DB103" s="258"/>
      <c r="DD103" s="258"/>
      <c r="DF103" s="258"/>
      <c r="DG103" s="258"/>
      <c r="DI103" s="258"/>
      <c r="DK103" s="258"/>
      <c r="DL103" s="258"/>
      <c r="DM103" s="258"/>
      <c r="DN103" s="258"/>
      <c r="DO103" s="258"/>
      <c r="DP103" s="258"/>
    </row>
    <row r="104" spans="24:120" ht="13.2" hidden="1" x14ac:dyDescent="0.2">
      <c r="CV104" s="258"/>
      <c r="CW104" s="258"/>
      <c r="DA104" s="258"/>
      <c r="DB104" s="258"/>
      <c r="DF104" s="258"/>
      <c r="DG104" s="258"/>
      <c r="DK104" s="258"/>
      <c r="DL104" s="258"/>
      <c r="DN104" s="258"/>
      <c r="DO104" s="258"/>
      <c r="DP104" s="258"/>
    </row>
    <row r="105" spans="24:120" ht="12.75" hidden="1" customHeight="1" x14ac:dyDescent="0.2"/>
  </sheetData>
  <sheetProtection algorithmName="SHA-512" hashValue="Ize9ZAUoveJbbPtXCr4OcjuYkxOoNhV1/20vSU8mTZypNzF1vM2fwIEZ3eqVkVae22R4O8wOxtawR8bUUPUUZg==" saltValue="JBdabLKlmIRWUPfybvpv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9" customWidth="1"/>
    <col min="117" max="16384" width="9" style="258" hidden="1"/>
  </cols>
  <sheetData>
    <row r="1" spans="2:116" ht="13.2"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ht="13.2" x14ac:dyDescent="0.2"/>
    <row r="3" spans="2:116" ht="13.2" x14ac:dyDescent="0.2"/>
    <row r="4" spans="2:116" ht="13.2" x14ac:dyDescent="0.2">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ht="13.2" x14ac:dyDescent="0.2">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ht="13.2" x14ac:dyDescent="0.2"/>
    <row r="20" spans="9:116" ht="13.2" x14ac:dyDescent="0.2"/>
    <row r="21" spans="9:116" ht="13.2" x14ac:dyDescent="0.2">
      <c r="DL21" s="258"/>
    </row>
    <row r="22" spans="9:116" ht="13.2" x14ac:dyDescent="0.2">
      <c r="DI22" s="258"/>
      <c r="DJ22" s="258"/>
      <c r="DK22" s="258"/>
      <c r="DL22" s="258"/>
    </row>
    <row r="23" spans="9:116" ht="13.2" x14ac:dyDescent="0.2">
      <c r="CY23" s="258"/>
      <c r="CZ23" s="258"/>
      <c r="DA23" s="258"/>
      <c r="DB23" s="258"/>
      <c r="DC23" s="258"/>
      <c r="DD23" s="258"/>
      <c r="DE23" s="258"/>
      <c r="DF23" s="258"/>
      <c r="DG23" s="258"/>
      <c r="DH23" s="258"/>
      <c r="DI23" s="258"/>
      <c r="DJ23" s="258"/>
      <c r="DK23" s="258"/>
      <c r="DL23" s="258"/>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8"/>
      <c r="DA35" s="258"/>
      <c r="DB35" s="258"/>
      <c r="DC35" s="258"/>
      <c r="DD35" s="258"/>
      <c r="DE35" s="258"/>
      <c r="DF35" s="258"/>
      <c r="DG35" s="258"/>
      <c r="DH35" s="258"/>
      <c r="DI35" s="258"/>
      <c r="DJ35" s="258"/>
      <c r="DK35" s="258"/>
      <c r="DL35" s="258"/>
    </row>
    <row r="36" spans="15:116" ht="13.2" x14ac:dyDescent="0.2"/>
    <row r="37" spans="15:116" ht="13.2" x14ac:dyDescent="0.2">
      <c r="DL37" s="258"/>
    </row>
    <row r="38" spans="15:116" ht="13.2" x14ac:dyDescent="0.2">
      <c r="DI38" s="258"/>
      <c r="DJ38" s="258"/>
      <c r="DK38" s="258"/>
      <c r="DL38" s="258"/>
    </row>
    <row r="39" spans="15:116" ht="13.2" x14ac:dyDescent="0.2"/>
    <row r="40" spans="15:116" ht="13.2" x14ac:dyDescent="0.2"/>
    <row r="41" spans="15:116" ht="13.2" x14ac:dyDescent="0.2"/>
    <row r="42" spans="15:116" ht="13.2" x14ac:dyDescent="0.2"/>
    <row r="43" spans="15:116" ht="13.2" x14ac:dyDescent="0.2">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ht="13.2" x14ac:dyDescent="0.2">
      <c r="DL44" s="258"/>
    </row>
    <row r="45" spans="15:116" ht="13.2" x14ac:dyDescent="0.2"/>
    <row r="46" spans="15:116" ht="13.2" x14ac:dyDescent="0.2">
      <c r="DA46" s="258"/>
      <c r="DB46" s="258"/>
      <c r="DC46" s="258"/>
      <c r="DD46" s="258"/>
      <c r="DE46" s="258"/>
      <c r="DF46" s="258"/>
      <c r="DG46" s="258"/>
      <c r="DH46" s="258"/>
      <c r="DI46" s="258"/>
      <c r="DJ46" s="258"/>
      <c r="DK46" s="258"/>
      <c r="DL46" s="258"/>
    </row>
    <row r="47" spans="15:116" ht="13.2" x14ac:dyDescent="0.2"/>
    <row r="48" spans="15:116" ht="13.2" x14ac:dyDescent="0.2"/>
    <row r="49" spans="104:116" ht="13.2" x14ac:dyDescent="0.2"/>
    <row r="50" spans="104:116" ht="13.2" x14ac:dyDescent="0.2">
      <c r="CZ50" s="258"/>
      <c r="DA50" s="258"/>
      <c r="DB50" s="258"/>
      <c r="DC50" s="258"/>
      <c r="DD50" s="258"/>
      <c r="DE50" s="258"/>
      <c r="DF50" s="258"/>
      <c r="DG50" s="258"/>
      <c r="DH50" s="258"/>
      <c r="DI50" s="258"/>
      <c r="DJ50" s="258"/>
      <c r="DK50" s="258"/>
      <c r="DL50" s="258"/>
    </row>
    <row r="51" spans="104:116" ht="13.2" x14ac:dyDescent="0.2"/>
    <row r="52" spans="104:116" ht="13.2" x14ac:dyDescent="0.2"/>
    <row r="53" spans="104:116" ht="13.2" x14ac:dyDescent="0.2">
      <c r="DL53" s="258"/>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8"/>
      <c r="DD67" s="258"/>
      <c r="DE67" s="258"/>
      <c r="DF67" s="258"/>
      <c r="DG67" s="258"/>
      <c r="DH67" s="258"/>
      <c r="DI67" s="258"/>
      <c r="DJ67" s="258"/>
      <c r="DK67" s="258"/>
      <c r="DL67" s="258"/>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Iq3rfGzeeGQ3otSk21hn8BxHWbSWCVq8a4sbGA7yOcVy8u4Jy51qBL6a4vioKbWXD0LesszLvGnnQYnzkQQ9w==" saltValue="gENJEbtZzEYNCkoGfz0HE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0" customWidth="1"/>
    <col min="37" max="44" width="17" style="260" customWidth="1"/>
    <col min="45" max="45" width="6.109375" style="267" customWidth="1"/>
    <col min="46" max="46" width="3" style="265" customWidth="1"/>
    <col min="47" max="47" width="19.109375" style="260" hidden="1" customWidth="1"/>
    <col min="48" max="52" width="12.6640625" style="260" hidden="1" customWidth="1"/>
    <col min="53" max="16384" width="8.6640625" style="260" hidden="1"/>
  </cols>
  <sheetData>
    <row r="1" spans="1:46" ht="13.2" x14ac:dyDescent="0.2">
      <c r="AS1" s="261"/>
      <c r="AT1" s="261"/>
    </row>
    <row r="2" spans="1:46" ht="13.2" x14ac:dyDescent="0.2">
      <c r="AS2" s="261"/>
      <c r="AT2" s="261"/>
    </row>
    <row r="3" spans="1:46" ht="13.2" x14ac:dyDescent="0.2">
      <c r="AS3" s="261"/>
      <c r="AT3" s="261"/>
    </row>
    <row r="4" spans="1:46" ht="13.2" x14ac:dyDescent="0.2">
      <c r="AS4" s="261"/>
      <c r="AT4" s="261"/>
    </row>
    <row r="5" spans="1:46" ht="16.2" x14ac:dyDescent="0.2">
      <c r="A5" s="262" t="s">
        <v>508</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ht="13.2" x14ac:dyDescent="0.2">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509</v>
      </c>
      <c r="AL6" s="266"/>
      <c r="AM6" s="266"/>
      <c r="AN6" s="266"/>
      <c r="AO6" s="261"/>
      <c r="AP6" s="261"/>
      <c r="AQ6" s="261"/>
      <c r="AR6" s="261"/>
    </row>
    <row r="7" spans="1:46" ht="13.5" customHeight="1" x14ac:dyDescent="0.2">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14" t="s">
        <v>510</v>
      </c>
      <c r="AP7" s="271"/>
      <c r="AQ7" s="272" t="s">
        <v>511</v>
      </c>
      <c r="AR7" s="273"/>
    </row>
    <row r="8" spans="1:46" ht="13.2" x14ac:dyDescent="0.2">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15"/>
      <c r="AP8" s="277" t="s">
        <v>512</v>
      </c>
      <c r="AQ8" s="278" t="s">
        <v>513</v>
      </c>
      <c r="AR8" s="279" t="s">
        <v>514</v>
      </c>
    </row>
    <row r="9" spans="1:46" ht="13.2" x14ac:dyDescent="0.2">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16" t="s">
        <v>515</v>
      </c>
      <c r="AL9" s="1117"/>
      <c r="AM9" s="1117"/>
      <c r="AN9" s="1118"/>
      <c r="AO9" s="280">
        <v>27996972</v>
      </c>
      <c r="AP9" s="280">
        <v>72121</v>
      </c>
      <c r="AQ9" s="281">
        <v>63571</v>
      </c>
      <c r="AR9" s="282">
        <v>13.4</v>
      </c>
    </row>
    <row r="10" spans="1:46" ht="13.5" customHeight="1" x14ac:dyDescent="0.2">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16" t="s">
        <v>516</v>
      </c>
      <c r="AL10" s="1117"/>
      <c r="AM10" s="1117"/>
      <c r="AN10" s="1118"/>
      <c r="AO10" s="283">
        <v>59</v>
      </c>
      <c r="AP10" s="283">
        <v>0</v>
      </c>
      <c r="AQ10" s="284">
        <v>1690</v>
      </c>
      <c r="AR10" s="285">
        <v>-100</v>
      </c>
    </row>
    <row r="11" spans="1:46" ht="13.5" customHeight="1" x14ac:dyDescent="0.2">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16" t="s">
        <v>517</v>
      </c>
      <c r="AL11" s="1117"/>
      <c r="AM11" s="1117"/>
      <c r="AN11" s="1118"/>
      <c r="AO11" s="283">
        <v>464511</v>
      </c>
      <c r="AP11" s="283">
        <v>1197</v>
      </c>
      <c r="AQ11" s="284">
        <v>679</v>
      </c>
      <c r="AR11" s="285">
        <v>76.3</v>
      </c>
    </row>
    <row r="12" spans="1:46" ht="13.5" customHeight="1" x14ac:dyDescent="0.2">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16" t="s">
        <v>518</v>
      </c>
      <c r="AL12" s="1117"/>
      <c r="AM12" s="1117"/>
      <c r="AN12" s="1118"/>
      <c r="AO12" s="283" t="s">
        <v>519</v>
      </c>
      <c r="AP12" s="283" t="s">
        <v>519</v>
      </c>
      <c r="AQ12" s="284">
        <v>23</v>
      </c>
      <c r="AR12" s="285" t="s">
        <v>519</v>
      </c>
    </row>
    <row r="13" spans="1:46" ht="13.5" customHeight="1" x14ac:dyDescent="0.2">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16" t="s">
        <v>520</v>
      </c>
      <c r="AL13" s="1117"/>
      <c r="AM13" s="1117"/>
      <c r="AN13" s="1118"/>
      <c r="AO13" s="283">
        <v>963701</v>
      </c>
      <c r="AP13" s="283">
        <v>2483</v>
      </c>
      <c r="AQ13" s="284">
        <v>1992</v>
      </c>
      <c r="AR13" s="285">
        <v>24.6</v>
      </c>
    </row>
    <row r="14" spans="1:46" ht="13.5" customHeight="1" x14ac:dyDescent="0.2">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16" t="s">
        <v>521</v>
      </c>
      <c r="AL14" s="1117"/>
      <c r="AM14" s="1117"/>
      <c r="AN14" s="1118"/>
      <c r="AO14" s="283">
        <v>788767</v>
      </c>
      <c r="AP14" s="283">
        <v>2032</v>
      </c>
      <c r="AQ14" s="284">
        <v>1254</v>
      </c>
      <c r="AR14" s="285">
        <v>62</v>
      </c>
    </row>
    <row r="15" spans="1:46" ht="13.5" customHeight="1" x14ac:dyDescent="0.2">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19" t="s">
        <v>522</v>
      </c>
      <c r="AL15" s="1120"/>
      <c r="AM15" s="1120"/>
      <c r="AN15" s="1121"/>
      <c r="AO15" s="283">
        <v>-1902346</v>
      </c>
      <c r="AP15" s="283">
        <v>-4900</v>
      </c>
      <c r="AQ15" s="284">
        <v>-3845</v>
      </c>
      <c r="AR15" s="285">
        <v>27.4</v>
      </c>
    </row>
    <row r="16" spans="1:46" ht="13.2" x14ac:dyDescent="0.2">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19" t="s">
        <v>190</v>
      </c>
      <c r="AL16" s="1120"/>
      <c r="AM16" s="1120"/>
      <c r="AN16" s="1121"/>
      <c r="AO16" s="283">
        <v>28311664</v>
      </c>
      <c r="AP16" s="283">
        <v>72931</v>
      </c>
      <c r="AQ16" s="284">
        <v>65365</v>
      </c>
      <c r="AR16" s="285">
        <v>11.6</v>
      </c>
    </row>
    <row r="17" spans="1:46" ht="13.2" x14ac:dyDescent="0.2">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ht="13.2" x14ac:dyDescent="0.2">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ht="13.2" x14ac:dyDescent="0.2">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523</v>
      </c>
      <c r="AL19" s="261"/>
      <c r="AM19" s="261"/>
      <c r="AN19" s="261"/>
      <c r="AO19" s="261"/>
      <c r="AP19" s="261"/>
      <c r="AQ19" s="261"/>
      <c r="AR19" s="261"/>
    </row>
    <row r="20" spans="1:46" ht="13.2" x14ac:dyDescent="0.2">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524</v>
      </c>
      <c r="AP20" s="292" t="s">
        <v>525</v>
      </c>
      <c r="AQ20" s="293" t="s">
        <v>526</v>
      </c>
      <c r="AR20" s="294"/>
    </row>
    <row r="21" spans="1:46" s="300" customFormat="1" ht="13.2" x14ac:dyDescent="0.2">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22" t="s">
        <v>527</v>
      </c>
      <c r="AL21" s="1123"/>
      <c r="AM21" s="1123"/>
      <c r="AN21" s="1124"/>
      <c r="AO21" s="296">
        <v>7.33</v>
      </c>
      <c r="AP21" s="297">
        <v>6.46</v>
      </c>
      <c r="AQ21" s="298">
        <v>0.87</v>
      </c>
      <c r="AR21" s="266"/>
      <c r="AS21" s="299"/>
      <c r="AT21" s="295"/>
    </row>
    <row r="22" spans="1:46" s="300" customFormat="1" ht="13.2" x14ac:dyDescent="0.2">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22" t="s">
        <v>528</v>
      </c>
      <c r="AL22" s="1123"/>
      <c r="AM22" s="1123"/>
      <c r="AN22" s="1124"/>
      <c r="AO22" s="301">
        <v>100.6</v>
      </c>
      <c r="AP22" s="302">
        <v>99.4</v>
      </c>
      <c r="AQ22" s="303">
        <v>1.2</v>
      </c>
      <c r="AR22" s="287"/>
      <c r="AS22" s="299"/>
      <c r="AT22" s="295"/>
    </row>
    <row r="23" spans="1:46" s="300" customFormat="1" ht="13.2" x14ac:dyDescent="0.2">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ht="13.2" x14ac:dyDescent="0.2">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ht="13.2" x14ac:dyDescent="0.2">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6"/>
    </row>
    <row r="27" spans="1:46" ht="13.2" x14ac:dyDescent="0.2">
      <c r="A27" s="308"/>
      <c r="AO27" s="261"/>
      <c r="AP27" s="261"/>
      <c r="AQ27" s="261"/>
      <c r="AR27" s="261"/>
      <c r="AS27" s="261"/>
      <c r="AT27" s="261"/>
    </row>
    <row r="28" spans="1:46" ht="16.2" x14ac:dyDescent="0.2">
      <c r="A28" s="262" t="s">
        <v>530</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ht="13.2" x14ac:dyDescent="0.2">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531</v>
      </c>
      <c r="AL29" s="266"/>
      <c r="AM29" s="266"/>
      <c r="AN29" s="266"/>
      <c r="AO29" s="261"/>
      <c r="AP29" s="261"/>
      <c r="AQ29" s="261"/>
      <c r="AR29" s="261"/>
      <c r="AS29" s="310"/>
    </row>
    <row r="30" spans="1:46" ht="13.5" customHeight="1" x14ac:dyDescent="0.2">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14" t="s">
        <v>510</v>
      </c>
      <c r="AP30" s="271"/>
      <c r="AQ30" s="272" t="s">
        <v>511</v>
      </c>
      <c r="AR30" s="273"/>
    </row>
    <row r="31" spans="1:46" ht="13.2" x14ac:dyDescent="0.2">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15"/>
      <c r="AP31" s="277" t="s">
        <v>512</v>
      </c>
      <c r="AQ31" s="278" t="s">
        <v>513</v>
      </c>
      <c r="AR31" s="279" t="s">
        <v>514</v>
      </c>
    </row>
    <row r="32" spans="1:46" ht="27" customHeight="1" x14ac:dyDescent="0.2">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30" t="s">
        <v>532</v>
      </c>
      <c r="AL32" s="1131"/>
      <c r="AM32" s="1131"/>
      <c r="AN32" s="1132"/>
      <c r="AO32" s="311">
        <v>17103210</v>
      </c>
      <c r="AP32" s="311">
        <v>44058</v>
      </c>
      <c r="AQ32" s="312">
        <v>37452</v>
      </c>
      <c r="AR32" s="313">
        <v>17.600000000000001</v>
      </c>
    </row>
    <row r="33" spans="1:46" ht="13.5" customHeight="1" x14ac:dyDescent="0.2">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30" t="s">
        <v>533</v>
      </c>
      <c r="AL33" s="1131"/>
      <c r="AM33" s="1131"/>
      <c r="AN33" s="1132"/>
      <c r="AO33" s="311" t="s">
        <v>519</v>
      </c>
      <c r="AP33" s="311" t="s">
        <v>519</v>
      </c>
      <c r="AQ33" s="312" t="s">
        <v>519</v>
      </c>
      <c r="AR33" s="313" t="s">
        <v>519</v>
      </c>
    </row>
    <row r="34" spans="1:46" ht="27" customHeight="1" x14ac:dyDescent="0.2">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30" t="s">
        <v>534</v>
      </c>
      <c r="AL34" s="1131"/>
      <c r="AM34" s="1131"/>
      <c r="AN34" s="1132"/>
      <c r="AO34" s="311" t="s">
        <v>519</v>
      </c>
      <c r="AP34" s="311" t="s">
        <v>519</v>
      </c>
      <c r="AQ34" s="312">
        <v>45</v>
      </c>
      <c r="AR34" s="313" t="s">
        <v>519</v>
      </c>
    </row>
    <row r="35" spans="1:46" ht="27" customHeight="1" x14ac:dyDescent="0.2">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30" t="s">
        <v>535</v>
      </c>
      <c r="AL35" s="1131"/>
      <c r="AM35" s="1131"/>
      <c r="AN35" s="1132"/>
      <c r="AO35" s="311">
        <v>2677132</v>
      </c>
      <c r="AP35" s="311">
        <v>6896</v>
      </c>
      <c r="AQ35" s="312">
        <v>8356</v>
      </c>
      <c r="AR35" s="313">
        <v>-17.5</v>
      </c>
    </row>
    <row r="36" spans="1:46" ht="27" customHeight="1" x14ac:dyDescent="0.2">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30" t="s">
        <v>536</v>
      </c>
      <c r="AL36" s="1131"/>
      <c r="AM36" s="1131"/>
      <c r="AN36" s="1132"/>
      <c r="AO36" s="311" t="s">
        <v>519</v>
      </c>
      <c r="AP36" s="311" t="s">
        <v>519</v>
      </c>
      <c r="AQ36" s="312">
        <v>443</v>
      </c>
      <c r="AR36" s="313" t="s">
        <v>519</v>
      </c>
    </row>
    <row r="37" spans="1:46" ht="13.5" customHeight="1" x14ac:dyDescent="0.2">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30" t="s">
        <v>537</v>
      </c>
      <c r="AL37" s="1131"/>
      <c r="AM37" s="1131"/>
      <c r="AN37" s="1132"/>
      <c r="AO37" s="311">
        <v>62396</v>
      </c>
      <c r="AP37" s="311">
        <v>161</v>
      </c>
      <c r="AQ37" s="312">
        <v>649</v>
      </c>
      <c r="AR37" s="313">
        <v>-75.2</v>
      </c>
    </row>
    <row r="38" spans="1:46" ht="27" customHeight="1" x14ac:dyDescent="0.2">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33" t="s">
        <v>538</v>
      </c>
      <c r="AL38" s="1134"/>
      <c r="AM38" s="1134"/>
      <c r="AN38" s="1135"/>
      <c r="AO38" s="314" t="s">
        <v>519</v>
      </c>
      <c r="AP38" s="314" t="s">
        <v>519</v>
      </c>
      <c r="AQ38" s="315">
        <v>1</v>
      </c>
      <c r="AR38" s="303" t="s">
        <v>519</v>
      </c>
      <c r="AS38" s="310"/>
    </row>
    <row r="39" spans="1:46" ht="13.2" x14ac:dyDescent="0.2">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33" t="s">
        <v>539</v>
      </c>
      <c r="AL39" s="1134"/>
      <c r="AM39" s="1134"/>
      <c r="AN39" s="1135"/>
      <c r="AO39" s="311">
        <v>-4559095</v>
      </c>
      <c r="AP39" s="311">
        <v>-11744</v>
      </c>
      <c r="AQ39" s="312">
        <v>-7867</v>
      </c>
      <c r="AR39" s="313">
        <v>49.3</v>
      </c>
      <c r="AS39" s="310"/>
    </row>
    <row r="40" spans="1:46" ht="27" customHeight="1" x14ac:dyDescent="0.2">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30" t="s">
        <v>540</v>
      </c>
      <c r="AL40" s="1131"/>
      <c r="AM40" s="1131"/>
      <c r="AN40" s="1132"/>
      <c r="AO40" s="311">
        <v>-11208725</v>
      </c>
      <c r="AP40" s="311">
        <v>-28874</v>
      </c>
      <c r="AQ40" s="312">
        <v>-28343</v>
      </c>
      <c r="AR40" s="313">
        <v>1.9</v>
      </c>
      <c r="AS40" s="310"/>
    </row>
    <row r="41" spans="1:46" ht="13.2" x14ac:dyDescent="0.2">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36" t="s">
        <v>303</v>
      </c>
      <c r="AL41" s="1137"/>
      <c r="AM41" s="1137"/>
      <c r="AN41" s="1138"/>
      <c r="AO41" s="311">
        <v>4074918</v>
      </c>
      <c r="AP41" s="311">
        <v>10497</v>
      </c>
      <c r="AQ41" s="312">
        <v>10736</v>
      </c>
      <c r="AR41" s="313">
        <v>-2.2000000000000002</v>
      </c>
      <c r="AS41" s="310"/>
    </row>
    <row r="42" spans="1:46" ht="13.2" x14ac:dyDescent="0.2">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541</v>
      </c>
      <c r="AL42" s="261"/>
      <c r="AM42" s="261"/>
      <c r="AN42" s="261"/>
      <c r="AO42" s="261"/>
      <c r="AP42" s="261"/>
      <c r="AQ42" s="287"/>
      <c r="AR42" s="287"/>
      <c r="AS42" s="310"/>
    </row>
    <row r="43" spans="1:46" ht="13.2" x14ac:dyDescent="0.2">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ht="13.2" x14ac:dyDescent="0.2">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2">
      <c r="A47" s="320" t="s">
        <v>542</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ht="13.2" x14ac:dyDescent="0.2">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543</v>
      </c>
      <c r="AL48" s="321"/>
      <c r="AM48" s="321"/>
      <c r="AN48" s="321"/>
      <c r="AO48" s="321"/>
      <c r="AP48" s="321"/>
      <c r="AQ48" s="322"/>
      <c r="AR48" s="321"/>
    </row>
    <row r="49" spans="1:44" ht="13.5" customHeight="1" x14ac:dyDescent="0.2">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25" t="s">
        <v>510</v>
      </c>
      <c r="AN49" s="1127" t="s">
        <v>544</v>
      </c>
      <c r="AO49" s="1128"/>
      <c r="AP49" s="1128"/>
      <c r="AQ49" s="1128"/>
      <c r="AR49" s="1129"/>
    </row>
    <row r="50" spans="1:44" ht="13.2" x14ac:dyDescent="0.2">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26"/>
      <c r="AN50" s="327" t="s">
        <v>545</v>
      </c>
      <c r="AO50" s="328" t="s">
        <v>546</v>
      </c>
      <c r="AP50" s="329" t="s">
        <v>547</v>
      </c>
      <c r="AQ50" s="330" t="s">
        <v>548</v>
      </c>
      <c r="AR50" s="331" t="s">
        <v>549</v>
      </c>
    </row>
    <row r="51" spans="1:44" ht="13.2" x14ac:dyDescent="0.2">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550</v>
      </c>
      <c r="AL51" s="324"/>
      <c r="AM51" s="332">
        <v>19221365</v>
      </c>
      <c r="AN51" s="333">
        <v>47432</v>
      </c>
      <c r="AO51" s="334">
        <v>52.6</v>
      </c>
      <c r="AP51" s="335">
        <v>46457</v>
      </c>
      <c r="AQ51" s="336">
        <v>-3.4</v>
      </c>
      <c r="AR51" s="337">
        <v>56</v>
      </c>
    </row>
    <row r="52" spans="1:44" ht="13.2" x14ac:dyDescent="0.2">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551</v>
      </c>
      <c r="AM52" s="340">
        <v>7834232</v>
      </c>
      <c r="AN52" s="341">
        <v>19332</v>
      </c>
      <c r="AO52" s="342">
        <v>8.5</v>
      </c>
      <c r="AP52" s="343">
        <v>24020</v>
      </c>
      <c r="AQ52" s="344">
        <v>-4.5999999999999996</v>
      </c>
      <c r="AR52" s="345">
        <v>13.1</v>
      </c>
    </row>
    <row r="53" spans="1:44" ht="13.2" x14ac:dyDescent="0.2">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552</v>
      </c>
      <c r="AL53" s="324"/>
      <c r="AM53" s="332">
        <v>25975667</v>
      </c>
      <c r="AN53" s="333">
        <v>64769</v>
      </c>
      <c r="AO53" s="334">
        <v>36.6</v>
      </c>
      <c r="AP53" s="335">
        <v>51849</v>
      </c>
      <c r="AQ53" s="336">
        <v>11.6</v>
      </c>
      <c r="AR53" s="337">
        <v>25</v>
      </c>
    </row>
    <row r="54" spans="1:44" ht="13.2" x14ac:dyDescent="0.2">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551</v>
      </c>
      <c r="AM54" s="340">
        <v>11958398</v>
      </c>
      <c r="AN54" s="341">
        <v>29818</v>
      </c>
      <c r="AO54" s="342">
        <v>54.2</v>
      </c>
      <c r="AP54" s="343">
        <v>26326</v>
      </c>
      <c r="AQ54" s="344">
        <v>9.6</v>
      </c>
      <c r="AR54" s="345">
        <v>44.6</v>
      </c>
    </row>
    <row r="55" spans="1:44" ht="13.2" x14ac:dyDescent="0.2">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553</v>
      </c>
      <c r="AL55" s="324"/>
      <c r="AM55" s="332">
        <v>14148253</v>
      </c>
      <c r="AN55" s="333">
        <v>35639</v>
      </c>
      <c r="AO55" s="334">
        <v>-45</v>
      </c>
      <c r="AP55" s="335">
        <v>52191</v>
      </c>
      <c r="AQ55" s="336">
        <v>0.7</v>
      </c>
      <c r="AR55" s="337">
        <v>-45.7</v>
      </c>
    </row>
    <row r="56" spans="1:44" ht="13.2" x14ac:dyDescent="0.2">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551</v>
      </c>
      <c r="AM56" s="340">
        <v>6975823</v>
      </c>
      <c r="AN56" s="341">
        <v>17572</v>
      </c>
      <c r="AO56" s="342">
        <v>-41.1</v>
      </c>
      <c r="AP56" s="343">
        <v>26807</v>
      </c>
      <c r="AQ56" s="344">
        <v>1.8</v>
      </c>
      <c r="AR56" s="345">
        <v>-42.9</v>
      </c>
    </row>
    <row r="57" spans="1:44" ht="13.2" x14ac:dyDescent="0.2">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554</v>
      </c>
      <c r="AL57" s="324"/>
      <c r="AM57" s="332">
        <v>18859005</v>
      </c>
      <c r="AN57" s="333">
        <v>48010</v>
      </c>
      <c r="AO57" s="334">
        <v>34.700000000000003</v>
      </c>
      <c r="AP57" s="335">
        <v>48105</v>
      </c>
      <c r="AQ57" s="336">
        <v>-7.8</v>
      </c>
      <c r="AR57" s="337">
        <v>42.5</v>
      </c>
    </row>
    <row r="58" spans="1:44" ht="13.2" x14ac:dyDescent="0.2">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551</v>
      </c>
      <c r="AM58" s="340">
        <v>9834808</v>
      </c>
      <c r="AN58" s="341">
        <v>25037</v>
      </c>
      <c r="AO58" s="342">
        <v>42.5</v>
      </c>
      <c r="AP58" s="343">
        <v>24072</v>
      </c>
      <c r="AQ58" s="344">
        <v>-10.199999999999999</v>
      </c>
      <c r="AR58" s="345">
        <v>52.7</v>
      </c>
    </row>
    <row r="59" spans="1:44" ht="13.2" x14ac:dyDescent="0.2">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555</v>
      </c>
      <c r="AL59" s="324"/>
      <c r="AM59" s="332">
        <v>15942953</v>
      </c>
      <c r="AN59" s="333">
        <v>41069</v>
      </c>
      <c r="AO59" s="334">
        <v>-14.5</v>
      </c>
      <c r="AP59" s="335">
        <v>47446</v>
      </c>
      <c r="AQ59" s="336">
        <v>-1.4</v>
      </c>
      <c r="AR59" s="337">
        <v>-13.1</v>
      </c>
    </row>
    <row r="60" spans="1:44" ht="13.2" x14ac:dyDescent="0.2">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551</v>
      </c>
      <c r="AM60" s="340">
        <v>8931709</v>
      </c>
      <c r="AN60" s="341">
        <v>23008</v>
      </c>
      <c r="AO60" s="342">
        <v>-8.1</v>
      </c>
      <c r="AP60" s="343">
        <v>24371</v>
      </c>
      <c r="AQ60" s="344">
        <v>1.2</v>
      </c>
      <c r="AR60" s="345">
        <v>-9.3000000000000007</v>
      </c>
    </row>
    <row r="61" spans="1:44" ht="13.2" x14ac:dyDescent="0.2">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556</v>
      </c>
      <c r="AL61" s="346"/>
      <c r="AM61" s="347">
        <v>18829449</v>
      </c>
      <c r="AN61" s="348">
        <v>47384</v>
      </c>
      <c r="AO61" s="349">
        <v>12.9</v>
      </c>
      <c r="AP61" s="350">
        <v>49210</v>
      </c>
      <c r="AQ61" s="351">
        <v>-0.1</v>
      </c>
      <c r="AR61" s="337">
        <v>13</v>
      </c>
    </row>
    <row r="62" spans="1:44" ht="13.2" x14ac:dyDescent="0.2">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551</v>
      </c>
      <c r="AM62" s="340">
        <v>9106994</v>
      </c>
      <c r="AN62" s="341">
        <v>22953</v>
      </c>
      <c r="AO62" s="342">
        <v>11.2</v>
      </c>
      <c r="AP62" s="343">
        <v>25119</v>
      </c>
      <c r="AQ62" s="344">
        <v>-0.4</v>
      </c>
      <c r="AR62" s="345">
        <v>11.6</v>
      </c>
    </row>
    <row r="63" spans="1:44" ht="13.2" x14ac:dyDescent="0.2">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ht="13.2" x14ac:dyDescent="0.2">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ht="13.2" x14ac:dyDescent="0.2">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1"/>
      <c r="AL67" s="261"/>
      <c r="AM67" s="261"/>
      <c r="AN67" s="261"/>
      <c r="AO67" s="261"/>
      <c r="AP67" s="261"/>
      <c r="AQ67" s="261"/>
      <c r="AR67" s="261"/>
      <c r="AS67" s="261"/>
      <c r="AT67" s="261"/>
    </row>
    <row r="68" spans="1:46" ht="13.5" hidden="1" customHeight="1" x14ac:dyDescent="0.2">
      <c r="AK68" s="261"/>
      <c r="AL68" s="261"/>
      <c r="AM68" s="261"/>
      <c r="AN68" s="261"/>
      <c r="AO68" s="261"/>
      <c r="AP68" s="261"/>
      <c r="AQ68" s="261"/>
      <c r="AR68" s="261"/>
    </row>
    <row r="69" spans="1:46" ht="13.5" hidden="1" customHeight="1" x14ac:dyDescent="0.2">
      <c r="AK69" s="261"/>
      <c r="AL69" s="261"/>
      <c r="AM69" s="261"/>
      <c r="AN69" s="261"/>
      <c r="AO69" s="261"/>
      <c r="AP69" s="261"/>
      <c r="AQ69" s="261"/>
      <c r="AR69" s="261"/>
    </row>
    <row r="70" spans="1:46" ht="13.2" hidden="1" x14ac:dyDescent="0.2">
      <c r="AK70" s="261"/>
      <c r="AL70" s="261"/>
      <c r="AM70" s="261"/>
      <c r="AN70" s="261"/>
      <c r="AO70" s="261"/>
      <c r="AP70" s="261"/>
      <c r="AQ70" s="261"/>
      <c r="AR70" s="261"/>
    </row>
    <row r="71" spans="1:46" ht="13.2" hidden="1" x14ac:dyDescent="0.2">
      <c r="AK71" s="261"/>
      <c r="AL71" s="261"/>
      <c r="AM71" s="261"/>
      <c r="AN71" s="261"/>
      <c r="AO71" s="261"/>
      <c r="AP71" s="261"/>
      <c r="AQ71" s="261"/>
      <c r="AR71" s="261"/>
    </row>
    <row r="72" spans="1:46" ht="13.2" hidden="1" x14ac:dyDescent="0.2">
      <c r="AK72" s="261"/>
      <c r="AL72" s="261"/>
      <c r="AM72" s="261"/>
      <c r="AN72" s="261"/>
      <c r="AO72" s="261"/>
      <c r="AP72" s="261"/>
      <c r="AQ72" s="261"/>
      <c r="AR72" s="261"/>
    </row>
    <row r="73" spans="1:46" ht="13.2" hidden="1" x14ac:dyDescent="0.2">
      <c r="AK73" s="261"/>
      <c r="AL73" s="261"/>
      <c r="AM73" s="261"/>
      <c r="AN73" s="261"/>
      <c r="AO73" s="261"/>
      <c r="AP73" s="261"/>
      <c r="AQ73" s="261"/>
      <c r="AR73" s="261"/>
    </row>
  </sheetData>
  <sheetProtection algorithmName="SHA-512" hashValue="2YDE3/cR8NMYCXixYc0C+bM6SYOZeyNJnnpuDiy+iqw0CeBVXWZBySVnM3o2ZxObxzeND8PjZE+Zyzag40WLnQ==" saltValue="HgNXW1SldkNDH+91FuiL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9" customWidth="1"/>
    <col min="126" max="16384" width="9" style="258" hidden="1"/>
  </cols>
  <sheetData>
    <row r="1" spans="2:125" ht="13.5" customHeight="1"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ht="13.2" x14ac:dyDescent="0.2">
      <c r="B2" s="258"/>
      <c r="DG2" s="258"/>
    </row>
    <row r="3" spans="2:125" ht="13.2" x14ac:dyDescent="0.2">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ht="13.2" x14ac:dyDescent="0.2"/>
    <row r="5" spans="2:125" ht="13.2" x14ac:dyDescent="0.2"/>
    <row r="6" spans="2:125" ht="13.2" x14ac:dyDescent="0.2"/>
    <row r="7" spans="2:125" ht="13.2" x14ac:dyDescent="0.2"/>
    <row r="8" spans="2:125" ht="13.2" x14ac:dyDescent="0.2"/>
    <row r="9" spans="2:125" ht="13.2" x14ac:dyDescent="0.2">
      <c r="DU9" s="25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8"/>
    </row>
    <row r="18" spans="125:125" ht="13.2" x14ac:dyDescent="0.2"/>
    <row r="19" spans="125:125" ht="13.2" x14ac:dyDescent="0.2"/>
    <row r="20" spans="125:125" ht="13.2" x14ac:dyDescent="0.2">
      <c r="DU20" s="258"/>
    </row>
    <row r="21" spans="125:125" ht="13.2" x14ac:dyDescent="0.2">
      <c r="DU21" s="25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8"/>
    </row>
    <row r="29" spans="125:125" ht="13.2" x14ac:dyDescent="0.2"/>
    <row r="30" spans="125:125" ht="13.2" x14ac:dyDescent="0.2"/>
    <row r="31" spans="125:125" ht="13.2" x14ac:dyDescent="0.2"/>
    <row r="32" spans="125:125" ht="13.2" x14ac:dyDescent="0.2"/>
    <row r="33" spans="2:125" ht="13.2" x14ac:dyDescent="0.2">
      <c r="B33" s="258"/>
      <c r="G33" s="258"/>
      <c r="I33" s="258"/>
    </row>
    <row r="34" spans="2:125" ht="13.2" x14ac:dyDescent="0.2">
      <c r="C34" s="258"/>
      <c r="P34" s="258"/>
      <c r="DE34" s="258"/>
      <c r="DH34" s="258"/>
    </row>
    <row r="35" spans="2:125" ht="13.2" x14ac:dyDescent="0.2">
      <c r="D35" s="258"/>
      <c r="E35" s="258"/>
      <c r="DG35" s="258"/>
      <c r="DJ35" s="258"/>
      <c r="DP35" s="258"/>
      <c r="DQ35" s="258"/>
      <c r="DR35" s="258"/>
      <c r="DS35" s="258"/>
      <c r="DT35" s="258"/>
      <c r="DU35" s="258"/>
    </row>
    <row r="36" spans="2:125" ht="13.2" x14ac:dyDescent="0.2">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ht="13.2" x14ac:dyDescent="0.2">
      <c r="DU37" s="258"/>
    </row>
    <row r="38" spans="2:125" ht="13.2" x14ac:dyDescent="0.2">
      <c r="DT38" s="258"/>
      <c r="DU38" s="258"/>
    </row>
    <row r="39" spans="2:125" ht="13.2" x14ac:dyDescent="0.2"/>
    <row r="40" spans="2:125" ht="13.2" x14ac:dyDescent="0.2">
      <c r="DH40" s="258"/>
    </row>
    <row r="41" spans="2:125" ht="13.2" x14ac:dyDescent="0.2">
      <c r="DE41" s="258"/>
    </row>
    <row r="42" spans="2:125" ht="13.2" x14ac:dyDescent="0.2">
      <c r="DG42" s="258"/>
      <c r="DJ42" s="258"/>
    </row>
    <row r="43" spans="2:125" ht="13.2" x14ac:dyDescent="0.2">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ht="13.2" x14ac:dyDescent="0.2">
      <c r="DU44" s="258"/>
    </row>
    <row r="45" spans="2:125" ht="13.2" x14ac:dyDescent="0.2"/>
    <row r="46" spans="2:125" ht="13.2" x14ac:dyDescent="0.2"/>
    <row r="47" spans="2:125" ht="13.2" x14ac:dyDescent="0.2"/>
    <row r="48" spans="2:125" ht="13.2" x14ac:dyDescent="0.2">
      <c r="DT48" s="258"/>
      <c r="DU48" s="258"/>
    </row>
    <row r="49" spans="120:125" ht="13.2" x14ac:dyDescent="0.2">
      <c r="DU49" s="258"/>
    </row>
    <row r="50" spans="120:125" ht="13.2" x14ac:dyDescent="0.2">
      <c r="DU50" s="258"/>
    </row>
    <row r="51" spans="120:125" ht="13.2" x14ac:dyDescent="0.2">
      <c r="DP51" s="258"/>
      <c r="DQ51" s="258"/>
      <c r="DR51" s="258"/>
      <c r="DS51" s="258"/>
      <c r="DT51" s="258"/>
      <c r="DU51" s="258"/>
    </row>
    <row r="52" spans="120:125" ht="13.2" x14ac:dyDescent="0.2"/>
    <row r="53" spans="120:125" ht="13.2" x14ac:dyDescent="0.2"/>
    <row r="54" spans="120:125" ht="13.2" x14ac:dyDescent="0.2">
      <c r="DU54" s="258"/>
    </row>
    <row r="55" spans="120:125" ht="13.2" x14ac:dyDescent="0.2"/>
    <row r="56" spans="120:125" ht="13.2" x14ac:dyDescent="0.2"/>
    <row r="57" spans="120:125" ht="13.2" x14ac:dyDescent="0.2"/>
    <row r="58" spans="120:125" ht="13.2" x14ac:dyDescent="0.2">
      <c r="DU58" s="258"/>
    </row>
    <row r="59" spans="120:125" ht="13.2" x14ac:dyDescent="0.2"/>
    <row r="60" spans="120:125" ht="13.2" x14ac:dyDescent="0.2"/>
    <row r="61" spans="120:125" ht="13.2" x14ac:dyDescent="0.2"/>
    <row r="62" spans="120:125" ht="13.2" x14ac:dyDescent="0.2"/>
    <row r="63" spans="120:125" ht="13.2" x14ac:dyDescent="0.2">
      <c r="DU63" s="258"/>
    </row>
    <row r="64" spans="120:125" ht="13.2" x14ac:dyDescent="0.2">
      <c r="DT64" s="258"/>
      <c r="DU64" s="258"/>
    </row>
    <row r="65" spans="123:125" ht="13.2" x14ac:dyDescent="0.2"/>
    <row r="66" spans="123:125" ht="13.2" x14ac:dyDescent="0.2"/>
    <row r="67" spans="123:125" ht="13.2" x14ac:dyDescent="0.2"/>
    <row r="68" spans="123:125" ht="13.2" x14ac:dyDescent="0.2"/>
    <row r="69" spans="123:125" ht="13.2" x14ac:dyDescent="0.2">
      <c r="DS69" s="258"/>
      <c r="DT69" s="258"/>
      <c r="DU69" s="25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8"/>
    </row>
    <row r="83" spans="116:125" ht="13.2" x14ac:dyDescent="0.2">
      <c r="DM83" s="258"/>
      <c r="DN83" s="258"/>
      <c r="DO83" s="258"/>
      <c r="DP83" s="258"/>
      <c r="DQ83" s="258"/>
      <c r="DR83" s="258"/>
      <c r="DS83" s="258"/>
      <c r="DT83" s="258"/>
      <c r="DU83" s="258"/>
    </row>
    <row r="84" spans="116:125" ht="13.2" x14ac:dyDescent="0.2"/>
    <row r="85" spans="116:125" ht="13.2" x14ac:dyDescent="0.2"/>
    <row r="86" spans="116:125" ht="13.2" x14ac:dyDescent="0.2"/>
    <row r="87" spans="116:125" ht="13.2" x14ac:dyDescent="0.2"/>
    <row r="88" spans="116:125" ht="13.2" x14ac:dyDescent="0.2">
      <c r="DU88" s="25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8"/>
      <c r="DT94" s="258"/>
      <c r="DU94" s="258"/>
    </row>
    <row r="95" spans="116:125" ht="13.5" customHeight="1" x14ac:dyDescent="0.2">
      <c r="DU95" s="25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8"/>
    </row>
    <row r="102" spans="124:125" ht="13.5" customHeight="1" x14ac:dyDescent="0.2"/>
    <row r="103" spans="124:125" ht="13.5" customHeight="1" x14ac:dyDescent="0.2"/>
    <row r="104" spans="124:125" ht="13.5" customHeight="1" x14ac:dyDescent="0.2">
      <c r="DT104" s="258"/>
      <c r="DU104" s="25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558</v>
      </c>
    </row>
    <row r="120" spans="125:125" ht="13.5" hidden="1" customHeight="1" x14ac:dyDescent="0.2"/>
    <row r="121" spans="125:125" ht="13.5" hidden="1" customHeight="1" x14ac:dyDescent="0.2">
      <c r="DU121" s="258"/>
    </row>
  </sheetData>
  <sheetProtection algorithmName="SHA-512" hashValue="S7+gXw4QqZfBT2st8svpV5N/jPd2Ok0uRdmyshSvqkBrlWoHRyQCgU6LxJ0J3diZar5jPSYvaKt4/FdaiDUE3Q==" saltValue="8pQ3ieY095Bn8hYmvBfP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9" customWidth="1"/>
    <col min="126" max="142" width="0" style="258" hidden="1" customWidth="1"/>
    <col min="143" max="16384" width="9" style="258" hidden="1"/>
  </cols>
  <sheetData>
    <row r="1" spans="1:125" ht="13.5" customHeight="1"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ht="13.2" x14ac:dyDescent="0.2">
      <c r="B2" s="258"/>
      <c r="T2" s="258"/>
    </row>
    <row r="3" spans="1:125" ht="13.2"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8"/>
      <c r="G33" s="258"/>
      <c r="I33" s="258"/>
    </row>
    <row r="34" spans="2:125" ht="13.2" x14ac:dyDescent="0.2">
      <c r="C34" s="258"/>
      <c r="P34" s="258"/>
      <c r="R34" s="258"/>
      <c r="U34" s="258"/>
    </row>
    <row r="35" spans="2:125" ht="13.2" x14ac:dyDescent="0.2">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ht="13.2" x14ac:dyDescent="0.2">
      <c r="F36" s="258"/>
      <c r="H36" s="258"/>
      <c r="J36" s="258"/>
      <c r="K36" s="258"/>
      <c r="L36" s="258"/>
      <c r="M36" s="258"/>
      <c r="N36" s="258"/>
      <c r="O36" s="258"/>
      <c r="Q36" s="258"/>
      <c r="S36" s="258"/>
      <c r="V36" s="258"/>
    </row>
    <row r="37" spans="2:125" ht="13.2" x14ac:dyDescent="0.2"/>
    <row r="38" spans="2:125" ht="13.2" x14ac:dyDescent="0.2"/>
    <row r="39" spans="2:125" ht="13.2" x14ac:dyDescent="0.2"/>
    <row r="40" spans="2:125" ht="13.2" x14ac:dyDescent="0.2">
      <c r="U40" s="258"/>
    </row>
    <row r="41" spans="2:125" ht="13.2" x14ac:dyDescent="0.2">
      <c r="R41" s="258"/>
    </row>
    <row r="42" spans="2:125" ht="13.2" x14ac:dyDescent="0.2">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ht="13.2" x14ac:dyDescent="0.2">
      <c r="Q43" s="258"/>
      <c r="S43" s="258"/>
      <c r="V43" s="25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sheetData>
  <sheetProtection algorithmName="SHA-512" hashValue="rc/bCTqKKIaDiJujDjHHClrqGCAYwGkRjPjXKdfHU3V2Wgm7f/eEyzd/5buuaoP1TkrsdKR5SiAcdLukhlTuGg==" saltValue="CxBltSUqb7NCz9jcolXl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39" t="s">
        <v>3</v>
      </c>
      <c r="D47" s="1139"/>
      <c r="E47" s="1140"/>
      <c r="F47" s="11">
        <v>14.03</v>
      </c>
      <c r="G47" s="12">
        <v>12.47</v>
      </c>
      <c r="H47" s="12">
        <v>8.35</v>
      </c>
      <c r="I47" s="12">
        <v>10.3</v>
      </c>
      <c r="J47" s="13">
        <v>12.74</v>
      </c>
    </row>
    <row r="48" spans="2:10" ht="57.75" customHeight="1" x14ac:dyDescent="0.2">
      <c r="B48" s="14"/>
      <c r="C48" s="1141" t="s">
        <v>4</v>
      </c>
      <c r="D48" s="1141"/>
      <c r="E48" s="1142"/>
      <c r="F48" s="15">
        <v>4.29</v>
      </c>
      <c r="G48" s="16">
        <v>3.39</v>
      </c>
      <c r="H48" s="16">
        <v>3.76</v>
      </c>
      <c r="I48" s="16">
        <v>9.5399999999999991</v>
      </c>
      <c r="J48" s="17">
        <v>8.18</v>
      </c>
    </row>
    <row r="49" spans="2:10" ht="57.75" customHeight="1" thickBot="1" x14ac:dyDescent="0.25">
      <c r="B49" s="18"/>
      <c r="C49" s="1143" t="s">
        <v>5</v>
      </c>
      <c r="D49" s="1143"/>
      <c r="E49" s="1144"/>
      <c r="F49" s="19" t="s">
        <v>565</v>
      </c>
      <c r="G49" s="20" t="s">
        <v>566</v>
      </c>
      <c r="H49" s="20" t="s">
        <v>567</v>
      </c>
      <c r="I49" s="20">
        <v>5.93</v>
      </c>
      <c r="J49" s="21" t="s">
        <v>568</v>
      </c>
    </row>
    <row r="50" spans="2:10" ht="13.2" x14ac:dyDescent="0.2"/>
  </sheetData>
  <sheetProtection algorithmName="SHA-512" hashValue="1iLUG5N0CplYBarI+9rYWvbodyILgjs4BoBitxp7QvBY5as6Dmmyhz/VszMXIhz/II8fMD0hiAnYnjapZKcEJQ==" saltValue="WtxnguBpx0UXkIKjcI6K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2024-03-28T01:18:39Z</cp:lastPrinted>
  <dcterms:created xsi:type="dcterms:W3CDTF">2024-02-05T00:59:37Z</dcterms:created>
  <dcterms:modified xsi:type="dcterms:W3CDTF">2024-03-28T02:14:09Z</dcterms:modified>
  <cp:category/>
</cp:coreProperties>
</file>