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新型コロナウイルス対策本部用\★班別フォルダ★\02_調整グループ（経理）\02_補助金・交付金\02_緊急包括支援交付金\01_令和５年度\01_令和５年度県要綱・申請案内\2023.10.23　設備整備10月以降申請案内\施行\関係医療機関宛申請通知\"/>
    </mc:Choice>
  </mc:AlternateContent>
  <bookViews>
    <workbookView xWindow="0" yWindow="0" windowWidth="12405" windowHeight="6990" tabRatio="861"/>
  </bookViews>
  <sheets>
    <sheet name="お読みください" sheetId="127" r:id="rId1"/>
    <sheet name="基礎情報入力シート（要入力）" sheetId="111" r:id="rId2"/>
    <sheet name="連絡票(交付申請用)" sheetId="113" r:id="rId3"/>
    <sheet name="事業実施計画（第１号様式）" sheetId="114" r:id="rId4"/>
    <sheet name="交付申請書（第２号様式） " sheetId="115" r:id="rId5"/>
    <sheet name="別紙1" sheetId="47" r:id="rId6"/>
    <sheet name="別紙２" sheetId="48" r:id="rId7"/>
    <sheet name="別紙3(1)" sheetId="86" r:id="rId8"/>
    <sheet name="別紙3(3)" sheetId="98" r:id="rId9"/>
    <sheet name="別紙3(4)" sheetId="99" r:id="rId10"/>
    <sheet name="別紙3(13)" sheetId="108" r:id="rId11"/>
    <sheet name="別紙3(15)" sheetId="110" r:id="rId12"/>
    <sheet name="別紙4(1)" sheetId="49" r:id="rId13"/>
    <sheet name="別紙4(3)" sheetId="52" r:id="rId14"/>
    <sheet name="別紙４(３)個人防護具計算表" sheetId="119" r:id="rId15"/>
    <sheet name="別紙4(4)" sheetId="54" r:id="rId16"/>
    <sheet name="別紙４(4)個人防護具計算表" sheetId="120" r:id="rId17"/>
    <sheet name="別紙4(13)" sheetId="62" r:id="rId18"/>
    <sheet name="別紙４(13)個人防護具計算表 " sheetId="121" r:id="rId19"/>
    <sheet name="別紙4(15)" sheetId="96" r:id="rId20"/>
    <sheet name="歳入歳出予算書抄本 " sheetId="117" r:id="rId21"/>
    <sheet name="確認書(4)" sheetId="122" r:id="rId22"/>
    <sheet name="確認書(13)" sheetId="124" r:id="rId23"/>
    <sheet name="HEPAフィルター付き空気清浄機確認書" sheetId="125" r:id="rId24"/>
    <sheet name="事前着手届" sheetId="128" r:id="rId25"/>
    <sheet name="別紙3(2)" sheetId="97" r:id="rId26"/>
    <sheet name="別紙3(5)" sheetId="100" r:id="rId27"/>
    <sheet name="別紙3(6)" sheetId="101" r:id="rId28"/>
    <sheet name="別紙3(7)" sheetId="102" r:id="rId29"/>
    <sheet name="別紙3(8)" sheetId="103" r:id="rId30"/>
    <sheet name="別紙3(9)" sheetId="104" r:id="rId31"/>
    <sheet name="別紙3(10)" sheetId="105" r:id="rId32"/>
    <sheet name="別紙3(11)" sheetId="106" r:id="rId33"/>
    <sheet name="別紙3(12)" sheetId="107" r:id="rId34"/>
    <sheet name="別紙3(14)" sheetId="109" r:id="rId35"/>
    <sheet name="別紙4(2)" sheetId="50" r:id="rId36"/>
    <sheet name="別紙4(5)" sheetId="56" r:id="rId37"/>
    <sheet name="別紙4(6)" sheetId="57" r:id="rId38"/>
    <sheet name="別紙4(7)" sheetId="58" r:id="rId39"/>
    <sheet name="別紙4(8)" sheetId="63" r:id="rId40"/>
    <sheet name="別紙4(９)" sheetId="64" r:id="rId41"/>
    <sheet name="別紙4(10) " sheetId="65" r:id="rId42"/>
    <sheet name="別紙4(11)" sheetId="88" r:id="rId43"/>
    <sheet name="別紙4(12)" sheetId="67" r:id="rId44"/>
    <sheet name="別紙4(14)" sheetId="93" r:id="rId45"/>
  </sheets>
  <externalReferences>
    <externalReference r:id="rId46"/>
  </externalReferences>
  <definedNames>
    <definedName name="_xlnm._FilterDatabase" localSheetId="1" hidden="1">'基礎情報入力シート（要入力）'!#REF!</definedName>
    <definedName name="_xlnm._FilterDatabase" localSheetId="5" hidden="1">別紙1!$A$8:$F$24</definedName>
    <definedName name="_xlnm._FilterDatabase" localSheetId="2" hidden="1">'連絡票(交付申請用)'!#REF!</definedName>
    <definedName name="a" localSheetId="23">#REF!</definedName>
    <definedName name="a" localSheetId="22">#REF!</definedName>
    <definedName name="a">#REF!</definedName>
    <definedName name="aaaa" localSheetId="23">#REF!</definedName>
    <definedName name="aaaa" localSheetId="22">#REF!</definedName>
    <definedName name="aaaa">#REF!</definedName>
    <definedName name="_xlnm.Print_Area" localSheetId="23">HEPAフィルター付き空気清浄機確認書!$B$2:$M$25</definedName>
    <definedName name="_xlnm.Print_Area" localSheetId="0">お読みください!$A$1:$C$41</definedName>
    <definedName name="_xlnm.Print_Area" localSheetId="22">'確認書(13)'!$B$2:$AC$49</definedName>
    <definedName name="_xlnm.Print_Area" localSheetId="21">'確認書(4)'!$B$2:$AC$48</definedName>
    <definedName name="_xlnm.Print_Area" localSheetId="1">'基礎情報入力シート（要入力）'!$B$2:$D$16</definedName>
    <definedName name="_xlnm.Print_Area" localSheetId="4">'交付申請書（第２号様式） '!$A$1:$AE$38</definedName>
    <definedName name="_xlnm.Print_Area" localSheetId="20">'歳入歳出予算書抄本 '!$A$1:$F$25</definedName>
    <definedName name="_xlnm.Print_Area" localSheetId="3">'事業実施計画（第１号様式）'!$A$1:$AE$40</definedName>
    <definedName name="_xlnm.Print_Area" localSheetId="24">事前着手届!$B$2:$X$43</definedName>
    <definedName name="_xlnm.Print_Area" localSheetId="5">別紙1!$A$1:$F$24</definedName>
    <definedName name="_xlnm.Print_Area" localSheetId="6">別紙２!$A$1:$J$23</definedName>
    <definedName name="_xlnm.Print_Area" localSheetId="7">'別紙3(1)'!$A$1:$I$43</definedName>
    <definedName name="_xlnm.Print_Area" localSheetId="31">'別紙3(10)'!$A$1:$I$43</definedName>
    <definedName name="_xlnm.Print_Area" localSheetId="32">'別紙3(11)'!$A$1:$I$43</definedName>
    <definedName name="_xlnm.Print_Area" localSheetId="33">'別紙3(12)'!$A$1:$I$43</definedName>
    <definedName name="_xlnm.Print_Area" localSheetId="10">'別紙3(13)'!$A$1:$I$43</definedName>
    <definedName name="_xlnm.Print_Area" localSheetId="34">'別紙3(14)'!$A$1:$I$43</definedName>
    <definedName name="_xlnm.Print_Area" localSheetId="11">'別紙3(15)'!$A$1:$I$43</definedName>
    <definedName name="_xlnm.Print_Area" localSheetId="25">'別紙3(2)'!$A$1:$I$43</definedName>
    <definedName name="_xlnm.Print_Area" localSheetId="8">'別紙3(3)'!$A$1:$I$43</definedName>
    <definedName name="_xlnm.Print_Area" localSheetId="9">'別紙3(4)'!$A$1:$I$43</definedName>
    <definedName name="_xlnm.Print_Area" localSheetId="26">'別紙3(5)'!$A$1:$I$43</definedName>
    <definedName name="_xlnm.Print_Area" localSheetId="27">'別紙3(6)'!$A$1:$I$43</definedName>
    <definedName name="_xlnm.Print_Area" localSheetId="28">'別紙3(7)'!$A$1:$I$43</definedName>
    <definedName name="_xlnm.Print_Area" localSheetId="29">'別紙3(8)'!$A$1:$I$43</definedName>
    <definedName name="_xlnm.Print_Area" localSheetId="30">'別紙3(9)'!$A$1:$I$43</definedName>
    <definedName name="_xlnm.Print_Area" localSheetId="41">'別紙4(10) '!$A$1:$K$12</definedName>
    <definedName name="_xlnm.Print_Area" localSheetId="42">'別紙4(11)'!$A$1:$F$7</definedName>
    <definedName name="_xlnm.Print_Area" localSheetId="43">'別紙4(12)'!$A$1:$K$17</definedName>
    <definedName name="_xlnm.Print_Area" localSheetId="17">'別紙4(13)'!$A$1:$L$21</definedName>
    <definedName name="_xlnm.Print_Area" localSheetId="18">'別紙４(13)個人防護具計算表 '!$A$1:$F$63</definedName>
    <definedName name="_xlnm.Print_Area" localSheetId="44">'別紙4(14)'!$A$1:$J$44</definedName>
    <definedName name="_xlnm.Print_Area" localSheetId="13">'別紙4(3)'!$A$1:$K$33</definedName>
    <definedName name="_xlnm.Print_Area" localSheetId="14">'別紙４(３)個人防護具計算表'!$A$1:$F$63</definedName>
    <definedName name="_xlnm.Print_Area" localSheetId="15">'別紙4(4)'!$A$1:$K$19</definedName>
    <definedName name="_xlnm.Print_Area" localSheetId="16">'別紙４(4)個人防護具計算表'!$A$1:$F$63</definedName>
    <definedName name="_xlnm.Print_Area" localSheetId="40">'別紙4(９)'!$A$1:$K$10</definedName>
    <definedName name="_xlnm.Print_Area" localSheetId="2">'連絡票(交付申請用)'!$B$2:$E$26</definedName>
    <definedName name="_xlnm.Print_Titles" localSheetId="5">別紙1!$8:$8</definedName>
    <definedName name="ああ" localSheetId="23">#REF!</definedName>
    <definedName name="ああ" localSheetId="22">#REF!</definedName>
    <definedName name="ああ" localSheetId="20">#REF!</definedName>
    <definedName name="ああ">#REF!</definedName>
    <definedName name="クラスター" localSheetId="23">#REF!</definedName>
    <definedName name="クラスター" localSheetId="22">#REF!</definedName>
    <definedName name="クラスター" localSheetId="20">#REF!</definedName>
    <definedName name="クラスター">#REF!</definedName>
    <definedName name="病床確保料" localSheetId="23">#REF!</definedName>
    <definedName name="病床確保料" localSheetId="22">#REF!</definedName>
    <definedName name="病床確保料" localSheetId="20">#REF!</definedName>
    <definedName name="病床確保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96" l="1"/>
  <c r="K12" i="96"/>
  <c r="D4" i="47" l="1"/>
  <c r="C32" i="98"/>
  <c r="C6" i="110"/>
  <c r="C5" i="110"/>
  <c r="C5" i="108"/>
  <c r="C6" i="108"/>
  <c r="C5" i="99"/>
  <c r="C6" i="99"/>
  <c r="C6" i="98"/>
  <c r="C5" i="98"/>
  <c r="B8" i="48"/>
  <c r="B9" i="48"/>
  <c r="B10" i="48"/>
  <c r="B11" i="48"/>
  <c r="B12" i="48"/>
  <c r="B13" i="48"/>
  <c r="B14" i="48"/>
  <c r="B15" i="48"/>
  <c r="B16" i="48"/>
  <c r="B17" i="48"/>
  <c r="B18" i="48"/>
  <c r="B19" i="48"/>
  <c r="B20" i="48"/>
  <c r="B21" i="48"/>
  <c r="B22" i="48"/>
  <c r="D9" i="47"/>
  <c r="E9" i="47"/>
  <c r="D10" i="47"/>
  <c r="E10" i="47"/>
  <c r="D11" i="47"/>
  <c r="E11" i="47"/>
  <c r="D12" i="47"/>
  <c r="E12" i="47"/>
  <c r="D13" i="47"/>
  <c r="E13" i="47"/>
  <c r="D14" i="47"/>
  <c r="E14" i="47"/>
  <c r="D15" i="47"/>
  <c r="E15" i="47"/>
  <c r="D16" i="47"/>
  <c r="E16" i="47"/>
  <c r="D17" i="47"/>
  <c r="E17" i="47"/>
  <c r="D18" i="47"/>
  <c r="E18" i="47"/>
  <c r="D19" i="47"/>
  <c r="E19" i="47"/>
  <c r="D20" i="47"/>
  <c r="E20" i="47"/>
  <c r="D22" i="47"/>
  <c r="E22" i="47"/>
  <c r="J8" i="96"/>
  <c r="D17" i="117"/>
  <c r="F32" i="98"/>
  <c r="F32" i="99"/>
  <c r="W2" i="115"/>
  <c r="W2" i="114"/>
  <c r="C32" i="110"/>
  <c r="C32" i="109"/>
  <c r="C32" i="107"/>
  <c r="C32" i="106"/>
  <c r="C32" i="105"/>
  <c r="C32" i="104"/>
  <c r="C32" i="103"/>
  <c r="F5" i="54"/>
  <c r="B24" i="110" l="1"/>
  <c r="B24" i="109"/>
  <c r="B24" i="108"/>
  <c r="B24" i="107"/>
  <c r="B24" i="106"/>
  <c r="B24" i="105"/>
  <c r="B24" i="104"/>
  <c r="B24" i="103"/>
  <c r="B24" i="102"/>
  <c r="B24" i="101"/>
  <c r="B24" i="100"/>
  <c r="B24" i="99"/>
  <c r="B24" i="98"/>
  <c r="B24" i="97"/>
  <c r="B24" i="86"/>
  <c r="O9" i="128" l="1"/>
  <c r="O8" i="128"/>
  <c r="O7" i="128"/>
  <c r="O6" i="128"/>
  <c r="Q37" i="128"/>
  <c r="Q36" i="128"/>
  <c r="G6" i="125" l="1"/>
  <c r="G5" i="125"/>
  <c r="G4" i="125"/>
  <c r="N4" i="122"/>
  <c r="N5" i="122"/>
  <c r="N6" i="122"/>
  <c r="N4" i="124"/>
  <c r="N5" i="124"/>
  <c r="N6" i="124"/>
  <c r="H7" i="62" l="1"/>
  <c r="G7" i="54"/>
  <c r="B7" i="54"/>
  <c r="E51" i="121"/>
  <c r="E50" i="121"/>
  <c r="E49" i="121"/>
  <c r="E48" i="121"/>
  <c r="E47" i="121"/>
  <c r="E46" i="121"/>
  <c r="E52" i="121" s="1"/>
  <c r="E42" i="121"/>
  <c r="E41" i="121"/>
  <c r="E43" i="121" s="1"/>
  <c r="E40" i="121"/>
  <c r="E39" i="121"/>
  <c r="E38" i="121"/>
  <c r="E37" i="121"/>
  <c r="E33" i="121"/>
  <c r="E32" i="121"/>
  <c r="E31" i="121"/>
  <c r="E30" i="121"/>
  <c r="E29" i="121"/>
  <c r="E28" i="121"/>
  <c r="E34" i="121" s="1"/>
  <c r="E24" i="121"/>
  <c r="E23" i="121"/>
  <c r="E22" i="121"/>
  <c r="E21" i="121"/>
  <c r="E20" i="121"/>
  <c r="E19" i="121"/>
  <c r="E25" i="121" s="1"/>
  <c r="E15" i="121"/>
  <c r="E14" i="121"/>
  <c r="E13" i="121"/>
  <c r="E12" i="121"/>
  <c r="E11" i="121"/>
  <c r="E16" i="121" s="1"/>
  <c r="E10" i="121"/>
  <c r="C5" i="121"/>
  <c r="D5" i="121" s="1"/>
  <c r="D4" i="113"/>
  <c r="E51" i="120"/>
  <c r="E50" i="120"/>
  <c r="E49" i="120"/>
  <c r="E48" i="120"/>
  <c r="E47" i="120"/>
  <c r="E46" i="120"/>
  <c r="E52" i="120" s="1"/>
  <c r="E42" i="120"/>
  <c r="E41" i="120"/>
  <c r="E40" i="120"/>
  <c r="E39" i="120"/>
  <c r="E38" i="120"/>
  <c r="E37" i="120"/>
  <c r="E43" i="120" s="1"/>
  <c r="E34" i="120"/>
  <c r="E33" i="120"/>
  <c r="E32" i="120"/>
  <c r="E31" i="120"/>
  <c r="E30" i="120"/>
  <c r="E29" i="120"/>
  <c r="E28" i="120"/>
  <c r="E24" i="120"/>
  <c r="E23" i="120"/>
  <c r="E22" i="120"/>
  <c r="E21" i="120"/>
  <c r="E20" i="120"/>
  <c r="E19" i="120"/>
  <c r="E25" i="120" s="1"/>
  <c r="E15" i="120"/>
  <c r="E14" i="120"/>
  <c r="E13" i="120"/>
  <c r="E12" i="120"/>
  <c r="E16" i="120" s="1"/>
  <c r="E11" i="120"/>
  <c r="E10" i="120"/>
  <c r="C5" i="120"/>
  <c r="D5" i="120" s="1"/>
  <c r="E51" i="119"/>
  <c r="E52" i="119" s="1"/>
  <c r="E50" i="119"/>
  <c r="E49" i="119"/>
  <c r="E48" i="119"/>
  <c r="E47" i="119"/>
  <c r="E46" i="119"/>
  <c r="E42" i="119"/>
  <c r="E41" i="119"/>
  <c r="E43" i="119" s="1"/>
  <c r="E40" i="119"/>
  <c r="E39" i="119"/>
  <c r="E38" i="119"/>
  <c r="E37" i="119"/>
  <c r="E33" i="119"/>
  <c r="E32" i="119"/>
  <c r="E31" i="119"/>
  <c r="E34" i="119" s="1"/>
  <c r="E30" i="119"/>
  <c r="E29" i="119"/>
  <c r="E28" i="119"/>
  <c r="E24" i="119"/>
  <c r="E23" i="119"/>
  <c r="E22" i="119"/>
  <c r="E21" i="119"/>
  <c r="E25" i="119" s="1"/>
  <c r="E20" i="119"/>
  <c r="E19" i="119"/>
  <c r="E15" i="119"/>
  <c r="E14" i="119"/>
  <c r="E13" i="119"/>
  <c r="E12" i="119"/>
  <c r="E11" i="119"/>
  <c r="E16" i="119" s="1"/>
  <c r="E55" i="119" s="1"/>
  <c r="E10" i="119"/>
  <c r="C5" i="119"/>
  <c r="D5" i="119" s="1"/>
  <c r="B7" i="62" l="1"/>
  <c r="B62" i="119"/>
  <c r="B8" i="52"/>
  <c r="G8" i="52"/>
  <c r="E55" i="121"/>
  <c r="B62" i="121" s="1"/>
  <c r="E55" i="120"/>
  <c r="B62" i="120" s="1"/>
  <c r="E11" i="117" l="1"/>
  <c r="B19" i="117"/>
  <c r="D7" i="113"/>
  <c r="D8" i="113"/>
  <c r="S14" i="115"/>
  <c r="S12" i="115"/>
  <c r="S10" i="115"/>
  <c r="S8" i="115"/>
  <c r="S6" i="115"/>
  <c r="S6" i="114"/>
  <c r="S8" i="114"/>
  <c r="S10" i="114"/>
  <c r="E21" i="117" s="1"/>
  <c r="S14" i="114"/>
  <c r="E23" i="117" s="1"/>
  <c r="S12" i="114"/>
  <c r="E22" i="117" s="1"/>
  <c r="D10" i="113"/>
  <c r="D9" i="113"/>
  <c r="D6" i="113"/>
  <c r="D5" i="113"/>
  <c r="G24" i="110" l="1"/>
  <c r="G28" i="110" s="1"/>
  <c r="F32" i="110" s="1"/>
  <c r="F37" i="110" s="1"/>
  <c r="G24" i="109"/>
  <c r="G24" i="107"/>
  <c r="G24" i="106"/>
  <c r="G28" i="106" s="1"/>
  <c r="F32" i="106" s="1"/>
  <c r="F37" i="106" s="1"/>
  <c r="G24" i="105"/>
  <c r="G24" i="104"/>
  <c r="G28" i="104" s="1"/>
  <c r="F32" i="104" s="1"/>
  <c r="F37" i="104" s="1"/>
  <c r="G24" i="103"/>
  <c r="G28" i="109"/>
  <c r="F32" i="109" s="1"/>
  <c r="F37" i="109" s="1"/>
  <c r="G28" i="107"/>
  <c r="F32" i="107" s="1"/>
  <c r="F37" i="107" s="1"/>
  <c r="G28" i="105"/>
  <c r="F32" i="105" s="1"/>
  <c r="F37" i="105" s="1"/>
  <c r="G28" i="103"/>
  <c r="F32" i="103" s="1"/>
  <c r="F37" i="103" s="1"/>
  <c r="C34" i="104" l="1"/>
  <c r="C37" i="104" s="1"/>
  <c r="C34" i="109"/>
  <c r="C34" i="106"/>
  <c r="C37" i="106" s="1"/>
  <c r="C34" i="105"/>
  <c r="C37" i="105" s="1"/>
  <c r="C34" i="107"/>
  <c r="C37" i="107" s="1"/>
  <c r="C34" i="103"/>
  <c r="C37" i="103" s="1"/>
  <c r="C34" i="110"/>
  <c r="C37" i="110" s="1"/>
  <c r="C37" i="109"/>
  <c r="I9" i="48"/>
  <c r="I28" i="52"/>
  <c r="D28" i="52"/>
  <c r="H28" i="52"/>
  <c r="F28" i="52"/>
  <c r="J6" i="96" l="1"/>
  <c r="J11" i="96"/>
  <c r="H10" i="96"/>
  <c r="J10" i="96" s="1"/>
  <c r="J9" i="96"/>
  <c r="J7" i="96"/>
  <c r="F5" i="96"/>
  <c r="I10" i="64"/>
  <c r="H9" i="64"/>
  <c r="J5" i="96" l="1"/>
  <c r="K5" i="96"/>
  <c r="K14" i="96" s="1"/>
  <c r="H16" i="52" l="1"/>
  <c r="F15" i="52"/>
  <c r="H15" i="52" s="1"/>
  <c r="I15" i="52" s="1"/>
  <c r="D15" i="52"/>
  <c r="F14" i="52"/>
  <c r="H14" i="52" s="1"/>
  <c r="D14" i="52"/>
  <c r="I14" i="52" s="1"/>
  <c r="D23" i="48" l="1"/>
  <c r="G10" i="50" l="1"/>
  <c r="G9" i="50"/>
  <c r="E9" i="50"/>
  <c r="H9" i="50" s="1"/>
  <c r="G8" i="50"/>
  <c r="H8" i="50" s="1"/>
  <c r="E8" i="50"/>
  <c r="H7" i="50"/>
  <c r="G6" i="50"/>
  <c r="E6" i="50"/>
  <c r="H6" i="50" s="1"/>
  <c r="H10" i="50" l="1"/>
  <c r="H57" i="50" l="1"/>
  <c r="I57" i="50" s="1"/>
  <c r="E15" i="63" l="1"/>
  <c r="E14" i="63"/>
  <c r="E13" i="63"/>
  <c r="E12" i="63"/>
  <c r="H12" i="63" s="1"/>
  <c r="E11" i="63"/>
  <c r="E10" i="63"/>
  <c r="H10" i="63" s="1"/>
  <c r="E9" i="63"/>
  <c r="E8" i="63"/>
  <c r="E7" i="63"/>
  <c r="E6" i="63"/>
  <c r="G15" i="63"/>
  <c r="H15" i="63" s="1"/>
  <c r="G14" i="63"/>
  <c r="H14" i="63" s="1"/>
  <c r="G13" i="63"/>
  <c r="G12" i="63"/>
  <c r="G11" i="63"/>
  <c r="G10" i="63"/>
  <c r="G9" i="63"/>
  <c r="H9" i="63" s="1"/>
  <c r="H8" i="63"/>
  <c r="G8" i="63"/>
  <c r="G7" i="63"/>
  <c r="H7" i="63" s="1"/>
  <c r="H13" i="63" l="1"/>
  <c r="H11" i="63"/>
  <c r="E14" i="56"/>
  <c r="E13" i="56"/>
  <c r="E12" i="56"/>
  <c r="E11" i="56"/>
  <c r="E10" i="56"/>
  <c r="E9" i="56"/>
  <c r="E8" i="56"/>
  <c r="E7" i="56"/>
  <c r="E6" i="56"/>
  <c r="E5" i="56"/>
  <c r="E15" i="56" s="1"/>
  <c r="C32" i="100" l="1"/>
  <c r="G24" i="100"/>
  <c r="G28" i="100" s="1"/>
  <c r="F32" i="100" s="1"/>
  <c r="F37" i="100" s="1"/>
  <c r="C34" i="100" s="1"/>
  <c r="C37" i="100" s="1"/>
  <c r="H23" i="48"/>
  <c r="G44" i="93" l="1"/>
  <c r="D5" i="65" l="1"/>
  <c r="H8" i="64" l="1"/>
  <c r="H7" i="64"/>
  <c r="H6" i="64"/>
  <c r="H5" i="64"/>
  <c r="F8" i="64"/>
  <c r="F7" i="64"/>
  <c r="F6" i="64"/>
  <c r="F5" i="64"/>
  <c r="G6" i="63"/>
  <c r="G16" i="63" s="1"/>
  <c r="F8" i="58"/>
  <c r="F7" i="58"/>
  <c r="F6" i="58"/>
  <c r="F5" i="58"/>
  <c r="H8" i="58"/>
  <c r="I8" i="58" l="1"/>
  <c r="H6" i="63"/>
  <c r="H16" i="63" s="1"/>
  <c r="I5" i="64"/>
  <c r="I6" i="64"/>
  <c r="I7" i="64"/>
  <c r="I8" i="64"/>
  <c r="E14" i="96" l="1"/>
  <c r="I22" i="48" l="1"/>
  <c r="C22" i="48" l="1"/>
  <c r="D23" i="47" s="1"/>
  <c r="E13" i="117" l="1"/>
  <c r="E22" i="48"/>
  <c r="F22" i="48"/>
  <c r="F6" i="65"/>
  <c r="F5" i="65"/>
  <c r="D6" i="65"/>
  <c r="G22" i="48" l="1"/>
  <c r="E23" i="47" s="1"/>
  <c r="H6" i="65"/>
  <c r="I6" i="65" s="1"/>
  <c r="H5" i="65"/>
  <c r="F7" i="65"/>
  <c r="H7" i="65" s="1"/>
  <c r="I7" i="65" s="1"/>
  <c r="H8" i="65"/>
  <c r="I8" i="65" s="1"/>
  <c r="I5" i="65" l="1"/>
  <c r="H22" i="52"/>
  <c r="H21" i="52"/>
  <c r="H20" i="52"/>
  <c r="H19" i="52"/>
  <c r="H18" i="52"/>
  <c r="H17" i="52"/>
  <c r="D13" i="62" l="1"/>
  <c r="F10" i="52"/>
  <c r="F9" i="52"/>
  <c r="F8" i="52"/>
  <c r="H8" i="52" s="1"/>
  <c r="F7" i="52"/>
  <c r="F6" i="52"/>
  <c r="H44" i="93" l="1"/>
  <c r="G23" i="93"/>
  <c r="H23" i="93" s="1"/>
  <c r="I12" i="62"/>
  <c r="I11" i="62"/>
  <c r="I10" i="62"/>
  <c r="H7" i="58"/>
  <c r="I7" i="58" s="1"/>
  <c r="H6" i="58"/>
  <c r="I6" i="58" s="1"/>
  <c r="H5" i="58"/>
  <c r="H13" i="52"/>
  <c r="H12" i="52"/>
  <c r="H10" i="52"/>
  <c r="H9" i="52"/>
  <c r="H7" i="52"/>
  <c r="H6" i="52"/>
  <c r="H9" i="58" l="1"/>
  <c r="G24" i="102" s="1"/>
  <c r="G28" i="102" s="1"/>
  <c r="F32" i="102" s="1"/>
  <c r="F37" i="102" s="1"/>
  <c r="I5" i="58"/>
  <c r="I10" i="58" s="1"/>
  <c r="C32" i="102" s="1"/>
  <c r="I21" i="48"/>
  <c r="I20" i="48"/>
  <c r="I19" i="48"/>
  <c r="I18" i="48"/>
  <c r="I17" i="48"/>
  <c r="I16" i="48"/>
  <c r="I15" i="48"/>
  <c r="I14" i="48"/>
  <c r="I13" i="48"/>
  <c r="I12" i="48"/>
  <c r="I11" i="48"/>
  <c r="I10" i="48"/>
  <c r="I8" i="48"/>
  <c r="C34" i="102" l="1"/>
  <c r="C37" i="102" s="1"/>
  <c r="I23" i="48"/>
  <c r="C21" i="48"/>
  <c r="F21" i="48"/>
  <c r="F16" i="48" l="1"/>
  <c r="C16" i="48"/>
  <c r="G33" i="63" l="1"/>
  <c r="G35" i="63" s="1"/>
  <c r="G31" i="50"/>
  <c r="G33" i="50" s="1"/>
  <c r="H59" i="50" s="1"/>
  <c r="G24" i="97" l="1"/>
  <c r="G28" i="97" s="1"/>
  <c r="F32" i="97" s="1"/>
  <c r="F37" i="97" s="1"/>
  <c r="C9" i="48"/>
  <c r="E9" i="48" s="1"/>
  <c r="E21" i="48"/>
  <c r="G21" i="48" s="1"/>
  <c r="D7" i="88" l="1"/>
  <c r="F18" i="48" l="1"/>
  <c r="C18" i="48"/>
  <c r="C15" i="48" l="1"/>
  <c r="F6" i="67"/>
  <c r="F7" i="67"/>
  <c r="F8" i="67"/>
  <c r="F9" i="67"/>
  <c r="F10" i="67"/>
  <c r="F11" i="67"/>
  <c r="F5" i="67"/>
  <c r="G17" i="62"/>
  <c r="G16" i="62"/>
  <c r="G14" i="62"/>
  <c r="G13" i="62"/>
  <c r="G7" i="62"/>
  <c r="G8" i="62"/>
  <c r="G9" i="62"/>
  <c r="G6" i="62"/>
  <c r="F6" i="54"/>
  <c r="F7" i="54"/>
  <c r="F8" i="54"/>
  <c r="H11" i="52"/>
  <c r="H23" i="52" l="1"/>
  <c r="H30" i="52" s="1"/>
  <c r="G24" i="98" s="1"/>
  <c r="G28" i="98" s="1"/>
  <c r="I11" i="52"/>
  <c r="C10" i="48"/>
  <c r="E9" i="117" s="1"/>
  <c r="F37" i="98"/>
  <c r="D17" i="62"/>
  <c r="D16" i="62"/>
  <c r="D14" i="62"/>
  <c r="D9" i="62"/>
  <c r="D8" i="62"/>
  <c r="D7" i="62"/>
  <c r="D6" i="62"/>
  <c r="D15" i="67"/>
  <c r="D14" i="67"/>
  <c r="D13" i="67"/>
  <c r="D12" i="67"/>
  <c r="D11" i="67"/>
  <c r="D10" i="67"/>
  <c r="D9" i="67"/>
  <c r="D8" i="67"/>
  <c r="D7" i="67"/>
  <c r="D6" i="67"/>
  <c r="D5" i="67"/>
  <c r="D11" i="52"/>
  <c r="D10" i="52"/>
  <c r="D9" i="52"/>
  <c r="D8" i="52"/>
  <c r="I8" i="52" s="1"/>
  <c r="D7" i="52"/>
  <c r="D6" i="52"/>
  <c r="D8" i="54"/>
  <c r="D7" i="54"/>
  <c r="D6" i="54"/>
  <c r="D5" i="54"/>
  <c r="I18" i="62" l="1"/>
  <c r="J18" i="62" s="1"/>
  <c r="I19" i="62"/>
  <c r="J19" i="62" s="1"/>
  <c r="I17" i="62"/>
  <c r="J17" i="62" s="1"/>
  <c r="H6" i="67"/>
  <c r="I6" i="67" s="1"/>
  <c r="H7" i="67"/>
  <c r="I7" i="67" s="1"/>
  <c r="H8" i="67"/>
  <c r="I8" i="67"/>
  <c r="H9" i="67"/>
  <c r="I9" i="67" s="1"/>
  <c r="H10" i="67"/>
  <c r="I10" i="67" s="1"/>
  <c r="H11" i="67"/>
  <c r="I11" i="67" s="1"/>
  <c r="H12" i="67"/>
  <c r="I12" i="67" s="1"/>
  <c r="H13" i="67"/>
  <c r="I13" i="67" s="1"/>
  <c r="H14" i="67"/>
  <c r="I14" i="67" s="1"/>
  <c r="H15" i="67"/>
  <c r="I15" i="67" s="1"/>
  <c r="H9" i="65"/>
  <c r="H10" i="65"/>
  <c r="I10" i="65" s="1"/>
  <c r="H6" i="54"/>
  <c r="H7" i="54"/>
  <c r="H8" i="54"/>
  <c r="H9" i="54"/>
  <c r="H10" i="54"/>
  <c r="H11" i="54"/>
  <c r="H12" i="54"/>
  <c r="H13" i="54"/>
  <c r="H14" i="54"/>
  <c r="H15" i="54"/>
  <c r="H16" i="54"/>
  <c r="H17" i="54"/>
  <c r="H5" i="54"/>
  <c r="H33" i="63"/>
  <c r="I7" i="62"/>
  <c r="I8" i="62"/>
  <c r="I9" i="62"/>
  <c r="I13" i="62"/>
  <c r="I15" i="62"/>
  <c r="J15" i="62" s="1"/>
  <c r="I16" i="62"/>
  <c r="J16" i="62" s="1"/>
  <c r="I6" i="62"/>
  <c r="H31" i="50"/>
  <c r="H33" i="50" s="1"/>
  <c r="E24" i="49"/>
  <c r="I9" i="65" l="1"/>
  <c r="I12" i="65" s="1"/>
  <c r="H11" i="65"/>
  <c r="H18" i="54"/>
  <c r="G24" i="99" s="1"/>
  <c r="G28" i="99" s="1"/>
  <c r="F37" i="99" s="1"/>
  <c r="H36" i="63"/>
  <c r="J10" i="62"/>
  <c r="F15" i="48" l="1"/>
  <c r="C11" i="48"/>
  <c r="E11" i="48" l="1"/>
  <c r="E10" i="117"/>
  <c r="D26" i="57"/>
  <c r="C32" i="101" l="1"/>
  <c r="G24" i="101"/>
  <c r="G28" i="101" s="1"/>
  <c r="F32" i="101" s="1"/>
  <c r="F37" i="101" s="1"/>
  <c r="C34" i="101" s="1"/>
  <c r="C37" i="101" s="1"/>
  <c r="C14" i="48"/>
  <c r="F13" i="48"/>
  <c r="C13" i="48"/>
  <c r="E13" i="48" l="1"/>
  <c r="G13" i="48" s="1"/>
  <c r="E14" i="48"/>
  <c r="H5" i="67"/>
  <c r="H16" i="67" s="1"/>
  <c r="I14" i="62"/>
  <c r="I20" i="62" s="1"/>
  <c r="G24" i="108" s="1"/>
  <c r="G28" i="108" s="1"/>
  <c r="F32" i="108" s="1"/>
  <c r="F37" i="108" s="1"/>
  <c r="I7" i="54"/>
  <c r="I6" i="52"/>
  <c r="D24" i="49"/>
  <c r="C20" i="48" l="1"/>
  <c r="J14" i="62"/>
  <c r="I24" i="52"/>
  <c r="G24" i="86"/>
  <c r="G28" i="86" s="1"/>
  <c r="F32" i="86" s="1"/>
  <c r="F37" i="86" s="1"/>
  <c r="C32" i="86"/>
  <c r="I10" i="52"/>
  <c r="I7" i="52"/>
  <c r="I9" i="52"/>
  <c r="I6" i="54"/>
  <c r="I16" i="52"/>
  <c r="F8" i="48"/>
  <c r="C8" i="48"/>
  <c r="E8" i="117" s="1"/>
  <c r="I5" i="67"/>
  <c r="J8" i="62"/>
  <c r="J6" i="62"/>
  <c r="J7" i="62"/>
  <c r="J13" i="62"/>
  <c r="J9" i="62"/>
  <c r="I5" i="54"/>
  <c r="I9" i="54"/>
  <c r="I8" i="54"/>
  <c r="E12" i="117" l="1"/>
  <c r="D21" i="47"/>
  <c r="I31" i="52"/>
  <c r="F10" i="48" s="1"/>
  <c r="C34" i="98"/>
  <c r="C37" i="98" s="1"/>
  <c r="E14" i="117"/>
  <c r="I19" i="54"/>
  <c r="C32" i="99" s="1"/>
  <c r="C34" i="99" s="1"/>
  <c r="C37" i="99" s="1"/>
  <c r="I17" i="67"/>
  <c r="E20" i="48"/>
  <c r="J21" i="62"/>
  <c r="C19" i="48"/>
  <c r="E19" i="48" s="1"/>
  <c r="C34" i="86"/>
  <c r="F14" i="48"/>
  <c r="E16" i="48"/>
  <c r="G16" i="48" s="1"/>
  <c r="C17" i="48"/>
  <c r="E15" i="48"/>
  <c r="E8" i="48"/>
  <c r="C12" i="48"/>
  <c r="F12" i="48"/>
  <c r="F19" i="48"/>
  <c r="F20" i="48" l="1"/>
  <c r="G20" i="48" s="1"/>
  <c r="E21" i="47" s="1"/>
  <c r="C32" i="108"/>
  <c r="C34" i="108" s="1"/>
  <c r="C37" i="108" s="1"/>
  <c r="G8" i="48"/>
  <c r="G14" i="48"/>
  <c r="E12" i="48"/>
  <c r="G12" i="48" s="1"/>
  <c r="E10" i="48"/>
  <c r="E17" i="48"/>
  <c r="G19" i="48"/>
  <c r="F17" i="48"/>
  <c r="G15" i="48"/>
  <c r="F11" i="48"/>
  <c r="G11" i="48" s="1"/>
  <c r="E18" i="48"/>
  <c r="G10" i="48" l="1"/>
  <c r="G17" i="48"/>
  <c r="C23" i="48"/>
  <c r="D24" i="47" l="1"/>
  <c r="E23" i="48"/>
  <c r="G18" i="48" l="1"/>
  <c r="C37" i="86" l="1"/>
  <c r="I60" i="50"/>
  <c r="F9" i="48" l="1"/>
  <c r="G9" i="48" s="1"/>
  <c r="C32" i="97"/>
  <c r="C34" i="97" s="1"/>
  <c r="C37" i="97" s="1"/>
  <c r="F23" i="48" l="1"/>
  <c r="G23" i="48"/>
  <c r="B8" i="117" s="1"/>
  <c r="B9" i="117" s="1"/>
  <c r="B14" i="117" l="1"/>
  <c r="E24" i="47"/>
  <c r="N25" i="115" s="1"/>
</calcChain>
</file>

<file path=xl/sharedStrings.xml><?xml version="1.0" encoding="utf-8"?>
<sst xmlns="http://schemas.openxmlformats.org/spreadsheetml/2006/main" count="1834" uniqueCount="576">
  <si>
    <t>数量</t>
    <rPh sb="0" eb="2">
      <t>スウリョウ</t>
    </rPh>
    <phoneticPr fontId="2"/>
  </si>
  <si>
    <t>品目</t>
    <rPh sb="0" eb="2">
      <t>ヒンモク</t>
    </rPh>
    <phoneticPr fontId="2"/>
  </si>
  <si>
    <t>基準額</t>
    <rPh sb="0" eb="2">
      <t>キジュン</t>
    </rPh>
    <rPh sb="2" eb="3">
      <t>ガク</t>
    </rPh>
    <phoneticPr fontId="2"/>
  </si>
  <si>
    <t>員数</t>
    <rPh sb="0" eb="2">
      <t>インスウ</t>
    </rPh>
    <phoneticPr fontId="2"/>
  </si>
  <si>
    <t>規格</t>
    <rPh sb="0" eb="2">
      <t>キカク</t>
    </rPh>
    <phoneticPr fontId="2"/>
  </si>
  <si>
    <t>新設・増設に伴う初度設備</t>
    <rPh sb="0" eb="2">
      <t>シンセツ</t>
    </rPh>
    <rPh sb="3" eb="5">
      <t>ゾウセツ</t>
    </rPh>
    <rPh sb="6" eb="7">
      <t>トモナ</t>
    </rPh>
    <rPh sb="8" eb="10">
      <t>ショド</t>
    </rPh>
    <rPh sb="10" eb="12">
      <t>セツビ</t>
    </rPh>
    <phoneticPr fontId="2"/>
  </si>
  <si>
    <t>人工呼吸器及び付帯する備品</t>
    <rPh sb="0" eb="5">
      <t>ジンコウコキュウキ</t>
    </rPh>
    <rPh sb="5" eb="6">
      <t>オヨ</t>
    </rPh>
    <rPh sb="7" eb="9">
      <t>フタイ</t>
    </rPh>
    <rPh sb="11" eb="13">
      <t>ビヒン</t>
    </rPh>
    <phoneticPr fontId="2"/>
  </si>
  <si>
    <t>個人防護具</t>
    <rPh sb="0" eb="2">
      <t>コジン</t>
    </rPh>
    <rPh sb="2" eb="4">
      <t>ボウゴ</t>
    </rPh>
    <rPh sb="4" eb="5">
      <t>グ</t>
    </rPh>
    <phoneticPr fontId="2"/>
  </si>
  <si>
    <t>簡易陰圧装置</t>
    <rPh sb="0" eb="2">
      <t>カンイ</t>
    </rPh>
    <rPh sb="2" eb="4">
      <t>インアツ</t>
    </rPh>
    <rPh sb="4" eb="6">
      <t>ソウチ</t>
    </rPh>
    <phoneticPr fontId="2"/>
  </si>
  <si>
    <t>簡易ベッド</t>
    <rPh sb="0" eb="2">
      <t>カンイ</t>
    </rPh>
    <phoneticPr fontId="2"/>
  </si>
  <si>
    <t>簡易病室及び付帯する備品</t>
    <rPh sb="0" eb="2">
      <t>カンイ</t>
    </rPh>
    <rPh sb="2" eb="4">
      <t>ビョウシツ</t>
    </rPh>
    <rPh sb="4" eb="5">
      <t>オヨ</t>
    </rPh>
    <rPh sb="6" eb="8">
      <t>フタイ</t>
    </rPh>
    <rPh sb="10" eb="12">
      <t>ビヒン</t>
    </rPh>
    <phoneticPr fontId="2"/>
  </si>
  <si>
    <t>備考</t>
    <rPh sb="0" eb="2">
      <t>ビコウ</t>
    </rPh>
    <phoneticPr fontId="2"/>
  </si>
  <si>
    <t>個人防護具</t>
    <rPh sb="0" eb="5">
      <t>コジンボウゴグ</t>
    </rPh>
    <phoneticPr fontId="2"/>
  </si>
  <si>
    <t>簡易診療室及び付帯する備品</t>
    <rPh sb="0" eb="2">
      <t>カンイ</t>
    </rPh>
    <rPh sb="2" eb="4">
      <t>シンリョウ</t>
    </rPh>
    <rPh sb="4" eb="5">
      <t>シツ</t>
    </rPh>
    <rPh sb="5" eb="6">
      <t>オヨ</t>
    </rPh>
    <rPh sb="7" eb="9">
      <t>フタイ</t>
    </rPh>
    <rPh sb="11" eb="13">
      <t>ビヒン</t>
    </rPh>
    <phoneticPr fontId="2"/>
  </si>
  <si>
    <t>次世代シークエンサー</t>
    <rPh sb="0" eb="3">
      <t>ジセダイ</t>
    </rPh>
    <phoneticPr fontId="2"/>
  </si>
  <si>
    <t>等温遺伝子増幅装置</t>
    <rPh sb="0" eb="5">
      <t>トウオンイデンシ</t>
    </rPh>
    <rPh sb="5" eb="9">
      <t>ゾウフクソウチ</t>
    </rPh>
    <phoneticPr fontId="2"/>
  </si>
  <si>
    <t>対象経費</t>
    <rPh sb="0" eb="4">
      <t>タイショウケイヒ</t>
    </rPh>
    <phoneticPr fontId="2"/>
  </si>
  <si>
    <t>１食</t>
    <rPh sb="1" eb="2">
      <t>ショク</t>
    </rPh>
    <phoneticPr fontId="2"/>
  </si>
  <si>
    <t>１日</t>
    <rPh sb="1" eb="2">
      <t>ニチ</t>
    </rPh>
    <phoneticPr fontId="2"/>
  </si>
  <si>
    <t>事業区分</t>
    <rPh sb="0" eb="2">
      <t>ジギョウ</t>
    </rPh>
    <rPh sb="2" eb="4">
      <t>クブン</t>
    </rPh>
    <phoneticPr fontId="3"/>
  </si>
  <si>
    <t>公費補助額</t>
    <rPh sb="0" eb="2">
      <t>コウヒ</t>
    </rPh>
    <phoneticPr fontId="3"/>
  </si>
  <si>
    <t>積算内訳</t>
    <rPh sb="0" eb="2">
      <t>セキサン</t>
    </rPh>
    <rPh sb="2" eb="4">
      <t>ウチワケ</t>
    </rPh>
    <phoneticPr fontId="2"/>
  </si>
  <si>
    <t>医師</t>
    <rPh sb="0" eb="2">
      <t>イシ</t>
    </rPh>
    <phoneticPr fontId="2"/>
  </si>
  <si>
    <t>選定額</t>
    <rPh sb="0" eb="3">
      <t>センテイガク</t>
    </rPh>
    <phoneticPr fontId="3"/>
  </si>
  <si>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2"/>
  </si>
  <si>
    <t>会議費</t>
    <rPh sb="0" eb="3">
      <t>カイギヒ</t>
    </rPh>
    <phoneticPr fontId="2"/>
  </si>
  <si>
    <t>旅費</t>
    <rPh sb="0" eb="2">
      <t>リョヒ</t>
    </rPh>
    <phoneticPr fontId="2"/>
  </si>
  <si>
    <t>需用費</t>
    <rPh sb="0" eb="3">
      <t>ジュヨウヒ</t>
    </rPh>
    <phoneticPr fontId="2"/>
  </si>
  <si>
    <t>消耗品費</t>
    <rPh sb="0" eb="3">
      <t>ショウモウヒン</t>
    </rPh>
    <rPh sb="3" eb="4">
      <t>ヒ</t>
    </rPh>
    <phoneticPr fontId="2"/>
  </si>
  <si>
    <t>印刷製本費</t>
    <rPh sb="0" eb="2">
      <t>インサツ</t>
    </rPh>
    <rPh sb="2" eb="4">
      <t>セイホン</t>
    </rPh>
    <rPh sb="4" eb="5">
      <t>ヒ</t>
    </rPh>
    <phoneticPr fontId="2"/>
  </si>
  <si>
    <t>材料費</t>
    <rPh sb="0" eb="3">
      <t>ザイリョウヒ</t>
    </rPh>
    <phoneticPr fontId="2"/>
  </si>
  <si>
    <t>光熱水費</t>
    <rPh sb="0" eb="4">
      <t>コウネツスイヒ</t>
    </rPh>
    <phoneticPr fontId="2"/>
  </si>
  <si>
    <t>燃料費</t>
    <rPh sb="0" eb="3">
      <t>ネンリョウヒ</t>
    </rPh>
    <phoneticPr fontId="2"/>
  </si>
  <si>
    <t>修繕料</t>
    <rPh sb="0" eb="2">
      <t>シュウゼン</t>
    </rPh>
    <rPh sb="2" eb="3">
      <t>リョウ</t>
    </rPh>
    <phoneticPr fontId="2"/>
  </si>
  <si>
    <t>役務費</t>
    <rPh sb="0" eb="3">
      <t>エキムヒ</t>
    </rPh>
    <phoneticPr fontId="2"/>
  </si>
  <si>
    <t>通信運搬費</t>
    <rPh sb="0" eb="2">
      <t>ツウシン</t>
    </rPh>
    <rPh sb="2" eb="4">
      <t>ウンパン</t>
    </rPh>
    <rPh sb="4" eb="5">
      <t>ヒ</t>
    </rPh>
    <phoneticPr fontId="2"/>
  </si>
  <si>
    <t>手数料</t>
    <rPh sb="0" eb="3">
      <t>テスウリョウ</t>
    </rPh>
    <phoneticPr fontId="2"/>
  </si>
  <si>
    <t>保険料</t>
    <rPh sb="0" eb="3">
      <t>ホケンリョウ</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</si>
  <si>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</si>
  <si>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</si>
  <si>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</si>
  <si>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補助及び交付金</t>
    <rPh sb="0" eb="2">
      <t>ホジョ</t>
    </rPh>
    <rPh sb="2" eb="3">
      <t>オヨ</t>
    </rPh>
    <rPh sb="4" eb="7">
      <t>コウフキン</t>
    </rPh>
    <phoneticPr fontId="2"/>
  </si>
  <si>
    <t>食　費</t>
    <rPh sb="0" eb="1">
      <t>ショク</t>
    </rPh>
    <rPh sb="2" eb="3">
      <t>ヒ</t>
    </rPh>
    <phoneticPr fontId="2"/>
  </si>
  <si>
    <t>対象経費</t>
    <rPh sb="0" eb="2">
      <t>タイショウ</t>
    </rPh>
    <rPh sb="2" eb="4">
      <t>ケイヒ</t>
    </rPh>
    <phoneticPr fontId="2"/>
  </si>
  <si>
    <t>従事者数</t>
    <rPh sb="0" eb="3">
      <t>ジュウジシャ</t>
    </rPh>
    <rPh sb="3" eb="4">
      <t>スウ</t>
    </rPh>
    <phoneticPr fontId="2"/>
  </si>
  <si>
    <t>延べ時間数</t>
    <rPh sb="0" eb="1">
      <t>ノ</t>
    </rPh>
    <rPh sb="2" eb="4">
      <t>ジカン</t>
    </rPh>
    <rPh sb="4" eb="5">
      <t>スウ</t>
    </rPh>
    <phoneticPr fontId="2"/>
  </si>
  <si>
    <t>医師以外の医療従事者</t>
    <rPh sb="0" eb="2">
      <t>イシ</t>
    </rPh>
    <rPh sb="2" eb="4">
      <t>イガイ</t>
    </rPh>
    <rPh sb="5" eb="7">
      <t>イリョウ</t>
    </rPh>
    <rPh sb="7" eb="10">
      <t>ジュウジシャ</t>
    </rPh>
    <phoneticPr fontId="2"/>
  </si>
  <si>
    <t>有料施設等（会議室、レストラン等）</t>
    <rPh sb="0" eb="2">
      <t>ユウリョウ</t>
    </rPh>
    <rPh sb="2" eb="4">
      <t>シセツ</t>
    </rPh>
    <rPh sb="4" eb="5">
      <t>トウ</t>
    </rPh>
    <rPh sb="6" eb="9">
      <t>カイギシツ</t>
    </rPh>
    <rPh sb="15" eb="16">
      <t>トウ</t>
    </rPh>
    <phoneticPr fontId="2"/>
  </si>
  <si>
    <t>宿泊施設借上に係る室料</t>
    <rPh sb="0" eb="2">
      <t>シュクハク</t>
    </rPh>
    <rPh sb="2" eb="4">
      <t>シセツ</t>
    </rPh>
    <rPh sb="4" eb="6">
      <t>カリア</t>
    </rPh>
    <rPh sb="7" eb="8">
      <t>カカ</t>
    </rPh>
    <rPh sb="9" eb="10">
      <t>シツ</t>
    </rPh>
    <rPh sb="10" eb="11">
      <t>リョウ</t>
    </rPh>
    <phoneticPr fontId="2"/>
  </si>
  <si>
    <t>リアルタイムＰＣＲ装置</t>
    <rPh sb="9" eb="11">
      <t>ソウチ</t>
    </rPh>
    <phoneticPr fontId="2"/>
  </si>
  <si>
    <t>新型コロナウイルス感染症を疑う患者受入れのための救急・周産期・小児医療体制確保事業</t>
    <rPh sb="0" eb="2">
      <t>シンガタ</t>
    </rPh>
    <rPh sb="9" eb="12">
      <t>カンセンショウ</t>
    </rPh>
    <rPh sb="13" eb="14">
      <t>ウタガ</t>
    </rPh>
    <rPh sb="15" eb="17">
      <t>カンジャ</t>
    </rPh>
    <rPh sb="17" eb="19">
      <t>ウケイ</t>
    </rPh>
    <rPh sb="24" eb="26">
      <t>キュウキュウ</t>
    </rPh>
    <rPh sb="27" eb="30">
      <t>シュウサンキ</t>
    </rPh>
    <rPh sb="31" eb="33">
      <t>ショウニ</t>
    </rPh>
    <rPh sb="33" eb="35">
      <t>イリョウ</t>
    </rPh>
    <rPh sb="35" eb="37">
      <t>タイセイ</t>
    </rPh>
    <rPh sb="37" eb="39">
      <t>カクホ</t>
    </rPh>
    <rPh sb="39" eb="41">
      <t>ジギョウ</t>
    </rPh>
    <phoneticPr fontId="2"/>
  </si>
  <si>
    <t>簡易診療室及び付帯する備品</t>
    <rPh sb="0" eb="2">
      <t>カンイ</t>
    </rPh>
    <rPh sb="2" eb="5">
      <t>シンリョウシツ</t>
    </rPh>
    <rPh sb="5" eb="6">
      <t>オヨ</t>
    </rPh>
    <rPh sb="7" eb="9">
      <t>フタイ</t>
    </rPh>
    <rPh sb="11" eb="13">
      <t>ビヒン</t>
    </rPh>
    <phoneticPr fontId="2"/>
  </si>
  <si>
    <t>消毒経費</t>
    <rPh sb="0" eb="2">
      <t>ショウドク</t>
    </rPh>
    <rPh sb="2" eb="4">
      <t>ケイヒ</t>
    </rPh>
    <phoneticPr fontId="2"/>
  </si>
  <si>
    <t>疑い患者の診療に要する備品
（救急医療を担う医療機関）</t>
    <rPh sb="0" eb="1">
      <t>ウタガ</t>
    </rPh>
    <rPh sb="2" eb="4">
      <t>カンジャ</t>
    </rPh>
    <rPh sb="5" eb="7">
      <t>シンリョウ</t>
    </rPh>
    <rPh sb="8" eb="9">
      <t>ヨウ</t>
    </rPh>
    <rPh sb="11" eb="13">
      <t>ビヒン</t>
    </rPh>
    <rPh sb="15" eb="17">
      <t>キュウキュウ</t>
    </rPh>
    <rPh sb="17" eb="19">
      <t>イリョウ</t>
    </rPh>
    <rPh sb="20" eb="21">
      <t>ニナ</t>
    </rPh>
    <rPh sb="22" eb="24">
      <t>イリョウ</t>
    </rPh>
    <rPh sb="24" eb="26">
      <t>キカン</t>
    </rPh>
    <phoneticPr fontId="2"/>
  </si>
  <si>
    <t>疑い患者に使用する保育器
（周産期医療又は小児医療を担う医療機関）</t>
    <rPh sb="0" eb="1">
      <t>ウタガ</t>
    </rPh>
    <rPh sb="2" eb="4">
      <t>カンジャ</t>
    </rPh>
    <rPh sb="5" eb="7">
      <t>シヨウ</t>
    </rPh>
    <rPh sb="9" eb="12">
      <t>ホイクキ</t>
    </rPh>
    <rPh sb="14" eb="17">
      <t>シュウサンキ</t>
    </rPh>
    <rPh sb="17" eb="19">
      <t>イリョウ</t>
    </rPh>
    <rPh sb="19" eb="20">
      <t>マタ</t>
    </rPh>
    <rPh sb="21" eb="23">
      <t>ショウニ</t>
    </rPh>
    <rPh sb="23" eb="25">
      <t>イリョウ</t>
    </rPh>
    <rPh sb="26" eb="27">
      <t>ニナ</t>
    </rPh>
    <rPh sb="28" eb="30">
      <t>イリョウ</t>
    </rPh>
    <rPh sb="30" eb="32">
      <t>キカン</t>
    </rPh>
    <phoneticPr fontId="2"/>
  </si>
  <si>
    <t>①設備整備等事業</t>
    <rPh sb="1" eb="3">
      <t>セツビ</t>
    </rPh>
    <rPh sb="3" eb="5">
      <t>セイビ</t>
    </rPh>
    <rPh sb="5" eb="6">
      <t>トウ</t>
    </rPh>
    <rPh sb="6" eb="8">
      <t>ジギョウ</t>
    </rPh>
    <phoneticPr fontId="2"/>
  </si>
  <si>
    <t>事業概要</t>
    <rPh sb="0" eb="2">
      <t>ジギョウ</t>
    </rPh>
    <rPh sb="2" eb="4">
      <t>ガイヨウ</t>
    </rPh>
    <phoneticPr fontId="3"/>
  </si>
  <si>
    <t>総事業費</t>
    <rPh sb="0" eb="1">
      <t>ソウ</t>
    </rPh>
    <rPh sb="1" eb="4">
      <t>ジギョウヒ</t>
    </rPh>
    <phoneticPr fontId="3"/>
  </si>
  <si>
    <t>うち国庫交付額</t>
    <rPh sb="2" eb="4">
      <t>コッコ</t>
    </rPh>
    <rPh sb="4" eb="6">
      <t>コウフ</t>
    </rPh>
    <rPh sb="6" eb="7">
      <t>ガク</t>
    </rPh>
    <phoneticPr fontId="3"/>
  </si>
  <si>
    <t>合計</t>
    <rPh sb="0" eb="2">
      <t>ゴウケイ</t>
    </rPh>
    <phoneticPr fontId="3"/>
  </si>
  <si>
    <t>薬剤師</t>
    <rPh sb="0" eb="3">
      <t>ヤクザイシ</t>
    </rPh>
    <phoneticPr fontId="2"/>
  </si>
  <si>
    <t>消毒費用等</t>
    <rPh sb="0" eb="2">
      <t>ショウドク</t>
    </rPh>
    <rPh sb="2" eb="4">
      <t>ヒヨウ</t>
    </rPh>
    <rPh sb="4" eb="5">
      <t>トウ</t>
    </rPh>
    <phoneticPr fontId="2"/>
  </si>
  <si>
    <t>超音波画像診断装置</t>
    <rPh sb="0" eb="3">
      <t>チョウオンパ</t>
    </rPh>
    <rPh sb="3" eb="5">
      <t>ガゾウ</t>
    </rPh>
    <rPh sb="5" eb="7">
      <t>シンダン</t>
    </rPh>
    <rPh sb="7" eb="9">
      <t>ソウチ</t>
    </rPh>
    <phoneticPr fontId="2"/>
  </si>
  <si>
    <t>血液浄化装置</t>
    <rPh sb="0" eb="2">
      <t>ケツエキ</t>
    </rPh>
    <rPh sb="2" eb="4">
      <t>ジョウカ</t>
    </rPh>
    <rPh sb="4" eb="6">
      <t>ソウチ</t>
    </rPh>
    <phoneticPr fontId="2"/>
  </si>
  <si>
    <t>気管支鏡</t>
    <rPh sb="0" eb="2">
      <t>キカン</t>
    </rPh>
    <phoneticPr fontId="2"/>
  </si>
  <si>
    <t>ＣＴ撮影装置等
（画像診断支援プログラム含む）</t>
    <rPh sb="2" eb="4">
      <t>サツエイ</t>
    </rPh>
    <rPh sb="4" eb="6">
      <t>ソウチ</t>
    </rPh>
    <rPh sb="6" eb="7">
      <t>トウ</t>
    </rPh>
    <rPh sb="9" eb="11">
      <t>ガゾウ</t>
    </rPh>
    <rPh sb="11" eb="13">
      <t>シンダン</t>
    </rPh>
    <rPh sb="13" eb="15">
      <t>シエン</t>
    </rPh>
    <rPh sb="20" eb="21">
      <t>フク</t>
    </rPh>
    <phoneticPr fontId="2"/>
  </si>
  <si>
    <t>生体情報モニタ</t>
    <rPh sb="0" eb="2">
      <t>セイタイ</t>
    </rPh>
    <rPh sb="2" eb="4">
      <t>ジョウホウ</t>
    </rPh>
    <phoneticPr fontId="2"/>
  </si>
  <si>
    <t>分娩監視装置</t>
    <rPh sb="0" eb="2">
      <t>ブンベン</t>
    </rPh>
    <rPh sb="2" eb="4">
      <t>カンシ</t>
    </rPh>
    <rPh sb="4" eb="6">
      <t>ソウチ</t>
    </rPh>
    <phoneticPr fontId="2"/>
  </si>
  <si>
    <t>新生児モニタ</t>
    <rPh sb="0" eb="3">
      <t>シンセイジ</t>
    </rPh>
    <phoneticPr fontId="2"/>
  </si>
  <si>
    <t>①医療チーム派遣経費</t>
    <rPh sb="1" eb="3">
      <t>イリョウ</t>
    </rPh>
    <rPh sb="6" eb="8">
      <t>ハケン</t>
    </rPh>
    <rPh sb="8" eb="10">
      <t>ケイヒ</t>
    </rPh>
    <phoneticPr fontId="2"/>
  </si>
  <si>
    <t>業務調整員</t>
    <rPh sb="0" eb="2">
      <t>ギョウム</t>
    </rPh>
    <rPh sb="2" eb="4">
      <t>チョウセイ</t>
    </rPh>
    <rPh sb="4" eb="5">
      <t>イン</t>
    </rPh>
    <phoneticPr fontId="2"/>
  </si>
  <si>
    <t>②医療チーム活動費</t>
    <rPh sb="1" eb="3">
      <t>イリョウ</t>
    </rPh>
    <rPh sb="6" eb="8">
      <t>カツドウ</t>
    </rPh>
    <rPh sb="8" eb="9">
      <t>ヒ</t>
    </rPh>
    <phoneticPr fontId="2"/>
  </si>
  <si>
    <t>別紙１</t>
    <rPh sb="0" eb="2">
      <t>ベッシ</t>
    </rPh>
    <phoneticPr fontId="3"/>
  </si>
  <si>
    <t>(F)</t>
    <phoneticPr fontId="2"/>
  </si>
  <si>
    <t>（B)</t>
    <phoneticPr fontId="3"/>
  </si>
  <si>
    <t>（A)</t>
    <phoneticPr fontId="3"/>
  </si>
  <si>
    <t>増減額</t>
    <rPh sb="0" eb="3">
      <t>ゾウゲンガク</t>
    </rPh>
    <phoneticPr fontId="2"/>
  </si>
  <si>
    <t>既交付決定額</t>
    <rPh sb="0" eb="1">
      <t>スデ</t>
    </rPh>
    <rPh sb="1" eb="6">
      <t>コウフケッテイガク</t>
    </rPh>
    <phoneticPr fontId="2"/>
  </si>
  <si>
    <t>別紙２</t>
    <rPh sb="0" eb="2">
      <t>ベッシ</t>
    </rPh>
    <phoneticPr fontId="3"/>
  </si>
  <si>
    <t>別紙４（１）</t>
    <rPh sb="0" eb="2">
      <t>ベッシ</t>
    </rPh>
    <phoneticPr fontId="2"/>
  </si>
  <si>
    <t>対象経費支出予定額</t>
    <phoneticPr fontId="2"/>
  </si>
  <si>
    <t>新型コロナウイルス感染症対策事業</t>
    <phoneticPr fontId="2"/>
  </si>
  <si>
    <t>別紙４（２）</t>
    <rPh sb="0" eb="2">
      <t>ベッシ</t>
    </rPh>
    <phoneticPr fontId="2"/>
  </si>
  <si>
    <t>Ⅱ　添付書類</t>
  </si>
  <si>
    <t>計</t>
    <rPh sb="0" eb="1">
      <t>ケイ</t>
    </rPh>
    <phoneticPr fontId="14"/>
  </si>
  <si>
    <t>寄付金その他</t>
    <rPh sb="0" eb="3">
      <t>キフキン</t>
    </rPh>
    <rPh sb="5" eb="6">
      <t>ホカ</t>
    </rPh>
    <phoneticPr fontId="14"/>
  </si>
  <si>
    <t>起債</t>
    <rPh sb="0" eb="2">
      <t>キサイ</t>
    </rPh>
    <phoneticPr fontId="14"/>
  </si>
  <si>
    <t>一般財源</t>
    <rPh sb="0" eb="2">
      <t>イッパン</t>
    </rPh>
    <rPh sb="2" eb="4">
      <t>ザイゲン</t>
    </rPh>
    <phoneticPr fontId="14"/>
  </si>
  <si>
    <t>県等費補助</t>
    <rPh sb="0" eb="1">
      <t>ケン</t>
    </rPh>
    <rPh sb="1" eb="2">
      <t>トウ</t>
    </rPh>
    <rPh sb="2" eb="3">
      <t>ヒ</t>
    </rPh>
    <rPh sb="3" eb="5">
      <t>ホジョ</t>
    </rPh>
    <phoneticPr fontId="14"/>
  </si>
  <si>
    <t>国庫補助</t>
    <rPh sb="0" eb="2">
      <t>コッコ</t>
    </rPh>
    <rPh sb="2" eb="4">
      <t>ホジョ</t>
    </rPh>
    <phoneticPr fontId="14"/>
  </si>
  <si>
    <t>（歳出）</t>
    <rPh sb="1" eb="3">
      <t>サイシュツ</t>
    </rPh>
    <phoneticPr fontId="14"/>
  </si>
  <si>
    <t>（歳入）</t>
    <rPh sb="1" eb="3">
      <t>サイニュウ</t>
    </rPh>
    <phoneticPr fontId="14"/>
  </si>
  <si>
    <t>（千円）</t>
    <rPh sb="1" eb="3">
      <t>センエン</t>
    </rPh>
    <phoneticPr fontId="14"/>
  </si>
  <si>
    <t>事業費（総額）</t>
    <rPh sb="0" eb="3">
      <t>ジギョウヒ</t>
    </rPh>
    <rPh sb="4" eb="6">
      <t>ソウガク</t>
    </rPh>
    <phoneticPr fontId="14"/>
  </si>
  <si>
    <t>内訳</t>
    <rPh sb="0" eb="2">
      <t>ウチワケ</t>
    </rPh>
    <phoneticPr fontId="14"/>
  </si>
  <si>
    <t>名称</t>
    <rPh sb="0" eb="2">
      <t>メイショウ</t>
    </rPh>
    <phoneticPr fontId="14"/>
  </si>
  <si>
    <t>（円）</t>
    <rPh sb="1" eb="2">
      <t>エン</t>
    </rPh>
    <phoneticPr fontId="14"/>
  </si>
  <si>
    <t xml:space="preserve">      </t>
  </si>
  <si>
    <t>Ⅰ　事業計画</t>
    <rPh sb="2" eb="4">
      <t>ジギョウ</t>
    </rPh>
    <phoneticPr fontId="2"/>
  </si>
  <si>
    <t>事業区分</t>
    <rPh sb="0" eb="2">
      <t>ジギョウ</t>
    </rPh>
    <rPh sb="2" eb="4">
      <t>クブン</t>
    </rPh>
    <phoneticPr fontId="2"/>
  </si>
  <si>
    <t xml:space="preserve">代表者名 </t>
    <phoneticPr fontId="14"/>
  </si>
  <si>
    <t>事業者名</t>
    <rPh sb="0" eb="2">
      <t>ジギョウ</t>
    </rPh>
    <rPh sb="2" eb="3">
      <t>シャ</t>
    </rPh>
    <rPh sb="3" eb="4">
      <t>メイ</t>
    </rPh>
    <phoneticPr fontId="2"/>
  </si>
  <si>
    <t xml:space="preserve">                                        </t>
  </si>
  <si>
    <t>別紙３</t>
    <rPh sb="0" eb="2">
      <t>ベッシ</t>
    </rPh>
    <phoneticPr fontId="14"/>
  </si>
  <si>
    <t>対象経費支出予定額</t>
    <rPh sb="0" eb="4">
      <t>タイショウケイヒ</t>
    </rPh>
    <rPh sb="4" eb="6">
      <t>シシュツ</t>
    </rPh>
    <rPh sb="6" eb="8">
      <t>ヨテイ</t>
    </rPh>
    <rPh sb="8" eb="9">
      <t>ガク</t>
    </rPh>
    <phoneticPr fontId="2"/>
  </si>
  <si>
    <t>別紙４（３）</t>
    <rPh sb="0" eb="2">
      <t>ベッシ</t>
    </rPh>
    <phoneticPr fontId="2"/>
  </si>
  <si>
    <t>別紙４（４）</t>
    <rPh sb="0" eb="2">
      <t>ベッシ</t>
    </rPh>
    <phoneticPr fontId="2"/>
  </si>
  <si>
    <t>別紙４（５）</t>
    <rPh sb="0" eb="2">
      <t>ベッシ</t>
    </rPh>
    <phoneticPr fontId="2"/>
  </si>
  <si>
    <t>別紙４（６）</t>
    <rPh sb="0" eb="2">
      <t>ベッシ</t>
    </rPh>
    <phoneticPr fontId="2"/>
  </si>
  <si>
    <t>対象経費支出予定額</t>
    <phoneticPr fontId="2"/>
  </si>
  <si>
    <t>別紙４（７）</t>
    <rPh sb="0" eb="2">
      <t>ベッシ</t>
    </rPh>
    <phoneticPr fontId="2"/>
  </si>
  <si>
    <t>別紙４（10）</t>
    <rPh sb="0" eb="2">
      <t>ベッシ</t>
    </rPh>
    <phoneticPr fontId="2"/>
  </si>
  <si>
    <t>対象経費支出予定額</t>
    <phoneticPr fontId="2"/>
  </si>
  <si>
    <t>別紙４（11）</t>
    <rPh sb="0" eb="2">
      <t>ベッシ</t>
    </rPh>
    <phoneticPr fontId="2"/>
  </si>
  <si>
    <t>別紙４（12）</t>
    <rPh sb="0" eb="2">
      <t>ベッシ</t>
    </rPh>
    <phoneticPr fontId="2"/>
  </si>
  <si>
    <t>別紙４（13）</t>
    <rPh sb="0" eb="2">
      <t>ベッシ</t>
    </rPh>
    <phoneticPr fontId="2"/>
  </si>
  <si>
    <t>小　計②</t>
    <rPh sb="0" eb="1">
      <t>ショウ</t>
    </rPh>
    <rPh sb="2" eb="3">
      <t>ケイ</t>
    </rPh>
    <phoneticPr fontId="2"/>
  </si>
  <si>
    <t>小　計①</t>
    <rPh sb="0" eb="1">
      <t>ショウ</t>
    </rPh>
    <rPh sb="2" eb="3">
      <t>ケイ</t>
    </rPh>
    <phoneticPr fontId="2"/>
  </si>
  <si>
    <t>小計①</t>
    <rPh sb="0" eb="2">
      <t>ショウケイ</t>
    </rPh>
    <phoneticPr fontId="2"/>
  </si>
  <si>
    <t>小計②</t>
    <rPh sb="0" eb="2">
      <t>ショウケイ</t>
    </rPh>
    <phoneticPr fontId="2"/>
  </si>
  <si>
    <t>必要理由（経緯、問題点等についても整理し、記載すること。）</t>
    <phoneticPr fontId="14"/>
  </si>
  <si>
    <t>事業の内容</t>
    <rPh sb="0" eb="2">
      <t>ジギョウ</t>
    </rPh>
    <phoneticPr fontId="14"/>
  </si>
  <si>
    <t>事　業　費</t>
    <phoneticPr fontId="14"/>
  </si>
  <si>
    <t>予算書（又は見込書）抄本</t>
    <phoneticPr fontId="2"/>
  </si>
  <si>
    <t>カタログ及び見積書</t>
    <phoneticPr fontId="2"/>
  </si>
  <si>
    <r>
      <t>その他参考となる書類</t>
    </r>
    <r>
      <rPr>
        <sz val="11"/>
        <color rgb="FF000000"/>
        <rFont val="ＭＳ 明朝"/>
        <family val="1"/>
        <charset val="128"/>
      </rPr>
      <t>（パーティション及び空気清浄機の場合は設置場所の図面）</t>
    </r>
    <rPh sb="18" eb="19">
      <t>オヨ</t>
    </rPh>
    <rPh sb="20" eb="22">
      <t>クウキ</t>
    </rPh>
    <rPh sb="22" eb="25">
      <t>セイジョウキ</t>
    </rPh>
    <rPh sb="26" eb="28">
      <t>バアイ</t>
    </rPh>
    <rPh sb="29" eb="31">
      <t>セッチ</t>
    </rPh>
    <rPh sb="31" eb="33">
      <t>バショ</t>
    </rPh>
    <rPh sb="34" eb="36">
      <t>ズメン</t>
    </rPh>
    <phoneticPr fontId="14"/>
  </si>
  <si>
    <t>神奈川県新型コロナウイルス感染症緊急包括支援補助金（医療分）に関する事業実施計画</t>
    <rPh sb="0" eb="4">
      <t>カナガワケン</t>
    </rPh>
    <rPh sb="22" eb="25">
      <t>ホジョキン</t>
    </rPh>
    <rPh sb="26" eb="28">
      <t>イリョウ</t>
    </rPh>
    <rPh sb="28" eb="29">
      <t>ブン</t>
    </rPh>
    <rPh sb="34" eb="36">
      <t>ジギョウ</t>
    </rPh>
    <rPh sb="36" eb="38">
      <t>ジッシ</t>
    </rPh>
    <phoneticPr fontId="3"/>
  </si>
  <si>
    <t>事業者名：</t>
    <rPh sb="0" eb="3">
      <t>ジギョウシャ</t>
    </rPh>
    <rPh sb="3" eb="4">
      <t>メイ</t>
    </rPh>
    <phoneticPr fontId="2"/>
  </si>
  <si>
    <t>（C)=（A)-(B)</t>
    <phoneticPr fontId="3"/>
  </si>
  <si>
    <t>（D)</t>
    <phoneticPr fontId="2"/>
  </si>
  <si>
    <t>別紙２_選定額　(D)</t>
    <rPh sb="0" eb="2">
      <t>ベッシ</t>
    </rPh>
    <phoneticPr fontId="2"/>
  </si>
  <si>
    <t>計</t>
    <rPh sb="0" eb="1">
      <t>ケイ</t>
    </rPh>
    <phoneticPr fontId="2"/>
  </si>
  <si>
    <t>（1）</t>
    <phoneticPr fontId="2"/>
  </si>
  <si>
    <t>（2）</t>
    <phoneticPr fontId="2"/>
  </si>
  <si>
    <t>（3）</t>
  </si>
  <si>
    <t>（4）</t>
  </si>
  <si>
    <t>（5）</t>
  </si>
  <si>
    <t>（6）</t>
  </si>
  <si>
    <t>（7）</t>
  </si>
  <si>
    <t>（8）</t>
  </si>
  <si>
    <t>（3）</t>
    <phoneticPr fontId="2"/>
  </si>
  <si>
    <t>対象経費支出予定額</t>
    <phoneticPr fontId="2"/>
  </si>
  <si>
    <t>延べ
借り上げ日数</t>
    <rPh sb="0" eb="1">
      <t>ノ</t>
    </rPh>
    <rPh sb="3" eb="4">
      <t>カ</t>
    </rPh>
    <rPh sb="5" eb="6">
      <t>ア</t>
    </rPh>
    <rPh sb="7" eb="9">
      <t>ニッスウ</t>
    </rPh>
    <phoneticPr fontId="2"/>
  </si>
  <si>
    <t>体外式膜型人工肺
及び付帯する備品</t>
    <rPh sb="0" eb="4">
      <t>タイガイシキマク</t>
    </rPh>
    <rPh sb="4" eb="5">
      <t>ガタ</t>
    </rPh>
    <rPh sb="5" eb="7">
      <t>ジンコウ</t>
    </rPh>
    <rPh sb="7" eb="8">
      <t>ハイ</t>
    </rPh>
    <rPh sb="9" eb="10">
      <t>オヨ</t>
    </rPh>
    <rPh sb="11" eb="13">
      <t>フタイ</t>
    </rPh>
    <rPh sb="15" eb="17">
      <t>ビヒン</t>
    </rPh>
    <phoneticPr fontId="2"/>
  </si>
  <si>
    <t>※購入額の1/2を補助</t>
    <rPh sb="1" eb="3">
      <t>コウニュウ</t>
    </rPh>
    <rPh sb="3" eb="4">
      <t>ガク</t>
    </rPh>
    <rPh sb="9" eb="11">
      <t>ホジョ</t>
    </rPh>
    <phoneticPr fontId="2"/>
  </si>
  <si>
    <t>事業費</t>
    <rPh sb="0" eb="3">
      <t>ジギョウヒ</t>
    </rPh>
    <phoneticPr fontId="14"/>
  </si>
  <si>
    <t>変更申請時</t>
    <rPh sb="0" eb="2">
      <t>ヘンコウ</t>
    </rPh>
    <rPh sb="2" eb="5">
      <t>シンセイジ</t>
    </rPh>
    <phoneticPr fontId="2"/>
  </si>
  <si>
    <t>※宿泊施設借上に係る室料、有料施設等を除く</t>
    <phoneticPr fontId="2"/>
  </si>
  <si>
    <t>賃金・報酬・謝金</t>
    <rPh sb="0" eb="2">
      <t>チンギン</t>
    </rPh>
    <rPh sb="3" eb="5">
      <t>ホウシュウ</t>
    </rPh>
    <rPh sb="6" eb="8">
      <t>シャキン</t>
    </rPh>
    <phoneticPr fontId="2"/>
  </si>
  <si>
    <t>対象経費</t>
    <rPh sb="0" eb="2">
      <t>タイショウ</t>
    </rPh>
    <rPh sb="2" eb="4">
      <t>ケイヒ</t>
    </rPh>
    <phoneticPr fontId="2"/>
  </si>
  <si>
    <t>（a or b）</t>
  </si>
  <si>
    <t>別紙２_総事業費(A)
別紙２_選定額　(D)</t>
    <rPh sb="0" eb="2">
      <t>ベッシ</t>
    </rPh>
    <rPh sb="12" eb="14">
      <t>ベッシ</t>
    </rPh>
    <phoneticPr fontId="2"/>
  </si>
  <si>
    <t>別紙２_総事業費(A)</t>
    <rPh sb="0" eb="2">
      <t>ベッシ</t>
    </rPh>
    <phoneticPr fontId="2"/>
  </si>
  <si>
    <t>円</t>
    <rPh sb="0" eb="1">
      <t>エン</t>
    </rPh>
    <phoneticPr fontId="2"/>
  </si>
  <si>
    <t>(E)=（C)or(D)</t>
    <phoneticPr fontId="3"/>
  </si>
  <si>
    <t>円</t>
    <rPh sb="0" eb="1">
      <t>エン</t>
    </rPh>
    <phoneticPr fontId="2"/>
  </si>
  <si>
    <t>ＨＥＰＡフィルター付きパーテーション</t>
    <rPh sb="9" eb="10">
      <t>ツ</t>
    </rPh>
    <phoneticPr fontId="2"/>
  </si>
  <si>
    <t>ＨＥＰＡフィルター付き
パーテーション</t>
    <rPh sb="9" eb="10">
      <t>ツ</t>
    </rPh>
    <phoneticPr fontId="2"/>
  </si>
  <si>
    <t>ＨＥＰＡフィルター付き
空気清浄機</t>
    <rPh sb="9" eb="10">
      <t>ツ</t>
    </rPh>
    <rPh sb="12" eb="17">
      <t>クウキセイジョウキ</t>
    </rPh>
    <phoneticPr fontId="2"/>
  </si>
  <si>
    <t>別紙４（14）</t>
    <rPh sb="0" eb="2">
      <t>ベッシ</t>
    </rPh>
    <phoneticPr fontId="2"/>
  </si>
  <si>
    <t>金額(円)【a】</t>
    <phoneticPr fontId="2"/>
  </si>
  <si>
    <t>金額(円)【b】</t>
    <phoneticPr fontId="2"/>
  </si>
  <si>
    <t>金額(円)【b】</t>
    <phoneticPr fontId="2"/>
  </si>
  <si>
    <t>選定額(円)</t>
    <phoneticPr fontId="2"/>
  </si>
  <si>
    <t>別紙２_選定額(円)　©</t>
    <rPh sb="0" eb="2">
      <t>ベッシ</t>
    </rPh>
    <phoneticPr fontId="2"/>
  </si>
  <si>
    <t>選定額(円)</t>
    <phoneticPr fontId="2"/>
  </si>
  <si>
    <t>単価(円)</t>
    <phoneticPr fontId="2"/>
  </si>
  <si>
    <t>単価(円)</t>
    <phoneticPr fontId="2"/>
  </si>
  <si>
    <t>単価(円)</t>
    <phoneticPr fontId="2"/>
  </si>
  <si>
    <t>添付資料
番号等</t>
    <rPh sb="0" eb="2">
      <t>テンプ</t>
    </rPh>
    <rPh sb="2" eb="4">
      <t>シリョウ</t>
    </rPh>
    <rPh sb="5" eb="7">
      <t>バンゴウ</t>
    </rPh>
    <rPh sb="7" eb="8">
      <t>トウ</t>
    </rPh>
    <phoneticPr fontId="2"/>
  </si>
  <si>
    <t>事業における
寄付金その他
収入額</t>
    <rPh sb="0" eb="2">
      <t>ジギョウ</t>
    </rPh>
    <phoneticPr fontId="3"/>
  </si>
  <si>
    <t>総事業費　</t>
  </si>
  <si>
    <t xml:space="preserve">総事業費から
寄付金その他
収入額を控除した額 </t>
    <phoneticPr fontId="2"/>
  </si>
  <si>
    <t>(千円未満切捨)円</t>
    <rPh sb="8" eb="9">
      <t>エン</t>
    </rPh>
    <phoneticPr fontId="2"/>
  </si>
  <si>
    <t>(A)</t>
    <phoneticPr fontId="2"/>
  </si>
  <si>
    <t>備考</t>
    <rPh sb="0" eb="1">
      <t>ソナエ</t>
    </rPh>
    <rPh sb="1" eb="2">
      <t>コウ</t>
    </rPh>
    <phoneticPr fontId="3"/>
  </si>
  <si>
    <t>新型コロナウイルス感染症緊急包括支援補助金（医療分）事業実施額内訳書</t>
    <rPh sb="0" eb="2">
      <t>シンガタ</t>
    </rPh>
    <rPh sb="9" eb="12">
      <t>カンセンショウ</t>
    </rPh>
    <rPh sb="12" eb="14">
      <t>キンキュウ</t>
    </rPh>
    <rPh sb="14" eb="16">
      <t>ホウカツ</t>
    </rPh>
    <rPh sb="16" eb="18">
      <t>シエン</t>
    </rPh>
    <rPh sb="18" eb="21">
      <t>ホジョキン</t>
    </rPh>
    <rPh sb="22" eb="24">
      <t>イリョウ</t>
    </rPh>
    <rPh sb="24" eb="25">
      <t>ブン</t>
    </rPh>
    <rPh sb="30" eb="31">
      <t>ガク</t>
    </rPh>
    <rPh sb="31" eb="34">
      <t>ウチワケショ</t>
    </rPh>
    <phoneticPr fontId="3"/>
  </si>
  <si>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</si>
  <si>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新型コロナウイルス感染症患者等入院医療機関設備整備事業</t>
    <rPh sb="0" eb="2">
      <t>シンガタ</t>
    </rPh>
    <rPh sb="9" eb="12">
      <t>カンセンショウ</t>
    </rPh>
    <rPh sb="12" eb="15">
      <t>カンジャトウ</t>
    </rPh>
    <rPh sb="15" eb="21">
      <t>ニュウインイリョウキカン</t>
    </rPh>
    <rPh sb="21" eb="25">
      <t>セツビセイビ</t>
    </rPh>
    <rPh sb="25" eb="27">
      <t>ジギョウ</t>
    </rPh>
    <phoneticPr fontId="1"/>
  </si>
  <si>
    <t>ＤＭＡＴ・ＤＰＡＴ等医療チーム派遣事業</t>
    <rPh sb="9" eb="10">
      <t>トウ</t>
    </rPh>
    <rPh sb="10" eb="12">
      <t>イリョウ</t>
    </rPh>
    <rPh sb="15" eb="17">
      <t>ハケン</t>
    </rPh>
    <phoneticPr fontId="1"/>
  </si>
  <si>
    <t>新型コロナウイルス感染症を疑う患者受入れのための救急・周産期・小児医療体制確保事業</t>
    <rPh sb="0" eb="2">
      <t>シンガタ</t>
    </rPh>
    <rPh sb="9" eb="12">
      <t>カンセンショウ</t>
    </rPh>
    <rPh sb="13" eb="14">
      <t>ウタガ</t>
    </rPh>
    <rPh sb="15" eb="19">
      <t>カンジャウケイ</t>
    </rPh>
    <rPh sb="24" eb="26">
      <t>キュウキュウ</t>
    </rPh>
    <rPh sb="27" eb="30">
      <t>シュウサンキ</t>
    </rPh>
    <rPh sb="31" eb="33">
      <t>ショウニ</t>
    </rPh>
    <rPh sb="33" eb="35">
      <t>イリョウ</t>
    </rPh>
    <rPh sb="35" eb="37">
      <t>タイセイ</t>
    </rPh>
    <rPh sb="37" eb="39">
      <t>カクホ</t>
    </rPh>
    <rPh sb="39" eb="41">
      <t>ジギョウ</t>
    </rPh>
    <phoneticPr fontId="1"/>
  </si>
  <si>
    <t>（14）</t>
    <phoneticPr fontId="2"/>
  </si>
  <si>
    <t>（13）</t>
    <phoneticPr fontId="2"/>
  </si>
  <si>
    <t>（12）</t>
    <phoneticPr fontId="2"/>
  </si>
  <si>
    <t>（11）</t>
    <phoneticPr fontId="2"/>
  </si>
  <si>
    <t>（10）</t>
    <phoneticPr fontId="2"/>
  </si>
  <si>
    <t>新型コロナウイルス感染症患者等入院医療機関等における外国人患者の受入れ体制確保事業</t>
    <phoneticPr fontId="2"/>
  </si>
  <si>
    <t>全自動化学発光酵素免疫測定装置</t>
    <rPh sb="0" eb="9">
      <t>ゼンジドウカガクハッコウコウソ</t>
    </rPh>
    <rPh sb="9" eb="11">
      <t>メンエキ</t>
    </rPh>
    <rPh sb="11" eb="13">
      <t>ソクテイ</t>
    </rPh>
    <rPh sb="13" eb="15">
      <t>ソウチ</t>
    </rPh>
    <phoneticPr fontId="2"/>
  </si>
  <si>
    <t>DMAT・DPAT等医療チーム派遣事業</t>
    <rPh sb="9" eb="10">
      <t>トウ</t>
    </rPh>
    <rPh sb="10" eb="12">
      <t>イリョウ</t>
    </rPh>
    <rPh sb="15" eb="17">
      <t>ハケン</t>
    </rPh>
    <rPh sb="17" eb="19">
      <t>ジギョウ</t>
    </rPh>
    <phoneticPr fontId="2"/>
  </si>
  <si>
    <t>別紙４（8）</t>
    <rPh sb="0" eb="2">
      <t>ベッシ</t>
    </rPh>
    <phoneticPr fontId="2"/>
  </si>
  <si>
    <t>医師
（重点医療機関に派遣する場合）</t>
    <rPh sb="0" eb="2">
      <t>イシ</t>
    </rPh>
    <rPh sb="4" eb="6">
      <t>ジュウテン</t>
    </rPh>
    <rPh sb="6" eb="8">
      <t>イリョウ</t>
    </rPh>
    <rPh sb="8" eb="10">
      <t>キカン</t>
    </rPh>
    <rPh sb="11" eb="13">
      <t>ハケン</t>
    </rPh>
    <rPh sb="15" eb="17">
      <t>バアイ</t>
    </rPh>
    <phoneticPr fontId="2"/>
  </si>
  <si>
    <t>薬剤師
（重点医療機関に派遣する場合）</t>
    <rPh sb="0" eb="3">
      <t>ヤクザイシ</t>
    </rPh>
    <phoneticPr fontId="2"/>
  </si>
  <si>
    <t>ＨＥＰＡフィルター付き空気清浄機
（陰圧対応可能なものに限る）</t>
    <rPh sb="9" eb="10">
      <t>ツ</t>
    </rPh>
    <rPh sb="11" eb="13">
      <t>クウキ</t>
    </rPh>
    <rPh sb="13" eb="16">
      <t>セイジョウキ</t>
    </rPh>
    <rPh sb="18" eb="20">
      <t>インアツ</t>
    </rPh>
    <rPh sb="20" eb="22">
      <t>タイオウ</t>
    </rPh>
    <rPh sb="22" eb="24">
      <t>カノウ</t>
    </rPh>
    <rPh sb="28" eb="29">
      <t>カギ</t>
    </rPh>
    <phoneticPr fontId="2"/>
  </si>
  <si>
    <t>医薬材料費</t>
    <rPh sb="0" eb="2">
      <t>イヤク</t>
    </rPh>
    <rPh sb="2" eb="5">
      <t>ザイリョウヒ</t>
    </rPh>
    <phoneticPr fontId="2"/>
  </si>
  <si>
    <t>往診等に要する経費</t>
    <rPh sb="0" eb="2">
      <t>オウシン</t>
    </rPh>
    <rPh sb="2" eb="3">
      <t>トウ</t>
    </rPh>
    <rPh sb="4" eb="5">
      <t>ヨウ</t>
    </rPh>
    <rPh sb="7" eb="9">
      <t>ケイヒ</t>
    </rPh>
    <phoneticPr fontId="2"/>
  </si>
  <si>
    <t>時間外勤務手当</t>
    <rPh sb="0" eb="2">
      <t>ジカン</t>
    </rPh>
    <rPh sb="2" eb="3">
      <t>ガイ</t>
    </rPh>
    <rPh sb="3" eb="5">
      <t>キンム</t>
    </rPh>
    <rPh sb="5" eb="7">
      <t>テアテ</t>
    </rPh>
    <phoneticPr fontId="2"/>
  </si>
  <si>
    <t>特殊勤務手当</t>
    <rPh sb="0" eb="2">
      <t>トクシュ</t>
    </rPh>
    <rPh sb="2" eb="4">
      <t>キンム</t>
    </rPh>
    <rPh sb="4" eb="6">
      <t>テアテ</t>
    </rPh>
    <phoneticPr fontId="2"/>
  </si>
  <si>
    <t>医師以外の医療従事者
（重点医療機関に派遣する場合）</t>
    <rPh sb="0" eb="2">
      <t>イシ</t>
    </rPh>
    <rPh sb="2" eb="4">
      <t>イガイ</t>
    </rPh>
    <rPh sb="5" eb="7">
      <t>イリョウ</t>
    </rPh>
    <rPh sb="7" eb="10">
      <t>ジュウジシャ</t>
    </rPh>
    <phoneticPr fontId="2"/>
  </si>
  <si>
    <t>食糧費</t>
    <rPh sb="0" eb="3">
      <t>ショクリョウヒ</t>
    </rPh>
    <phoneticPr fontId="2"/>
  </si>
  <si>
    <t>（9）</t>
    <phoneticPr fontId="2"/>
  </si>
  <si>
    <t>別紙４（9）</t>
    <rPh sb="0" eb="2">
      <t>ベッシ</t>
    </rPh>
    <phoneticPr fontId="2"/>
  </si>
  <si>
    <t>（12）</t>
    <phoneticPr fontId="2"/>
  </si>
  <si>
    <t>(G)=（E)-(F)</t>
    <phoneticPr fontId="2"/>
  </si>
  <si>
    <t>【薬局】ＨＥＰＡフィルター付空気清浄機
（陰圧対応可能なものに限る）</t>
    <rPh sb="1" eb="3">
      <t>ヤッキョク</t>
    </rPh>
    <rPh sb="13" eb="14">
      <t>ツ</t>
    </rPh>
    <rPh sb="14" eb="16">
      <t>クウキ</t>
    </rPh>
    <rPh sb="16" eb="19">
      <t>セイジョウキ</t>
    </rPh>
    <rPh sb="21" eb="23">
      <t>インアツ</t>
    </rPh>
    <rPh sb="23" eb="25">
      <t>タイオウ</t>
    </rPh>
    <rPh sb="25" eb="27">
      <t>カノウ</t>
    </rPh>
    <rPh sb="31" eb="32">
      <t>カギ</t>
    </rPh>
    <phoneticPr fontId="2"/>
  </si>
  <si>
    <t>【医療機関】ＨＥＰＡフィルター付空気清浄機（陰圧対応可能なものに限る）</t>
    <rPh sb="1" eb="3">
      <t>イリョウ</t>
    </rPh>
    <rPh sb="3" eb="5">
      <t>キカン</t>
    </rPh>
    <rPh sb="15" eb="16">
      <t>ツ</t>
    </rPh>
    <rPh sb="16" eb="18">
      <t>クウキ</t>
    </rPh>
    <rPh sb="18" eb="21">
      <t>セイジョウキ</t>
    </rPh>
    <rPh sb="22" eb="24">
      <t>インアツ</t>
    </rPh>
    <rPh sb="24" eb="26">
      <t>タイオウ</t>
    </rPh>
    <rPh sb="26" eb="28">
      <t>カノウ</t>
    </rPh>
    <rPh sb="32" eb="33">
      <t>カギ</t>
    </rPh>
    <phoneticPr fontId="2"/>
  </si>
  <si>
    <t>（15）</t>
    <phoneticPr fontId="2"/>
  </si>
  <si>
    <t>（15）</t>
    <phoneticPr fontId="2"/>
  </si>
  <si>
    <t>別紙４（15）</t>
    <rPh sb="0" eb="2">
      <t>ベッシ</t>
    </rPh>
    <phoneticPr fontId="2"/>
  </si>
  <si>
    <t>小計①</t>
    <rPh sb="0" eb="2">
      <t>ショウケイ</t>
    </rPh>
    <phoneticPr fontId="2"/>
  </si>
  <si>
    <t>(B)</t>
    <phoneticPr fontId="2"/>
  </si>
  <si>
    <t>金額(円)【b】</t>
    <phoneticPr fontId="2"/>
  </si>
  <si>
    <t>③消毒に係る経費</t>
    <rPh sb="1" eb="3">
      <t>ショウドク</t>
    </rPh>
    <rPh sb="4" eb="5">
      <t>カカ</t>
    </rPh>
    <rPh sb="6" eb="8">
      <t>ケイヒ</t>
    </rPh>
    <phoneticPr fontId="2"/>
  </si>
  <si>
    <t>令和５年度</t>
    <rPh sb="0" eb="2">
      <t>レイワ</t>
    </rPh>
    <rPh sb="3" eb="4">
      <t>ネン</t>
    </rPh>
    <rPh sb="4" eb="5">
      <t>ド</t>
    </rPh>
    <phoneticPr fontId="2"/>
  </si>
  <si>
    <t>令和５年度　神奈川県新型コロナウイルス感染症緊急包括支援補助金（医療分）に関する事業実施計画（個票）</t>
    <rPh sb="0" eb="2">
      <t>レイワ</t>
    </rPh>
    <rPh sb="6" eb="10">
      <t>カナガワケン</t>
    </rPh>
    <rPh sb="10" eb="12">
      <t>シンガタ</t>
    </rPh>
    <rPh sb="19" eb="22">
      <t>カンセンショウ</t>
    </rPh>
    <rPh sb="22" eb="24">
      <t>キンキュウ</t>
    </rPh>
    <rPh sb="24" eb="26">
      <t>ホウカツ</t>
    </rPh>
    <rPh sb="26" eb="28">
      <t>シエン</t>
    </rPh>
    <rPh sb="28" eb="31">
      <t>ホジョキン</t>
    </rPh>
    <rPh sb="32" eb="34">
      <t>イリョウ</t>
    </rPh>
    <rPh sb="34" eb="35">
      <t>ブン</t>
    </rPh>
    <rPh sb="37" eb="38">
      <t>カン</t>
    </rPh>
    <rPh sb="40" eb="42">
      <t>ジギョウ</t>
    </rPh>
    <rPh sb="42" eb="44">
      <t>ジッシ</t>
    </rPh>
    <rPh sb="44" eb="46">
      <t>ケイカク</t>
    </rPh>
    <phoneticPr fontId="14"/>
  </si>
  <si>
    <t>①＋②</t>
    <phoneticPr fontId="2"/>
  </si>
  <si>
    <t>外来対応医療機関確保事業</t>
    <rPh sb="0" eb="2">
      <t>ガイライ</t>
    </rPh>
    <rPh sb="2" eb="4">
      <t>タイオウ</t>
    </rPh>
    <rPh sb="4" eb="6">
      <t>イリョウ</t>
    </rPh>
    <rPh sb="6" eb="8">
      <t>キカン</t>
    </rPh>
    <rPh sb="8" eb="10">
      <t>カクホ</t>
    </rPh>
    <rPh sb="10" eb="12">
      <t>ジギョウ</t>
    </rPh>
    <phoneticPr fontId="2"/>
  </si>
  <si>
    <t>②その他の経費</t>
    <rPh sb="3" eb="4">
      <t>ホカ</t>
    </rPh>
    <rPh sb="5" eb="7">
      <t>ケイヒ</t>
    </rPh>
    <phoneticPr fontId="2"/>
  </si>
  <si>
    <t>新型コロナウイルス感染症患者等入院医療機関等設備整備事業</t>
    <rPh sb="0" eb="2">
      <t>シンガタ</t>
    </rPh>
    <rPh sb="9" eb="12">
      <t>カンセンショウ</t>
    </rPh>
    <rPh sb="12" eb="14">
      <t>カンジャ</t>
    </rPh>
    <rPh sb="14" eb="15">
      <t>トウ</t>
    </rPh>
    <rPh sb="15" eb="21">
      <t>ニュウインイリョウキカン</t>
    </rPh>
    <rPh sb="21" eb="22">
      <t>トウ</t>
    </rPh>
    <rPh sb="22" eb="24">
      <t>セツビ</t>
    </rPh>
    <rPh sb="24" eb="26">
      <t>セイビ</t>
    </rPh>
    <rPh sb="26" eb="28">
      <t>ジギョウ</t>
    </rPh>
    <phoneticPr fontId="2"/>
  </si>
  <si>
    <t>外来対応医療機関設備整備事業(５月７日までは帰国者・接触者外来等設備整備事業）</t>
    <rPh sb="0" eb="2">
      <t>ガイライ</t>
    </rPh>
    <rPh sb="2" eb="4">
      <t>タイオウ</t>
    </rPh>
    <rPh sb="4" eb="6">
      <t>イリョウ</t>
    </rPh>
    <rPh sb="6" eb="8">
      <t>キカン</t>
    </rPh>
    <rPh sb="8" eb="10">
      <t>セツビ</t>
    </rPh>
    <rPh sb="10" eb="12">
      <t>セイビ</t>
    </rPh>
    <rPh sb="12" eb="14">
      <t>ジギョウ</t>
    </rPh>
    <rPh sb="16" eb="17">
      <t>ガツ</t>
    </rPh>
    <rPh sb="18" eb="19">
      <t>ニチ</t>
    </rPh>
    <rPh sb="22" eb="25">
      <t>キコクシャ</t>
    </rPh>
    <rPh sb="26" eb="29">
      <t>セッショクシャ</t>
    </rPh>
    <rPh sb="29" eb="31">
      <t>ガイライ</t>
    </rPh>
    <rPh sb="31" eb="32">
      <t>トウ</t>
    </rPh>
    <rPh sb="32" eb="34">
      <t>セツビ</t>
    </rPh>
    <rPh sb="34" eb="36">
      <t>セイビ</t>
    </rPh>
    <rPh sb="36" eb="38">
      <t>ジギョウ</t>
    </rPh>
    <phoneticPr fontId="2"/>
  </si>
  <si>
    <r>
      <t>感染症検査機関等設備整備事業</t>
    </r>
    <r>
      <rPr>
        <sz val="11"/>
        <color rgb="FFFF0000"/>
        <rFont val="ＭＳ 明朝"/>
        <family val="1"/>
        <charset val="128"/>
      </rPr>
      <t>(令和５年４月１日から５月７日までに生じた費用を対象)</t>
    </r>
    <rPh sb="0" eb="3">
      <t>カンセンショウ</t>
    </rPh>
    <rPh sb="3" eb="12">
      <t>ケンサキカントウセツビセイビ</t>
    </rPh>
    <rPh sb="12" eb="14">
      <t>ジギョウ</t>
    </rPh>
    <phoneticPr fontId="2"/>
  </si>
  <si>
    <r>
      <t>感染症対策専門家派遣等事業</t>
    </r>
    <r>
      <rPr>
        <sz val="11"/>
        <color rgb="FFFF0000"/>
        <rFont val="ＭＳ 明朝"/>
        <family val="1"/>
        <charset val="128"/>
      </rPr>
      <t>(令和５年４月１日から５月７日までに生じた費用を対象)</t>
    </r>
    <phoneticPr fontId="2"/>
  </si>
  <si>
    <r>
      <t>新型コロナウイルス重症患者を診療する医療従事者派遣体制の確保事業</t>
    </r>
    <r>
      <rPr>
        <sz val="11"/>
        <color rgb="FFFF0000"/>
        <rFont val="ＭＳ 明朝"/>
        <family val="1"/>
        <charset val="128"/>
      </rPr>
      <t>(令和５年４月１日から５月７日までに生じた費用を対象)</t>
    </r>
    <rPh sb="9" eb="13">
      <t>ジュウショウカンジャ</t>
    </rPh>
    <rPh sb="14" eb="16">
      <t>シンリョウ</t>
    </rPh>
    <rPh sb="18" eb="20">
      <t>イリョウ</t>
    </rPh>
    <rPh sb="20" eb="23">
      <t>ジュウジシャ</t>
    </rPh>
    <rPh sb="23" eb="25">
      <t>ハケン</t>
    </rPh>
    <rPh sb="25" eb="27">
      <t>タイセイ</t>
    </rPh>
    <rPh sb="28" eb="30">
      <t>カクホ</t>
    </rPh>
    <rPh sb="30" eb="32">
      <t>ジギョウ</t>
    </rPh>
    <phoneticPr fontId="2"/>
  </si>
  <si>
    <t>外来対応医療機関確保事業</t>
    <rPh sb="0" eb="2">
      <t>ガイライ</t>
    </rPh>
    <rPh sb="2" eb="4">
      <t>タイオウ</t>
    </rPh>
    <rPh sb="4" eb="6">
      <t>イリョウ</t>
    </rPh>
    <rPh sb="6" eb="8">
      <t>キカン</t>
    </rPh>
    <rPh sb="8" eb="10">
      <t>カクホ</t>
    </rPh>
    <phoneticPr fontId="2"/>
  </si>
  <si>
    <t>患者案内のための看板の設置料</t>
    <rPh sb="0" eb="2">
      <t>カンジャ</t>
    </rPh>
    <rPh sb="2" eb="4">
      <t>アンナイ</t>
    </rPh>
    <rPh sb="8" eb="10">
      <t>カンバン</t>
    </rPh>
    <rPh sb="11" eb="13">
      <t>セッチ</t>
    </rPh>
    <phoneticPr fontId="2"/>
  </si>
  <si>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2"/>
  </si>
  <si>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2"/>
  </si>
  <si>
    <t>非接触サーモグラフィーカメラ（検温・消毒機能付き等）の購入費</t>
    <rPh sb="0" eb="3">
      <t>ヒセッショク</t>
    </rPh>
    <rPh sb="15" eb="17">
      <t>ケンオン</t>
    </rPh>
    <rPh sb="18" eb="20">
      <t>ショウドク</t>
    </rPh>
    <rPh sb="20" eb="22">
      <t>キノウ</t>
    </rPh>
    <rPh sb="22" eb="23">
      <t>ツ</t>
    </rPh>
    <rPh sb="24" eb="25">
      <t>トウ</t>
    </rPh>
    <rPh sb="27" eb="30">
      <t>コウニュウヒ</t>
    </rPh>
    <phoneticPr fontId="2"/>
  </si>
  <si>
    <t>その他</t>
    <rPh sb="2" eb="3">
      <t>ホカ</t>
    </rPh>
    <phoneticPr fontId="2"/>
  </si>
  <si>
    <t>別紙２_総事業費(A)</t>
    <phoneticPr fontId="2"/>
  </si>
  <si>
    <t>別紙２_選定額　(D)</t>
    <phoneticPr fontId="2"/>
  </si>
  <si>
    <t>（１）新型コロナウイルス感染症に関する相談窓口設置事業</t>
    <phoneticPr fontId="2"/>
  </si>
  <si>
    <t>（２）新型コロナウイルス感染症対策事業</t>
    <phoneticPr fontId="2"/>
  </si>
  <si>
    <t>（３）新型コロナウイルス感染症患者等入院医療機関設備整備事業</t>
    <phoneticPr fontId="2"/>
  </si>
  <si>
    <t>（４）外来対応医療機関設備整備事業（５月７日までは帰国者・接触者外来等設備整備事業）</t>
    <phoneticPr fontId="2"/>
  </si>
  <si>
    <t>（５）感染症検査機関等設備整備事業
(令和５年４月１日から５月７日までに生じた費用を対象)</t>
    <phoneticPr fontId="2"/>
  </si>
  <si>
    <t>（６）感染症対策専門家派遣等事業
(令和５年４月１日から５月７日までに生じた費用を対象)</t>
    <phoneticPr fontId="2"/>
  </si>
  <si>
    <t>（７）新型コロナウイルス重症患者を診療する医療従事者派遣体制の確保事業
(令和５年４月１日から５月７日までに生じた費用を対象)</t>
    <phoneticPr fontId="2"/>
  </si>
  <si>
    <t>（８）ＤＭＡＴ・ＤＰＡＴ等医療チーム派遣事業</t>
    <phoneticPr fontId="2"/>
  </si>
  <si>
    <t>（９）新型コロナウイルスに感染した医師等にかわり診療等を行う医師等派遣体制の確保事業
(令和５年４月１日から５月７日までに生じた費用を対象)</t>
    <phoneticPr fontId="2"/>
  </si>
  <si>
    <t>（10）新型コロナウイルス感染症により休業等となった医療機関等に対する継続・再開支援事業</t>
    <phoneticPr fontId="2"/>
  </si>
  <si>
    <t>（11）医療機関における新型コロナウイルス感染症の外国人患者受入れのための設備整備事業
(令和５年４月１日から５月７日までに生じた費用を対象)</t>
    <phoneticPr fontId="2"/>
  </si>
  <si>
    <t>（12）新型コロナウイルス感染症重点医療機関等設備整備事業
(令和５年４月１日から５月７日までに生じた費用を対象)</t>
    <phoneticPr fontId="2"/>
  </si>
  <si>
    <t>（13）新型コロナウイルス感染症を疑う患者受入れのための救急・周産期・小児医療体制確保事業</t>
    <phoneticPr fontId="2"/>
  </si>
  <si>
    <t>（14）新型コロナウイルス感染症患者等入院医療機関等における外国人患者の受入れ体制確保事業</t>
    <phoneticPr fontId="2"/>
  </si>
  <si>
    <t>（15）外来対応医療機関確保事業</t>
    <phoneticPr fontId="2"/>
  </si>
  <si>
    <t>外来対応医療機関設備整備事業（５月７日までは帰国者・接触者外来等設備整備事業）</t>
    <rPh sb="0" eb="2">
      <t>ガイライ</t>
    </rPh>
    <rPh sb="2" eb="4">
      <t>タイオウ</t>
    </rPh>
    <rPh sb="4" eb="6">
      <t>イリョウ</t>
    </rPh>
    <rPh sb="6" eb="8">
      <t>キカン</t>
    </rPh>
    <rPh sb="8" eb="10">
      <t>セツビ</t>
    </rPh>
    <rPh sb="10" eb="12">
      <t>セイビ</t>
    </rPh>
    <rPh sb="12" eb="14">
      <t>ジギョウ</t>
    </rPh>
    <rPh sb="16" eb="17">
      <t>ガツ</t>
    </rPh>
    <rPh sb="18" eb="19">
      <t>ニチ</t>
    </rPh>
    <rPh sb="22" eb="25">
      <t>キコクシャ</t>
    </rPh>
    <rPh sb="26" eb="29">
      <t>セッショクシャ</t>
    </rPh>
    <rPh sb="29" eb="31">
      <t>ガイライ</t>
    </rPh>
    <rPh sb="31" eb="32">
      <t>トウ</t>
    </rPh>
    <rPh sb="32" eb="34">
      <t>セツビ</t>
    </rPh>
    <rPh sb="34" eb="36">
      <t>セイビ</t>
    </rPh>
    <rPh sb="36" eb="38">
      <t>ジギョウ</t>
    </rPh>
    <phoneticPr fontId="1"/>
  </si>
  <si>
    <t>感染症検査機関等設備整備事業
(令和５年４月１日から５月７日までに生じた費用を対象)</t>
    <rPh sb="0" eb="3">
      <t>カンセンショウ</t>
    </rPh>
    <rPh sb="3" eb="5">
      <t>ケンサ</t>
    </rPh>
    <rPh sb="5" eb="7">
      <t>キカン</t>
    </rPh>
    <rPh sb="7" eb="8">
      <t>トウ</t>
    </rPh>
    <rPh sb="8" eb="10">
      <t>セツビ</t>
    </rPh>
    <rPh sb="10" eb="12">
      <t>セイビ</t>
    </rPh>
    <rPh sb="12" eb="14">
      <t>ジギョウ</t>
    </rPh>
    <phoneticPr fontId="1"/>
  </si>
  <si>
    <t>感染症対策専門家派遣等事業
(令和５年４月１日から５月７日までに生じた費用を対象)</t>
    <rPh sb="0" eb="2">
      <t>カンセン</t>
    </rPh>
    <rPh sb="2" eb="3">
      <t>ショウ</t>
    </rPh>
    <rPh sb="3" eb="5">
      <t>タイサク</t>
    </rPh>
    <rPh sb="5" eb="8">
      <t>センモンカ</t>
    </rPh>
    <rPh sb="8" eb="10">
      <t>ハケン</t>
    </rPh>
    <rPh sb="10" eb="11">
      <t>トウ</t>
    </rPh>
    <rPh sb="11" eb="13">
      <t>ジギョウ</t>
    </rPh>
    <phoneticPr fontId="1"/>
  </si>
  <si>
    <t>新型コロナウイルス重症患者を診療する医療従事者派遣体制の確保事業
(令和５年４月１日から５月７日までに生じた費用を対象)</t>
    <rPh sb="0" eb="2">
      <t>シンガタ</t>
    </rPh>
    <rPh sb="9" eb="11">
      <t>ジュウショウ</t>
    </rPh>
    <rPh sb="11" eb="13">
      <t>カンジャ</t>
    </rPh>
    <rPh sb="14" eb="16">
      <t>シンリョウ</t>
    </rPh>
    <rPh sb="18" eb="20">
      <t>イリョウ</t>
    </rPh>
    <rPh sb="20" eb="23">
      <t>ジュウジシャ</t>
    </rPh>
    <rPh sb="23" eb="25">
      <t>ハケン</t>
    </rPh>
    <rPh sb="25" eb="27">
      <t>タイセイ</t>
    </rPh>
    <rPh sb="28" eb="30">
      <t>カクホ</t>
    </rPh>
    <rPh sb="30" eb="32">
      <t>ジギョウ</t>
    </rPh>
    <phoneticPr fontId="1"/>
  </si>
  <si>
    <t>新型コロナウイルスに感染した医師等にかわり診療等を行う医師等派遣体制の確保事業
(令和５年４月１日から５月７日までに生じた費用を対象)</t>
    <phoneticPr fontId="2"/>
  </si>
  <si>
    <t>医療機関における新型コロナウイルス感染症の外国人患者受入れのための設備整備事業
(令和５年４月１日から５月７日までに生じた費用を対象)</t>
    <phoneticPr fontId="2"/>
  </si>
  <si>
    <t>新型コロナウイルス感染症重点医療機関等設備整備事業
(令和５年４月１日から５月７日までに生じた費用を対象)</t>
    <phoneticPr fontId="2"/>
  </si>
  <si>
    <t>医療機関における新型コロナウイルス感染症の外国人患者受入れのための設備整備事業(令和５年４月１日から５月７日までに生じた費用を対象)</t>
    <phoneticPr fontId="2"/>
  </si>
  <si>
    <t>新型コロナウイルス感染症重点医療機関等設備整備事業(令和５年４月１日から５月７日までに生じた費用を対象)</t>
    <rPh sb="0" eb="2">
      <t>シンガタ</t>
    </rPh>
    <rPh sb="9" eb="12">
      <t>カンセンショウ</t>
    </rPh>
    <rPh sb="12" eb="14">
      <t>ジュウテン</t>
    </rPh>
    <rPh sb="14" eb="16">
      <t>イリョウ</t>
    </rPh>
    <rPh sb="16" eb="18">
      <t>キカン</t>
    </rPh>
    <rPh sb="18" eb="19">
      <t>トウ</t>
    </rPh>
    <rPh sb="19" eb="21">
      <t>セツビ</t>
    </rPh>
    <rPh sb="21" eb="23">
      <t>セイビ</t>
    </rPh>
    <rPh sb="23" eb="25">
      <t>ジギョウ</t>
    </rPh>
    <phoneticPr fontId="2"/>
  </si>
  <si>
    <t>②軽症者等の療養体制の確保に係る経費(令和５年４月１日から５月７日までに生じた費用を対象)</t>
    <rPh sb="1" eb="3">
      <t>ケイショウ</t>
    </rPh>
    <rPh sb="3" eb="4">
      <t>シャ</t>
    </rPh>
    <rPh sb="4" eb="5">
      <t>トウ</t>
    </rPh>
    <rPh sb="6" eb="8">
      <t>リョウヨウ</t>
    </rPh>
    <rPh sb="8" eb="10">
      <t>タイセイ</t>
    </rPh>
    <rPh sb="11" eb="13">
      <t>カクホ</t>
    </rPh>
    <rPh sb="14" eb="15">
      <t>カカ</t>
    </rPh>
    <rPh sb="16" eb="18">
      <t>ケイヒ</t>
    </rPh>
    <phoneticPr fontId="2"/>
  </si>
  <si>
    <t>〇医療機関</t>
    <rPh sb="1" eb="3">
      <t>イリョウ</t>
    </rPh>
    <rPh sb="3" eb="5">
      <t>キカン</t>
    </rPh>
    <phoneticPr fontId="2"/>
  </si>
  <si>
    <t>〇消防機関</t>
    <rPh sb="1" eb="3">
      <t>ショウボウ</t>
    </rPh>
    <rPh sb="3" eb="5">
      <t>キカン</t>
    </rPh>
    <phoneticPr fontId="2"/>
  </si>
  <si>
    <t>別紙２_総事業費小計(A)</t>
    <rPh sb="0" eb="2">
      <t>ベッシ</t>
    </rPh>
    <rPh sb="8" eb="10">
      <t>ショウケイ</t>
    </rPh>
    <phoneticPr fontId="2"/>
  </si>
  <si>
    <t>別紙２_選定額小計　(D)</t>
    <rPh sb="0" eb="2">
      <t>ベッシ</t>
    </rPh>
    <rPh sb="7" eb="9">
      <t>ショウケイ</t>
    </rPh>
    <phoneticPr fontId="2"/>
  </si>
  <si>
    <r>
      <t>新型コロナウイルス感染症により休業等となった医療機関等に対する継続・再開支援事業</t>
    </r>
    <r>
      <rPr>
        <u/>
        <sz val="10"/>
        <color rgb="FFFF0000"/>
        <rFont val="ＭＳ ゴシック"/>
        <family val="3"/>
        <charset val="128"/>
      </rPr>
      <t>(令和５年４月１日から9月30日までに生じた費用を対象)</t>
    </r>
    <phoneticPr fontId="2"/>
  </si>
  <si>
    <r>
      <t>新型コロナウイルス感染症患者等入院医療機関等における外国人患者の受入れ体制確保事業</t>
    </r>
    <r>
      <rPr>
        <u/>
        <sz val="10"/>
        <color rgb="FFFF0000"/>
        <rFont val="ＭＳ ゴシック"/>
        <family val="3"/>
        <charset val="128"/>
      </rPr>
      <t>(令和５年４月１日から9月30日までに生じた費用を対象)</t>
    </r>
    <phoneticPr fontId="2"/>
  </si>
  <si>
    <t>①軽症者等の療養体制の確保に係る経費（令和５年５月７日まで）、高齢者や妊婦の方の療養体制の確保に係る経費（令和５年５月８日から９月30日まで）</t>
    <rPh sb="19" eb="21">
      <t>レイワ</t>
    </rPh>
    <rPh sb="22" eb="23">
      <t>ネン</t>
    </rPh>
    <rPh sb="24" eb="25">
      <t>ガツ</t>
    </rPh>
    <rPh sb="26" eb="27">
      <t>ニチ</t>
    </rPh>
    <rPh sb="31" eb="34">
      <t>コウレイシャ</t>
    </rPh>
    <rPh sb="35" eb="37">
      <t>ニンプ</t>
    </rPh>
    <rPh sb="38" eb="39">
      <t>カタ</t>
    </rPh>
    <rPh sb="40" eb="42">
      <t>リョウヨウ</t>
    </rPh>
    <rPh sb="42" eb="44">
      <t>タイセイ</t>
    </rPh>
    <rPh sb="45" eb="47">
      <t>カクホ</t>
    </rPh>
    <rPh sb="48" eb="49">
      <t>カカ</t>
    </rPh>
    <rPh sb="50" eb="52">
      <t>ケイヒ</t>
    </rPh>
    <rPh sb="53" eb="55">
      <t>レイワ</t>
    </rPh>
    <rPh sb="56" eb="57">
      <t>ネン</t>
    </rPh>
    <rPh sb="58" eb="59">
      <t>ガツ</t>
    </rPh>
    <rPh sb="60" eb="61">
      <t>ニチ</t>
    </rPh>
    <rPh sb="64" eb="65">
      <t>ガツ</t>
    </rPh>
    <rPh sb="67" eb="68">
      <t>ニチ</t>
    </rPh>
    <phoneticPr fontId="2"/>
  </si>
  <si>
    <r>
      <t>医師
（</t>
    </r>
    <r>
      <rPr>
        <u/>
        <sz val="11"/>
        <color rgb="FFFF0000"/>
        <rFont val="ＭＳ 明朝"/>
        <family val="1"/>
        <charset val="128"/>
      </rPr>
      <t>旧</t>
    </r>
    <r>
      <rPr>
        <sz val="11"/>
        <color theme="1"/>
        <rFont val="ＭＳ 明朝"/>
        <family val="1"/>
        <charset val="128"/>
      </rPr>
      <t>臨時の医療施設、健康管理を強化した宿泊療養施設、入院待機ステーション、新型コロナウイルス感染症に感染した入所者に対して継続して療養を行う高齢者施設に派遣する場合）</t>
    </r>
    <rPh sb="0" eb="2">
      <t>イシ</t>
    </rPh>
    <rPh sb="4" eb="5">
      <t>キュウ</t>
    </rPh>
    <phoneticPr fontId="2"/>
  </si>
  <si>
    <r>
      <t>医師以外の医療従事者
（</t>
    </r>
    <r>
      <rPr>
        <u/>
        <sz val="11"/>
        <color rgb="FFFF0000"/>
        <rFont val="ＭＳ 明朝"/>
        <family val="1"/>
        <charset val="128"/>
      </rPr>
      <t>旧</t>
    </r>
    <r>
      <rPr>
        <sz val="11"/>
        <color theme="1"/>
        <rFont val="ＭＳ 明朝"/>
        <family val="1"/>
        <charset val="128"/>
      </rPr>
      <t>臨時の医療施設、健康管理を強化した宿泊療養施設、入院待機ステーション、新型コロナウイルス感染症に感染した入所者に対して継続して療養を行う高齢者施設に派遣する場合）</t>
    </r>
    <rPh sb="0" eb="2">
      <t>イシ</t>
    </rPh>
    <rPh sb="2" eb="4">
      <t>イガイ</t>
    </rPh>
    <rPh sb="5" eb="7">
      <t>イリョウ</t>
    </rPh>
    <rPh sb="7" eb="10">
      <t>ジュウジシャ</t>
    </rPh>
    <rPh sb="12" eb="13">
      <t>キュウ</t>
    </rPh>
    <phoneticPr fontId="2"/>
  </si>
  <si>
    <r>
      <t>業務調整員
（</t>
    </r>
    <r>
      <rPr>
        <u/>
        <sz val="11"/>
        <color rgb="FFFF0000"/>
        <rFont val="ＭＳ 明朝"/>
        <family val="1"/>
        <charset val="128"/>
      </rPr>
      <t>旧</t>
    </r>
    <r>
      <rPr>
        <sz val="11"/>
        <color theme="1"/>
        <rFont val="ＭＳ 明朝"/>
        <family val="1"/>
        <charset val="128"/>
      </rPr>
      <t>臨時の医療施設、健康管理を強化した宿泊療養施設、新型コロナウイルス感染症に感染した入所者に対して継続して療養を行う高齢者施設に派遣するに派遣する場合）</t>
    </r>
    <rPh sb="0" eb="2">
      <t>ギョウム</t>
    </rPh>
    <rPh sb="2" eb="4">
      <t>チョウセイ</t>
    </rPh>
    <rPh sb="4" eb="5">
      <t>イン</t>
    </rPh>
    <rPh sb="7" eb="8">
      <t>キュウ</t>
    </rPh>
    <phoneticPr fontId="2"/>
  </si>
  <si>
    <r>
      <t>看護職員
（</t>
    </r>
    <r>
      <rPr>
        <u/>
        <sz val="11"/>
        <color rgb="FFFF0000"/>
        <rFont val="ＭＳ 明朝"/>
        <family val="1"/>
        <charset val="128"/>
      </rPr>
      <t>旧</t>
    </r>
    <r>
      <rPr>
        <sz val="11"/>
        <color theme="1"/>
        <rFont val="ＭＳ 明朝"/>
        <family val="1"/>
        <charset val="128"/>
      </rPr>
      <t>新型コロナウイルス感染症に感染した入所者に対して継続して療養を行う高齢者施設に派遣する場合　</t>
    </r>
    <r>
      <rPr>
        <u/>
        <sz val="11"/>
        <color rgb="FFFF0000"/>
        <rFont val="ＭＳ 明朝"/>
        <family val="1"/>
        <charset val="128"/>
      </rPr>
      <t>令和６年３月31日</t>
    </r>
    <r>
      <rPr>
        <sz val="11"/>
        <color theme="1"/>
        <rFont val="ＭＳ 明朝"/>
        <family val="1"/>
        <charset val="128"/>
      </rPr>
      <t>までの派遣に限った特例）</t>
    </r>
    <rPh sb="6" eb="7">
      <t>キュウ</t>
    </rPh>
    <phoneticPr fontId="2"/>
  </si>
  <si>
    <r>
      <t>医師
（重点医療機関に派遣する場合）</t>
    </r>
    <r>
      <rPr>
        <u/>
        <sz val="11"/>
        <color rgb="FFFF0000"/>
        <rFont val="ＭＳ 明朝"/>
        <family val="1"/>
        <charset val="128"/>
      </rPr>
      <t>(令和５年９月30日まで)</t>
    </r>
    <rPh sb="0" eb="2">
      <t>イシ</t>
    </rPh>
    <rPh sb="19" eb="21">
      <t>レイワ</t>
    </rPh>
    <rPh sb="22" eb="23">
      <t>ネン</t>
    </rPh>
    <rPh sb="24" eb="25">
      <t>ガツ</t>
    </rPh>
    <rPh sb="27" eb="28">
      <t>ニチ</t>
    </rPh>
    <phoneticPr fontId="2"/>
  </si>
  <si>
    <r>
      <t>新型コロナウイルス感染症により休業等となった医療機関等に対する継続・再開支援事業</t>
    </r>
    <r>
      <rPr>
        <u/>
        <sz val="11"/>
        <color rgb="FFFF0000"/>
        <rFont val="ＭＳ 明朝"/>
        <family val="1"/>
        <charset val="128"/>
      </rPr>
      <t>(令和５年４月１日から９月30日までに生じた費用を対象)</t>
    </r>
    <rPh sb="0" eb="2">
      <t>シンガタ</t>
    </rPh>
    <rPh sb="9" eb="12">
      <t>カンセンショウ</t>
    </rPh>
    <rPh sb="15" eb="17">
      <t>キュウギョウ</t>
    </rPh>
    <rPh sb="17" eb="18">
      <t>トウ</t>
    </rPh>
    <rPh sb="22" eb="24">
      <t>イリョウ</t>
    </rPh>
    <rPh sb="24" eb="26">
      <t>キカン</t>
    </rPh>
    <rPh sb="26" eb="27">
      <t>トウ</t>
    </rPh>
    <rPh sb="28" eb="29">
      <t>タイ</t>
    </rPh>
    <rPh sb="31" eb="33">
      <t>ケイゾク</t>
    </rPh>
    <rPh sb="34" eb="36">
      <t>サイカイ</t>
    </rPh>
    <rPh sb="36" eb="38">
      <t>シエン</t>
    </rPh>
    <rPh sb="38" eb="40">
      <t>ジギョウ</t>
    </rPh>
    <phoneticPr fontId="2"/>
  </si>
  <si>
    <t>新型コロナウイルスに感染した医師等にかわり診療等を行う医師等派遣体制の確保事業(令和５年４月１日から５月７日までに生じた費用を対象)</t>
    <rPh sb="0" eb="2">
      <t>シンガタ</t>
    </rPh>
    <rPh sb="10" eb="12">
      <t>カンセン</t>
    </rPh>
    <rPh sb="14" eb="16">
      <t>イシ</t>
    </rPh>
    <rPh sb="16" eb="17">
      <t>トウ</t>
    </rPh>
    <rPh sb="21" eb="23">
      <t>シンリョウ</t>
    </rPh>
    <rPh sb="23" eb="24">
      <t>トウ</t>
    </rPh>
    <rPh sb="25" eb="26">
      <t>オコナ</t>
    </rPh>
    <rPh sb="27" eb="29">
      <t>イシ</t>
    </rPh>
    <rPh sb="29" eb="30">
      <t>トウ</t>
    </rPh>
    <rPh sb="30" eb="32">
      <t>ハケン</t>
    </rPh>
    <rPh sb="32" eb="34">
      <t>タイセイ</t>
    </rPh>
    <rPh sb="35" eb="37">
      <t>カクホ</t>
    </rPh>
    <rPh sb="37" eb="39">
      <t>ジギョウ</t>
    </rPh>
    <phoneticPr fontId="2"/>
  </si>
  <si>
    <r>
      <t>①入院医療機関</t>
    </r>
    <r>
      <rPr>
        <u/>
        <sz val="11"/>
        <color rgb="FFFF0000"/>
        <rFont val="ＭＳ 明朝"/>
        <family val="1"/>
        <charset val="128"/>
      </rPr>
      <t>(令和５年４月１日から９月30日までに生じた費用を対象)</t>
    </r>
    <rPh sb="1" eb="3">
      <t>ニュウイン</t>
    </rPh>
    <rPh sb="3" eb="5">
      <t>イリョウ</t>
    </rPh>
    <rPh sb="5" eb="7">
      <t>キカン</t>
    </rPh>
    <rPh sb="8" eb="10">
      <t>レイワ</t>
    </rPh>
    <rPh sb="11" eb="12">
      <t>ネン</t>
    </rPh>
    <rPh sb="13" eb="14">
      <t>ガツ</t>
    </rPh>
    <rPh sb="15" eb="16">
      <t>ニチ</t>
    </rPh>
    <rPh sb="19" eb="20">
      <t>ガツ</t>
    </rPh>
    <rPh sb="22" eb="23">
      <t>ニチ</t>
    </rPh>
    <rPh sb="26" eb="27">
      <t>ショウ</t>
    </rPh>
    <rPh sb="29" eb="31">
      <t>ヒヨウ</t>
    </rPh>
    <rPh sb="32" eb="34">
      <t>タイショウ</t>
    </rPh>
    <phoneticPr fontId="2"/>
  </si>
  <si>
    <r>
      <t>医師以外の医療従事者
（重点医療機関に派遣する場合）</t>
    </r>
    <r>
      <rPr>
        <u/>
        <sz val="11"/>
        <color rgb="FFFF0000"/>
        <rFont val="ＭＳ 明朝"/>
        <family val="1"/>
        <charset val="128"/>
      </rPr>
      <t>(令和５年９月30日まで)</t>
    </r>
    <rPh sb="0" eb="2">
      <t>イシ</t>
    </rPh>
    <rPh sb="2" eb="4">
      <t>イガイ</t>
    </rPh>
    <rPh sb="5" eb="7">
      <t>イリョウ</t>
    </rPh>
    <rPh sb="7" eb="10">
      <t>ジュウジシャ</t>
    </rPh>
    <phoneticPr fontId="2"/>
  </si>
  <si>
    <r>
      <t>業務調整員
（重点医療機関に派遣する場合）</t>
    </r>
    <r>
      <rPr>
        <u/>
        <sz val="11"/>
        <color rgb="FFFF0000"/>
        <rFont val="ＭＳ 明朝"/>
        <family val="1"/>
        <charset val="128"/>
      </rPr>
      <t>(令和５年９月30日まで)</t>
    </r>
    <rPh sb="0" eb="2">
      <t>ギョウム</t>
    </rPh>
    <rPh sb="2" eb="4">
      <t>チョウセイ</t>
    </rPh>
    <rPh sb="4" eb="5">
      <t>イン</t>
    </rPh>
    <phoneticPr fontId="2"/>
  </si>
  <si>
    <t>その他参考となる書類</t>
    <phoneticPr fontId="14"/>
  </si>
  <si>
    <r>
      <t>その他参考となる書類</t>
    </r>
    <r>
      <rPr>
        <sz val="11"/>
        <color rgb="FF000000"/>
        <rFont val="ＭＳ 明朝"/>
        <family val="1"/>
        <charset val="128"/>
      </rPr>
      <t>（空気清浄機の場合は設置場所の図面）</t>
    </r>
    <rPh sb="11" eb="13">
      <t>クウキ</t>
    </rPh>
    <rPh sb="13" eb="16">
      <t>セイジョウキ</t>
    </rPh>
    <rPh sb="17" eb="19">
      <t>バアイ</t>
    </rPh>
    <rPh sb="20" eb="22">
      <t>セッチ</t>
    </rPh>
    <rPh sb="22" eb="24">
      <t>バショ</t>
    </rPh>
    <rPh sb="25" eb="27">
      <t>ズメン</t>
    </rPh>
    <phoneticPr fontId="14"/>
  </si>
  <si>
    <t>（11）医療機関における新型コロナウイルス感染症の外国人患者受入れのための設備整備事業
(令和５年４月１日から５月７日までに生じた費用を対象)</t>
  </si>
  <si>
    <t>（12）新型コロナウイルス感染症重点医療機関等設備整備事業
(令和５年４月１日から５月７日までに生じた費用を対象)</t>
  </si>
  <si>
    <t>（13）新型コロナウイルス感染症を疑う患者受入れのための救急・周産期・小児医療体制確保事業</t>
  </si>
  <si>
    <t>（15）外来対応医療機関確保事業</t>
  </si>
  <si>
    <t>基礎情報入力シート</t>
    <rPh sb="0" eb="2">
      <t>キソ</t>
    </rPh>
    <rPh sb="2" eb="4">
      <t>ジョウホウ</t>
    </rPh>
    <rPh sb="4" eb="6">
      <t>ニュウリョク</t>
    </rPh>
    <phoneticPr fontId="2"/>
  </si>
  <si>
    <t>申請年月日</t>
    <rPh sb="0" eb="2">
      <t>シンセイ</t>
    </rPh>
    <rPh sb="2" eb="5">
      <t>ネンガッピ</t>
    </rPh>
    <phoneticPr fontId="2"/>
  </si>
  <si>
    <t>　※月日を入力してください。（例　7/10）</t>
    <rPh sb="2" eb="4">
      <t>ツキヒ</t>
    </rPh>
    <rPh sb="5" eb="7">
      <t>ニュウリョク</t>
    </rPh>
    <rPh sb="15" eb="16">
      <t>レイ</t>
    </rPh>
    <phoneticPr fontId="2"/>
  </si>
  <si>
    <t>法人又は
個人の情報</t>
    <rPh sb="0" eb="2">
      <t>ホウジン</t>
    </rPh>
    <rPh sb="2" eb="3">
      <t>マタ</t>
    </rPh>
    <rPh sb="5" eb="7">
      <t>コジン</t>
    </rPh>
    <rPh sb="8" eb="10">
      <t>ジョウホウ</t>
    </rPh>
    <phoneticPr fontId="2"/>
  </si>
  <si>
    <t>郵便番号</t>
    <rPh sb="0" eb="4">
      <t>ユウビンバンゴウ</t>
    </rPh>
    <phoneticPr fontId="2"/>
  </si>
  <si>
    <t>　※半角数字７桁（ハイフン抜き）を入力してください。</t>
    <rPh sb="2" eb="4">
      <t>ハンカク</t>
    </rPh>
    <rPh sb="4" eb="6">
      <t>スウジ</t>
    </rPh>
    <rPh sb="7" eb="8">
      <t>ケタ</t>
    </rPh>
    <rPh sb="17" eb="19">
      <t>ニュウリョク</t>
    </rPh>
    <phoneticPr fontId="2"/>
  </si>
  <si>
    <t>所在地</t>
    <rPh sb="0" eb="3">
      <t>ショザイチ</t>
    </rPh>
    <phoneticPr fontId="2"/>
  </si>
  <si>
    <t>　※県名から番地まで入力してください。</t>
    <rPh sb="2" eb="4">
      <t>ケンメイ</t>
    </rPh>
    <rPh sb="6" eb="8">
      <t>バンチ</t>
    </rPh>
    <rPh sb="10" eb="12">
      <t>ニュウリョク</t>
    </rPh>
    <phoneticPr fontId="2"/>
  </si>
  <si>
    <t>　※事務担当者氏名ではありません。
　※役職名から入力してください</t>
    <rPh sb="20" eb="23">
      <t>ヤクショクメイ</t>
    </rPh>
    <rPh sb="25" eb="27">
      <t>ニュウリョク</t>
    </rPh>
    <phoneticPr fontId="2"/>
  </si>
  <si>
    <r>
      <t xml:space="preserve">医療機関コード
</t>
    </r>
    <r>
      <rPr>
        <sz val="6"/>
        <color theme="1"/>
        <rFont val="ＭＳ ゴシック"/>
        <family val="3"/>
        <charset val="128"/>
      </rPr>
      <t>（14から始まる10桁の医療機関コードを記載ください。）</t>
    </r>
    <phoneticPr fontId="2"/>
  </si>
  <si>
    <t>　※半角数字で入力してください。</t>
    <rPh sb="2" eb="4">
      <t>ハンカク</t>
    </rPh>
    <rPh sb="4" eb="6">
      <t>スウジ</t>
    </rPh>
    <rPh sb="7" eb="9">
      <t>ニュウリョク</t>
    </rPh>
    <phoneticPr fontId="2"/>
  </si>
  <si>
    <t>医療機関名</t>
    <phoneticPr fontId="2"/>
  </si>
  <si>
    <t>　※病院名を入力してください。</t>
    <rPh sb="2" eb="4">
      <t>ビョウイン</t>
    </rPh>
    <rPh sb="4" eb="5">
      <t>メイ</t>
    </rPh>
    <rPh sb="6" eb="8">
      <t>ニュウリョク</t>
    </rPh>
    <phoneticPr fontId="2"/>
  </si>
  <si>
    <t>連絡先</t>
    <rPh sb="0" eb="3">
      <t>レンラクサキ</t>
    </rPh>
    <phoneticPr fontId="2"/>
  </si>
  <si>
    <t>担当者所属</t>
    <rPh sb="0" eb="3">
      <t>タントウシャ</t>
    </rPh>
    <rPh sb="3" eb="5">
      <t>ショゾク</t>
    </rPh>
    <phoneticPr fontId="2"/>
  </si>
  <si>
    <t>担当者名</t>
    <rPh sb="0" eb="3">
      <t>タントウシャ</t>
    </rPh>
    <rPh sb="3" eb="4">
      <t>メイ</t>
    </rPh>
    <phoneticPr fontId="2"/>
  </si>
  <si>
    <t>　</t>
    <phoneticPr fontId="2"/>
  </si>
  <si>
    <t>電話番号</t>
    <rPh sb="0" eb="2">
      <t>デンワ</t>
    </rPh>
    <rPh sb="2" eb="4">
      <t>バンゴウ</t>
    </rPh>
    <phoneticPr fontId="2"/>
  </si>
  <si>
    <t>ＦＡＸ番号</t>
    <rPh sb="3" eb="5">
      <t>バンゴウ</t>
    </rPh>
    <phoneticPr fontId="2"/>
  </si>
  <si>
    <r>
      <t>メールアドレス</t>
    </r>
    <r>
      <rPr>
        <sz val="8"/>
        <color theme="1"/>
        <rFont val="ＭＳ ゴシック"/>
        <family val="3"/>
        <charset val="128"/>
      </rPr>
      <t>(メールの見逃しを防ぐため、なるべく組織のメールアドレスを記載ください。)</t>
    </r>
    <phoneticPr fontId="2"/>
  </si>
  <si>
    <t>　※担当者個人のメールアドレスでも構いませんが、
　確実にメールの送受信ができるものとしてください。</t>
    <rPh sb="2" eb="5">
      <t>タントウシャ</t>
    </rPh>
    <rPh sb="5" eb="7">
      <t>コジン</t>
    </rPh>
    <rPh sb="17" eb="18">
      <t>カマ</t>
    </rPh>
    <phoneticPr fontId="2"/>
  </si>
  <si>
    <r>
      <t>※申請書類の内容確認などで連絡することがあります。
　</t>
    </r>
    <r>
      <rPr>
        <sz val="10"/>
        <color theme="1"/>
        <rFont val="ＭＳ ゴシック"/>
        <family val="3"/>
        <charset val="128"/>
      </rPr>
      <t>書類の作成者など、申請内容の確認ができる方の連絡先を記載ください。</t>
    </r>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</si>
  <si>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②その他知事が認める者(（１）新型コロナウイルス感染症対策事業)</t>
    <rPh sb="15" eb="17">
      <t>シンガタ</t>
    </rPh>
    <rPh sb="24" eb="27">
      <t>カンセンショウ</t>
    </rPh>
    <rPh sb="27" eb="29">
      <t>タイサク</t>
    </rPh>
    <rPh sb="29" eb="31">
      <t>ジギョウ</t>
    </rPh>
    <phoneticPr fontId="2"/>
  </si>
  <si>
    <t>③重点医療機関である特定機能病院等(（２）新型コロナウイルス感染症重点医療機関体制整備事業)</t>
    <rPh sb="21" eb="23">
      <t>シンガタ</t>
    </rPh>
    <rPh sb="30" eb="33">
      <t>カンセンショウ</t>
    </rPh>
    <rPh sb="33" eb="35">
      <t>ジュウテン</t>
    </rPh>
    <rPh sb="35" eb="37">
      <t>イリョウ</t>
    </rPh>
    <rPh sb="37" eb="39">
      <t>キカン</t>
    </rPh>
    <rPh sb="39" eb="41">
      <t>タイセイ</t>
    </rPh>
    <rPh sb="41" eb="43">
      <t>セイビ</t>
    </rPh>
    <rPh sb="43" eb="45">
      <t>ジギョウ</t>
    </rPh>
    <phoneticPr fontId="2"/>
  </si>
  <si>
    <t>④重点医療機関である一般病院(（２）新型コロナウイルス感染症重点医療機関体制整備事業)</t>
    <rPh sb="18" eb="20">
      <t>シンガタ</t>
    </rPh>
    <rPh sb="27" eb="30">
      <t>カンセンショウ</t>
    </rPh>
    <rPh sb="30" eb="32">
      <t>ジュウテン</t>
    </rPh>
    <rPh sb="32" eb="34">
      <t>イリョウ</t>
    </rPh>
    <rPh sb="34" eb="36">
      <t>キカン</t>
    </rPh>
    <rPh sb="36" eb="38">
      <t>タイセイ</t>
    </rPh>
    <rPh sb="38" eb="40">
      <t>セイビ</t>
    </rPh>
    <rPh sb="40" eb="42">
      <t>ジギョウ</t>
    </rPh>
    <phoneticPr fontId="2"/>
  </si>
  <si>
    <t>メールアドレス</t>
    <phoneticPr fontId="2"/>
  </si>
  <si>
    <t>※申請書類の内容確認などで連絡することがあります。
　書類の作成者など、申請内容の確認ができる方の連絡先を記載ください。</t>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</si>
  <si>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項目</t>
    <rPh sb="0" eb="2">
      <t>コウモク</t>
    </rPh>
    <phoneticPr fontId="2"/>
  </si>
  <si>
    <t>確認内容</t>
    <rPh sb="0" eb="2">
      <t>カクニン</t>
    </rPh>
    <rPh sb="2" eb="4">
      <t>ナイヨウ</t>
    </rPh>
    <phoneticPr fontId="2"/>
  </si>
  <si>
    <t>チェック</t>
    <phoneticPr fontId="2"/>
  </si>
  <si>
    <t>歳入歳出予算書抄本</t>
    <rPh sb="0" eb="2">
      <t>サイニュウ</t>
    </rPh>
    <rPh sb="2" eb="4">
      <t>サイシュツ</t>
    </rPh>
    <rPh sb="4" eb="6">
      <t>ヨサン</t>
    </rPh>
    <rPh sb="6" eb="7">
      <t>ショ</t>
    </rPh>
    <rPh sb="7" eb="9">
      <t>ショウホン</t>
    </rPh>
    <phoneticPr fontId="2"/>
  </si>
  <si>
    <t>令和５年度神奈川県新型コロナウイルス感染症緊急包括支援補助金（医療分）</t>
    <rPh sb="0" eb="2">
      <t>レイワ</t>
    </rPh>
    <rPh sb="3" eb="4">
      <t>ネン</t>
    </rPh>
    <rPh sb="4" eb="5">
      <t>ド</t>
    </rPh>
    <rPh sb="21" eb="23">
      <t>キンキュウ</t>
    </rPh>
    <rPh sb="23" eb="25">
      <t>ホウカツ</t>
    </rPh>
    <rPh sb="25" eb="27">
      <t>シエン</t>
    </rPh>
    <rPh sb="27" eb="30">
      <t>ホジョキン</t>
    </rPh>
    <rPh sb="31" eb="33">
      <t>イリョウ</t>
    </rPh>
    <rPh sb="33" eb="34">
      <t>ブン</t>
    </rPh>
    <phoneticPr fontId="2"/>
  </si>
  <si>
    <t>連絡票（交付申請時）</t>
    <rPh sb="0" eb="2">
      <t>レンラク</t>
    </rPh>
    <rPh sb="2" eb="3">
      <t>ヒョウ</t>
    </rPh>
    <rPh sb="4" eb="6">
      <t>コウフ</t>
    </rPh>
    <rPh sb="6" eb="8">
      <t>シンセイ</t>
    </rPh>
    <rPh sb="8" eb="9">
      <t>ジ</t>
    </rPh>
    <phoneticPr fontId="2"/>
  </si>
  <si>
    <t>補助金の交付申請に必要な書類は次の様式です。
申請書類の確認に使用してください。</t>
    <rPh sb="0" eb="3">
      <t>ホジョキン</t>
    </rPh>
    <rPh sb="4" eb="8">
      <t>コウフシンセイ</t>
    </rPh>
    <rPh sb="9" eb="11">
      <t>ヒツヨウ</t>
    </rPh>
    <rPh sb="12" eb="14">
      <t>ショルイ</t>
    </rPh>
    <rPh sb="15" eb="16">
      <t>ツギ</t>
    </rPh>
    <rPh sb="17" eb="19">
      <t>ヨウシキ</t>
    </rPh>
    <rPh sb="23" eb="25">
      <t>シンセイ</t>
    </rPh>
    <rPh sb="25" eb="27">
      <t>ショルイ</t>
    </rPh>
    <rPh sb="28" eb="30">
      <t>カクニン</t>
    </rPh>
    <rPh sb="31" eb="33">
      <t>シヨウ</t>
    </rPh>
    <phoneticPr fontId="2"/>
  </si>
  <si>
    <t>b</t>
    <phoneticPr fontId="2"/>
  </si>
  <si>
    <t>第１号様式
(事業実施計画)</t>
    <rPh sb="0" eb="1">
      <t>ダイ</t>
    </rPh>
    <rPh sb="2" eb="3">
      <t>ゴウ</t>
    </rPh>
    <rPh sb="3" eb="5">
      <t>ヨウシキ</t>
    </rPh>
    <rPh sb="7" eb="9">
      <t>ジギョウ</t>
    </rPh>
    <rPh sb="9" eb="11">
      <t>ジッシ</t>
    </rPh>
    <rPh sb="11" eb="13">
      <t>ケイカク</t>
    </rPh>
    <phoneticPr fontId="2"/>
  </si>
  <si>
    <t>c</t>
    <phoneticPr fontId="2"/>
  </si>
  <si>
    <t>第２号様式
（交付申請書）</t>
    <rPh sb="0" eb="1">
      <t>ダイ</t>
    </rPh>
    <rPh sb="2" eb="3">
      <t>ゴウ</t>
    </rPh>
    <rPh sb="3" eb="5">
      <t>ヨウシキ</t>
    </rPh>
    <rPh sb="7" eb="9">
      <t>コウフ</t>
    </rPh>
    <rPh sb="9" eb="12">
      <t>シンセイショ</t>
    </rPh>
    <phoneticPr fontId="2"/>
  </si>
  <si>
    <t>d</t>
    <phoneticPr fontId="2"/>
  </si>
  <si>
    <t>別紙１
(事業実施計画)</t>
    <rPh sb="0" eb="2">
      <t>ベッシ</t>
    </rPh>
    <rPh sb="5" eb="9">
      <t>ジギョウジッシ</t>
    </rPh>
    <rPh sb="9" eb="11">
      <t>ケイカク</t>
    </rPh>
    <phoneticPr fontId="2"/>
  </si>
  <si>
    <t>e</t>
    <phoneticPr fontId="2"/>
  </si>
  <si>
    <t>別紙２
(事業実施額内訳書)</t>
    <rPh sb="0" eb="2">
      <t>ベッシ</t>
    </rPh>
    <rPh sb="5" eb="7">
      <t>ジギョウ</t>
    </rPh>
    <rPh sb="7" eb="9">
      <t>ジッシ</t>
    </rPh>
    <rPh sb="9" eb="10">
      <t>ガク</t>
    </rPh>
    <rPh sb="10" eb="13">
      <t>ウチワケショ</t>
    </rPh>
    <phoneticPr fontId="2"/>
  </si>
  <si>
    <t>f</t>
    <phoneticPr fontId="2"/>
  </si>
  <si>
    <t>別紙３
（事業実施計画個票）</t>
    <rPh sb="0" eb="2">
      <t>ベッシ</t>
    </rPh>
    <rPh sb="5" eb="11">
      <t>ジギョウジッシケイカク</t>
    </rPh>
    <rPh sb="11" eb="13">
      <t>コヒョウ</t>
    </rPh>
    <phoneticPr fontId="2"/>
  </si>
  <si>
    <t>申請する事業区分（１～15）ごとに作成してください。</t>
    <phoneticPr fontId="2"/>
  </si>
  <si>
    <t>g</t>
    <phoneticPr fontId="2"/>
  </si>
  <si>
    <t>別紙４（１）～（16）</t>
    <rPh sb="0" eb="2">
      <t>ベッシ</t>
    </rPh>
    <phoneticPr fontId="2"/>
  </si>
  <si>
    <t>申請する事業区分（１～15）ごとに作成してください。</t>
    <rPh sb="0" eb="2">
      <t>シンセイ</t>
    </rPh>
    <rPh sb="4" eb="6">
      <t>ジギョウ</t>
    </rPh>
    <rPh sb="6" eb="8">
      <t>クブン</t>
    </rPh>
    <rPh sb="17" eb="19">
      <t>サクセイ</t>
    </rPh>
    <phoneticPr fontId="2"/>
  </si>
  <si>
    <t>h</t>
    <phoneticPr fontId="2"/>
  </si>
  <si>
    <r>
      <t xml:space="preserve">別紙４個別表
</t>
    </r>
    <r>
      <rPr>
        <sz val="6"/>
        <color theme="1"/>
        <rFont val="ＭＳ ゴシック"/>
        <family val="3"/>
        <charset val="128"/>
      </rPr>
      <t>（個人防護具支出予定額算出根拠）</t>
    </r>
    <rPh sb="0" eb="2">
      <t>ベッシ</t>
    </rPh>
    <rPh sb="3" eb="6">
      <t>コベツヒョウ</t>
    </rPh>
    <rPh sb="8" eb="13">
      <t>コジンボウゴグ</t>
    </rPh>
    <rPh sb="13" eb="15">
      <t>シシュツ</t>
    </rPh>
    <rPh sb="15" eb="18">
      <t>ヨテイガク</t>
    </rPh>
    <rPh sb="18" eb="20">
      <t>サンシュツ</t>
    </rPh>
    <rPh sb="20" eb="22">
      <t>コンキョ</t>
    </rPh>
    <phoneticPr fontId="2"/>
  </si>
  <si>
    <t>申請する事業区分ごとにそれぞれ作成してください。算出した際の計算表等があれば当該資料を添付してください。</t>
    <rPh sb="0" eb="2">
      <t>シンセイ</t>
    </rPh>
    <rPh sb="4" eb="6">
      <t>ジギョウ</t>
    </rPh>
    <rPh sb="6" eb="8">
      <t>クブン</t>
    </rPh>
    <rPh sb="15" eb="17">
      <t>サクセイ</t>
    </rPh>
    <rPh sb="24" eb="26">
      <t>サンシュツ</t>
    </rPh>
    <rPh sb="28" eb="29">
      <t>サイ</t>
    </rPh>
    <rPh sb="30" eb="33">
      <t>ケイサンヒョウ</t>
    </rPh>
    <rPh sb="33" eb="34">
      <t>トウ</t>
    </rPh>
    <rPh sb="38" eb="40">
      <t>トウガイ</t>
    </rPh>
    <rPh sb="40" eb="42">
      <t>シリョウ</t>
    </rPh>
    <rPh sb="43" eb="45">
      <t>テンプ</t>
    </rPh>
    <phoneticPr fontId="2"/>
  </si>
  <si>
    <t>i</t>
    <phoneticPr fontId="2"/>
  </si>
  <si>
    <t>第９号様式
（役員等氏名一覧表）</t>
    <rPh sb="0" eb="1">
      <t>ダイ</t>
    </rPh>
    <rPh sb="2" eb="5">
      <t>ゴウヨウシキ</t>
    </rPh>
    <rPh sb="7" eb="9">
      <t>ヤクイン</t>
    </rPh>
    <rPh sb="9" eb="10">
      <t>トウ</t>
    </rPh>
    <rPh sb="10" eb="12">
      <t>シメイ</t>
    </rPh>
    <rPh sb="12" eb="15">
      <t>イチランヒョウ</t>
    </rPh>
    <phoneticPr fontId="2"/>
  </si>
  <si>
    <t>９号様式のみメールでご提出ください。※令和５年度にこの補助金を申請し交付決定を受けている方は、変更があった場合のみ提出してください。</t>
    <rPh sb="1" eb="2">
      <t>ゴウ</t>
    </rPh>
    <rPh sb="2" eb="4">
      <t>ヨウシキ</t>
    </rPh>
    <rPh sb="11" eb="13">
      <t>テイシュツ</t>
    </rPh>
    <phoneticPr fontId="2"/>
  </si>
  <si>
    <t>j</t>
    <phoneticPr fontId="2"/>
  </si>
  <si>
    <t>k</t>
    <phoneticPr fontId="2"/>
  </si>
  <si>
    <t>補助対象に係る見積書、カタログ、その他様式で求めている根拠資料等</t>
    <rPh sb="0" eb="4">
      <t>ホジョタイショウ</t>
    </rPh>
    <rPh sb="5" eb="6">
      <t>カカワ</t>
    </rPh>
    <rPh sb="7" eb="10">
      <t>ミツモリショ</t>
    </rPh>
    <rPh sb="18" eb="21">
      <t>タヨウシキ</t>
    </rPh>
    <rPh sb="22" eb="23">
      <t>モト</t>
    </rPh>
    <rPh sb="27" eb="29">
      <t>コンキョ</t>
    </rPh>
    <rPh sb="29" eb="31">
      <t>シリョウ</t>
    </rPh>
    <rPh sb="31" eb="32">
      <t>トウ</t>
    </rPh>
    <phoneticPr fontId="2"/>
  </si>
  <si>
    <t>l</t>
    <phoneticPr fontId="2"/>
  </si>
  <si>
    <t>事前着手届出書</t>
    <rPh sb="0" eb="4">
      <t>ジゼンチャクシュ</t>
    </rPh>
    <rPh sb="4" eb="7">
      <t>トドケデショ</t>
    </rPh>
    <phoneticPr fontId="2"/>
  </si>
  <si>
    <t>令和4年度に「新型コロナウイルス感染症緊急包括支援補助金（医療分）」の交付を受けていない場合は添付してください。</t>
    <rPh sb="0" eb="2">
      <t>レイワ</t>
    </rPh>
    <rPh sb="3" eb="5">
      <t>ネンド</t>
    </rPh>
    <rPh sb="7" eb="9">
      <t>シンガタ</t>
    </rPh>
    <rPh sb="16" eb="19">
      <t>カンセンショウ</t>
    </rPh>
    <rPh sb="19" eb="28">
      <t>キンキュウホウカツシエンホジョキン</t>
    </rPh>
    <rPh sb="29" eb="31">
      <t>イリョウ</t>
    </rPh>
    <rPh sb="31" eb="32">
      <t>ブン</t>
    </rPh>
    <rPh sb="35" eb="37">
      <t>コウフ</t>
    </rPh>
    <rPh sb="38" eb="39">
      <t>ウ</t>
    </rPh>
    <rPh sb="44" eb="46">
      <t>バアイ</t>
    </rPh>
    <rPh sb="47" eb="49">
      <t>テンプ</t>
    </rPh>
    <phoneticPr fontId="2"/>
  </si>
  <si>
    <t>※申請書類等は、原則、押印不要です。
※様式関係（決算書抄本含む）は県ホームページからダウンロードしてください。</t>
    <rPh sb="1" eb="3">
      <t>シンセイ</t>
    </rPh>
    <rPh sb="3" eb="5">
      <t>ショルイ</t>
    </rPh>
    <rPh sb="5" eb="6">
      <t>トウ</t>
    </rPh>
    <rPh sb="8" eb="10">
      <t>ゲンソク</t>
    </rPh>
    <rPh sb="11" eb="13">
      <t>オウイン</t>
    </rPh>
    <rPh sb="13" eb="15">
      <t>フヨウ</t>
    </rPh>
    <rPh sb="20" eb="22">
      <t>ヨウシキ</t>
    </rPh>
    <rPh sb="22" eb="24">
      <t>カンケイ</t>
    </rPh>
    <rPh sb="25" eb="28">
      <t>ケッサンショ</t>
    </rPh>
    <rPh sb="28" eb="30">
      <t>ショウホン</t>
    </rPh>
    <rPh sb="30" eb="31">
      <t>フク</t>
    </rPh>
    <rPh sb="34" eb="35">
      <t>ケン</t>
    </rPh>
    <phoneticPr fontId="2"/>
  </si>
  <si>
    <r>
      <t>第１号様式</t>
    </r>
    <r>
      <rPr>
        <sz val="12"/>
        <color theme="1"/>
        <rFont val="ＭＳ 明朝"/>
        <family val="1"/>
        <charset val="128"/>
      </rPr>
      <t>（用紙　日本産業規格Ａ４縦長型）</t>
    </r>
  </si>
  <si>
    <t>神奈川県知事　殿</t>
    <rPh sb="0" eb="3">
      <t>カナガワ</t>
    </rPh>
    <rPh sb="3" eb="6">
      <t>ケンチジ</t>
    </rPh>
    <rPh sb="7" eb="8">
      <t>トノ</t>
    </rPh>
    <phoneticPr fontId="2"/>
  </si>
  <si>
    <t>郵便番号</t>
    <phoneticPr fontId="2"/>
  </si>
  <si>
    <t>提出者氏名
又は名称</t>
    <rPh sb="0" eb="2">
      <t>テイシュツ</t>
    </rPh>
    <rPh sb="2" eb="3">
      <t>シャ</t>
    </rPh>
    <rPh sb="3" eb="5">
      <t>シメイ</t>
    </rPh>
    <rPh sb="6" eb="7">
      <t>マタ</t>
    </rPh>
    <rPh sb="8" eb="10">
      <t>メイショウ</t>
    </rPh>
    <phoneticPr fontId="2"/>
  </si>
  <si>
    <t>交付要綱第３条の規定に基づき、次のとおり事業実施計画を提出します。</t>
    <phoneticPr fontId="2"/>
  </si>
  <si>
    <t>　関する事業実施計画（別紙１）</t>
    <phoneticPr fontId="2"/>
  </si>
  <si>
    <t>２　事業の実施に要する経費に関する調書 （別紙２）</t>
    <phoneticPr fontId="2"/>
  </si>
  <si>
    <t>３　添付書類</t>
    <phoneticPr fontId="2"/>
  </si>
  <si>
    <t>　　令和５年度神奈川県新型コロナウイルス感染症緊急包括支援補助金(医療分）
事業実施計画書</t>
    <rPh sb="20" eb="23">
      <t>カンセンショウ</t>
    </rPh>
    <rPh sb="23" eb="25">
      <t>キンキュウ</t>
    </rPh>
    <rPh sb="25" eb="27">
      <t>ホウカツ</t>
    </rPh>
    <rPh sb="27" eb="29">
      <t>シエン</t>
    </rPh>
    <rPh sb="29" eb="32">
      <t>ホジョキン</t>
    </rPh>
    <rPh sb="33" eb="35">
      <t>イリョウ</t>
    </rPh>
    <rPh sb="35" eb="36">
      <t>ブン</t>
    </rPh>
    <rPh sb="38" eb="40">
      <t>ジギョウ</t>
    </rPh>
    <rPh sb="40" eb="42">
      <t>ジッシ</t>
    </rPh>
    <rPh sb="42" eb="45">
      <t>ケイカクショ</t>
    </rPh>
    <phoneticPr fontId="2"/>
  </si>
  <si>
    <t>　令和５年度神奈川県新型コロナウイルス感染症緊急包括支援補助金(医療分）</t>
    <rPh sb="19" eb="22">
      <t>カンセンショウ</t>
    </rPh>
    <rPh sb="22" eb="24">
      <t>キンキュウ</t>
    </rPh>
    <rPh sb="24" eb="26">
      <t>ホウカツ</t>
    </rPh>
    <rPh sb="26" eb="28">
      <t>シエン</t>
    </rPh>
    <rPh sb="28" eb="31">
      <t>ホジョキン</t>
    </rPh>
    <rPh sb="32" eb="34">
      <t>イリョウ</t>
    </rPh>
    <rPh sb="34" eb="35">
      <t>ブン</t>
    </rPh>
    <phoneticPr fontId="2"/>
  </si>
  <si>
    <t>１　令和５年度神奈川県新型コロナウイルス感染症緊急包括支援補助金(医療分）に</t>
    <rPh sb="23" eb="25">
      <t>キンキュウ</t>
    </rPh>
    <rPh sb="25" eb="27">
      <t>ホウカツ</t>
    </rPh>
    <rPh sb="27" eb="29">
      <t>シエン</t>
    </rPh>
    <rPh sb="29" eb="32">
      <t>ホジョキン</t>
    </rPh>
    <rPh sb="33" eb="35">
      <t>イリョウ</t>
    </rPh>
    <rPh sb="35" eb="36">
      <t>ブン</t>
    </rPh>
    <phoneticPr fontId="2"/>
  </si>
  <si>
    <t>代表者氏名
（役職　氏名を入力）</t>
    <rPh sb="0" eb="3">
      <t>ダイヒョウシャ</t>
    </rPh>
    <rPh sb="3" eb="5">
      <t>シメイ</t>
    </rPh>
    <rPh sb="7" eb="9">
      <t>ヤクショク</t>
    </rPh>
    <rPh sb="10" eb="12">
      <t>シメイ</t>
    </rPh>
    <rPh sb="13" eb="15">
      <t>ニュウリョク</t>
    </rPh>
    <phoneticPr fontId="2"/>
  </si>
  <si>
    <r>
      <t>第２号様式</t>
    </r>
    <r>
      <rPr>
        <sz val="12"/>
        <color theme="1"/>
        <rFont val="ＭＳ 明朝"/>
        <family val="1"/>
        <charset val="128"/>
      </rPr>
      <t>（用紙　日本産業規格Ａ４縦長型）</t>
    </r>
    <phoneticPr fontId="2"/>
  </si>
  <si>
    <t>１　新規交付申請額</t>
    <rPh sb="2" eb="4">
      <t>シンキ</t>
    </rPh>
    <rPh sb="4" eb="6">
      <t>コウフ</t>
    </rPh>
    <rPh sb="6" eb="8">
      <t>シンセイ</t>
    </rPh>
    <rPh sb="8" eb="9">
      <t>ガク</t>
    </rPh>
    <phoneticPr fontId="2"/>
  </si>
  <si>
    <t>金</t>
    <rPh sb="0" eb="1">
      <t>キン</t>
    </rPh>
    <phoneticPr fontId="2"/>
  </si>
  <si>
    <t>　関する事業実施計画（個票）（別紙３）</t>
    <phoneticPr fontId="2"/>
  </si>
  <si>
    <t>４　添付書類</t>
    <phoneticPr fontId="2"/>
  </si>
  <si>
    <t>　(1)　役員等氏名一覧表（第９号様式）</t>
    <phoneticPr fontId="2"/>
  </si>
  <si>
    <t>　(2)　歳入歳出予算書抄本</t>
    <phoneticPr fontId="2"/>
  </si>
  <si>
    <t>　　令和５年度神奈川県新型コロナウイルス感染症緊急包括支援補助金(医療分）
交付申請書</t>
    <rPh sb="7" eb="11">
      <t>カナガワケン</t>
    </rPh>
    <rPh sb="11" eb="13">
      <t>シンガタ</t>
    </rPh>
    <rPh sb="20" eb="23">
      <t>カンセンショウ</t>
    </rPh>
    <rPh sb="23" eb="32">
      <t>キンキュウホウカツシエンホジョキン</t>
    </rPh>
    <rPh sb="33" eb="36">
      <t>イリョウブン</t>
    </rPh>
    <rPh sb="38" eb="40">
      <t>コウフ</t>
    </rPh>
    <rPh sb="40" eb="43">
      <t>シンセイショ</t>
    </rPh>
    <phoneticPr fontId="2"/>
  </si>
  <si>
    <t>令和５年度神奈川県新型コロナウイルス感染症緊急包括支援補助金（医療分）に</t>
    <rPh sb="21" eb="23">
      <t>キンキュウ</t>
    </rPh>
    <rPh sb="23" eb="25">
      <t>ホウカツ</t>
    </rPh>
    <rPh sb="25" eb="27">
      <t>シエン</t>
    </rPh>
    <rPh sb="27" eb="30">
      <t>ホジョキン</t>
    </rPh>
    <rPh sb="31" eb="33">
      <t>イリョウ</t>
    </rPh>
    <rPh sb="33" eb="34">
      <t>ブン</t>
    </rPh>
    <phoneticPr fontId="2"/>
  </si>
  <si>
    <t>関する交付要綱第４条第１項の規定に基づき、次のとおり補助金の交付を申請します。</t>
    <rPh sb="0" eb="1">
      <t>カン</t>
    </rPh>
    <phoneticPr fontId="2"/>
  </si>
  <si>
    <t>２　令和５年度神奈川県新型コロナウイルス感染症緊急包括支援補助金（医療分）に</t>
    <rPh sb="23" eb="25">
      <t>キンキュウ</t>
    </rPh>
    <rPh sb="25" eb="27">
      <t>ホウカツ</t>
    </rPh>
    <rPh sb="27" eb="29">
      <t>シエン</t>
    </rPh>
    <rPh sb="29" eb="32">
      <t>ホジョキン</t>
    </rPh>
    <rPh sb="33" eb="35">
      <t>イリョウ</t>
    </rPh>
    <rPh sb="35" eb="36">
      <t>ブン</t>
    </rPh>
    <phoneticPr fontId="2"/>
  </si>
  <si>
    <t>３　事業の実施に要する経費に関する調書（個票）（別紙４（１）又は（15））</t>
    <phoneticPr fontId="2"/>
  </si>
  <si>
    <t>　(3)　その他参考となる書類（見積書、カタログ、パーテーション及び空気清浄機の）</t>
    <rPh sb="16" eb="19">
      <t>ミツモリショ</t>
    </rPh>
    <rPh sb="32" eb="33">
      <t>オヨ</t>
    </rPh>
    <rPh sb="34" eb="36">
      <t>クウキ</t>
    </rPh>
    <rPh sb="36" eb="39">
      <t>セイジョウキ</t>
    </rPh>
    <phoneticPr fontId="2"/>
  </si>
  <si>
    <t>　　 場合は設置場所の図面等</t>
    <phoneticPr fontId="2"/>
  </si>
  <si>
    <t>＜本年度分＞</t>
    <rPh sb="1" eb="2">
      <t>ホン</t>
    </rPh>
    <rPh sb="2" eb="3">
      <t>ネン</t>
    </rPh>
    <rPh sb="3" eb="4">
      <t>ド</t>
    </rPh>
    <rPh sb="4" eb="5">
      <t>ブン</t>
    </rPh>
    <phoneticPr fontId="3"/>
  </si>
  <si>
    <t>歳      入</t>
  </si>
  <si>
    <t>歳      出</t>
  </si>
  <si>
    <t>項    目</t>
  </si>
  <si>
    <t>金    額</t>
  </si>
  <si>
    <t>国庫補助金</t>
    <rPh sb="0" eb="2">
      <t>コッコ</t>
    </rPh>
    <rPh sb="2" eb="4">
      <t>ホジョ</t>
    </rPh>
    <rPh sb="4" eb="5">
      <t>キン</t>
    </rPh>
    <phoneticPr fontId="14"/>
  </si>
  <si>
    <t>一般財源</t>
    <rPh sb="0" eb="2">
      <t>イッパン</t>
    </rPh>
    <rPh sb="2" eb="4">
      <t>ザイゲン</t>
    </rPh>
    <phoneticPr fontId="3"/>
  </si>
  <si>
    <t>その他補助金</t>
    <rPh sb="2" eb="3">
      <t>ホカ</t>
    </rPh>
    <rPh sb="3" eb="6">
      <t>ホジョキン</t>
    </rPh>
    <phoneticPr fontId="14"/>
  </si>
  <si>
    <t>寄付金その他収入</t>
    <rPh sb="0" eb="3">
      <t>キフキン</t>
    </rPh>
    <rPh sb="5" eb="6">
      <t>ホカ</t>
    </rPh>
    <rPh sb="6" eb="8">
      <t>シュウニュウ</t>
    </rPh>
    <phoneticPr fontId="14"/>
  </si>
  <si>
    <t>合    計</t>
  </si>
  <si>
    <t>円</t>
  </si>
  <si>
    <t>この抄本は原本と相違ないことを証明します。</t>
  </si>
  <si>
    <t>（１）新型コロナウイルス感染症に関する相談窓口設置事業</t>
    <phoneticPr fontId="3"/>
  </si>
  <si>
    <t>（３）新型コロナウイルス感染症患者等入院医療機関等設備整備事業</t>
    <phoneticPr fontId="2"/>
  </si>
  <si>
    <t>（４）外来対応医療機関設備整備事業</t>
  </si>
  <si>
    <t>（８）DMAT・DPAT等医療チーム派遣事業</t>
    <phoneticPr fontId="2"/>
  </si>
  <si>
    <t>１　員数</t>
    <rPh sb="2" eb="4">
      <t>インスウ</t>
    </rPh>
    <phoneticPr fontId="2"/>
  </si>
  <si>
    <t>一日あたり医療従事者数（名）</t>
    <rPh sb="0" eb="2">
      <t>イチニチ</t>
    </rPh>
    <rPh sb="5" eb="7">
      <t>イリョウ</t>
    </rPh>
    <rPh sb="7" eb="10">
      <t>ジュウジシャ</t>
    </rPh>
    <rPh sb="10" eb="11">
      <t>スウ</t>
    </rPh>
    <rPh sb="12" eb="13">
      <t>メイ</t>
    </rPh>
    <phoneticPr fontId="2"/>
  </si>
  <si>
    <t>日数</t>
    <rPh sb="0" eb="2">
      <t>ニッスウ</t>
    </rPh>
    <phoneticPr fontId="2"/>
  </si>
  <si>
    <t>対応見込み人数（員数）</t>
    <rPh sb="0" eb="2">
      <t>タイオウ</t>
    </rPh>
    <rPh sb="2" eb="4">
      <t>ミコ</t>
    </rPh>
    <rPh sb="5" eb="7">
      <t>ニンズウ</t>
    </rPh>
    <rPh sb="8" eb="10">
      <t>インスウ</t>
    </rPh>
    <phoneticPr fontId="2"/>
  </si>
  <si>
    <t>上限額</t>
    <rPh sb="0" eb="3">
      <t>ジョウゲンガク</t>
    </rPh>
    <phoneticPr fontId="2"/>
  </si>
  <si>
    <t>(C)＝(A)×(B)</t>
    <phoneticPr fontId="2"/>
  </si>
  <si>
    <t>（C）×3,600</t>
    <phoneticPr fontId="2"/>
  </si>
  <si>
    <t>２　個人防護具単価</t>
    <phoneticPr fontId="2"/>
  </si>
  <si>
    <t>規格名</t>
    <rPh sb="0" eb="2">
      <t>キカク</t>
    </rPh>
    <rPh sb="2" eb="3">
      <t>メイ</t>
    </rPh>
    <phoneticPr fontId="2"/>
  </si>
  <si>
    <t>購入金額（税込）（円）</t>
    <rPh sb="0" eb="2">
      <t>コウニュウ</t>
    </rPh>
    <rPh sb="2" eb="4">
      <t>キンガク</t>
    </rPh>
    <rPh sb="5" eb="7">
      <t>ゼイコ</t>
    </rPh>
    <rPh sb="9" eb="10">
      <t>エン</t>
    </rPh>
    <phoneticPr fontId="2"/>
  </si>
  <si>
    <t>枚数（枚）</t>
    <rPh sb="0" eb="2">
      <t>マイスウ</t>
    </rPh>
    <rPh sb="3" eb="4">
      <t>マイ</t>
    </rPh>
    <phoneticPr fontId="2"/>
  </si>
  <si>
    <t>単価（円）</t>
    <rPh sb="0" eb="2">
      <t>タンカ</t>
    </rPh>
    <rPh sb="3" eb="4">
      <t>エン</t>
    </rPh>
    <phoneticPr fontId="2"/>
  </si>
  <si>
    <t>(G)</t>
    <phoneticPr fontId="2"/>
  </si>
  <si>
    <t>(H)＝(F)÷(G)</t>
    <phoneticPr fontId="2"/>
  </si>
  <si>
    <t>マスク</t>
    <phoneticPr fontId="2"/>
  </si>
  <si>
    <t>１枚の平均単価（円）</t>
    <rPh sb="1" eb="2">
      <t>マイ</t>
    </rPh>
    <rPh sb="3" eb="5">
      <t>ヘイキン</t>
    </rPh>
    <rPh sb="5" eb="7">
      <t>タンカ</t>
    </rPh>
    <rPh sb="8" eb="9">
      <t>エン</t>
    </rPh>
    <phoneticPr fontId="2"/>
  </si>
  <si>
    <t>…(G)</t>
    <phoneticPr fontId="2"/>
  </si>
  <si>
    <t>個数（個）</t>
    <rPh sb="0" eb="2">
      <t>コスウ</t>
    </rPh>
    <phoneticPr fontId="2"/>
  </si>
  <si>
    <t>ゴーグル</t>
    <phoneticPr fontId="2"/>
  </si>
  <si>
    <t>１個の平均単価（円）</t>
    <rPh sb="1" eb="2">
      <t>コ</t>
    </rPh>
    <rPh sb="3" eb="5">
      <t>ヘイキン</t>
    </rPh>
    <rPh sb="5" eb="7">
      <t>タンカ</t>
    </rPh>
    <phoneticPr fontId="2"/>
  </si>
  <si>
    <t>…(H)</t>
    <phoneticPr fontId="2"/>
  </si>
  <si>
    <t>着数（着）</t>
    <rPh sb="0" eb="1">
      <t>キ</t>
    </rPh>
    <rPh sb="1" eb="2">
      <t>スウ</t>
    </rPh>
    <phoneticPr fontId="2"/>
  </si>
  <si>
    <t>ガウン</t>
    <phoneticPr fontId="2"/>
  </si>
  <si>
    <t>１着の平均単価（円）</t>
    <rPh sb="1" eb="2">
      <t>チャク</t>
    </rPh>
    <rPh sb="3" eb="5">
      <t>ヘイキン</t>
    </rPh>
    <rPh sb="5" eb="7">
      <t>タンカ</t>
    </rPh>
    <phoneticPr fontId="2"/>
  </si>
  <si>
    <t>…(I)</t>
    <phoneticPr fontId="2"/>
  </si>
  <si>
    <t>ペア数（ペア）</t>
    <rPh sb="2" eb="3">
      <t>スウ</t>
    </rPh>
    <phoneticPr fontId="2"/>
  </si>
  <si>
    <t>グローブ</t>
    <phoneticPr fontId="2"/>
  </si>
  <si>
    <t>１ペアの平均単価（円）</t>
    <rPh sb="4" eb="6">
      <t>ヘイキン</t>
    </rPh>
    <rPh sb="6" eb="8">
      <t>タンカ</t>
    </rPh>
    <phoneticPr fontId="2"/>
  </si>
  <si>
    <t>…(J)</t>
    <phoneticPr fontId="2"/>
  </si>
  <si>
    <t>フェイスシールド</t>
    <phoneticPr fontId="2"/>
  </si>
  <si>
    <t>１枚の平均単価（円）</t>
    <rPh sb="1" eb="2">
      <t>マイ</t>
    </rPh>
    <rPh sb="3" eb="5">
      <t>ヘイキン</t>
    </rPh>
    <rPh sb="5" eb="7">
      <t>タンカ</t>
    </rPh>
    <phoneticPr fontId="2"/>
  </si>
  <si>
    <t>…(K)</t>
    <phoneticPr fontId="2"/>
  </si>
  <si>
    <t>３　一人一日あたり使用数</t>
    <rPh sb="2" eb="4">
      <t>ヒトリ</t>
    </rPh>
    <rPh sb="4" eb="6">
      <t>イチニチ</t>
    </rPh>
    <rPh sb="9" eb="11">
      <t>シヨウ</t>
    </rPh>
    <rPh sb="11" eb="12">
      <t>スウ</t>
    </rPh>
    <phoneticPr fontId="2"/>
  </si>
  <si>
    <t>一人一日あたり使用数</t>
    <rPh sb="0" eb="2">
      <t>ヒトリ</t>
    </rPh>
    <rPh sb="2" eb="4">
      <t>イチニチ</t>
    </rPh>
    <rPh sb="7" eb="9">
      <t>シヨウ</t>
    </rPh>
    <rPh sb="9" eb="10">
      <t>スウ</t>
    </rPh>
    <phoneticPr fontId="2"/>
  </si>
  <si>
    <t>枚</t>
    <rPh sb="0" eb="1">
      <t>マイ</t>
    </rPh>
    <phoneticPr fontId="2"/>
  </si>
  <si>
    <t>医療従事者一人一日あたりの額（円）
（L）</t>
    <rPh sb="0" eb="2">
      <t>イリョウ</t>
    </rPh>
    <rPh sb="2" eb="5">
      <t>ジュウジシャ</t>
    </rPh>
    <rPh sb="5" eb="7">
      <t>ヒトリ</t>
    </rPh>
    <rPh sb="7" eb="9">
      <t>イチニチ</t>
    </rPh>
    <rPh sb="13" eb="14">
      <t>ガク</t>
    </rPh>
    <rPh sb="15" eb="16">
      <t>エン</t>
    </rPh>
    <phoneticPr fontId="2"/>
  </si>
  <si>
    <t>個</t>
    <rPh sb="0" eb="1">
      <t>コ</t>
    </rPh>
    <phoneticPr fontId="2"/>
  </si>
  <si>
    <t>着</t>
    <rPh sb="0" eb="1">
      <t>チャク</t>
    </rPh>
    <phoneticPr fontId="2"/>
  </si>
  <si>
    <t>ペア</t>
    <phoneticPr fontId="2"/>
  </si>
  <si>
    <t>４　対象経費支出予定額</t>
    <rPh sb="8" eb="10">
      <t>ヨテイ</t>
    </rPh>
    <phoneticPr fontId="2"/>
  </si>
  <si>
    <t>一人一日あたり対応患者数（想定）</t>
    <rPh sb="0" eb="2">
      <t>ヒトリ</t>
    </rPh>
    <rPh sb="2" eb="4">
      <t>イチニチ</t>
    </rPh>
    <rPh sb="7" eb="9">
      <t>タイオウ</t>
    </rPh>
    <rPh sb="9" eb="12">
      <t>カンジャスウ</t>
    </rPh>
    <rPh sb="13" eb="15">
      <t>ソウテイ</t>
    </rPh>
    <phoneticPr fontId="2"/>
  </si>
  <si>
    <t>員数×医療従事者一人一日あたりの額（円）</t>
    <rPh sb="3" eb="5">
      <t>イリョウ</t>
    </rPh>
    <rPh sb="5" eb="8">
      <t>ジュウジシャ</t>
    </rPh>
    <rPh sb="8" eb="10">
      <t>ヒトリ</t>
    </rPh>
    <rPh sb="10" eb="12">
      <t>イチニチ</t>
    </rPh>
    <rPh sb="16" eb="17">
      <t>ガク</t>
    </rPh>
    <phoneticPr fontId="2"/>
  </si>
  <si>
    <t>一人一日あたり
対応患者数（人）</t>
    <rPh sb="0" eb="2">
      <t>ヒトリ</t>
    </rPh>
    <rPh sb="2" eb="4">
      <t>イチニチ</t>
    </rPh>
    <rPh sb="8" eb="10">
      <t>タイオウ</t>
    </rPh>
    <rPh sb="10" eb="13">
      <t>カンジャスウ</t>
    </rPh>
    <rPh sb="14" eb="15">
      <t>ニン</t>
    </rPh>
    <phoneticPr fontId="2"/>
  </si>
  <si>
    <t>（M）=(C)×(L）</t>
    <phoneticPr fontId="2"/>
  </si>
  <si>
    <t>別紙４(3)入院医療機関設備整備事業　個人防護具計算表</t>
    <rPh sb="0" eb="2">
      <t>ベッシ</t>
    </rPh>
    <rPh sb="6" eb="8">
      <t>ニュウイン</t>
    </rPh>
    <rPh sb="8" eb="10">
      <t>イリョウ</t>
    </rPh>
    <rPh sb="10" eb="12">
      <t>キカン</t>
    </rPh>
    <rPh sb="12" eb="14">
      <t>セツビ</t>
    </rPh>
    <rPh sb="14" eb="16">
      <t>セイビ</t>
    </rPh>
    <rPh sb="16" eb="18">
      <t>ジギョウ</t>
    </rPh>
    <rPh sb="19" eb="21">
      <t>コジン</t>
    </rPh>
    <rPh sb="21" eb="23">
      <t>ボウゴ</t>
    </rPh>
    <rPh sb="23" eb="24">
      <t>グ</t>
    </rPh>
    <rPh sb="24" eb="26">
      <t>ケイサン</t>
    </rPh>
    <rPh sb="26" eb="27">
      <t>ヒョウ</t>
    </rPh>
    <phoneticPr fontId="2"/>
  </si>
  <si>
    <t>別紙４(4）外来対応医療機関設備整備事業　個人防護具計算表</t>
    <rPh sb="0" eb="2">
      <t>ベッシ</t>
    </rPh>
    <rPh sb="6" eb="8">
      <t>ガイライ</t>
    </rPh>
    <rPh sb="8" eb="10">
      <t>タイオウ</t>
    </rPh>
    <rPh sb="10" eb="12">
      <t>イリョウ</t>
    </rPh>
    <rPh sb="12" eb="14">
      <t>キカン</t>
    </rPh>
    <rPh sb="14" eb="16">
      <t>セツビ</t>
    </rPh>
    <rPh sb="16" eb="18">
      <t>セイビ</t>
    </rPh>
    <rPh sb="18" eb="20">
      <t>ジギョウ</t>
    </rPh>
    <rPh sb="21" eb="23">
      <t>コジン</t>
    </rPh>
    <rPh sb="23" eb="25">
      <t>ボウゴ</t>
    </rPh>
    <rPh sb="25" eb="26">
      <t>グ</t>
    </rPh>
    <rPh sb="26" eb="28">
      <t>ケイサン</t>
    </rPh>
    <rPh sb="28" eb="29">
      <t>ヒョウ</t>
    </rPh>
    <phoneticPr fontId="2"/>
  </si>
  <si>
    <t>　　　　　　　氏名又は法人名称</t>
    <rPh sb="7" eb="9">
      <t>シメイ</t>
    </rPh>
    <rPh sb="9" eb="10">
      <t>マタ</t>
    </rPh>
    <rPh sb="11" eb="13">
      <t>ホウジン</t>
    </rPh>
    <rPh sb="13" eb="15">
      <t>メイショウ</t>
    </rPh>
    <phoneticPr fontId="2"/>
  </si>
  <si>
    <t>歳入歳出予算書抄本</t>
    <rPh sb="4" eb="6">
      <t>ヨサン</t>
    </rPh>
    <rPh sb="6" eb="7">
      <t>ショ</t>
    </rPh>
    <rPh sb="7" eb="9">
      <t>ショウホン</t>
    </rPh>
    <phoneticPr fontId="3"/>
  </si>
  <si>
    <t>別紙４(13)救急・周産期・小児医療体制確保事業　個人防護具計算表</t>
    <rPh sb="0" eb="2">
      <t>ベッシ</t>
    </rPh>
    <rPh sb="7" eb="9">
      <t>キュウキュウ</t>
    </rPh>
    <rPh sb="10" eb="13">
      <t>シュウサンキ</t>
    </rPh>
    <rPh sb="14" eb="16">
      <t>ショウニ</t>
    </rPh>
    <rPh sb="16" eb="18">
      <t>イリョウ</t>
    </rPh>
    <rPh sb="18" eb="20">
      <t>タイセイ</t>
    </rPh>
    <rPh sb="20" eb="22">
      <t>カクホ</t>
    </rPh>
    <rPh sb="22" eb="24">
      <t>ジギョウ</t>
    </rPh>
    <rPh sb="25" eb="27">
      <t>コジン</t>
    </rPh>
    <rPh sb="27" eb="29">
      <t>ボウゴ</t>
    </rPh>
    <rPh sb="29" eb="30">
      <t>グ</t>
    </rPh>
    <rPh sb="30" eb="32">
      <t>ケイサン</t>
    </rPh>
    <rPh sb="32" eb="33">
      <t>ヒョウ</t>
    </rPh>
    <phoneticPr fontId="2"/>
  </si>
  <si>
    <t>確　認　書</t>
  </si>
  <si>
    <t>病院名</t>
  </si>
  <si>
    <t>担当者名</t>
  </si>
  <si>
    <t>連絡先</t>
  </si>
  <si>
    <r>
      <t>に限っています。</t>
    </r>
    <r>
      <rPr>
        <sz val="11"/>
        <color rgb="FF000000"/>
        <rFont val="Century"/>
        <family val="1"/>
      </rPr>
      <t xml:space="preserve"> </t>
    </r>
    <r>
      <rPr>
        <sz val="11"/>
        <color rgb="FF000000"/>
        <rFont val="ＭＳ ゴシック"/>
        <family val="3"/>
        <charset val="128"/>
      </rPr>
      <t>※</t>
    </r>
    <r>
      <rPr>
        <sz val="11"/>
        <color rgb="FF000000"/>
        <rFont val="Century"/>
        <family val="1"/>
      </rPr>
      <t xml:space="preserve"> </t>
    </r>
    <r>
      <rPr>
        <sz val="11"/>
        <color rgb="FF000000"/>
        <rFont val="ＭＳ ゴシック"/>
        <family val="3"/>
        <charset val="128"/>
      </rPr>
      <t>本事業の場合、事業規模の拡大とは１日の「診療可能件数」の増加を指します。</t>
    </r>
  </si>
  <si>
    <t>以下にどのように事業拡大を行い、診療可能件数を増加させるのか記載してください。</t>
  </si>
  <si>
    <t>１　事業拡大の理由</t>
  </si>
  <si>
    <t xml:space="preserve">    事業を拡大する（診療可能件数を増加させる）目的、理由を、具体的に記載してください。</t>
    <phoneticPr fontId="2"/>
  </si>
  <si>
    <t>２　事業拡大の概要</t>
  </si>
  <si>
    <t>　  新規で購入する機器を活用して、どのように事業拡大するのかを具体的に記載してください。（医師、</t>
    <phoneticPr fontId="2"/>
  </si>
  <si>
    <t>看護師等の医療従事者の人員体制の拡充や、診察室などの施設や設備をどのように拡大するのか、具体</t>
  </si>
  <si>
    <t>的に記述してください）</t>
  </si>
  <si>
    <r>
      <t>＊</t>
    </r>
    <r>
      <rPr>
        <sz val="10.5"/>
        <color theme="1"/>
        <rFont val="Century"/>
        <family val="1"/>
      </rPr>
      <t xml:space="preserve"> </t>
    </r>
    <r>
      <rPr>
        <sz val="10.5"/>
        <color theme="1"/>
        <rFont val="ＭＳ ゴシック"/>
        <family val="3"/>
        <charset val="128"/>
      </rPr>
      <t>参考として配置図等に、拡大する施設や設備をマーカーなどで明示し、添付資料として提出してください。</t>
    </r>
  </si>
  <si>
    <r>
      <t>＊</t>
    </r>
    <r>
      <rPr>
        <sz val="10.5"/>
        <color theme="1"/>
        <rFont val="Century"/>
        <family val="1"/>
      </rPr>
      <t xml:space="preserve"> </t>
    </r>
    <r>
      <rPr>
        <sz val="10.5"/>
        <color theme="1"/>
        <rFont val="ＭＳ ゴシック"/>
        <family val="3"/>
        <charset val="128"/>
      </rPr>
      <t>法人等の場合、当該拡大に係る事業計画書があれば、添付資料として提出してください。</t>
    </r>
  </si>
  <si>
    <t>３　事業拡大によって対応可能となる１日あたりの診療可能件数</t>
  </si>
  <si>
    <t xml:space="preserve">  事業拡大（予定）日、事業拡大することによって対応可能となる、１日あたりの診療可能件数を記載し</t>
    <phoneticPr fontId="2"/>
  </si>
  <si>
    <t>てください。）</t>
  </si>
  <si>
    <t>事業拡大（予定）日</t>
  </si>
  <si>
    <t>令和　年　　月　　日</t>
  </si>
  <si>
    <t>拡　大　前</t>
  </si>
  <si>
    <t>人／日</t>
  </si>
  <si>
    <t>拡　大　後</t>
    <rPh sb="4" eb="5">
      <t>アト</t>
    </rPh>
    <phoneticPr fontId="2"/>
  </si>
  <si>
    <t>以下にどのように事業拡大を行い、診療可能件数又は病床数を増加させるのか、記載してください。</t>
  </si>
  <si>
    <t>　　事業を拡大する（診療可能件数又は病床数を増加させる）目的、理由を、具体的に記載してください。</t>
    <phoneticPr fontId="2"/>
  </si>
  <si>
    <t>　　新規で購入する機器を活用して、どのように事業拡大するのかを具体的に記載してください。（医師、</t>
    <phoneticPr fontId="2"/>
  </si>
  <si>
    <t>３　事業拡大によって対応可能となる１日あたりの診療可能件数・病床数</t>
    <rPh sb="30" eb="33">
      <t>ビョウショウスウ</t>
    </rPh>
    <phoneticPr fontId="2"/>
  </si>
  <si>
    <r>
      <t>※単位は、診療可能件数の場合「人</t>
    </r>
    <r>
      <rPr>
        <sz val="10"/>
        <color rgb="FFFF0000"/>
        <rFont val="Century"/>
        <family val="1"/>
      </rPr>
      <t>/</t>
    </r>
    <r>
      <rPr>
        <sz val="10"/>
        <color rgb="FFFF0000"/>
        <rFont val="ＭＳ ゴシック"/>
        <family val="3"/>
        <charset val="128"/>
      </rPr>
      <t>日」、病床数の場合「床」を選択してください</t>
    </r>
  </si>
  <si>
    <t>人／日・床</t>
    <rPh sb="4" eb="5">
      <t>ショウ</t>
    </rPh>
    <phoneticPr fontId="2"/>
  </si>
  <si>
    <t>　令和５年度は、設備整備の補助対象を、新たに事業を開始するもの、あるいは事業規模の拡大</t>
    <phoneticPr fontId="2"/>
  </si>
  <si>
    <t>に伴うものに限っています。 ※ 本事業の場合、事業規模の拡大とは、「救急」の場合は１日の</t>
    <phoneticPr fontId="2"/>
  </si>
  <si>
    <t>「診療可能件数」、「周産期・小児」の場合は「病床数」の増加を指します。</t>
    <phoneticPr fontId="2"/>
  </si>
  <si>
    <t>HEPAフィルター付き空気清浄機の陰圧対応機能の活用について</t>
    <phoneticPr fontId="2"/>
  </si>
  <si>
    <t>病院名</t>
    <rPh sb="0" eb="2">
      <t>ビョウイン</t>
    </rPh>
    <rPh sb="2" eb="3">
      <t>メイ</t>
    </rPh>
    <phoneticPr fontId="2"/>
  </si>
  <si>
    <t>　令和５年度神奈川県新型コロナウイルス感染症緊急包括支援補助金（医療分）における「HEPAフィルター付き空気清浄機（陰圧対応可能なものに限る）」の補助については、陰圧対応機能の活用が前提条件になります。
 つきましては、申請された「HEPAフィルター付き空気清浄機（陰圧対応可能なものに限る）」の陰圧対応機能の活用方法と整備時期について、ご回答ください。</t>
    <rPh sb="110" eb="112">
      <t>シンセイ</t>
    </rPh>
    <rPh sb="148" eb="150">
      <t>インアツ</t>
    </rPh>
    <rPh sb="150" eb="152">
      <t>タイオウ</t>
    </rPh>
    <rPh sb="152" eb="154">
      <t>キノウ</t>
    </rPh>
    <phoneticPr fontId="2"/>
  </si>
  <si>
    <t>１　陰圧機能の活用方法について</t>
  </si>
  <si>
    <t>選択欄</t>
    <rPh sb="0" eb="2">
      <t>センタク</t>
    </rPh>
    <rPh sb="2" eb="3">
      <t>ラン</t>
    </rPh>
    <phoneticPr fontId="2"/>
  </si>
  <si>
    <t>陰圧機能の活用方法を下記選択肢から選んでください。</t>
    <rPh sb="0" eb="2">
      <t>インアツ</t>
    </rPh>
    <rPh sb="2" eb="4">
      <t>キノウ</t>
    </rPh>
    <rPh sb="5" eb="7">
      <t>カツヨウ</t>
    </rPh>
    <rPh sb="7" eb="9">
      <t>ホウホウ</t>
    </rPh>
    <rPh sb="10" eb="12">
      <t>カキ</t>
    </rPh>
    <rPh sb="12" eb="15">
      <t>センタクシ</t>
    </rPh>
    <rPh sb="17" eb="18">
      <t>エラ</t>
    </rPh>
    <phoneticPr fontId="2"/>
  </si>
  <si>
    <t>空気清浄機の排気ダクトを室外に接続する工事を実施し、室内の空気を屋外に排気することにより部屋を陰圧にする。</t>
    <rPh sb="0" eb="2">
      <t>クウキ</t>
    </rPh>
    <rPh sb="2" eb="5">
      <t>セイジョウキ</t>
    </rPh>
    <rPh sb="6" eb="8">
      <t>ハイキ</t>
    </rPh>
    <rPh sb="12" eb="14">
      <t>シツガイ</t>
    </rPh>
    <rPh sb="19" eb="21">
      <t>コウジ</t>
    </rPh>
    <rPh sb="22" eb="24">
      <t>ジッシ</t>
    </rPh>
    <rPh sb="26" eb="28">
      <t>シツナイ</t>
    </rPh>
    <rPh sb="29" eb="31">
      <t>クウキ</t>
    </rPh>
    <rPh sb="32" eb="34">
      <t>オクガイ</t>
    </rPh>
    <rPh sb="35" eb="37">
      <t>ハイキ</t>
    </rPh>
    <rPh sb="44" eb="46">
      <t>ヘヤ</t>
    </rPh>
    <rPh sb="47" eb="49">
      <t>インアツ</t>
    </rPh>
    <phoneticPr fontId="2"/>
  </si>
  <si>
    <t>室内に陰圧ブースを設置しブース内の空気清浄機からブース外に排気ダクトをつなぎ、ブース外に排気することによりブース内を陰圧にする。</t>
    <rPh sb="0" eb="2">
      <t>シツナイ</t>
    </rPh>
    <rPh sb="15" eb="16">
      <t>ナイ</t>
    </rPh>
    <rPh sb="17" eb="19">
      <t>クウキ</t>
    </rPh>
    <rPh sb="19" eb="22">
      <t>セイジョウキ</t>
    </rPh>
    <rPh sb="27" eb="28">
      <t>ソト</t>
    </rPh>
    <rPh sb="29" eb="31">
      <t>ハイキ</t>
    </rPh>
    <rPh sb="56" eb="57">
      <t>ナイ</t>
    </rPh>
    <rPh sb="58" eb="60">
      <t>インアツ</t>
    </rPh>
    <phoneticPr fontId="2"/>
  </si>
  <si>
    <r>
      <t xml:space="preserve">その他
</t>
    </r>
    <r>
      <rPr>
        <sz val="10"/>
        <color theme="1"/>
        <rFont val="ＭＳ Ｐゴシック"/>
        <family val="3"/>
        <charset val="128"/>
      </rPr>
      <t>例：空気清浄機の排気ダクトを窓から室外に接続し、室内の空気を屋外に排気することにより部屋を陰圧にする。</t>
    </r>
    <r>
      <rPr>
        <sz val="12"/>
        <color theme="1"/>
        <rFont val="ＭＳ Ｐゴシック"/>
        <family val="3"/>
        <charset val="128"/>
      </rPr>
      <t>　　　　　　　　　　　　　　　　　　　　　　　</t>
    </r>
    <rPh sb="4" eb="5">
      <t>レイ</t>
    </rPh>
    <rPh sb="6" eb="8">
      <t>クウキ</t>
    </rPh>
    <rPh sb="8" eb="11">
      <t>セイジョウキ</t>
    </rPh>
    <rPh sb="12" eb="14">
      <t>ハイキ</t>
    </rPh>
    <rPh sb="18" eb="19">
      <t>マド</t>
    </rPh>
    <rPh sb="21" eb="23">
      <t>シツガイ</t>
    </rPh>
    <rPh sb="24" eb="26">
      <t>セツゾク</t>
    </rPh>
    <phoneticPr fontId="2"/>
  </si>
  <si>
    <t>「３　その他」を選択した場合はその具体的な内容を記載してください。</t>
    <rPh sb="5" eb="6">
      <t>ホカ</t>
    </rPh>
    <rPh sb="8" eb="10">
      <t>センタク</t>
    </rPh>
    <rPh sb="12" eb="14">
      <t>バアイ</t>
    </rPh>
    <rPh sb="17" eb="20">
      <t>グタイテキ</t>
    </rPh>
    <rPh sb="21" eb="23">
      <t>ナイヨウ</t>
    </rPh>
    <rPh sb="24" eb="26">
      <t>キサイ</t>
    </rPh>
    <phoneticPr fontId="2"/>
  </si>
  <si>
    <t>２　整備時期について</t>
    <rPh sb="2" eb="4">
      <t>セイビ</t>
    </rPh>
    <rPh sb="4" eb="6">
      <t>ジキ</t>
    </rPh>
    <phoneticPr fontId="2"/>
  </si>
  <si>
    <t>　１で回答した活用方法の整備時期をご回答ください。</t>
    <rPh sb="7" eb="9">
      <t>カツヨウ</t>
    </rPh>
    <rPh sb="9" eb="11">
      <t>ホウホウ</t>
    </rPh>
    <rPh sb="18" eb="20">
      <t>カイトウ</t>
    </rPh>
    <phoneticPr fontId="2"/>
  </si>
  <si>
    <t>空気清浄機の導入と同時に整備する。</t>
    <rPh sb="0" eb="2">
      <t>クウキ</t>
    </rPh>
    <rPh sb="2" eb="5">
      <t>セイジョウキ</t>
    </rPh>
    <rPh sb="6" eb="8">
      <t>ドウニュウ</t>
    </rPh>
    <rPh sb="9" eb="11">
      <t>ドウジ</t>
    </rPh>
    <rPh sb="12" eb="14">
      <t>セイビ</t>
    </rPh>
    <phoneticPr fontId="2"/>
  </si>
  <si>
    <t>空気清浄機の導入に遅れて整備する。</t>
    <rPh sb="0" eb="2">
      <t>クウキ</t>
    </rPh>
    <rPh sb="2" eb="5">
      <t>セイジョウキ</t>
    </rPh>
    <rPh sb="6" eb="8">
      <t>ドウニュウ</t>
    </rPh>
    <rPh sb="9" eb="10">
      <t>オク</t>
    </rPh>
    <rPh sb="12" eb="14">
      <t>セイビ</t>
    </rPh>
    <phoneticPr fontId="2"/>
  </si>
  <si>
    <t>　　　　　　２を選択した場合はその具体的な時期と遅れる理由を記載してください。</t>
    <rPh sb="8" eb="10">
      <t>センタク</t>
    </rPh>
    <rPh sb="12" eb="14">
      <t>バアイ</t>
    </rPh>
    <rPh sb="17" eb="20">
      <t>グタイテキ</t>
    </rPh>
    <rPh sb="21" eb="23">
      <t>ジキ</t>
    </rPh>
    <rPh sb="24" eb="25">
      <t>オク</t>
    </rPh>
    <rPh sb="27" eb="29">
      <t>リユウ</t>
    </rPh>
    <rPh sb="30" eb="32">
      <t>キサイ</t>
    </rPh>
    <phoneticPr fontId="2"/>
  </si>
  <si>
    <t>　※法人は法人名を、自治体は市町村名を入力してください。
　例）医療法人○○会、　</t>
    <rPh sb="2" eb="4">
      <t>ホウジン</t>
    </rPh>
    <rPh sb="5" eb="7">
      <t>ホウジン</t>
    </rPh>
    <rPh sb="7" eb="8">
      <t>メイ</t>
    </rPh>
    <rPh sb="10" eb="13">
      <t>ジチタイ</t>
    </rPh>
    <rPh sb="14" eb="17">
      <t>シチョウソン</t>
    </rPh>
    <rPh sb="17" eb="18">
      <t>メイ</t>
    </rPh>
    <rPh sb="19" eb="21">
      <t>ニュウリョク</t>
    </rPh>
    <rPh sb="30" eb="31">
      <t>レイ</t>
    </rPh>
    <rPh sb="32" eb="34">
      <t>イリョウ</t>
    </rPh>
    <rPh sb="34" eb="36">
      <t>ホウジン</t>
    </rPh>
    <rPh sb="38" eb="39">
      <t>カイ</t>
    </rPh>
    <phoneticPr fontId="2"/>
  </si>
  <si>
    <t>（１）新型コロナウイルス感染症に関する相談窓口設置事業</t>
    <phoneticPr fontId="2"/>
  </si>
  <si>
    <t>（３）新型コロナウイルス感染症患者等入院医療機関設備整備事業</t>
    <phoneticPr fontId="2"/>
  </si>
  <si>
    <t>（６）感染症対策専門家派遣等事業
(令和５年４月１日から５月７日までに生じた費用を対象)</t>
    <phoneticPr fontId="2"/>
  </si>
  <si>
    <t>（８）ＤＭＡＴ・ＤＰＡＴ等医療チーム派遣事業</t>
    <phoneticPr fontId="2"/>
  </si>
  <si>
    <t>（９）新型コロナウイルスに感染した医師等にかわり診療等を行う医師等派遣体制の確保事業
(令和５年４月１日から５月７日までに生じた費用を対象)</t>
    <phoneticPr fontId="2"/>
  </si>
  <si>
    <t>令和５年度神奈川県新型コロナウイルス感染症緊急包括支援補助金（医療分）の申請にあたって</t>
    <rPh sb="0" eb="2">
      <t>レイワ</t>
    </rPh>
    <rPh sb="3" eb="5">
      <t>ネンド</t>
    </rPh>
    <rPh sb="5" eb="9">
      <t>カナガワケン</t>
    </rPh>
    <rPh sb="27" eb="30">
      <t>ホジョキン</t>
    </rPh>
    <rPh sb="31" eb="33">
      <t>イリョウ</t>
    </rPh>
    <rPh sb="33" eb="34">
      <t>ブン</t>
    </rPh>
    <rPh sb="36" eb="38">
      <t>シンセイ</t>
    </rPh>
    <phoneticPr fontId="3"/>
  </si>
  <si>
    <t>〇エクセルへの入力にあたっては、薄水色で着色されたセルに、金額や文字を入力してください。</t>
    <rPh sb="7" eb="9">
      <t>ニュウリョク</t>
    </rPh>
    <rPh sb="16" eb="17">
      <t>ウス</t>
    </rPh>
    <rPh sb="17" eb="19">
      <t>ミズイロ</t>
    </rPh>
    <rPh sb="20" eb="22">
      <t>チャクショク</t>
    </rPh>
    <rPh sb="29" eb="31">
      <t>キンガク</t>
    </rPh>
    <rPh sb="32" eb="34">
      <t>モジ</t>
    </rPh>
    <rPh sb="35" eb="37">
      <t>ニュウリョク</t>
    </rPh>
    <phoneticPr fontId="2"/>
  </si>
  <si>
    <t>別紙１</t>
    <rPh sb="0" eb="2">
      <t>ベッシ</t>
    </rPh>
    <phoneticPr fontId="2"/>
  </si>
  <si>
    <t>別紙２</t>
    <rPh sb="0" eb="2">
      <t>ベッシ</t>
    </rPh>
    <phoneticPr fontId="2"/>
  </si>
  <si>
    <t>別紙３(＃)</t>
    <rPh sb="0" eb="2">
      <t>ベッシ</t>
    </rPh>
    <phoneticPr fontId="2"/>
  </si>
  <si>
    <t>別紙４(＃)</t>
    <rPh sb="0" eb="2">
      <t>ベッシ</t>
    </rPh>
    <phoneticPr fontId="2"/>
  </si>
  <si>
    <t>（１）</t>
    <phoneticPr fontId="2"/>
  </si>
  <si>
    <t>（２）</t>
  </si>
  <si>
    <t>（３）</t>
  </si>
  <si>
    <t>（４）</t>
  </si>
  <si>
    <r>
      <t>外来対応医療機関設備整備事業</t>
    </r>
    <r>
      <rPr>
        <sz val="10"/>
        <color rgb="FFFF0000"/>
        <rFont val="ＭＳ ゴシック"/>
        <family val="3"/>
        <charset val="128"/>
      </rPr>
      <t>（５月７日までは帰国者・接触者外来等設備整備事業）</t>
    </r>
    <rPh sb="0" eb="2">
      <t>ガイライ</t>
    </rPh>
    <rPh sb="2" eb="4">
      <t>タイオウ</t>
    </rPh>
    <rPh sb="4" eb="6">
      <t>イリョウ</t>
    </rPh>
    <rPh sb="6" eb="8">
      <t>キカン</t>
    </rPh>
    <rPh sb="8" eb="10">
      <t>セツビ</t>
    </rPh>
    <rPh sb="10" eb="12">
      <t>セイビ</t>
    </rPh>
    <rPh sb="12" eb="14">
      <t>ジギョウ</t>
    </rPh>
    <rPh sb="16" eb="17">
      <t>ガツ</t>
    </rPh>
    <rPh sb="18" eb="19">
      <t>ニチ</t>
    </rPh>
    <rPh sb="22" eb="25">
      <t>キコクシャ</t>
    </rPh>
    <rPh sb="26" eb="29">
      <t>セッショクシャ</t>
    </rPh>
    <rPh sb="29" eb="31">
      <t>ガイライ</t>
    </rPh>
    <rPh sb="31" eb="32">
      <t>トウ</t>
    </rPh>
    <rPh sb="32" eb="34">
      <t>セツビ</t>
    </rPh>
    <rPh sb="34" eb="36">
      <t>セイビ</t>
    </rPh>
    <rPh sb="36" eb="38">
      <t>ジギョウ</t>
    </rPh>
    <phoneticPr fontId="1"/>
  </si>
  <si>
    <t>（５）</t>
  </si>
  <si>
    <r>
      <t xml:space="preserve">感染症検査機関等設備整備事業
</t>
    </r>
    <r>
      <rPr>
        <sz val="10"/>
        <color rgb="FFFF0000"/>
        <rFont val="ＭＳ ゴシック"/>
        <family val="3"/>
        <charset val="128"/>
      </rPr>
      <t>(令和５年４月１日から５月７日までに生じた費用を対象)</t>
    </r>
    <rPh sb="0" eb="3">
      <t>カンセンショウ</t>
    </rPh>
    <rPh sb="3" eb="5">
      <t>ケンサ</t>
    </rPh>
    <rPh sb="5" eb="7">
      <t>キカン</t>
    </rPh>
    <rPh sb="7" eb="8">
      <t>トウ</t>
    </rPh>
    <rPh sb="8" eb="10">
      <t>セツビ</t>
    </rPh>
    <rPh sb="10" eb="12">
      <t>セイビ</t>
    </rPh>
    <rPh sb="12" eb="14">
      <t>ジギョウ</t>
    </rPh>
    <phoneticPr fontId="1"/>
  </si>
  <si>
    <t>（６）</t>
  </si>
  <si>
    <r>
      <t xml:space="preserve">感染症対策専門家派遣等事業
</t>
    </r>
    <r>
      <rPr>
        <sz val="10"/>
        <color rgb="FFFF0000"/>
        <rFont val="ＭＳ ゴシック"/>
        <family val="3"/>
        <charset val="128"/>
      </rPr>
      <t>(令和５年４月１日から５月７日までに生じた費用を対象)</t>
    </r>
    <rPh sb="0" eb="2">
      <t>カンセン</t>
    </rPh>
    <rPh sb="2" eb="3">
      <t>ショウ</t>
    </rPh>
    <rPh sb="3" eb="5">
      <t>タイサク</t>
    </rPh>
    <rPh sb="5" eb="8">
      <t>センモンカ</t>
    </rPh>
    <rPh sb="8" eb="10">
      <t>ハケン</t>
    </rPh>
    <rPh sb="10" eb="11">
      <t>トウ</t>
    </rPh>
    <rPh sb="11" eb="13">
      <t>ジギョウ</t>
    </rPh>
    <phoneticPr fontId="1"/>
  </si>
  <si>
    <t>（７）</t>
  </si>
  <si>
    <r>
      <t xml:space="preserve">新型コロナウイルス重症患者を診療する医療従事者派遣体制の確保事業
</t>
    </r>
    <r>
      <rPr>
        <sz val="10"/>
        <color rgb="FFFF0000"/>
        <rFont val="ＭＳ ゴシック"/>
        <family val="3"/>
        <charset val="128"/>
      </rPr>
      <t>(令和５年４月１日から５月７日までに生じた費用を対象)</t>
    </r>
    <rPh sb="0" eb="2">
      <t>シンガタ</t>
    </rPh>
    <rPh sb="9" eb="11">
      <t>ジュウショウ</t>
    </rPh>
    <rPh sb="11" eb="13">
      <t>カンジャ</t>
    </rPh>
    <rPh sb="14" eb="16">
      <t>シンリョウ</t>
    </rPh>
    <rPh sb="18" eb="20">
      <t>イリョウ</t>
    </rPh>
    <rPh sb="20" eb="23">
      <t>ジュウジシャ</t>
    </rPh>
    <rPh sb="23" eb="25">
      <t>ハケン</t>
    </rPh>
    <rPh sb="25" eb="27">
      <t>タイセイ</t>
    </rPh>
    <rPh sb="28" eb="30">
      <t>カクホ</t>
    </rPh>
    <rPh sb="30" eb="32">
      <t>ジギョウ</t>
    </rPh>
    <phoneticPr fontId="1"/>
  </si>
  <si>
    <t>（８）</t>
  </si>
  <si>
    <t>（９）</t>
  </si>
  <si>
    <r>
      <t xml:space="preserve">新型コロナウイルスに感染した医師等にかわり診療等を行う医師等派遣体制の確保事業
</t>
    </r>
    <r>
      <rPr>
        <sz val="10"/>
        <color rgb="FFFF0000"/>
        <rFont val="ＭＳ ゴシック"/>
        <family val="3"/>
        <charset val="128"/>
      </rPr>
      <t>(令和５年４月１日から５月７日までに生じた費用を対象)</t>
    </r>
    <phoneticPr fontId="2"/>
  </si>
  <si>
    <r>
      <t xml:space="preserve">医療機関における新型コロナウイルス感染症の外国人患者受入れのための設備整備事業
</t>
    </r>
    <r>
      <rPr>
        <sz val="10"/>
        <color rgb="FFFF0000"/>
        <rFont val="ＭＳ ゴシック"/>
        <family val="3"/>
        <charset val="128"/>
      </rPr>
      <t>(令和５年４月１日から５月７日までに生じた費用を対象)</t>
    </r>
    <phoneticPr fontId="2"/>
  </si>
  <si>
    <r>
      <t xml:space="preserve">新型コロナウイルス感染症重点医療機関等設備整備事業
</t>
    </r>
    <r>
      <rPr>
        <sz val="10"/>
        <color rgb="FFFF0000"/>
        <rFont val="ＭＳ ゴシック"/>
        <family val="3"/>
        <charset val="128"/>
      </rPr>
      <t>(令和５年４月１日から５月７日までに生じた費用を対象)</t>
    </r>
    <phoneticPr fontId="2"/>
  </si>
  <si>
    <t>令和５年10月</t>
    <rPh sb="0" eb="2">
      <t>レイワ</t>
    </rPh>
    <rPh sb="3" eb="4">
      <t>ネン</t>
    </rPh>
    <rPh sb="6" eb="7">
      <t>ガツ</t>
    </rPh>
    <phoneticPr fontId="2"/>
  </si>
  <si>
    <t>〇補助金申請様式の作成にあたっては、このエクセルを使用してください。</t>
    <rPh sb="1" eb="4">
      <t>ホジョキン</t>
    </rPh>
    <rPh sb="4" eb="6">
      <t>シンセイ</t>
    </rPh>
    <rPh sb="6" eb="8">
      <t>ヨウシキ</t>
    </rPh>
    <rPh sb="9" eb="11">
      <t>サクセイ</t>
    </rPh>
    <rPh sb="25" eb="27">
      <t>シヨウ</t>
    </rPh>
    <phoneticPr fontId="2"/>
  </si>
  <si>
    <t>（10）新型コロナウイルス感染症により休業等となった医療機関等に対する継続・再開支援事業(令和５年４月１日から９月30日までに生じた費用を対象)</t>
    <phoneticPr fontId="2"/>
  </si>
  <si>
    <t>（２）新型コロナウイルス感染症対策事業(令和５年４月１日から９月30日までに生じた費用を対象)</t>
  </si>
  <si>
    <t>（２）新型コロナウイルス感染症対策事業(令和５年４月１日から９月30日までに生じた費用を対象)</t>
    <phoneticPr fontId="2"/>
  </si>
  <si>
    <t>（14）新型コロナウイルス感染症患者等入院医療機関等における外国人患者の受入れ体制確保事業(令和５年４月１日から９月30日までに生じた費用を対象)</t>
  </si>
  <si>
    <t>（14）新型コロナウイルス感染症患者等入院医療機関等における外国人患者の受入れ体制確保事業(令和５年４月１日から９月30日までに生じた費用を対象)</t>
    <phoneticPr fontId="2"/>
  </si>
  <si>
    <r>
      <t xml:space="preserve">（２）新型コロナウイルス感染症対策事業
</t>
    </r>
    <r>
      <rPr>
        <sz val="10"/>
        <color rgb="FFFF0000"/>
        <rFont val="ＭＳ ゴシック"/>
        <family val="3"/>
        <charset val="128"/>
      </rPr>
      <t>(令和５年４月１日から９月30日までに生じた費用を対象)</t>
    </r>
    <phoneticPr fontId="2"/>
  </si>
  <si>
    <t>新型コロナウイルス感染症により休業等となった医療機関等に対する継続・再開支援事業
(令和５年４月１日から９月30日までに生じた費用を対象)</t>
    <phoneticPr fontId="2"/>
  </si>
  <si>
    <r>
      <t xml:space="preserve">新型コロナウイルス感染症患者等入院医療機関等における外国人患者の受入れ体制確保事業
</t>
    </r>
    <r>
      <rPr>
        <sz val="10"/>
        <color rgb="FFFF0000"/>
        <rFont val="ＭＳ ゴシック"/>
        <family val="3"/>
        <charset val="128"/>
      </rPr>
      <t>(令和５年４月１日から９月30日までに生じた費用を対象)</t>
    </r>
    <phoneticPr fontId="2"/>
  </si>
  <si>
    <t>申請様式は次のとおりです。</t>
    <rPh sb="0" eb="2">
      <t>シンセイ</t>
    </rPh>
    <rPh sb="2" eb="4">
      <t>ヨウシキ</t>
    </rPh>
    <rPh sb="5" eb="6">
      <t>ツギ</t>
    </rPh>
    <phoneticPr fontId="2"/>
  </si>
  <si>
    <r>
      <t>このうち、別紙３、別紙４につきましては、エクセルのシートに</t>
    </r>
    <r>
      <rPr>
        <u/>
        <sz val="11"/>
        <color theme="1"/>
        <rFont val="ＭＳ 明朝"/>
        <family val="1"/>
        <charset val="128"/>
      </rPr>
      <t>（）カッコ</t>
    </r>
    <r>
      <rPr>
        <sz val="11"/>
        <color theme="1"/>
        <rFont val="ＭＳ 明朝"/>
        <family val="2"/>
        <charset val="128"/>
      </rPr>
      <t>で番号が附番されています。</t>
    </r>
    <r>
      <rPr>
        <sz val="11"/>
        <color rgb="FFFF0000"/>
        <rFont val="ＭＳ 明朝"/>
        <family val="1"/>
        <charset val="128"/>
      </rPr>
      <t>申請する各事業ごと別紙３及び別紙４の提出が必要です。(申請しない事業の別紙３及び別紙４は不要です。）</t>
    </r>
    <rPh sb="5" eb="7">
      <t>ベッシ</t>
    </rPh>
    <rPh sb="9" eb="11">
      <t>ベッシ</t>
    </rPh>
    <rPh sb="35" eb="37">
      <t>バンゴウ</t>
    </rPh>
    <rPh sb="38" eb="40">
      <t>フバン</t>
    </rPh>
    <rPh sb="47" eb="49">
      <t>シンセイ</t>
    </rPh>
    <rPh sb="51" eb="54">
      <t>カクジギョウ</t>
    </rPh>
    <rPh sb="56" eb="58">
      <t>ベッシ</t>
    </rPh>
    <rPh sb="59" eb="60">
      <t>オヨ</t>
    </rPh>
    <rPh sb="61" eb="63">
      <t>ベッシ</t>
    </rPh>
    <rPh sb="65" eb="67">
      <t>テイシュツ</t>
    </rPh>
    <rPh sb="68" eb="70">
      <t>ヒツヨウ</t>
    </rPh>
    <rPh sb="74" eb="76">
      <t>シンセイ</t>
    </rPh>
    <rPh sb="79" eb="81">
      <t>ジギョウ</t>
    </rPh>
    <rPh sb="82" eb="84">
      <t>ベッシ</t>
    </rPh>
    <rPh sb="85" eb="86">
      <t>オヨ</t>
    </rPh>
    <rPh sb="87" eb="89">
      <t>ベッシ</t>
    </rPh>
    <rPh sb="91" eb="93">
      <t>フヨウ</t>
    </rPh>
    <phoneticPr fontId="2"/>
  </si>
  <si>
    <t>連絡票</t>
    <rPh sb="0" eb="2">
      <t>レンラク</t>
    </rPh>
    <rPh sb="2" eb="3">
      <t>ヒョウ</t>
    </rPh>
    <phoneticPr fontId="2"/>
  </si>
  <si>
    <t>基礎情報入力シート（提出不用）</t>
    <rPh sb="0" eb="2">
      <t>キソ</t>
    </rPh>
    <rPh sb="2" eb="4">
      <t>ジョウホウ</t>
    </rPh>
    <rPh sb="4" eb="6">
      <t>ニュウリョク</t>
    </rPh>
    <rPh sb="10" eb="14">
      <t>テイシュツフヨウ</t>
    </rPh>
    <phoneticPr fontId="2"/>
  </si>
  <si>
    <t>申請者の基礎情報を入力して下さい。他の申請様式に入力内容が反映されます。</t>
    <rPh sb="0" eb="2">
      <t>シンセイ</t>
    </rPh>
    <rPh sb="2" eb="3">
      <t>シャ</t>
    </rPh>
    <rPh sb="4" eb="6">
      <t>キソ</t>
    </rPh>
    <rPh sb="6" eb="8">
      <t>ジョウホウ</t>
    </rPh>
    <rPh sb="9" eb="11">
      <t>ニュウリョク</t>
    </rPh>
    <rPh sb="13" eb="14">
      <t>クダ</t>
    </rPh>
    <rPh sb="17" eb="18">
      <t>タ</t>
    </rPh>
    <rPh sb="19" eb="21">
      <t>シンセイ</t>
    </rPh>
    <rPh sb="21" eb="23">
      <t>ヨウシキ</t>
    </rPh>
    <rPh sb="24" eb="26">
      <t>ニュウリョク</t>
    </rPh>
    <rPh sb="26" eb="28">
      <t>ナイヨウ</t>
    </rPh>
    <rPh sb="29" eb="31">
      <t>ハンエイ</t>
    </rPh>
    <phoneticPr fontId="2"/>
  </si>
  <si>
    <t>第1号様式</t>
    <rPh sb="0" eb="1">
      <t>ダイ</t>
    </rPh>
    <rPh sb="2" eb="3">
      <t>ゴウ</t>
    </rPh>
    <rPh sb="3" eb="5">
      <t>ヨウシキ</t>
    </rPh>
    <phoneticPr fontId="2"/>
  </si>
  <si>
    <t>第2号様式</t>
    <rPh sb="0" eb="1">
      <t>ダイ</t>
    </rPh>
    <rPh sb="2" eb="3">
      <t>ゴウ</t>
    </rPh>
    <rPh sb="3" eb="5">
      <t>ヨウシキ</t>
    </rPh>
    <phoneticPr fontId="2"/>
  </si>
  <si>
    <t>※基礎情報入力シート及び別紙４（個票）の入力内容が反映されますのでシート自体に入力は不要です。</t>
    <phoneticPr fontId="2"/>
  </si>
  <si>
    <r>
      <t xml:space="preserve">令和５年度神奈川県新型コロナウイルス感染症緊急包括支援補助金（医療分）事業実施計画」
</t>
    </r>
    <r>
      <rPr>
        <sz val="11"/>
        <color rgb="FFFF0000"/>
        <rFont val="ＭＳ 明朝"/>
        <family val="1"/>
        <charset val="128"/>
      </rPr>
      <t>※基礎情報入力シートの入力内容が反映されますのでシート自体に入力は不要です。</t>
    </r>
    <phoneticPr fontId="2"/>
  </si>
  <si>
    <r>
      <t xml:space="preserve">令和５年度神奈川県新型コロナウイルス感染症緊急包括支援補助金(医療分）交付申請書
</t>
    </r>
    <r>
      <rPr>
        <sz val="11"/>
        <color rgb="FFFF0000"/>
        <rFont val="ＭＳ 明朝"/>
        <family val="1"/>
        <charset val="128"/>
      </rPr>
      <t>※基礎情報入力シート及び別紙４（個票）の入力内容が反映されますのでシート自体に入力は不要です。</t>
    </r>
    <phoneticPr fontId="2"/>
  </si>
  <si>
    <r>
      <t xml:space="preserve">令和５年度神奈川県新型コロナウイルス感染症緊急包括支援補助金（医療分）に関する事業実施計画
</t>
    </r>
    <r>
      <rPr>
        <sz val="11"/>
        <color rgb="FFFF0000"/>
        <rFont val="ＭＳ 明朝"/>
        <family val="1"/>
        <charset val="128"/>
      </rPr>
      <t>※事業概要のみ入力してください。</t>
    </r>
    <rPh sb="0" eb="2">
      <t>レイワ</t>
    </rPh>
    <rPh sb="3" eb="5">
      <t>ネンド</t>
    </rPh>
    <rPh sb="5" eb="9">
      <t>カナガワケン</t>
    </rPh>
    <rPh sb="27" eb="30">
      <t>ホジョキン</t>
    </rPh>
    <rPh sb="31" eb="33">
      <t>イリョウ</t>
    </rPh>
    <rPh sb="33" eb="34">
      <t>ブン</t>
    </rPh>
    <rPh sb="39" eb="41">
      <t>ジギョウ</t>
    </rPh>
    <rPh sb="41" eb="43">
      <t>ジッシ</t>
    </rPh>
    <rPh sb="47" eb="49">
      <t>ジギョウ</t>
    </rPh>
    <rPh sb="49" eb="51">
      <t>ガイヨウ</t>
    </rPh>
    <rPh sb="53" eb="55">
      <t>ニュウリョク</t>
    </rPh>
    <phoneticPr fontId="3"/>
  </si>
  <si>
    <t>〇入力に当たっての留意事項等は別添「申請様式記載例」をご確認ください。</t>
    <rPh sb="1" eb="3">
      <t>ニュウリョク</t>
    </rPh>
    <rPh sb="2" eb="3">
      <t>キニュウ</t>
    </rPh>
    <rPh sb="4" eb="5">
      <t>ア</t>
    </rPh>
    <rPh sb="9" eb="11">
      <t>リュウイ</t>
    </rPh>
    <rPh sb="11" eb="13">
      <t>ジコウ</t>
    </rPh>
    <rPh sb="13" eb="14">
      <t>トウ</t>
    </rPh>
    <rPh sb="15" eb="17">
      <t>ベッテン</t>
    </rPh>
    <rPh sb="18" eb="20">
      <t>シンセイ</t>
    </rPh>
    <rPh sb="20" eb="22">
      <t>ヨウシキ</t>
    </rPh>
    <rPh sb="22" eb="24">
      <t>キサイ</t>
    </rPh>
    <rPh sb="24" eb="25">
      <t>レイ</t>
    </rPh>
    <rPh sb="28" eb="30">
      <t>カクニン</t>
    </rPh>
    <phoneticPr fontId="2"/>
  </si>
  <si>
    <r>
      <t xml:space="preserve">事業の実施に要する経費に関する調書（令和５年度新型コロナウイルス感染症緊急包括支援補助金（医療分））
</t>
    </r>
    <r>
      <rPr>
        <sz val="11"/>
        <color rgb="FFFF0000"/>
        <rFont val="ＭＳ 明朝"/>
        <family val="1"/>
        <charset val="128"/>
      </rPr>
      <t>※事業における寄付金その他収入額がある場合は入力してください。</t>
    </r>
    <rPh sb="0" eb="2">
      <t>ジギョウ</t>
    </rPh>
    <rPh sb="3" eb="5">
      <t>ジッシ</t>
    </rPh>
    <rPh sb="6" eb="7">
      <t>ヨウ</t>
    </rPh>
    <rPh sb="9" eb="11">
      <t>ケイヒ</t>
    </rPh>
    <rPh sb="12" eb="13">
      <t>カン</t>
    </rPh>
    <rPh sb="15" eb="17">
      <t>チョウショ</t>
    </rPh>
    <rPh sb="18" eb="20">
      <t>レイワ</t>
    </rPh>
    <rPh sb="21" eb="23">
      <t>ネンド</t>
    </rPh>
    <rPh sb="23" eb="25">
      <t>シンガタ</t>
    </rPh>
    <rPh sb="32" eb="35">
      <t>カンセンショウ</t>
    </rPh>
    <rPh sb="35" eb="37">
      <t>キンキュウ</t>
    </rPh>
    <rPh sb="37" eb="39">
      <t>ホウカツ</t>
    </rPh>
    <rPh sb="39" eb="41">
      <t>シエン</t>
    </rPh>
    <rPh sb="41" eb="44">
      <t>ホジョキン</t>
    </rPh>
    <rPh sb="45" eb="47">
      <t>イリョウ</t>
    </rPh>
    <rPh sb="47" eb="48">
      <t>ブン</t>
    </rPh>
    <rPh sb="70" eb="72">
      <t>バアイ</t>
    </rPh>
    <rPh sb="73" eb="75">
      <t>ニュウリョク</t>
    </rPh>
    <phoneticPr fontId="3"/>
  </si>
  <si>
    <r>
      <t xml:space="preserve">事業の実施に要する経費に関する調書(個票）
</t>
    </r>
    <r>
      <rPr>
        <sz val="11"/>
        <color rgb="FFFF0000"/>
        <rFont val="ＭＳ 明朝"/>
        <family val="1"/>
        <charset val="128"/>
      </rPr>
      <t>※（１）～(15)まで申請する事業のみ入力してください。
※規格、員数、単価を入力してください。別紙４で算出された金額が他の申請様式に反映されます。</t>
    </r>
    <rPh sb="0" eb="2">
      <t>ジギョウ</t>
    </rPh>
    <rPh sb="3" eb="5">
      <t>ジッシ</t>
    </rPh>
    <rPh sb="6" eb="7">
      <t>ヨウ</t>
    </rPh>
    <rPh sb="18" eb="20">
      <t>コヒョウ</t>
    </rPh>
    <rPh sb="33" eb="35">
      <t>シンセイ</t>
    </rPh>
    <rPh sb="37" eb="39">
      <t>ジギョウ</t>
    </rPh>
    <rPh sb="41" eb="43">
      <t>ニュウリョク</t>
    </rPh>
    <rPh sb="52" eb="54">
      <t>キカク</t>
    </rPh>
    <rPh sb="55" eb="57">
      <t>インスウ</t>
    </rPh>
    <rPh sb="58" eb="60">
      <t>タンカ</t>
    </rPh>
    <rPh sb="61" eb="63">
      <t>ニュウリョク</t>
    </rPh>
    <rPh sb="70" eb="72">
      <t>ベッシ</t>
    </rPh>
    <rPh sb="74" eb="76">
      <t>サンシュツ</t>
    </rPh>
    <rPh sb="79" eb="81">
      <t>キンガク</t>
    </rPh>
    <rPh sb="82" eb="83">
      <t>ホカ</t>
    </rPh>
    <rPh sb="84" eb="86">
      <t>シンセイ</t>
    </rPh>
    <rPh sb="86" eb="88">
      <t>ヨウシキ</t>
    </rPh>
    <rPh sb="89" eb="91">
      <t>ハンエイ</t>
    </rPh>
    <phoneticPr fontId="2"/>
  </si>
  <si>
    <t>〇上記申請様式を作成し、印刷の上郵送にてご提出ください。</t>
    <rPh sb="1" eb="3">
      <t>ジョウキ</t>
    </rPh>
    <rPh sb="3" eb="5">
      <t>シンセイ</t>
    </rPh>
    <rPh sb="5" eb="7">
      <t>ヨウシキ</t>
    </rPh>
    <rPh sb="8" eb="10">
      <t>サクセイ</t>
    </rPh>
    <rPh sb="12" eb="14">
      <t>インサツ</t>
    </rPh>
    <rPh sb="15" eb="16">
      <t>ウエ</t>
    </rPh>
    <rPh sb="16" eb="18">
      <t>ユウソウ</t>
    </rPh>
    <rPh sb="21" eb="23">
      <t>テイシュツ</t>
    </rPh>
    <phoneticPr fontId="2"/>
  </si>
  <si>
    <t>個人防護具計算表</t>
    <rPh sb="0" eb="2">
      <t>コジン</t>
    </rPh>
    <rPh sb="2" eb="4">
      <t>ボウゴ</t>
    </rPh>
    <rPh sb="4" eb="5">
      <t>グ</t>
    </rPh>
    <rPh sb="5" eb="7">
      <t>ケイサン</t>
    </rPh>
    <rPh sb="7" eb="8">
      <t>ヒョウ</t>
    </rPh>
    <phoneticPr fontId="2"/>
  </si>
  <si>
    <t>確認書</t>
    <rPh sb="0" eb="3">
      <t>カクニンショ</t>
    </rPh>
    <phoneticPr fontId="2"/>
  </si>
  <si>
    <t>歳入歳出予算書抄本</t>
    <rPh sb="0" eb="2">
      <t>サイニュウ</t>
    </rPh>
    <rPh sb="2" eb="4">
      <t>サイシュツ</t>
    </rPh>
    <rPh sb="4" eb="6">
      <t>ヨサン</t>
    </rPh>
    <rPh sb="6" eb="7">
      <t>ショ</t>
    </rPh>
    <rPh sb="7" eb="9">
      <t>ショウホン</t>
    </rPh>
    <phoneticPr fontId="2"/>
  </si>
  <si>
    <r>
      <t>令和</t>
    </r>
    <r>
      <rPr>
        <sz val="11"/>
        <color rgb="FF000000"/>
        <rFont val="ＭＳ ゴシック"/>
        <family val="3"/>
        <charset val="128"/>
      </rPr>
      <t>５年度は、設備整備の補助対象を、新たに事業を開始するもの、あるいは事業規模の拡大に伴うもの</t>
    </r>
    <phoneticPr fontId="2"/>
  </si>
  <si>
    <r>
      <rPr>
        <sz val="11"/>
        <color rgb="FFFF0000"/>
        <rFont val="ＭＳ 明朝"/>
        <family val="1"/>
        <charset val="128"/>
      </rPr>
      <t>（確認書の提出が必要な医療機関)
今回対象期間（令和５年10月１日から令和6年3月31日）以前に当補助金事業を実施している。
令和５年９月30日までに当補助金の補助実績がない。
個人防護具以外の補助品目を申請する。
上記3つの条件に該当する場合は確認書の提出が必要です。
※詳細は別添資料【資料1　別紙】「令和５年度神奈川県新型コロナウイルス感染症緊急包括支援補助金（医療分）に係る確認書の提出について」をご覧ください。</t>
    </r>
    <r>
      <rPr>
        <sz val="11"/>
        <color theme="1"/>
        <rFont val="ＭＳ 明朝"/>
        <family val="1"/>
        <charset val="128"/>
      </rPr>
      <t xml:space="preserve">
</t>
    </r>
    <rPh sb="137" eb="139">
      <t>ショウサイ</t>
    </rPh>
    <rPh sb="140" eb="142">
      <t>ベッテン</t>
    </rPh>
    <rPh sb="142" eb="144">
      <t>シリョウ</t>
    </rPh>
    <rPh sb="145" eb="147">
      <t>シリョウ</t>
    </rPh>
    <rPh sb="149" eb="151">
      <t>ベッシ</t>
    </rPh>
    <rPh sb="204" eb="205">
      <t>ラン</t>
    </rPh>
    <phoneticPr fontId="2"/>
  </si>
  <si>
    <t xml:space="preserve">（３）入院医療機関設備整備事業、（４）外来対応医療機関設備整備事業及び(13）新型コロナウイルス感染症を疑う患者受入れのための救急・周産期・小児医療体制確保事業の補助品目であるHEPAフィルター付き空気清浄機（陰圧対応可能なものに限る）の補助申請をする場合はこちらのシートも併せてご提出ください。
</t>
    <phoneticPr fontId="2"/>
  </si>
  <si>
    <t>HEPAフィルター付き空気清浄機確認書</t>
    <rPh sb="9" eb="16">
      <t>ツキクウキセイジョウキカ</t>
    </rPh>
    <rPh sb="16" eb="19">
      <t>クニンショ</t>
    </rPh>
    <phoneticPr fontId="2"/>
  </si>
  <si>
    <t>〇白色（無着色）のセルには、計算式等が既に入力されています。そのため
　①基礎情報入力シート 
　②個人防護具計算シート
　③別紙４ 
　④別紙３
　⑤別紙２
　⑥別紙１
　⑦確認書以下の順に入力のほどよろしくお願いいたします。</t>
    <rPh sb="70" eb="72">
      <t>ベッシ</t>
    </rPh>
    <rPh sb="76" eb="78">
      <t>ベッシ</t>
    </rPh>
    <rPh sb="82" eb="84">
      <t>ベッシ</t>
    </rPh>
    <rPh sb="91" eb="93">
      <t>イカ</t>
    </rPh>
    <phoneticPr fontId="2"/>
  </si>
  <si>
    <t>第9号様式</t>
    <rPh sb="0" eb="1">
      <t>ダイ</t>
    </rPh>
    <rPh sb="2" eb="3">
      <t>ゴウ</t>
    </rPh>
    <rPh sb="3" eb="5">
      <t>ヨウシキ</t>
    </rPh>
    <phoneticPr fontId="2"/>
  </si>
  <si>
    <r>
      <rPr>
        <sz val="11"/>
        <color theme="1"/>
        <rFont val="ＭＳ 明朝"/>
        <family val="1"/>
        <charset val="128"/>
      </rPr>
      <t>役員等一覧表</t>
    </r>
    <r>
      <rPr>
        <sz val="11"/>
        <color rgb="FFFF0000"/>
        <rFont val="ＭＳ 明朝"/>
        <family val="1"/>
        <charset val="128"/>
      </rPr>
      <t xml:space="preserve">
・令和５年度にこの補助金を申請し交付決定を受けている方は、変更があった場合のみ提出してく　
　ださい。
・（第９号様式のみ郵送と併せて電子メールでの提出が必要です）
・こちらの様式のみこのエクセルとは別のファイルになります。</t>
    </r>
    <rPh sb="0" eb="2">
      <t>ヤクイン</t>
    </rPh>
    <rPh sb="2" eb="3">
      <t>トウ</t>
    </rPh>
    <rPh sb="3" eb="5">
      <t>イチラン</t>
    </rPh>
    <rPh sb="5" eb="6">
      <t>ヒョウ</t>
    </rPh>
    <rPh sb="95" eb="97">
      <t>ヨウシキ</t>
    </rPh>
    <rPh sb="107" eb="108">
      <t>ベツ</t>
    </rPh>
    <phoneticPr fontId="2"/>
  </si>
  <si>
    <t>事前着手届</t>
  </si>
  <si>
    <t>事前着手届</t>
    <rPh sb="0" eb="2">
      <t>ジゼン</t>
    </rPh>
    <rPh sb="2" eb="4">
      <t>チャクシュ</t>
    </rPh>
    <rPh sb="4" eb="5">
      <t>トドケ</t>
    </rPh>
    <phoneticPr fontId="2"/>
  </si>
  <si>
    <r>
      <rPr>
        <sz val="11"/>
        <color theme="1"/>
        <rFont val="ＭＳ 明朝"/>
        <family val="1"/>
        <charset val="128"/>
      </rPr>
      <t>令和5年度神奈川県新型コロナウイルス感染症緊急包括支援補助金（医療分）に係る
事前着手届</t>
    </r>
    <r>
      <rPr>
        <sz val="11"/>
        <color rgb="FFFF0000"/>
        <rFont val="ＭＳ 明朝"/>
        <family val="1"/>
        <charset val="128"/>
      </rPr>
      <t xml:space="preserve">
※「新型コロナウイルス感染症緊急支援補助金（医療分）」の令和４年度の交付を受けていない医療機関のみ提出してください。</t>
    </r>
    <rPh sb="94" eb="96">
      <t>テイシュツ</t>
    </rPh>
    <phoneticPr fontId="2"/>
  </si>
  <si>
    <t>　神奈川県知事　殿</t>
  </si>
  <si>
    <t>令和5年度神奈川県新型コロナウイルス感染症緊急包括支援補助金（医療分）に係る</t>
  </si>
  <si>
    <t>１　事前着手する事業の名称</t>
  </si>
  <si>
    <t>　　令和5年度神奈川県新型コロナウイルス感染症緊急包括支援補助金（医療分）</t>
  </si>
  <si>
    <t>２　事業の概要</t>
  </si>
  <si>
    <t>３　事前着手の理由</t>
  </si>
  <si>
    <t>　　　　　　　　　　　　　　　　　所在地　</t>
  </si>
  <si>
    <t>　　　　　　　　　　　　　　　　　法人名　</t>
  </si>
  <si>
    <t>補助金の交付等に関する規則第３条に基づき交付申請する予定の下記事業について、</t>
    <phoneticPr fontId="2"/>
  </si>
  <si>
    <t>次の理由により交付決定前に事業着手しますので届け出ます。なお、事業実施にあた</t>
    <phoneticPr fontId="2"/>
  </si>
  <si>
    <t>っては、補助金の交付等に関する規則、令和5年度神奈川県新型コロナウイルス感染</t>
    <phoneticPr fontId="2"/>
  </si>
  <si>
    <t>症緊急包括支援補助金（医療分）交付要綱を遵守し、県の指導に従います。また、本</t>
    <phoneticPr fontId="2"/>
  </si>
  <si>
    <t>件について、交付決定がなされなかった場合においても、異議は申し立てません。</t>
    <phoneticPr fontId="2"/>
  </si>
  <si>
    <t>新型コロナウィルス感染症への対応として必要となる感染拡大防止や医療提供体制の</t>
    <phoneticPr fontId="2"/>
  </si>
  <si>
    <t>整備等を、地域の実情に応じて、柔軟かつ機動的に実施するもの。</t>
    <phoneticPr fontId="2"/>
  </si>
  <si>
    <t>入院患者等に対する医療を提供する中で病床の確保や医療資機材の整備をする必要が</t>
    <phoneticPr fontId="2"/>
  </si>
  <si>
    <t>あり、補助金の交付決定前に事業着手する必要があるため。</t>
    <phoneticPr fontId="2"/>
  </si>
  <si>
    <t>４　事業着手年月日及び事業完了予定年月日</t>
    <phoneticPr fontId="2"/>
  </si>
  <si>
    <t>　令和　年　月　日</t>
    <rPh sb="1" eb="3">
      <t>レイワ</t>
    </rPh>
    <rPh sb="4" eb="5">
      <t>ネン</t>
    </rPh>
    <rPh sb="6" eb="7">
      <t>ガツ</t>
    </rPh>
    <rPh sb="8" eb="9">
      <t>ニチ</t>
    </rPh>
    <phoneticPr fontId="2"/>
  </si>
  <si>
    <t>氏名　</t>
    <phoneticPr fontId="2"/>
  </si>
  <si>
    <t>担当者</t>
    <rPh sb="0" eb="3">
      <t>タントウシャ</t>
    </rPh>
    <phoneticPr fontId="2"/>
  </si>
  <si>
    <t>所属名</t>
    <rPh sb="0" eb="2">
      <t>ショゾク</t>
    </rPh>
    <rPh sb="2" eb="3">
      <t>メイ</t>
    </rPh>
    <phoneticPr fontId="2"/>
  </si>
  <si>
    <t>　　　　　　　　　　　　　　  代表者氏名　　　　　　　　　　　　　　　　　</t>
    <phoneticPr fontId="2"/>
  </si>
  <si>
    <t>　　　　　　　　　　　　　　　医療機関名</t>
    <rPh sb="15" eb="17">
      <t>イリョウ</t>
    </rPh>
    <rPh sb="17" eb="19">
      <t>キカン</t>
    </rPh>
    <rPh sb="19" eb="20">
      <t>メイ</t>
    </rPh>
    <phoneticPr fontId="2"/>
  </si>
  <si>
    <r>
      <t>令和５年度神奈川県新型コロナウイルス感染症緊急包括支援補助金</t>
    </r>
    <r>
      <rPr>
        <sz val="11"/>
        <rFont val="ＭＳ 明朝"/>
        <family val="1"/>
        <charset val="128"/>
      </rPr>
      <t>（医療分）</t>
    </r>
    <r>
      <rPr>
        <sz val="11"/>
        <color rgb="FF000000"/>
        <rFont val="ＭＳ 明朝"/>
        <family val="1"/>
        <charset val="128"/>
      </rPr>
      <t>に関する事業実施計画（個票）
※</t>
    </r>
    <r>
      <rPr>
        <sz val="11"/>
        <color rgb="FFFF0000"/>
        <rFont val="ＭＳ 明朝"/>
        <family val="1"/>
        <charset val="128"/>
      </rPr>
      <t>必要理由（経緯、問題点等についても整理し、記載すること。）及び内訳を入力してください。</t>
    </r>
    <rPh sb="0" eb="2">
      <t>レイワ</t>
    </rPh>
    <rPh sb="3" eb="5">
      <t>ネンド</t>
    </rPh>
    <rPh sb="5" eb="9">
      <t>カナガワケン</t>
    </rPh>
    <rPh sb="9" eb="11">
      <t>シンガタ</t>
    </rPh>
    <rPh sb="18" eb="21">
      <t>カンセンショウ</t>
    </rPh>
    <rPh sb="21" eb="23">
      <t>キンキュウ</t>
    </rPh>
    <rPh sb="23" eb="25">
      <t>ホウカツ</t>
    </rPh>
    <rPh sb="25" eb="27">
      <t>シエン</t>
    </rPh>
    <rPh sb="27" eb="30">
      <t>ホジョキン</t>
    </rPh>
    <rPh sb="31" eb="33">
      <t>イリョウ</t>
    </rPh>
    <rPh sb="33" eb="34">
      <t>ブン</t>
    </rPh>
    <rPh sb="36" eb="37">
      <t>カン</t>
    </rPh>
    <rPh sb="39" eb="41">
      <t>ジギョウ</t>
    </rPh>
    <rPh sb="41" eb="43">
      <t>ジッシ</t>
    </rPh>
    <rPh sb="43" eb="45">
      <t>ケイカク</t>
    </rPh>
    <rPh sb="80" eb="81">
      <t>オヨ</t>
    </rPh>
    <rPh sb="82" eb="84">
      <t>ウチワケ</t>
    </rPh>
    <rPh sb="85" eb="87">
      <t>ニュウリョク</t>
    </rPh>
    <phoneticPr fontId="14"/>
  </si>
  <si>
    <t>（10）新型コロナウイルス感染症により休業等となった医療機関等に対する継続・再開支援事業(令和５年４月１日から９月30日までに生じた費用を対象)</t>
    <phoneticPr fontId="2"/>
  </si>
  <si>
    <t>作成された申請様式に漏れがないかチェックのうえご提出ください。</t>
    <rPh sb="0" eb="2">
      <t>サクセイ</t>
    </rPh>
    <rPh sb="5" eb="7">
      <t>シンセイ</t>
    </rPh>
    <rPh sb="7" eb="9">
      <t>ヨウシキ</t>
    </rPh>
    <rPh sb="10" eb="11">
      <t>モ</t>
    </rPh>
    <rPh sb="24" eb="26">
      <t>テイシュツ</t>
    </rPh>
    <phoneticPr fontId="2"/>
  </si>
  <si>
    <r>
      <t xml:space="preserve">個人防護具申請に係る計算表
</t>
    </r>
    <r>
      <rPr>
        <sz val="11"/>
        <color rgb="FFFF0000"/>
        <rFont val="ＭＳ 明朝"/>
        <family val="1"/>
        <charset val="128"/>
      </rPr>
      <t>※個人防護具を申請する医療機関のみ提出が必要です。記載例及び右記補足事項を参考に必要事項を入力してください。入力内容が別紙4（個票）に反映されます。）</t>
    </r>
    <rPh sb="0" eb="2">
      <t>コジン</t>
    </rPh>
    <rPh sb="2" eb="4">
      <t>ボウゴ</t>
    </rPh>
    <rPh sb="4" eb="5">
      <t>グ</t>
    </rPh>
    <rPh sb="5" eb="7">
      <t>シンセイ</t>
    </rPh>
    <rPh sb="8" eb="9">
      <t>カカ</t>
    </rPh>
    <rPh sb="10" eb="12">
      <t>ケイサン</t>
    </rPh>
    <rPh sb="12" eb="13">
      <t>ヒョウ</t>
    </rPh>
    <rPh sb="15" eb="17">
      <t>コジン</t>
    </rPh>
    <rPh sb="17" eb="19">
      <t>ボウゴ</t>
    </rPh>
    <rPh sb="19" eb="20">
      <t>グ</t>
    </rPh>
    <rPh sb="21" eb="23">
      <t>シンセイ</t>
    </rPh>
    <rPh sb="25" eb="27">
      <t>イリョウ</t>
    </rPh>
    <rPh sb="27" eb="29">
      <t>キカン</t>
    </rPh>
    <rPh sb="31" eb="33">
      <t>テイシュツ</t>
    </rPh>
    <rPh sb="34" eb="36">
      <t>ヒツヨウ</t>
    </rPh>
    <rPh sb="39" eb="41">
      <t>キサイ</t>
    </rPh>
    <rPh sb="41" eb="42">
      <t>レイ</t>
    </rPh>
    <rPh sb="42" eb="43">
      <t>オヨ</t>
    </rPh>
    <rPh sb="44" eb="46">
      <t>ウキ</t>
    </rPh>
    <rPh sb="46" eb="48">
      <t>ホソク</t>
    </rPh>
    <rPh sb="48" eb="50">
      <t>ジコウ</t>
    </rPh>
    <rPh sb="51" eb="53">
      <t>サンコウ</t>
    </rPh>
    <rPh sb="54" eb="56">
      <t>ヒツヨウ</t>
    </rPh>
    <rPh sb="56" eb="58">
      <t>ジコウ</t>
    </rPh>
    <rPh sb="59" eb="61">
      <t>ニュウリョク</t>
    </rPh>
    <rPh sb="68" eb="70">
      <t>ニュウリョク</t>
    </rPh>
    <rPh sb="70" eb="72">
      <t>ナイヨウ</t>
    </rPh>
    <rPh sb="73" eb="75">
      <t>ベッシ</t>
    </rPh>
    <rPh sb="77" eb="79">
      <t>コヒョウ</t>
    </rPh>
    <rPh sb="81" eb="83">
      <t>ハンエイ</t>
    </rPh>
    <phoneticPr fontId="2"/>
  </si>
  <si>
    <t>黄色い枠の事業が10月以降も補助対象となる事業です。</t>
    <rPh sb="0" eb="2">
      <t>キイロ</t>
    </rPh>
    <rPh sb="3" eb="4">
      <t>ワク</t>
    </rPh>
    <rPh sb="5" eb="7">
      <t>ジギョウ</t>
    </rPh>
    <rPh sb="10" eb="13">
      <t>ガツイコウ</t>
    </rPh>
    <rPh sb="14" eb="16">
      <t>ホジョ</t>
    </rPh>
    <rPh sb="16" eb="18">
      <t>タイショウ</t>
    </rPh>
    <rPh sb="21" eb="23">
      <t>ジギョウ</t>
    </rPh>
    <phoneticPr fontId="2"/>
  </si>
  <si>
    <t>　　令和5年度同事業については、令和5年　月　日から新型コロナウィルス感染症の</t>
    <phoneticPr fontId="2"/>
  </si>
  <si>
    <t>新型コロナウイルス感染症対策事業</t>
    <rPh sb="0" eb="2">
      <t>シンガタ</t>
    </rPh>
    <rPh sb="9" eb="12">
      <t>カンセンショウ</t>
    </rPh>
    <rPh sb="12" eb="14">
      <t>タイサク</t>
    </rPh>
    <rPh sb="14" eb="16">
      <t>ジギョウ</t>
    </rPh>
    <phoneticPr fontId="2"/>
  </si>
  <si>
    <t>令和5年　月　日～令和６年３月31日</t>
    <phoneticPr fontId="2"/>
  </si>
  <si>
    <t>法人名(個人の場合は不用）</t>
    <rPh sb="0" eb="2">
      <t>ホウジン</t>
    </rPh>
    <rPh sb="2" eb="3">
      <t>メイ</t>
    </rPh>
    <rPh sb="4" eb="6">
      <t>コジン</t>
    </rPh>
    <rPh sb="7" eb="9">
      <t>バアイ</t>
    </rPh>
    <rPh sb="10" eb="12">
      <t>フヨウ</t>
    </rPh>
    <phoneticPr fontId="2"/>
  </si>
  <si>
    <t>入力手順</t>
    <rPh sb="0" eb="2">
      <t>ニュウリョク</t>
    </rPh>
    <rPh sb="2" eb="4">
      <t>テジュン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</si>
</sst>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 "/>
    <numFmt numFmtId="177" formatCode="[$-411]ggge&quot;年&quot;m&quot;月&quot;d&quot;日&quot;;@"/>
    <numFmt numFmtId="178" formatCode="&quot;〒&quot;000&quot;－&quot;0000"/>
    <numFmt numFmtId="179" formatCode="#"/>
    <numFmt numFmtId="180" formatCode="#,##0_);[Red]\(#,##0\)"/>
    <numFmt numFmtId="181" formatCode="ggge&quot;年&quot;m&quot;月&quot;d&quot;日&quot;;;"/>
  </numFmts>
  <fonts count="70">
    <font>
      <sz val="12"/>
      <color theme="1"/>
      <name val="ＭＳ 明朝"/>
      <family val="2"/>
      <charset val="128"/>
    </font>
    <font>
      <sz val="12"/>
      <color theme="1"/>
      <name val="ＭＳ 明朝"/>
      <family val="2"/>
      <charset val="128"/>
    </font>
    <font>
      <sz val="6"/>
      <name val="ＭＳ 明朝"/>
      <family val="2"/>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明朝"/>
      <family val="1"/>
      <charset val="128"/>
    </font>
    <font>
      <u/>
      <sz val="11"/>
      <color theme="1"/>
      <name val="ＭＳ 明朝"/>
      <family val="1"/>
      <charset val="128"/>
    </font>
    <font>
      <sz val="12"/>
      <color rgb="FF000000"/>
      <name val="ＭＳ 明朝"/>
      <family val="2"/>
      <charset val="128"/>
    </font>
    <font>
      <sz val="11"/>
      <name val="ＭＳ 明朝"/>
      <family val="1"/>
      <charset val="128"/>
    </font>
    <font>
      <sz val="11"/>
      <color rgb="FF000000"/>
      <name val="ＭＳ Ｐゴシック"/>
      <family val="3"/>
      <charset val="128"/>
      <scheme val="minor"/>
    </font>
    <font>
      <sz val="11"/>
      <name val="ＭＳ Ｐゴシック"/>
      <family val="3"/>
      <charset val="128"/>
    </font>
    <font>
      <sz val="12"/>
      <color rgb="FF000000"/>
      <name val="ＭＳ 明朝"/>
      <family val="1"/>
      <charset val="128"/>
    </font>
    <font>
      <sz val="11"/>
      <color rgb="FF000000"/>
      <name val="ＭＳ 明朝"/>
      <family val="1"/>
      <charset val="128"/>
    </font>
    <font>
      <sz val="6"/>
      <name val="ＭＳ Ｐゴシック"/>
      <family val="2"/>
      <charset val="128"/>
    </font>
    <font>
      <sz val="12"/>
      <color rgb="FF000000"/>
      <name val="ＭＳ ゴシック"/>
      <family val="3"/>
      <charset val="128"/>
    </font>
    <font>
      <sz val="13"/>
      <color rgb="FF000000"/>
      <name val="ＭＳ ゴシック"/>
      <family val="3"/>
      <charset val="128"/>
    </font>
    <font>
      <sz val="10"/>
      <color rgb="FF000000"/>
      <name val="ＭＳ 明朝"/>
      <family val="1"/>
      <charset val="128"/>
    </font>
    <font>
      <sz val="14"/>
      <color rgb="FF000000"/>
      <name val="ＭＳ ゴシック"/>
      <family val="3"/>
      <charset val="128"/>
    </font>
    <font>
      <sz val="10"/>
      <color rgb="FF000000"/>
      <name val="ＭＳ ゴシック"/>
      <family val="3"/>
      <charset val="128"/>
    </font>
    <font>
      <b/>
      <sz val="10"/>
      <name val="ＭＳ ゴシック"/>
      <family val="3"/>
      <charset val="128"/>
    </font>
    <font>
      <sz val="10"/>
      <color theme="1"/>
      <name val="ＭＳ 明朝"/>
      <family val="1"/>
      <charset val="128"/>
    </font>
    <font>
      <sz val="10"/>
      <name val="ＭＳ Ｐゴシック"/>
      <family val="3"/>
      <charset val="128"/>
    </font>
    <font>
      <sz val="11"/>
      <color theme="1"/>
      <name val="ＭＳ 明朝"/>
      <family val="2"/>
      <charset val="128"/>
    </font>
    <font>
      <sz val="11"/>
      <color rgb="FF000000"/>
      <name val="ＭＳ 明朝"/>
      <family val="2"/>
      <charset val="128"/>
    </font>
    <font>
      <sz val="11"/>
      <color theme="1"/>
      <name val="ＭＳ Ｐゴシック"/>
      <family val="2"/>
    </font>
    <font>
      <sz val="11"/>
      <color theme="1"/>
      <name val="ＭＳ ゴシック"/>
      <family val="3"/>
      <charset val="128"/>
    </font>
    <font>
      <sz val="10"/>
      <color theme="1"/>
      <name val="ＭＳ ゴシック"/>
      <family val="3"/>
      <charset val="128"/>
    </font>
    <font>
      <sz val="9"/>
      <name val="ＭＳ ゴシック"/>
      <family val="3"/>
      <charset val="128"/>
    </font>
    <font>
      <sz val="11"/>
      <color rgb="FFFF0000"/>
      <name val="ＭＳ 明朝"/>
      <family val="1"/>
      <charset val="128"/>
    </font>
    <font>
      <sz val="11"/>
      <color theme="1"/>
      <name val="ＭＳ Ｐゴシック"/>
      <family val="3"/>
      <charset val="128"/>
      <scheme val="minor"/>
    </font>
    <font>
      <u/>
      <sz val="10"/>
      <color rgb="FFFF0000"/>
      <name val="ＭＳ ゴシック"/>
      <family val="3"/>
      <charset val="128"/>
    </font>
    <font>
      <u/>
      <sz val="11"/>
      <color rgb="FFFF0000"/>
      <name val="ＭＳ 明朝"/>
      <family val="1"/>
      <charset val="128"/>
    </font>
    <font>
      <sz val="8"/>
      <color rgb="FF000000"/>
      <name val="ＭＳ 明朝"/>
      <family val="1"/>
      <charset val="128"/>
    </font>
    <font>
      <sz val="12"/>
      <color theme="1"/>
      <name val="ＭＳ ゴシック"/>
      <family val="3"/>
      <charset val="128"/>
    </font>
    <font>
      <sz val="6"/>
      <color theme="1"/>
      <name val="ＭＳ ゴシック"/>
      <family val="3"/>
      <charset val="128"/>
    </font>
    <font>
      <sz val="12"/>
      <color theme="0" tint="-0.34998626667073579"/>
      <name val="ＭＳ ゴシック"/>
      <family val="3"/>
      <charset val="128"/>
    </font>
    <font>
      <sz val="8"/>
      <color theme="1"/>
      <name val="ＭＳ ゴシック"/>
      <family val="3"/>
      <charset val="128"/>
    </font>
    <font>
      <u/>
      <sz val="12"/>
      <color theme="10"/>
      <name val="ＭＳ 明朝"/>
      <family val="2"/>
      <charset val="128"/>
    </font>
    <font>
      <sz val="12"/>
      <name val="ＭＳ ゴシック"/>
      <family val="3"/>
      <charset val="128"/>
    </font>
    <font>
      <sz val="12"/>
      <color theme="1"/>
      <name val="ＭＳ 明朝"/>
      <family val="1"/>
      <charset val="128"/>
    </font>
    <font>
      <sz val="12"/>
      <name val="ＭＳ 明朝"/>
      <family val="1"/>
      <charset val="128"/>
    </font>
    <font>
      <sz val="20"/>
      <name val="ＭＳ 明朝"/>
      <family val="1"/>
      <charset val="128"/>
    </font>
    <font>
      <u/>
      <sz val="12"/>
      <name val="ＭＳ 明朝"/>
      <family val="1"/>
      <charset val="128"/>
    </font>
    <font>
      <sz val="11"/>
      <color theme="1"/>
      <name val="ＭＳ Ｐゴシック"/>
      <family val="2"/>
      <charset val="128"/>
      <scheme val="minor"/>
    </font>
    <font>
      <sz val="10.5"/>
      <name val="ＭＳ 明朝"/>
      <family val="1"/>
      <charset val="128"/>
    </font>
    <font>
      <sz val="9"/>
      <name val="ＭＳ 明朝"/>
      <family val="1"/>
      <charset val="128"/>
    </font>
    <font>
      <sz val="8"/>
      <color theme="1"/>
      <name val="ＭＳ 明朝"/>
      <family val="1"/>
      <charset val="128"/>
    </font>
    <font>
      <sz val="9"/>
      <color theme="1"/>
      <name val="ＭＳ 明朝"/>
      <family val="1"/>
      <charset val="128"/>
    </font>
    <font>
      <sz val="14"/>
      <color theme="1"/>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2"/>
      <name val="ＭＳ Ｐゴシック"/>
      <family val="3"/>
      <charset val="128"/>
      <scheme val="major"/>
    </font>
    <font>
      <sz val="16"/>
      <color theme="1"/>
      <name val="ＭＳ ゴシック"/>
      <family val="3"/>
      <charset val="128"/>
    </font>
    <font>
      <sz val="10.5"/>
      <color theme="1"/>
      <name val="Century"/>
      <family val="1"/>
    </font>
    <font>
      <sz val="11"/>
      <color rgb="FF000000"/>
      <name val="ＭＳ ゴシック"/>
      <family val="3"/>
      <charset val="128"/>
    </font>
    <font>
      <sz val="11"/>
      <color rgb="FF000000"/>
      <name val="Century"/>
      <family val="1"/>
    </font>
    <font>
      <sz val="14"/>
      <color theme="1"/>
      <name val="ＭＳ ゴシック"/>
      <family val="3"/>
      <charset val="128"/>
    </font>
    <font>
      <sz val="10.5"/>
      <color theme="1"/>
      <name val="ＭＳ ゴシック"/>
      <family val="3"/>
      <charset val="128"/>
    </font>
    <font>
      <sz val="10"/>
      <color rgb="FFFF0000"/>
      <name val="ＭＳ ゴシック"/>
      <family val="3"/>
      <charset val="128"/>
    </font>
    <font>
      <sz val="10"/>
      <color rgb="FFFF0000"/>
      <name val="Century"/>
      <family val="1"/>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u/>
      <sz val="11"/>
      <name val="ＭＳ ゴシック"/>
      <family val="3"/>
      <charset val="128"/>
    </font>
    <font>
      <sz val="11"/>
      <name val="ＭＳ 明朝"/>
      <family val="2"/>
      <charset val="128"/>
    </font>
    <font>
      <sz val="10.5"/>
      <color theme="1"/>
      <name val="ＭＳ 明朝"/>
      <family val="1"/>
      <charset val="128"/>
    </font>
    <font>
      <sz val="8"/>
      <color theme="1"/>
      <name val="ＭＳ 明朝"/>
      <family val="2"/>
      <charset val="128"/>
    </font>
    <font>
      <sz val="20"/>
      <color rgb="FFFF0000"/>
      <name val="ＭＳ 明朝"/>
      <family val="1"/>
      <charset val="128"/>
    </font>
    <font>
      <sz val="20"/>
      <color theme="1"/>
      <name val="ＭＳ 明朝"/>
      <family val="1"/>
      <charset val="128"/>
    </font>
  </fonts>
  <fills count="13">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rgb="FFFFCCFF"/>
        <bgColor rgb="FF000000"/>
      </patternFill>
    </fill>
    <fill>
      <patternFill patternType="solid">
        <fgColor theme="4" tint="0.79998168889431442"/>
        <bgColor rgb="FF000000"/>
      </patternFill>
    </fill>
    <fill>
      <patternFill patternType="solid">
        <fgColor rgb="FFDDEBF7"/>
        <bgColor rgb="FF000000"/>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7" tint="0.59999389629810485"/>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right/>
      <top style="thin">
        <color auto="1"/>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style="thin">
        <color auto="1"/>
      </right>
      <top/>
      <bottom style="thin">
        <color auto="1"/>
      </bottom>
      <diagonal style="thin">
        <color auto="1"/>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left style="medium">
        <color indexed="64"/>
      </left>
      <right/>
      <top style="thin">
        <color indexed="64"/>
      </top>
      <bottom/>
      <diagonal/>
    </border>
    <border>
      <left/>
      <right style="medium">
        <color indexed="64"/>
      </right>
      <top style="thin">
        <color auto="1"/>
      </top>
      <bottom style="thin">
        <color indexed="64"/>
      </bottom>
      <diagonal/>
    </border>
    <border>
      <left style="medium">
        <color indexed="64"/>
      </left>
      <right/>
      <top/>
      <bottom/>
      <diagonal/>
    </border>
    <border>
      <left style="thin">
        <color auto="1"/>
      </left>
      <right style="thin">
        <color auto="1"/>
      </right>
      <top/>
      <bottom style="thick">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hair">
        <color auto="1"/>
      </left>
      <right style="hair">
        <color auto="1"/>
      </right>
      <top style="hair">
        <color auto="1"/>
      </top>
      <bottom style="hair">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ck">
        <color auto="1"/>
      </left>
      <right style="thin">
        <color auto="1"/>
      </right>
      <top style="thick">
        <color auto="1"/>
      </top>
      <bottom/>
      <diagonal/>
    </border>
    <border>
      <left style="thin">
        <color auto="1"/>
      </left>
      <right style="thick">
        <color auto="1"/>
      </right>
      <top style="thick">
        <color auto="1"/>
      </top>
      <bottom style="thin">
        <color auto="1"/>
      </bottom>
      <diagonal/>
    </border>
    <border>
      <left style="thick">
        <color auto="1"/>
      </left>
      <right style="thin">
        <color auto="1"/>
      </right>
      <top/>
      <bottom style="thick">
        <color auto="1"/>
      </bottom>
      <diagonal/>
    </border>
    <border>
      <left style="thin">
        <color auto="1"/>
      </left>
      <right style="thick">
        <color auto="1"/>
      </right>
      <top style="thin">
        <color auto="1"/>
      </top>
      <bottom style="thick">
        <color auto="1"/>
      </bottom>
      <diagonal/>
    </border>
    <border diagonalUp="1">
      <left style="thin">
        <color auto="1"/>
      </left>
      <right style="thin">
        <color auto="1"/>
      </right>
      <top style="thin">
        <color auto="1"/>
      </top>
      <bottom style="thin">
        <color auto="1"/>
      </bottom>
      <diagonal style="thin">
        <color auto="1"/>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medium">
        <color auto="1"/>
      </left>
      <right style="hair">
        <color auto="1"/>
      </right>
      <top style="medium">
        <color auto="1"/>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8"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38" fillId="0" borderId="0" applyNumberFormat="0" applyFill="0" applyBorder="0" applyAlignment="0" applyProtection="0">
      <alignment vertical="center"/>
    </xf>
    <xf numFmtId="0" fontId="44" fillId="0" borderId="0">
      <alignment vertical="center"/>
    </xf>
  </cellStyleXfs>
  <cellXfs count="826">
    <xf numFmtId="0" fontId="0" fillId="0" borderId="0" xfId="0">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vertical="center" wrapText="1"/>
    </xf>
    <xf numFmtId="38" fontId="4" fillId="0" borderId="3" xfId="1" applyFont="1" applyFill="1" applyBorder="1" applyAlignment="1">
      <alignment vertical="center" wrapText="1"/>
    </xf>
    <xf numFmtId="3" fontId="4" fillId="0" borderId="0" xfId="0" applyNumberFormat="1" applyFont="1" applyFill="1" applyBorder="1" applyAlignment="1">
      <alignment vertical="center" wrapText="1"/>
    </xf>
    <xf numFmtId="38" fontId="4" fillId="0" borderId="14" xfId="0" applyNumberFormat="1" applyFont="1" applyFill="1" applyBorder="1" applyAlignment="1">
      <alignment vertical="center" wrapText="1"/>
    </xf>
    <xf numFmtId="0" fontId="6" fillId="0" borderId="0" xfId="0" applyFont="1" applyAlignment="1">
      <alignment horizontal="right" vertical="center"/>
    </xf>
    <xf numFmtId="38" fontId="6" fillId="0" borderId="1" xfId="1" applyFont="1" applyBorder="1">
      <alignment vertical="center"/>
    </xf>
    <xf numFmtId="0" fontId="6" fillId="3" borderId="1" xfId="0" applyFont="1" applyFill="1" applyBorder="1">
      <alignment vertical="center"/>
    </xf>
    <xf numFmtId="38" fontId="6" fillId="3" borderId="1" xfId="1" applyFont="1" applyFill="1" applyBorder="1">
      <alignment vertical="center"/>
    </xf>
    <xf numFmtId="0" fontId="9" fillId="0" borderId="0" xfId="0" applyFont="1" applyFill="1" applyAlignment="1">
      <alignment horizontal="right"/>
    </xf>
    <xf numFmtId="38" fontId="4" fillId="0" borderId="14" xfId="1" applyFont="1" applyFill="1" applyBorder="1" applyAlignment="1">
      <alignment vertical="center" wrapText="1"/>
    </xf>
    <xf numFmtId="0" fontId="4" fillId="0" borderId="0" xfId="4" applyFont="1" applyFill="1" applyAlignment="1">
      <alignment vertical="center"/>
    </xf>
    <xf numFmtId="0" fontId="5" fillId="0" borderId="0" xfId="4" applyFont="1" applyFill="1" applyAlignment="1">
      <alignment vertical="center"/>
    </xf>
    <xf numFmtId="0" fontId="4" fillId="0" borderId="0" xfId="4" applyFont="1" applyFill="1" applyAlignment="1">
      <alignment horizontal="centerContinuous" vertical="center"/>
    </xf>
    <xf numFmtId="0" fontId="4" fillId="0" borderId="0" xfId="4" applyFont="1" applyFill="1" applyAlignment="1">
      <alignment vertical="center" wrapText="1"/>
    </xf>
    <xf numFmtId="0" fontId="4" fillId="0" borderId="0" xfId="4" applyFont="1" applyFill="1" applyAlignment="1">
      <alignment horizontal="right" vertical="center"/>
    </xf>
    <xf numFmtId="0" fontId="7" fillId="0" borderId="0" xfId="0" applyFont="1" applyFill="1" applyAlignment="1"/>
    <xf numFmtId="0" fontId="4" fillId="0" borderId="0" xfId="4" applyFont="1" applyFill="1" applyBorder="1" applyAlignment="1">
      <alignment horizontal="right" vertical="center"/>
    </xf>
    <xf numFmtId="0" fontId="12" fillId="0" borderId="0" xfId="0" applyFont="1">
      <alignment vertical="center"/>
    </xf>
    <xf numFmtId="0" fontId="15" fillId="0" borderId="0" xfId="0" applyFont="1">
      <alignment vertical="center"/>
    </xf>
    <xf numFmtId="0" fontId="16" fillId="0" borderId="0" xfId="0" applyFont="1">
      <alignment vertical="center"/>
    </xf>
    <xf numFmtId="0" fontId="12" fillId="0" borderId="0" xfId="0" applyFont="1" applyAlignment="1">
      <alignment horizontal="center" vertical="center"/>
    </xf>
    <xf numFmtId="0" fontId="12" fillId="0" borderId="1" xfId="0" applyFont="1" applyBorder="1">
      <alignment vertical="center"/>
    </xf>
    <xf numFmtId="0" fontId="12" fillId="0" borderId="14" xfId="0" applyFont="1" applyBorder="1">
      <alignment vertical="center"/>
    </xf>
    <xf numFmtId="0" fontId="12" fillId="0" borderId="10" xfId="0" applyFont="1" applyBorder="1">
      <alignment vertical="center"/>
    </xf>
    <xf numFmtId="0" fontId="12" fillId="0" borderId="3" xfId="0" applyFont="1" applyBorder="1" applyAlignment="1">
      <alignment horizontal="distributed" vertical="center"/>
    </xf>
    <xf numFmtId="0" fontId="12" fillId="0" borderId="5" xfId="0" applyFont="1" applyBorder="1">
      <alignment vertical="center"/>
    </xf>
    <xf numFmtId="0" fontId="12" fillId="0" borderId="4" xfId="0" applyFont="1" applyBorder="1">
      <alignment vertical="center"/>
    </xf>
    <xf numFmtId="38" fontId="12" fillId="0" borderId="8" xfId="1" applyFont="1" applyFill="1" applyBorder="1" applyAlignment="1">
      <alignment horizontal="right" vertical="center"/>
    </xf>
    <xf numFmtId="0" fontId="12" fillId="0" borderId="8" xfId="0" applyFont="1" applyBorder="1" applyAlignment="1">
      <alignment horizontal="distributed" vertical="center"/>
    </xf>
    <xf numFmtId="38" fontId="12" fillId="0" borderId="2" xfId="1" applyFont="1" applyFill="1" applyBorder="1" applyAlignment="1">
      <alignment horizontal="right" vertical="center"/>
    </xf>
    <xf numFmtId="0" fontId="12" fillId="0" borderId="2" xfId="0" applyFont="1" applyBorder="1" applyAlignment="1">
      <alignment horizontal="distributed" vertical="center"/>
    </xf>
    <xf numFmtId="0" fontId="12" fillId="0" borderId="7" xfId="0" applyFont="1" applyBorder="1">
      <alignment vertical="center"/>
    </xf>
    <xf numFmtId="0" fontId="12" fillId="0" borderId="6" xfId="0" applyFont="1" applyBorder="1">
      <alignment vertical="center"/>
    </xf>
    <xf numFmtId="0" fontId="12" fillId="0" borderId="0" xfId="0" applyFont="1" applyAlignment="1">
      <alignment horizontal="right" vertical="center"/>
    </xf>
    <xf numFmtId="0" fontId="12" fillId="0" borderId="1" xfId="0" applyFont="1" applyBorder="1" applyAlignment="1">
      <alignment horizontal="distributed" vertical="center"/>
    </xf>
    <xf numFmtId="0" fontId="12" fillId="0" borderId="6" xfId="0" applyFont="1" applyBorder="1" applyAlignment="1">
      <alignment horizontal="distributed" vertical="center"/>
    </xf>
    <xf numFmtId="0" fontId="18" fillId="0" borderId="0" xfId="0" applyFont="1">
      <alignment vertical="center"/>
    </xf>
    <xf numFmtId="0" fontId="10" fillId="0" borderId="0" xfId="0" applyFont="1">
      <alignment vertical="center"/>
    </xf>
    <xf numFmtId="0" fontId="13" fillId="6" borderId="1" xfId="0" applyFont="1" applyFill="1" applyBorder="1">
      <alignment vertical="center"/>
    </xf>
    <xf numFmtId="38" fontId="6" fillId="0" borderId="1" xfId="1" applyFont="1" applyBorder="1" applyProtection="1">
      <alignment vertical="center"/>
      <protection locked="0"/>
    </xf>
    <xf numFmtId="0" fontId="6" fillId="3" borderId="1" xfId="0" applyFont="1" applyFill="1" applyBorder="1" applyAlignment="1">
      <alignment vertical="center" shrinkToFit="1"/>
    </xf>
    <xf numFmtId="0" fontId="9" fillId="3" borderId="1" xfId="0" applyFont="1" applyFill="1" applyBorder="1">
      <alignment vertical="center"/>
    </xf>
    <xf numFmtId="0" fontId="6" fillId="3" borderId="1" xfId="0" applyFont="1" applyFill="1" applyBorder="1" applyProtection="1">
      <alignment vertical="center"/>
      <protection locked="0"/>
    </xf>
    <xf numFmtId="38" fontId="6" fillId="3" borderId="1" xfId="1" applyFont="1" applyFill="1" applyBorder="1" applyProtection="1">
      <alignment vertical="center"/>
      <protection locked="0"/>
    </xf>
    <xf numFmtId="0" fontId="6" fillId="0" borderId="0" xfId="0" applyFont="1" applyAlignment="1" applyProtection="1">
      <alignment horizontal="right" vertical="center"/>
      <protection locked="0"/>
    </xf>
    <xf numFmtId="0" fontId="9" fillId="3" borderId="1" xfId="0" applyFont="1" applyFill="1" applyBorder="1" applyProtection="1">
      <alignment vertical="center"/>
      <protection locked="0"/>
    </xf>
    <xf numFmtId="38" fontId="9" fillId="0" borderId="1" xfId="1" applyFont="1" applyBorder="1" applyProtection="1">
      <alignment vertical="center"/>
      <protection locked="0"/>
    </xf>
    <xf numFmtId="38" fontId="9" fillId="3" borderId="1" xfId="1" applyFont="1" applyFill="1" applyBorder="1" applyProtection="1">
      <alignment vertical="center"/>
      <protection locked="0"/>
    </xf>
    <xf numFmtId="38" fontId="9" fillId="0" borderId="15" xfId="1" applyFont="1" applyBorder="1" applyProtection="1">
      <alignment vertical="center"/>
    </xf>
    <xf numFmtId="38" fontId="9" fillId="0" borderId="1" xfId="1" applyFont="1" applyBorder="1" applyProtection="1">
      <alignment vertical="center"/>
    </xf>
    <xf numFmtId="0" fontId="9" fillId="0" borderId="1" xfId="0" applyFont="1" applyBorder="1" applyProtection="1">
      <alignment vertical="center"/>
      <protection locked="0"/>
    </xf>
    <xf numFmtId="0" fontId="5" fillId="0" borderId="0" xfId="0" applyFont="1" applyFill="1" applyBorder="1" applyAlignment="1">
      <alignment horizontal="center" vertical="center"/>
    </xf>
    <xf numFmtId="0" fontId="12" fillId="0" borderId="1" xfId="0" applyFont="1" applyBorder="1" applyAlignment="1">
      <alignment horizontal="right" vertical="center"/>
    </xf>
    <xf numFmtId="0" fontId="19" fillId="0" borderId="0" xfId="0" applyFont="1" applyAlignment="1">
      <alignment horizontal="center" vertical="center" wrapText="1"/>
    </xf>
    <xf numFmtId="0" fontId="13" fillId="0" borderId="0" xfId="0" applyFont="1" applyAlignment="1">
      <alignment horizontal="left" vertical="center" wrapText="1"/>
    </xf>
    <xf numFmtId="38" fontId="13" fillId="0" borderId="1" xfId="1" applyFont="1" applyFill="1" applyBorder="1">
      <alignment vertical="center"/>
    </xf>
    <xf numFmtId="0" fontId="6" fillId="0" borderId="0" xfId="0" applyFont="1" applyBorder="1" applyAlignment="1">
      <alignment horizontal="center" vertical="center"/>
    </xf>
    <xf numFmtId="0" fontId="6" fillId="0" borderId="0" xfId="0" applyFont="1" applyBorder="1">
      <alignment vertical="center"/>
    </xf>
    <xf numFmtId="38" fontId="6" fillId="0" borderId="1" xfId="1" applyFont="1" applyFill="1" applyBorder="1" applyProtection="1">
      <alignment vertical="center"/>
      <protection locked="0"/>
    </xf>
    <xf numFmtId="38" fontId="6" fillId="0" borderId="1" xfId="1" applyFont="1" applyFill="1" applyBorder="1">
      <alignment vertical="center"/>
    </xf>
    <xf numFmtId="38" fontId="6" fillId="3" borderId="1" xfId="1" applyFont="1" applyFill="1" applyBorder="1" applyAlignment="1">
      <alignment vertical="center"/>
    </xf>
    <xf numFmtId="38" fontId="9" fillId="3" borderId="1" xfId="1" applyFont="1" applyFill="1" applyBorder="1">
      <alignment vertical="center"/>
    </xf>
    <xf numFmtId="38" fontId="9" fillId="3" borderId="1" xfId="1" applyFont="1" applyFill="1" applyBorder="1" applyAlignment="1">
      <alignment vertical="center"/>
    </xf>
    <xf numFmtId="38" fontId="13" fillId="6" borderId="1" xfId="1" applyFont="1" applyFill="1" applyBorder="1">
      <alignment vertical="center"/>
    </xf>
    <xf numFmtId="0" fontId="6" fillId="3" borderId="1" xfId="0" applyFont="1" applyFill="1" applyBorder="1" applyAlignment="1">
      <alignment vertical="center" wrapText="1" shrinkToFit="1"/>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9" fillId="3" borderId="1" xfId="0" applyFont="1" applyFill="1" applyBorder="1" applyAlignment="1">
      <alignment vertical="center" wrapText="1"/>
    </xf>
    <xf numFmtId="38" fontId="6" fillId="0" borderId="1" xfId="1" applyFont="1" applyFill="1" applyBorder="1" applyAlignment="1">
      <alignment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Border="1" applyAlignment="1">
      <alignment vertical="center"/>
    </xf>
    <xf numFmtId="0" fontId="12" fillId="0" borderId="0" xfId="0" applyFont="1" applyBorder="1" applyAlignment="1">
      <alignment horizontal="left" vertical="center" indent="1"/>
    </xf>
    <xf numFmtId="0" fontId="12" fillId="0" borderId="0" xfId="0" applyFont="1" applyBorder="1" applyAlignment="1">
      <alignment horizontal="distributed" vertical="center" justifyLastLine="1"/>
    </xf>
    <xf numFmtId="38" fontId="12" fillId="0" borderId="0" xfId="1" applyFont="1" applyFill="1" applyBorder="1" applyAlignment="1">
      <alignment horizontal="right" vertical="center"/>
    </xf>
    <xf numFmtId="0" fontId="15" fillId="0" borderId="1" xfId="0" applyFont="1" applyBorder="1">
      <alignment vertical="center"/>
    </xf>
    <xf numFmtId="0" fontId="4" fillId="0" borderId="10" xfId="4" quotePrefix="1" applyFont="1" applyFill="1" applyBorder="1" applyAlignment="1">
      <alignment horizontal="right" vertical="center"/>
    </xf>
    <xf numFmtId="0" fontId="4" fillId="0" borderId="14" xfId="4" applyFont="1" applyFill="1" applyBorder="1" applyAlignment="1">
      <alignment vertical="center" wrapText="1" shrinkToFit="1"/>
    </xf>
    <xf numFmtId="3" fontId="4" fillId="0" borderId="3" xfId="4" applyNumberFormat="1" applyFont="1" applyFill="1" applyBorder="1" applyAlignment="1">
      <alignment vertical="center" wrapText="1"/>
    </xf>
    <xf numFmtId="0" fontId="4" fillId="3" borderId="3" xfId="4" applyFont="1" applyFill="1" applyBorder="1" applyAlignment="1">
      <alignment vertical="center" wrapText="1"/>
    </xf>
    <xf numFmtId="0" fontId="4" fillId="3" borderId="1" xfId="4" applyFont="1" applyFill="1" applyBorder="1" applyAlignment="1">
      <alignment vertical="center" wrapText="1" shrinkToFit="1"/>
    </xf>
    <xf numFmtId="0" fontId="20" fillId="0" borderId="0" xfId="4" applyFont="1" applyFill="1" applyAlignment="1">
      <alignment horizontal="left" vertical="center" wrapText="1"/>
    </xf>
    <xf numFmtId="0" fontId="4" fillId="0" borderId="6" xfId="4" quotePrefix="1" applyFont="1" applyFill="1" applyBorder="1" applyAlignment="1">
      <alignment horizontal="right" vertical="center" wrapText="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9" fillId="2" borderId="1" xfId="0" applyFont="1" applyFill="1" applyBorder="1" applyAlignment="1" applyProtection="1">
      <alignment horizontal="center" vertical="center"/>
      <protection locked="0"/>
    </xf>
    <xf numFmtId="38" fontId="6" fillId="0" borderId="2" xfId="1" applyFont="1" applyBorder="1">
      <alignment vertical="center"/>
    </xf>
    <xf numFmtId="38" fontId="6" fillId="0" borderId="26" xfId="0" applyNumberFormat="1" applyFont="1" applyBorder="1" applyAlignment="1">
      <alignment vertical="center"/>
    </xf>
    <xf numFmtId="38" fontId="6" fillId="0" borderId="26" xfId="1" applyFont="1" applyFill="1" applyBorder="1">
      <alignment vertical="center"/>
    </xf>
    <xf numFmtId="38" fontId="6" fillId="0" borderId="26" xfId="1" applyFont="1" applyBorder="1" applyAlignment="1">
      <alignment vertical="center"/>
    </xf>
    <xf numFmtId="38" fontId="9" fillId="0" borderId="26" xfId="1" applyFont="1" applyFill="1" applyBorder="1">
      <alignment vertical="center"/>
    </xf>
    <xf numFmtId="38" fontId="6" fillId="0" borderId="27" xfId="1" applyFont="1" applyBorder="1" applyAlignment="1">
      <alignment vertical="center"/>
    </xf>
    <xf numFmtId="38" fontId="6" fillId="0" borderId="26" xfId="1" applyFont="1" applyFill="1" applyBorder="1" applyAlignment="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4" fillId="0" borderId="3" xfId="4" applyFont="1" applyFill="1" applyBorder="1" applyAlignment="1">
      <alignment vertical="center"/>
    </xf>
    <xf numFmtId="0" fontId="6" fillId="0" borderId="9" xfId="0" applyFont="1" applyFill="1" applyBorder="1">
      <alignment vertical="center"/>
    </xf>
    <xf numFmtId="0" fontId="6" fillId="3" borderId="1" xfId="0" applyFont="1" applyFill="1" applyBorder="1" applyAlignment="1" applyProtection="1">
      <alignment vertical="center"/>
      <protection locked="0"/>
    </xf>
    <xf numFmtId="38" fontId="6" fillId="0" borderId="1" xfId="1" applyFont="1" applyBorder="1" applyAlignment="1" applyProtection="1">
      <alignment vertical="center"/>
      <protection locked="0"/>
    </xf>
    <xf numFmtId="38" fontId="6" fillId="3" borderId="1" xfId="1" applyFont="1" applyFill="1" applyBorder="1" applyAlignment="1" applyProtection="1">
      <alignment vertical="center"/>
      <protection locked="0"/>
    </xf>
    <xf numFmtId="38" fontId="6" fillId="0" borderId="1" xfId="1" applyFont="1" applyBorder="1" applyAlignment="1" applyProtection="1">
      <alignment vertical="center"/>
    </xf>
    <xf numFmtId="38" fontId="6" fillId="0" borderId="1" xfId="1" applyFont="1" applyFill="1" applyBorder="1" applyAlignment="1" applyProtection="1">
      <alignment vertical="center"/>
      <protection locked="0"/>
    </xf>
    <xf numFmtId="0" fontId="6" fillId="3" borderId="1" xfId="0" applyFont="1" applyFill="1" applyBorder="1" applyAlignment="1">
      <alignment vertical="center"/>
    </xf>
    <xf numFmtId="0" fontId="6" fillId="0" borderId="15" xfId="0" applyFont="1" applyFill="1" applyBorder="1" applyAlignment="1" applyProtection="1">
      <alignment vertical="center"/>
      <protection locked="0"/>
    </xf>
    <xf numFmtId="38" fontId="6" fillId="0" borderId="15" xfId="1" applyFont="1" applyFill="1" applyBorder="1" applyAlignment="1" applyProtection="1">
      <alignment vertical="center"/>
      <protection locked="0"/>
    </xf>
    <xf numFmtId="0" fontId="6" fillId="0" borderId="0" xfId="0" applyFont="1" applyFill="1" applyBorder="1" applyProtection="1">
      <alignment vertical="center"/>
      <protection locked="0"/>
    </xf>
    <xf numFmtId="0" fontId="6" fillId="0" borderId="1" xfId="0" applyFont="1" applyBorder="1" applyAlignment="1" applyProtection="1">
      <alignment vertical="center" wrapText="1"/>
      <protection locked="0"/>
    </xf>
    <xf numFmtId="0" fontId="6" fillId="0" borderId="1" xfId="0" applyFont="1" applyBorder="1" applyAlignment="1">
      <alignment horizontal="center" vertical="center" wrapText="1"/>
    </xf>
    <xf numFmtId="0" fontId="6" fillId="0" borderId="0" xfId="0" applyFont="1">
      <alignment vertical="center"/>
    </xf>
    <xf numFmtId="0" fontId="13" fillId="0" borderId="0" xfId="2" applyFont="1" applyFill="1" applyBorder="1">
      <alignment vertical="center"/>
    </xf>
    <xf numFmtId="0" fontId="13" fillId="2" borderId="1" xfId="2" applyFont="1" applyFill="1" applyBorder="1" applyAlignment="1">
      <alignment horizontal="center" vertical="center" wrapText="1"/>
    </xf>
    <xf numFmtId="0" fontId="13" fillId="0" borderId="6" xfId="2" applyFont="1" applyFill="1" applyBorder="1" applyAlignment="1">
      <alignment horizontal="center" vertical="center"/>
    </xf>
    <xf numFmtId="0" fontId="13" fillId="0" borderId="7" xfId="2" applyFont="1" applyFill="1" applyBorder="1" applyAlignment="1">
      <alignment vertical="center"/>
    </xf>
    <xf numFmtId="0" fontId="13" fillId="3" borderId="1" xfId="2" applyFont="1" applyFill="1" applyBorder="1" applyAlignment="1">
      <alignment horizontal="left" vertical="center"/>
    </xf>
    <xf numFmtId="38" fontId="13" fillId="3" borderId="1" xfId="1" applyFont="1" applyFill="1" applyBorder="1" applyAlignment="1">
      <alignment horizontal="right" vertical="center"/>
    </xf>
    <xf numFmtId="0" fontId="13" fillId="0" borderId="2" xfId="2" applyFont="1" applyFill="1" applyBorder="1" applyAlignment="1">
      <alignment horizontal="center" vertical="center"/>
    </xf>
    <xf numFmtId="0" fontId="13" fillId="0" borderId="1" xfId="2" applyFont="1" applyFill="1" applyBorder="1" applyAlignment="1">
      <alignment horizontal="center" vertical="center"/>
    </xf>
    <xf numFmtId="38" fontId="6" fillId="3" borderId="1" xfId="1" applyFont="1" applyFill="1" applyBorder="1" applyAlignment="1">
      <alignment horizontal="right" vertical="center"/>
    </xf>
    <xf numFmtId="0" fontId="13" fillId="0" borderId="8" xfId="2" applyFont="1" applyFill="1" applyBorder="1" applyAlignment="1">
      <alignment horizontal="center" vertical="center"/>
    </xf>
    <xf numFmtId="0" fontId="13" fillId="0" borderId="1" xfId="2" applyFont="1" applyFill="1" applyBorder="1" applyAlignment="1">
      <alignment horizontal="center" vertical="center" wrapText="1"/>
    </xf>
    <xf numFmtId="0" fontId="13" fillId="0" borderId="3" xfId="2" applyFont="1" applyFill="1" applyBorder="1" applyAlignment="1">
      <alignment horizontal="center" vertical="center"/>
    </xf>
    <xf numFmtId="0" fontId="13" fillId="0" borderId="7" xfId="2" applyFont="1" applyFill="1" applyBorder="1" applyAlignment="1">
      <alignment horizontal="center" vertical="center"/>
    </xf>
    <xf numFmtId="38" fontId="6" fillId="3" borderId="2" xfId="1" applyFont="1" applyFill="1" applyBorder="1" applyAlignment="1">
      <alignment horizontal="right" vertical="center"/>
    </xf>
    <xf numFmtId="38" fontId="9" fillId="0" borderId="29" xfId="1" applyFont="1" applyFill="1" applyBorder="1">
      <alignment vertical="center"/>
    </xf>
    <xf numFmtId="0" fontId="9" fillId="0" borderId="0" xfId="0" applyFont="1">
      <alignment vertical="center"/>
    </xf>
    <xf numFmtId="0" fontId="6" fillId="0" borderId="28" xfId="0" applyFont="1" applyBorder="1">
      <alignment vertical="center"/>
    </xf>
    <xf numFmtId="0" fontId="9" fillId="0" borderId="0" xfId="0" applyFont="1" applyFill="1" applyBorder="1">
      <alignment vertical="center"/>
    </xf>
    <xf numFmtId="0" fontId="6" fillId="0" borderId="0" xfId="0" applyFont="1" applyFill="1" applyBorder="1">
      <alignment vertical="center"/>
    </xf>
    <xf numFmtId="0" fontId="6" fillId="0" borderId="12" xfId="0" applyFont="1" applyFill="1" applyBorder="1" applyAlignment="1">
      <alignment horizontal="center" vertical="center"/>
    </xf>
    <xf numFmtId="0" fontId="6" fillId="4"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5" borderId="1" xfId="0" applyFont="1" applyFill="1" applyBorder="1">
      <alignment vertical="center"/>
    </xf>
    <xf numFmtId="38" fontId="6" fillId="0" borderId="1" xfId="3" applyFont="1" applyFill="1" applyBorder="1">
      <alignment vertical="center"/>
    </xf>
    <xf numFmtId="38" fontId="6" fillId="3" borderId="1" xfId="3" applyFont="1" applyFill="1" applyBorder="1">
      <alignment vertical="center"/>
    </xf>
    <xf numFmtId="0" fontId="13" fillId="0" borderId="0" xfId="2" applyFont="1" applyFill="1" applyBorder="1" applyAlignment="1"/>
    <xf numFmtId="0" fontId="6" fillId="3" borderId="2" xfId="0" applyFont="1" applyFill="1" applyBorder="1" applyAlignment="1">
      <alignment vertical="center" wrapText="1"/>
    </xf>
    <xf numFmtId="0" fontId="6" fillId="5" borderId="2" xfId="0" applyFont="1" applyFill="1" applyBorder="1">
      <alignment vertical="center"/>
    </xf>
    <xf numFmtId="38" fontId="6" fillId="0" borderId="1" xfId="0" applyNumberFormat="1" applyFont="1" applyFill="1" applyBorder="1">
      <alignment vertical="center"/>
    </xf>
    <xf numFmtId="0" fontId="13" fillId="3" borderId="1" xfId="2" applyFont="1" applyFill="1" applyBorder="1" applyAlignment="1">
      <alignment vertical="center"/>
    </xf>
    <xf numFmtId="38" fontId="13" fillId="0" borderId="26" xfId="2" applyNumberFormat="1" applyFont="1" applyFill="1" applyBorder="1" applyAlignment="1">
      <alignment vertical="center"/>
    </xf>
    <xf numFmtId="0" fontId="6" fillId="0" borderId="27" xfId="0" applyFont="1" applyFill="1" applyBorder="1" applyProtection="1">
      <alignment vertical="center"/>
      <protection locked="0"/>
    </xf>
    <xf numFmtId="0" fontId="6" fillId="0" borderId="4" xfId="0" applyFont="1" applyFill="1" applyBorder="1" applyProtection="1">
      <alignment vertical="center"/>
      <protection locked="0"/>
    </xf>
    <xf numFmtId="0" fontId="6" fillId="0" borderId="28" xfId="0" applyFont="1" applyFill="1" applyBorder="1" applyProtection="1">
      <alignment vertical="center"/>
      <protection locked="0"/>
    </xf>
    <xf numFmtId="0" fontId="6" fillId="0" borderId="0" xfId="0" applyFont="1" applyProtection="1">
      <alignment vertical="center"/>
      <protection locked="0"/>
    </xf>
    <xf numFmtId="0" fontId="13" fillId="0" borderId="0" xfId="0" applyFont="1" applyFill="1" applyBorder="1">
      <alignment vertical="center"/>
    </xf>
    <xf numFmtId="0" fontId="6" fillId="0" borderId="0" xfId="0" applyFont="1" applyFill="1" applyBorder="1" applyAlignment="1">
      <alignment horizontal="right" vertical="center"/>
    </xf>
    <xf numFmtId="38" fontId="6" fillId="0" borderId="10" xfId="0" applyNumberFormat="1" applyFont="1" applyFill="1" applyBorder="1">
      <alignment vertical="center"/>
    </xf>
    <xf numFmtId="38" fontId="6" fillId="0" borderId="3" xfId="0" applyNumberFormat="1" applyFont="1" applyFill="1" applyBorder="1">
      <alignment vertical="center"/>
    </xf>
    <xf numFmtId="0" fontId="6" fillId="0" borderId="0" xfId="0" applyFont="1" applyFill="1" applyBorder="1" applyAlignment="1">
      <alignment vertical="center"/>
    </xf>
    <xf numFmtId="38" fontId="6" fillId="3" borderId="2" xfId="1" applyFont="1" applyFill="1" applyBorder="1">
      <alignment vertical="center"/>
    </xf>
    <xf numFmtId="0" fontId="13" fillId="3" borderId="1" xfId="2" applyFont="1" applyFill="1" applyBorder="1" applyAlignment="1">
      <alignment horizontal="center" vertical="center"/>
    </xf>
    <xf numFmtId="0" fontId="13" fillId="0" borderId="7" xfId="2" applyFont="1" applyFill="1" applyBorder="1" applyAlignment="1">
      <alignment horizontal="left" vertical="center"/>
    </xf>
    <xf numFmtId="38" fontId="13" fillId="0" borderId="26" xfId="1" applyFont="1" applyFill="1" applyBorder="1">
      <alignment vertical="center"/>
    </xf>
    <xf numFmtId="0" fontId="13" fillId="0" borderId="31" xfId="2" applyFont="1" applyFill="1" applyBorder="1">
      <alignment vertical="center"/>
    </xf>
    <xf numFmtId="0" fontId="13" fillId="0" borderId="29" xfId="2" applyFont="1" applyFill="1" applyBorder="1">
      <alignment vertical="center"/>
    </xf>
    <xf numFmtId="38" fontId="13" fillId="0" borderId="1" xfId="3" applyFont="1" applyFill="1" applyBorder="1">
      <alignment vertical="center"/>
    </xf>
    <xf numFmtId="0" fontId="6" fillId="0" borderId="5" xfId="0" applyFont="1" applyBorder="1" applyAlignment="1">
      <alignment horizontal="right" vertical="center"/>
    </xf>
    <xf numFmtId="0" fontId="6" fillId="0" borderId="18" xfId="0" applyFont="1" applyFill="1" applyBorder="1">
      <alignment vertical="center"/>
    </xf>
    <xf numFmtId="0" fontId="6" fillId="0" borderId="18" xfId="0" applyFont="1" applyFill="1" applyBorder="1" applyAlignment="1">
      <alignment vertical="center"/>
    </xf>
    <xf numFmtId="0" fontId="6" fillId="0" borderId="18" xfId="0" applyFont="1" applyFill="1" applyBorder="1" applyAlignment="1">
      <alignment horizontal="center" vertical="center"/>
    </xf>
    <xf numFmtId="38" fontId="6" fillId="0" borderId="18" xfId="3" applyFont="1" applyFill="1" applyBorder="1">
      <alignment vertical="center"/>
    </xf>
    <xf numFmtId="0" fontId="6" fillId="0" borderId="11" xfId="0" applyFont="1" applyFill="1" applyBorder="1" applyAlignment="1">
      <alignment horizontal="center" vertical="center"/>
    </xf>
    <xf numFmtId="0" fontId="6" fillId="0" borderId="11" xfId="0" applyFont="1" applyFill="1" applyBorder="1">
      <alignment vertical="center"/>
    </xf>
    <xf numFmtId="38" fontId="6" fillId="0" borderId="11" xfId="3" applyFont="1" applyFill="1" applyBorder="1">
      <alignment vertical="center"/>
    </xf>
    <xf numFmtId="0" fontId="6" fillId="0" borderId="11" xfId="0" applyFont="1" applyFill="1" applyBorder="1" applyAlignment="1">
      <alignment vertical="center"/>
    </xf>
    <xf numFmtId="38" fontId="6" fillId="0" borderId="11" xfId="1" applyFont="1" applyFill="1" applyBorder="1">
      <alignment vertical="center"/>
    </xf>
    <xf numFmtId="38" fontId="6" fillId="0" borderId="0" xfId="1" applyFont="1" applyFill="1" applyBorder="1" applyAlignment="1">
      <alignment vertical="center"/>
    </xf>
    <xf numFmtId="0" fontId="6" fillId="0" borderId="28" xfId="0" applyFont="1" applyFill="1" applyBorder="1">
      <alignment vertical="center"/>
    </xf>
    <xf numFmtId="38" fontId="6" fillId="0" borderId="27" xfId="1" applyFont="1" applyBorder="1" applyAlignment="1">
      <alignment horizontal="right" vertical="center"/>
    </xf>
    <xf numFmtId="0" fontId="6" fillId="0" borderId="0" xfId="0" applyFont="1" applyBorder="1" applyAlignment="1">
      <alignment horizontal="left" vertical="center"/>
    </xf>
    <xf numFmtId="0" fontId="6" fillId="0" borderId="18" xfId="0" applyFont="1" applyBorder="1" applyAlignment="1">
      <alignment vertical="center"/>
    </xf>
    <xf numFmtId="38" fontId="6" fillId="0" borderId="18" xfId="1" applyFont="1" applyFill="1" applyBorder="1" applyAlignment="1">
      <alignment vertical="center"/>
    </xf>
    <xf numFmtId="38" fontId="6" fillId="0" borderId="18" xfId="1" applyFont="1" applyBorder="1" applyAlignment="1">
      <alignment vertical="center"/>
    </xf>
    <xf numFmtId="38" fontId="6" fillId="0" borderId="0" xfId="1" applyFont="1" applyBorder="1" applyAlignment="1">
      <alignment vertical="center"/>
    </xf>
    <xf numFmtId="38" fontId="6" fillId="0" borderId="27" xfId="1" applyFont="1" applyFill="1" applyBorder="1" applyAlignment="1">
      <alignment vertical="center"/>
    </xf>
    <xf numFmtId="38" fontId="6" fillId="0" borderId="11" xfId="1" applyFont="1" applyFill="1" applyBorder="1" applyAlignment="1">
      <alignment horizontal="right" vertical="center"/>
    </xf>
    <xf numFmtId="38" fontId="12" fillId="0" borderId="1" xfId="1" applyFont="1" applyFill="1" applyBorder="1" applyAlignment="1">
      <alignment horizontal="right" vertical="center"/>
    </xf>
    <xf numFmtId="38" fontId="12" fillId="3" borderId="8" xfId="1" applyFont="1" applyFill="1" applyBorder="1" applyAlignment="1">
      <alignment horizontal="right" vertical="center"/>
    </xf>
    <xf numFmtId="38" fontId="12" fillId="3" borderId="3" xfId="1" applyFont="1" applyFill="1" applyBorder="1" applyAlignment="1">
      <alignment horizontal="right" vertical="center"/>
    </xf>
    <xf numFmtId="0" fontId="12" fillId="0" borderId="1" xfId="0" applyFont="1" applyBorder="1" applyAlignment="1">
      <alignment horizontal="center" vertical="center"/>
    </xf>
    <xf numFmtId="38" fontId="6" fillId="0" borderId="12" xfId="1" applyFont="1" applyFill="1" applyBorder="1" applyAlignment="1">
      <alignment vertical="center"/>
    </xf>
    <xf numFmtId="0" fontId="4" fillId="0" borderId="10" xfId="4" applyFont="1" applyFill="1" applyBorder="1" applyAlignment="1">
      <alignment vertical="center" wrapText="1"/>
    </xf>
    <xf numFmtId="0" fontId="4" fillId="0" borderId="14" xfId="4" applyFont="1" applyFill="1" applyBorder="1" applyAlignment="1">
      <alignment horizontal="center" vertical="center" wrapText="1" shrinkToFit="1"/>
    </xf>
    <xf numFmtId="0" fontId="4" fillId="0" borderId="3" xfId="4" applyFont="1" applyFill="1" applyBorder="1" applyAlignment="1">
      <alignment vertical="center" wrapText="1" shrinkToFit="1"/>
    </xf>
    <xf numFmtId="0" fontId="4" fillId="0" borderId="3" xfId="0" applyFont="1" applyFill="1" applyBorder="1" applyAlignment="1">
      <alignment vertical="center"/>
    </xf>
    <xf numFmtId="0" fontId="4" fillId="0" borderId="3" xfId="4" applyFont="1" applyFill="1" applyBorder="1" applyAlignment="1">
      <alignment horizontal="right" vertical="center"/>
    </xf>
    <xf numFmtId="3" fontId="5" fillId="0" borderId="14" xfId="0" applyNumberFormat="1" applyFont="1" applyFill="1" applyBorder="1" applyAlignment="1">
      <alignment vertical="center" wrapText="1"/>
    </xf>
    <xf numFmtId="3" fontId="5" fillId="3" borderId="3" xfId="0" applyNumberFormat="1" applyFont="1" applyFill="1" applyBorder="1" applyAlignment="1">
      <alignment vertical="center" wrapText="1"/>
    </xf>
    <xf numFmtId="3" fontId="5" fillId="0" borderId="3" xfId="0" applyNumberFormat="1" applyFont="1" applyFill="1" applyBorder="1" applyAlignment="1">
      <alignment vertical="center" wrapText="1"/>
    </xf>
    <xf numFmtId="38" fontId="5" fillId="0" borderId="3" xfId="0" applyNumberFormat="1" applyFont="1" applyFill="1" applyBorder="1" applyAlignment="1">
      <alignment vertical="center" wrapText="1"/>
    </xf>
    <xf numFmtId="3" fontId="5" fillId="0" borderId="3" xfId="0" applyNumberFormat="1" applyFont="1" applyFill="1" applyBorder="1" applyAlignment="1">
      <alignment vertical="center"/>
    </xf>
    <xf numFmtId="38" fontId="5" fillId="0" borderId="1" xfId="5" applyFont="1" applyFill="1" applyBorder="1" applyAlignment="1">
      <alignment vertical="center" wrapText="1" shrinkToFit="1"/>
    </xf>
    <xf numFmtId="38" fontId="5" fillId="0" borderId="3" xfId="5" applyFont="1" applyFill="1" applyBorder="1" applyAlignment="1">
      <alignment vertical="center" wrapText="1" shrinkToFit="1"/>
    </xf>
    <xf numFmtId="0" fontId="13" fillId="2" borderId="2" xfId="2" applyFont="1" applyFill="1" applyBorder="1" applyAlignment="1">
      <alignment horizontal="center" vertical="center"/>
    </xf>
    <xf numFmtId="38" fontId="6" fillId="0" borderId="1" xfId="1" applyFont="1" applyFill="1" applyBorder="1" applyAlignment="1">
      <alignment vertical="center"/>
    </xf>
    <xf numFmtId="38" fontId="6" fillId="3" borderId="1" xfId="1" applyFont="1" applyFill="1" applyBorder="1" applyAlignment="1">
      <alignmen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xf>
    <xf numFmtId="0" fontId="13" fillId="4" borderId="3" xfId="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38" fontId="6" fillId="0" borderId="11" xfId="1" applyFont="1" applyFill="1" applyBorder="1" applyAlignment="1">
      <alignment vertical="center"/>
    </xf>
    <xf numFmtId="0" fontId="6" fillId="2" borderId="3" xfId="0" applyFont="1" applyFill="1" applyBorder="1" applyAlignment="1">
      <alignment vertical="center"/>
    </xf>
    <xf numFmtId="38" fontId="6" fillId="3" borderId="7" xfId="1" applyFont="1" applyFill="1" applyBorder="1" applyAlignment="1">
      <alignment vertical="center"/>
    </xf>
    <xf numFmtId="38" fontId="6" fillId="3" borderId="13" xfId="1" applyFont="1" applyFill="1" applyBorder="1" applyAlignment="1">
      <alignment vertical="center"/>
    </xf>
    <xf numFmtId="38" fontId="6" fillId="0" borderId="1" xfId="0" applyNumberFormat="1" applyFont="1" applyFill="1" applyBorder="1" applyAlignment="1">
      <alignment vertical="center"/>
    </xf>
    <xf numFmtId="0" fontId="13" fillId="0" borderId="6" xfId="2" applyFont="1" applyFill="1" applyBorder="1" applyAlignment="1">
      <alignment horizontal="center" vertical="center" wrapText="1" shrinkToFit="1"/>
    </xf>
    <xf numFmtId="0" fontId="13" fillId="2" borderId="6" xfId="2" applyFont="1" applyFill="1" applyBorder="1" applyAlignment="1">
      <alignment horizontal="center" vertical="center" wrapText="1"/>
    </xf>
    <xf numFmtId="0" fontId="6" fillId="4"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6" xfId="0" applyFont="1" applyBorder="1" applyAlignment="1">
      <alignment horizontal="center" vertical="center"/>
    </xf>
    <xf numFmtId="0" fontId="13" fillId="0" borderId="10" xfId="2" applyFont="1" applyFill="1" applyBorder="1" applyAlignment="1">
      <alignment horizontal="center" vertical="center" wrapText="1" shrinkToFit="1"/>
    </xf>
    <xf numFmtId="0" fontId="13" fillId="3" borderId="6" xfId="2" applyFont="1" applyFill="1" applyBorder="1" applyAlignment="1">
      <alignment vertical="center"/>
    </xf>
    <xf numFmtId="38" fontId="21" fillId="3" borderId="7" xfId="1" applyFont="1" applyFill="1" applyBorder="1" applyAlignment="1">
      <alignment vertical="center"/>
    </xf>
    <xf numFmtId="0" fontId="6" fillId="0" borderId="1" xfId="0" applyFont="1" applyBorder="1" applyAlignment="1" applyProtection="1">
      <alignment horizontal="center" vertical="center" wrapText="1"/>
      <protection locked="0"/>
    </xf>
    <xf numFmtId="0" fontId="6" fillId="3" borderId="1" xfId="0" applyFont="1" applyFill="1" applyBorder="1" applyAlignment="1" applyProtection="1">
      <alignment vertical="center"/>
      <protection locked="0"/>
    </xf>
    <xf numFmtId="38" fontId="6" fillId="0" borderId="1" xfId="1" applyFont="1" applyFill="1" applyBorder="1" applyAlignment="1" applyProtection="1">
      <alignment vertical="center"/>
    </xf>
    <xf numFmtId="38" fontId="6" fillId="0" borderId="1" xfId="1" applyFont="1" applyFill="1" applyBorder="1" applyAlignment="1" applyProtection="1">
      <alignment vertical="center"/>
      <protection locked="0"/>
    </xf>
    <xf numFmtId="38" fontId="13" fillId="3" borderId="1" xfId="1" applyFont="1" applyFill="1" applyBorder="1">
      <alignment vertical="center"/>
    </xf>
    <xf numFmtId="0" fontId="6" fillId="0" borderId="1" xfId="0" applyFont="1" applyFill="1" applyBorder="1" applyAlignment="1" applyProtection="1">
      <alignment vertical="center"/>
      <protection locked="0"/>
    </xf>
    <xf numFmtId="0" fontId="9" fillId="0" borderId="1" xfId="0" applyFont="1" applyFill="1" applyBorder="1" applyProtection="1">
      <alignment vertical="center"/>
      <protection locked="0"/>
    </xf>
    <xf numFmtId="0" fontId="6" fillId="0" borderId="1" xfId="0" applyFont="1" applyFill="1" applyBorder="1">
      <alignment vertical="center"/>
    </xf>
    <xf numFmtId="0" fontId="4" fillId="0" borderId="3" xfId="0" applyFont="1" applyFill="1" applyBorder="1" applyAlignment="1">
      <alignment horizontal="right" vertical="center"/>
    </xf>
    <xf numFmtId="0" fontId="4" fillId="0" borderId="3" xfId="0" applyFont="1" applyFill="1" applyBorder="1" applyAlignment="1">
      <alignment horizontal="right" vertical="center" wrapText="1"/>
    </xf>
    <xf numFmtId="0" fontId="4" fillId="0" borderId="8" xfId="0" quotePrefix="1" applyFont="1" applyFill="1" applyBorder="1" applyAlignment="1">
      <alignment horizontal="center" vertical="center" wrapText="1"/>
    </xf>
    <xf numFmtId="0" fontId="4" fillId="0" borderId="3" xfId="4" quotePrefix="1" applyFont="1" applyFill="1" applyBorder="1" applyAlignment="1">
      <alignment horizontal="right" vertical="center"/>
    </xf>
    <xf numFmtId="0" fontId="6" fillId="4" borderId="1" xfId="0" applyFont="1" applyFill="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0" borderId="15" xfId="0" applyFont="1" applyFill="1" applyBorder="1" applyAlignment="1" applyProtection="1">
      <alignment vertical="center"/>
      <protection locked="0"/>
    </xf>
    <xf numFmtId="0" fontId="6" fillId="4" borderId="7" xfId="0" applyFont="1" applyFill="1" applyBorder="1" applyAlignment="1">
      <alignment horizontal="center" vertical="center"/>
    </xf>
    <xf numFmtId="0" fontId="6" fillId="0" borderId="15" xfId="0" applyFont="1" applyFill="1" applyBorder="1">
      <alignment vertical="center"/>
    </xf>
    <xf numFmtId="38" fontId="6" fillId="0" borderId="15" xfId="1" applyFont="1" applyBorder="1">
      <alignment vertical="center"/>
    </xf>
    <xf numFmtId="0" fontId="23" fillId="0" borderId="0" xfId="0" applyFont="1">
      <alignment vertical="center"/>
    </xf>
    <xf numFmtId="0" fontId="4" fillId="0" borderId="2" xfId="0" applyFont="1" applyFill="1" applyBorder="1" applyAlignment="1">
      <alignment horizontal="center" vertical="center" wrapText="1"/>
    </xf>
    <xf numFmtId="0" fontId="6" fillId="2" borderId="1" xfId="0" applyFont="1" applyFill="1" applyBorder="1" applyAlignment="1">
      <alignment horizontal="center" vertical="center"/>
    </xf>
    <xf numFmtId="0" fontId="24" fillId="0" borderId="0" xfId="2" applyFont="1" applyFill="1" applyBorder="1">
      <alignment vertical="center"/>
    </xf>
    <xf numFmtId="0" fontId="24" fillId="0" borderId="6" xfId="2" applyFont="1" applyFill="1" applyBorder="1" applyAlignment="1">
      <alignment horizontal="left" vertical="center"/>
    </xf>
    <xf numFmtId="0" fontId="24" fillId="0" borderId="7" xfId="2" applyFont="1" applyFill="1" applyBorder="1" applyAlignment="1">
      <alignment horizontal="left" vertical="center"/>
    </xf>
    <xf numFmtId="38" fontId="25" fillId="3" borderId="1" xfId="3" applyFont="1" applyFill="1" applyBorder="1">
      <alignment vertical="center"/>
    </xf>
    <xf numFmtId="38" fontId="9" fillId="0" borderId="18" xfId="1" applyFont="1" applyFill="1" applyBorder="1">
      <alignment vertical="center"/>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20" fillId="0" borderId="0" xfId="4" applyFont="1" applyFill="1" applyAlignment="1">
      <alignment horizontal="left" vertical="center" wrapText="1"/>
    </xf>
    <xf numFmtId="0" fontId="4" fillId="0" borderId="8" xfId="4" applyFont="1" applyFill="1" applyBorder="1" applyAlignment="1">
      <alignment horizontal="center" vertical="center" wrapText="1"/>
    </xf>
    <xf numFmtId="0" fontId="4" fillId="0" borderId="2" xfId="4" applyFont="1" applyFill="1" applyBorder="1" applyAlignment="1">
      <alignment horizontal="center" vertical="center" wrapText="1"/>
    </xf>
    <xf numFmtId="38" fontId="13" fillId="3" borderId="6" xfId="1" applyFont="1" applyFill="1" applyBorder="1" applyAlignment="1">
      <alignment vertical="center"/>
    </xf>
    <xf numFmtId="38" fontId="6" fillId="0" borderId="6" xfId="1" applyFont="1" applyFill="1" applyBorder="1" applyAlignment="1">
      <alignment vertical="center"/>
    </xf>
    <xf numFmtId="3" fontId="4" fillId="0" borderId="3" xfId="4" applyNumberFormat="1" applyFont="1" applyFill="1" applyBorder="1" applyAlignment="1">
      <alignment horizontal="left" vertical="center" wrapText="1"/>
    </xf>
    <xf numFmtId="38" fontId="4" fillId="0" borderId="3" xfId="5" applyFont="1" applyFill="1" applyBorder="1" applyAlignment="1">
      <alignment vertical="center" wrapText="1" shrinkToFit="1"/>
    </xf>
    <xf numFmtId="0" fontId="22" fillId="0" borderId="8" xfId="4" applyFont="1" applyFill="1" applyBorder="1" applyAlignment="1">
      <alignment horizontal="center" vertical="center" wrapText="1"/>
    </xf>
    <xf numFmtId="176" fontId="5" fillId="0" borderId="2" xfId="4" applyNumberFormat="1" applyFont="1" applyFill="1" applyBorder="1" applyAlignment="1">
      <alignment horizontal="right" vertical="center" wrapText="1" shrinkToFit="1"/>
    </xf>
    <xf numFmtId="0" fontId="4" fillId="0" borderId="6" xfId="4" quotePrefix="1" applyFont="1" applyFill="1" applyBorder="1" applyAlignment="1">
      <alignment horizontal="right" vertical="center" wrapText="1"/>
    </xf>
    <xf numFmtId="0" fontId="6" fillId="3" borderId="6" xfId="0" applyFont="1" applyFill="1" applyBorder="1" applyAlignment="1">
      <alignment vertical="center"/>
    </xf>
    <xf numFmtId="0" fontId="6" fillId="3" borderId="12" xfId="0" applyFont="1" applyFill="1" applyBorder="1" applyAlignment="1">
      <alignment vertical="center"/>
    </xf>
    <xf numFmtId="0" fontId="6" fillId="3" borderId="7" xfId="0" applyFont="1" applyFill="1" applyBorder="1" applyAlignment="1">
      <alignment vertical="center"/>
    </xf>
    <xf numFmtId="0" fontId="13" fillId="2" borderId="2" xfId="2" applyFont="1" applyFill="1" applyBorder="1" applyAlignment="1">
      <alignment horizontal="center" vertical="center"/>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pplyProtection="1">
      <alignment horizontal="center" vertical="center" wrapText="1"/>
      <protection locked="0"/>
    </xf>
    <xf numFmtId="0" fontId="13" fillId="3" borderId="1" xfId="2" applyFont="1" applyFill="1" applyBorder="1" applyAlignment="1">
      <alignment horizontal="center" vertical="center"/>
    </xf>
    <xf numFmtId="176" fontId="4" fillId="0" borderId="1" xfId="4" applyNumberFormat="1" applyFont="1" applyFill="1" applyBorder="1" applyAlignment="1">
      <alignment horizontal="left" vertical="center" wrapText="1" shrinkToFit="1"/>
    </xf>
    <xf numFmtId="0" fontId="4" fillId="3" borderId="2" xfId="4" applyFont="1" applyFill="1" applyBorder="1" applyAlignment="1">
      <alignment vertical="center" wrapText="1"/>
    </xf>
    <xf numFmtId="38" fontId="5" fillId="0" borderId="2" xfId="5" applyFont="1" applyFill="1" applyBorder="1" applyAlignment="1">
      <alignment vertical="center" wrapText="1" shrinkToFit="1"/>
    </xf>
    <xf numFmtId="3" fontId="4" fillId="0" borderId="2" xfId="4" applyNumberFormat="1" applyFont="1" applyFill="1" applyBorder="1" applyAlignment="1">
      <alignment vertical="center" wrapText="1"/>
    </xf>
    <xf numFmtId="0" fontId="4" fillId="3" borderId="1" xfId="4" applyFont="1" applyFill="1" applyBorder="1" applyAlignment="1">
      <alignment vertical="center" wrapText="1"/>
    </xf>
    <xf numFmtId="3" fontId="4" fillId="0" borderId="1" xfId="4" applyNumberFormat="1" applyFont="1" applyFill="1" applyBorder="1" applyAlignment="1">
      <alignment vertical="center" wrapText="1"/>
    </xf>
    <xf numFmtId="3" fontId="5" fillId="0" borderId="13" xfId="0" applyNumberFormat="1" applyFont="1" applyFill="1" applyBorder="1" applyAlignment="1">
      <alignment vertical="center" wrapText="1"/>
    </xf>
    <xf numFmtId="3" fontId="5" fillId="3" borderId="2" xfId="0" applyNumberFormat="1" applyFont="1" applyFill="1" applyBorder="1" applyAlignment="1">
      <alignment vertical="center" wrapText="1"/>
    </xf>
    <xf numFmtId="3" fontId="5" fillId="0" borderId="2" xfId="0" applyNumberFormat="1" applyFont="1" applyFill="1" applyBorder="1" applyAlignment="1">
      <alignment vertical="center" wrapText="1"/>
    </xf>
    <xf numFmtId="38" fontId="4" fillId="0" borderId="13" xfId="0" applyNumberFormat="1" applyFont="1" applyFill="1" applyBorder="1" applyAlignment="1">
      <alignment vertical="center" wrapText="1"/>
    </xf>
    <xf numFmtId="3" fontId="5" fillId="0" borderId="7" xfId="0" applyNumberFormat="1" applyFont="1" applyFill="1" applyBorder="1" applyAlignment="1">
      <alignment vertical="center" wrapText="1"/>
    </xf>
    <xf numFmtId="3" fontId="5" fillId="3"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8" fontId="4" fillId="0" borderId="7" xfId="0" applyNumberFormat="1" applyFont="1" applyFill="1" applyBorder="1" applyAlignment="1">
      <alignment vertical="center" wrapText="1"/>
    </xf>
    <xf numFmtId="38" fontId="6" fillId="0" borderId="2" xfId="1" applyFont="1" applyBorder="1" applyAlignment="1" applyProtection="1">
      <alignment vertical="center"/>
      <protection locked="0"/>
    </xf>
    <xf numFmtId="38" fontId="6" fillId="0" borderId="26" xfId="0" applyNumberFormat="1" applyFont="1" applyBorder="1" applyProtection="1">
      <alignment vertical="center"/>
      <protection locked="0"/>
    </xf>
    <xf numFmtId="38" fontId="6" fillId="0" borderId="26" xfId="0" applyNumberFormat="1" applyFont="1" applyFill="1" applyBorder="1" applyProtection="1">
      <alignment vertical="center"/>
      <protection locked="0"/>
    </xf>
    <xf numFmtId="0" fontId="9" fillId="0" borderId="1" xfId="0" applyFont="1" applyBorder="1" applyAlignment="1" applyProtection="1">
      <alignment vertical="center" wrapText="1"/>
      <protection locked="0"/>
    </xf>
    <xf numFmtId="0" fontId="6" fillId="3" borderId="6" xfId="0" applyFont="1" applyFill="1" applyBorder="1" applyAlignment="1">
      <alignment vertical="center"/>
    </xf>
    <xf numFmtId="0" fontId="6" fillId="3" borderId="12" xfId="0" applyFont="1" applyFill="1" applyBorder="1" applyAlignment="1">
      <alignment vertical="center"/>
    </xf>
    <xf numFmtId="0" fontId="6" fillId="3" borderId="7" xfId="0" applyFont="1" applyFill="1" applyBorder="1" applyAlignment="1">
      <alignment vertical="center"/>
    </xf>
    <xf numFmtId="0" fontId="13" fillId="2" borderId="2" xfId="2"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38" fontId="6" fillId="0" borderId="15" xfId="3" applyFont="1" applyFill="1" applyBorder="1">
      <alignment vertical="center"/>
    </xf>
    <xf numFmtId="38" fontId="6" fillId="3" borderId="1" xfId="1" applyFont="1" applyFill="1" applyBorder="1">
      <alignment vertical="center"/>
    </xf>
    <xf numFmtId="0" fontId="6" fillId="0" borderId="18" xfId="0" applyFont="1" applyFill="1" applyBorder="1">
      <alignment vertical="center"/>
    </xf>
    <xf numFmtId="0" fontId="6" fillId="0" borderId="0" xfId="0" applyFont="1">
      <alignment vertical="center"/>
    </xf>
    <xf numFmtId="0" fontId="13" fillId="0" borderId="7" xfId="2" applyFont="1" applyFill="1" applyBorder="1" applyAlignment="1">
      <alignment vertical="center"/>
    </xf>
    <xf numFmtId="38" fontId="13" fillId="3" borderId="1" xfId="1" applyFont="1" applyFill="1" applyBorder="1" applyAlignment="1">
      <alignment horizontal="right" vertical="center"/>
    </xf>
    <xf numFmtId="0" fontId="13" fillId="0" borderId="1" xfId="2" applyFont="1" applyFill="1" applyBorder="1" applyAlignment="1">
      <alignment horizontal="center" vertical="center"/>
    </xf>
    <xf numFmtId="0" fontId="13" fillId="0" borderId="1" xfId="2" applyFont="1" applyFill="1" applyBorder="1" applyAlignment="1">
      <alignment horizontal="center" vertical="center" wrapText="1"/>
    </xf>
    <xf numFmtId="0" fontId="13" fillId="0" borderId="7" xfId="2" applyFont="1" applyFill="1" applyBorder="1" applyAlignment="1">
      <alignment horizontal="center" vertical="center"/>
    </xf>
    <xf numFmtId="0" fontId="6" fillId="0" borderId="0" xfId="0" applyFont="1" applyFill="1" applyBorder="1">
      <alignmen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xf>
    <xf numFmtId="38" fontId="9" fillId="0" borderId="1" xfId="1" applyFont="1" applyFill="1" applyBorder="1" applyProtection="1">
      <alignment vertical="center"/>
    </xf>
    <xf numFmtId="38" fontId="5" fillId="0" borderId="32" xfId="5" applyFont="1" applyFill="1" applyBorder="1" applyAlignment="1">
      <alignment vertical="center" wrapText="1" shrinkToFit="1"/>
    </xf>
    <xf numFmtId="0" fontId="13" fillId="2" borderId="2" xfId="2" applyFont="1" applyFill="1" applyBorder="1" applyAlignment="1">
      <alignment horizontal="center" vertical="center"/>
    </xf>
    <xf numFmtId="0" fontId="9" fillId="0" borderId="12" xfId="2"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26" fillId="0" borderId="0" xfId="4" applyFont="1" applyFill="1" applyAlignment="1">
      <alignment horizontal="right" vertical="center"/>
    </xf>
    <xf numFmtId="0" fontId="12" fillId="0" borderId="1" xfId="0" applyFont="1" applyBorder="1" applyAlignment="1">
      <alignment vertical="center" wrapText="1"/>
    </xf>
    <xf numFmtId="0" fontId="6" fillId="4"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 xfId="0" applyFont="1" applyBorder="1" applyAlignment="1" applyProtection="1">
      <alignment horizontal="center" vertical="center" wrapText="1"/>
      <protection locked="0"/>
    </xf>
    <xf numFmtId="0" fontId="28" fillId="0" borderId="6" xfId="4" quotePrefix="1" applyFont="1" applyFill="1" applyBorder="1" applyAlignment="1">
      <alignment horizontal="center" vertical="center" wrapText="1"/>
    </xf>
    <xf numFmtId="0" fontId="4" fillId="0" borderId="10" xfId="4" quotePrefix="1" applyFont="1" applyFill="1" applyBorder="1" applyAlignment="1">
      <alignment horizontal="center" vertical="center"/>
    </xf>
    <xf numFmtId="0" fontId="28" fillId="0" borderId="9" xfId="4" quotePrefix="1" applyFont="1" applyFill="1" applyBorder="1" applyAlignment="1">
      <alignment horizontal="center" vertical="center" wrapText="1"/>
    </xf>
    <xf numFmtId="0" fontId="4" fillId="0" borderId="6" xfId="4" quotePrefix="1" applyFont="1" applyFill="1" applyBorder="1" applyAlignment="1">
      <alignment horizontal="center" vertical="center"/>
    </xf>
    <xf numFmtId="0" fontId="4" fillId="0" borderId="4" xfId="4" quotePrefix="1" applyFont="1" applyFill="1" applyBorder="1" applyAlignment="1">
      <alignment horizontal="center" vertical="center"/>
    </xf>
    <xf numFmtId="0" fontId="6" fillId="0" borderId="0" xfId="0" applyFont="1" applyProtection="1">
      <alignment vertical="center"/>
    </xf>
    <xf numFmtId="0" fontId="13" fillId="0" borderId="0" xfId="2" applyFont="1" applyFill="1" applyBorder="1" applyProtection="1">
      <alignment vertical="center"/>
    </xf>
    <xf numFmtId="0" fontId="6" fillId="0" borderId="0" xfId="0" applyFont="1" applyFill="1" applyBorder="1" applyProtection="1">
      <alignment vertical="center"/>
    </xf>
    <xf numFmtId="0" fontId="13" fillId="0" borderId="0" xfId="0" applyFont="1" applyFill="1" applyBorder="1" applyProtection="1">
      <alignment vertical="center"/>
    </xf>
    <xf numFmtId="0" fontId="6" fillId="4" borderId="2"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3" borderId="1" xfId="0" applyFont="1" applyFill="1" applyBorder="1" applyProtection="1">
      <alignment vertical="center"/>
    </xf>
    <xf numFmtId="0" fontId="6" fillId="0" borderId="0" xfId="0" applyFont="1" applyBorder="1" applyProtection="1">
      <alignment vertical="center"/>
    </xf>
    <xf numFmtId="0" fontId="0" fillId="0" borderId="0" xfId="0" applyBorder="1" applyProtection="1">
      <alignment vertical="center"/>
    </xf>
    <xf numFmtId="0" fontId="0" fillId="0" borderId="13" xfId="0" applyBorder="1" applyProtection="1">
      <alignment vertical="center"/>
    </xf>
    <xf numFmtId="0" fontId="13" fillId="0" borderId="0" xfId="2" applyFont="1" applyFill="1" applyBorder="1" applyAlignment="1" applyProtection="1">
      <alignment horizontal="center" vertical="center"/>
    </xf>
    <xf numFmtId="0" fontId="13" fillId="0" borderId="0" xfId="2" applyFont="1" applyFill="1" applyBorder="1" applyAlignment="1" applyProtection="1">
      <alignment vertical="center"/>
    </xf>
    <xf numFmtId="0" fontId="13" fillId="8" borderId="0" xfId="2" applyFont="1" applyFill="1" applyBorder="1" applyAlignment="1" applyProtection="1">
      <alignment horizontal="left" vertical="center"/>
    </xf>
    <xf numFmtId="38" fontId="13" fillId="8" borderId="0" xfId="1" applyFont="1" applyFill="1" applyBorder="1" applyAlignment="1" applyProtection="1">
      <alignment horizontal="right" vertical="center"/>
    </xf>
    <xf numFmtId="0" fontId="13" fillId="0" borderId="0" xfId="2" applyFont="1" applyFill="1" applyBorder="1" applyAlignment="1" applyProtection="1">
      <alignment horizontal="center" vertical="center" wrapText="1" shrinkToFit="1"/>
    </xf>
    <xf numFmtId="38" fontId="9" fillId="0" borderId="0" xfId="1" applyFont="1" applyFill="1" applyBorder="1" applyProtection="1">
      <alignment vertical="center"/>
    </xf>
    <xf numFmtId="0" fontId="6" fillId="0" borderId="2" xfId="0" applyFont="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27" fillId="0" borderId="10" xfId="4" quotePrefix="1" applyFont="1" applyFill="1" applyBorder="1" applyAlignment="1">
      <alignment horizontal="right" vertical="center"/>
    </xf>
    <xf numFmtId="0" fontId="27" fillId="0" borderId="14" xfId="4" applyFont="1" applyFill="1" applyBorder="1" applyAlignment="1">
      <alignment vertical="center" wrapText="1" shrinkToFit="1"/>
    </xf>
    <xf numFmtId="0" fontId="27" fillId="0" borderId="6" xfId="4" quotePrefix="1" applyFont="1" applyFill="1" applyBorder="1" applyAlignment="1">
      <alignment horizontal="right" vertical="center" wrapText="1"/>
    </xf>
    <xf numFmtId="0" fontId="27" fillId="0" borderId="7" xfId="4" applyFont="1" applyFill="1" applyBorder="1" applyAlignment="1">
      <alignment horizontal="left" vertical="center" wrapText="1" shrinkToFit="1"/>
    </xf>
    <xf numFmtId="0" fontId="27" fillId="0" borderId="6" xfId="4" quotePrefix="1" applyFont="1" applyFill="1" applyBorder="1" applyAlignment="1">
      <alignment horizontal="right" vertical="center"/>
    </xf>
    <xf numFmtId="0" fontId="27" fillId="0" borderId="7" xfId="4" applyFont="1" applyFill="1" applyBorder="1" applyAlignment="1">
      <alignment vertical="center" wrapText="1" shrinkToFit="1"/>
    </xf>
    <xf numFmtId="0" fontId="27" fillId="0" borderId="9" xfId="4" quotePrefix="1" applyFont="1" applyFill="1" applyBorder="1" applyAlignment="1">
      <alignment horizontal="right" vertical="center"/>
    </xf>
    <xf numFmtId="0" fontId="27" fillId="0" borderId="13" xfId="4" applyFont="1" applyFill="1" applyBorder="1" applyAlignment="1">
      <alignment vertical="center" wrapText="1" shrinkToFit="1"/>
    </xf>
    <xf numFmtId="0" fontId="23" fillId="0" borderId="0" xfId="2" applyFont="1" applyFill="1" applyBorder="1">
      <alignment vertical="center"/>
    </xf>
    <xf numFmtId="0" fontId="30" fillId="0" borderId="0" xfId="2" applyFont="1" applyFill="1" applyBorder="1">
      <alignment vertical="center"/>
    </xf>
    <xf numFmtId="0" fontId="6" fillId="8" borderId="18" xfId="0" applyFont="1" applyFill="1" applyBorder="1" applyAlignment="1">
      <alignment horizontal="center" vertical="center"/>
    </xf>
    <xf numFmtId="38" fontId="6" fillId="8" borderId="18" xfId="1" applyFont="1" applyFill="1" applyBorder="1">
      <alignment vertical="center"/>
    </xf>
    <xf numFmtId="0" fontId="6" fillId="8" borderId="18" xfId="0" applyFont="1" applyFill="1" applyBorder="1">
      <alignment vertical="center"/>
    </xf>
    <xf numFmtId="38" fontId="6" fillId="8" borderId="12" xfId="1" applyFont="1" applyFill="1" applyBorder="1">
      <alignment vertical="center"/>
    </xf>
    <xf numFmtId="38" fontId="13" fillId="8" borderId="18" xfId="1" applyFont="1" applyFill="1" applyBorder="1" applyAlignment="1">
      <alignment horizontal="right" vertical="center"/>
    </xf>
    <xf numFmtId="38" fontId="12" fillId="0" borderId="1" xfId="1" applyFont="1" applyFill="1" applyBorder="1" applyAlignment="1">
      <alignment horizontal="right" vertical="center"/>
    </xf>
    <xf numFmtId="0" fontId="12" fillId="0" borderId="1" xfId="0" applyFont="1" applyBorder="1" applyAlignment="1">
      <alignment horizontal="right" vertical="center"/>
    </xf>
    <xf numFmtId="0" fontId="34" fillId="0" borderId="0" xfId="0" applyFont="1" applyFill="1">
      <alignment vertical="center"/>
    </xf>
    <xf numFmtId="0" fontId="34" fillId="0" borderId="7" xfId="0" applyFont="1" applyBorder="1" applyAlignment="1">
      <alignment vertical="center"/>
    </xf>
    <xf numFmtId="0" fontId="34" fillId="0" borderId="7" xfId="0" applyFont="1" applyBorder="1" applyAlignment="1">
      <alignment vertical="center" wrapText="1"/>
    </xf>
    <xf numFmtId="0" fontId="36" fillId="0" borderId="0" xfId="0" applyFont="1" applyFill="1">
      <alignment vertical="center"/>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34" fillId="0" borderId="0" xfId="0" applyFont="1" applyFill="1" applyAlignment="1">
      <alignment horizontal="center" vertical="center"/>
    </xf>
    <xf numFmtId="0" fontId="34" fillId="0" borderId="1" xfId="0" applyFont="1" applyFill="1" applyBorder="1" applyAlignment="1">
      <alignment horizontal="left" vertical="center" wrapText="1"/>
    </xf>
    <xf numFmtId="0" fontId="26" fillId="0" borderId="1" xfId="0" applyFont="1" applyFill="1" applyBorder="1" applyAlignment="1">
      <alignment horizontal="left" vertical="center" wrapText="1" shrinkToFit="1"/>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vertical="center" wrapText="1"/>
    </xf>
    <xf numFmtId="180" fontId="41" fillId="0" borderId="0" xfId="4" applyNumberFormat="1" applyFont="1"/>
    <xf numFmtId="180" fontId="43" fillId="0" borderId="0" xfId="4" applyNumberFormat="1" applyFont="1" applyAlignment="1">
      <alignment vertical="top"/>
    </xf>
    <xf numFmtId="180" fontId="41" fillId="0" borderId="7" xfId="4" applyNumberFormat="1" applyFont="1" applyBorder="1" applyAlignment="1">
      <alignment horizontal="center"/>
    </xf>
    <xf numFmtId="180" fontId="41" fillId="0" borderId="7" xfId="4" applyNumberFormat="1" applyFont="1" applyBorder="1"/>
    <xf numFmtId="180" fontId="41" fillId="0" borderId="2" xfId="4" applyNumberFormat="1" applyFont="1" applyBorder="1" applyAlignment="1">
      <alignment horizontal="center"/>
    </xf>
    <xf numFmtId="180" fontId="41" fillId="0" borderId="1" xfId="4" applyNumberFormat="1" applyFont="1" applyBorder="1" applyAlignment="1">
      <alignment horizontal="center"/>
    </xf>
    <xf numFmtId="180" fontId="45" fillId="0" borderId="13" xfId="4" applyNumberFormat="1" applyFont="1" applyBorder="1"/>
    <xf numFmtId="180" fontId="45" fillId="0" borderId="5" xfId="4" applyNumberFormat="1" applyFont="1" applyBorder="1"/>
    <xf numFmtId="38" fontId="45" fillId="0" borderId="0" xfId="5" applyFont="1" applyBorder="1"/>
    <xf numFmtId="180" fontId="46" fillId="0" borderId="8" xfId="4" applyNumberFormat="1" applyFont="1" applyBorder="1"/>
    <xf numFmtId="0" fontId="12" fillId="0" borderId="8" xfId="4" applyFont="1" applyBorder="1" applyAlignment="1">
      <alignment horizontal="left" vertical="center"/>
    </xf>
    <xf numFmtId="38" fontId="41" fillId="0" borderId="6" xfId="5" applyFont="1" applyBorder="1"/>
    <xf numFmtId="180" fontId="41" fillId="0" borderId="14" xfId="4" applyNumberFormat="1" applyFont="1" applyBorder="1"/>
    <xf numFmtId="180" fontId="41" fillId="0" borderId="0" xfId="4" applyNumberFormat="1" applyFont="1" applyBorder="1" applyAlignment="1">
      <alignment horizontal="center"/>
    </xf>
    <xf numFmtId="180" fontId="41" fillId="0" borderId="0" xfId="5" applyNumberFormat="1" applyFont="1" applyBorder="1"/>
    <xf numFmtId="180" fontId="41" fillId="0" borderId="0" xfId="4" applyNumberFormat="1" applyFont="1" applyBorder="1"/>
    <xf numFmtId="180" fontId="9" fillId="0" borderId="0" xfId="4" applyNumberFormat="1" applyFont="1"/>
    <xf numFmtId="180" fontId="9" fillId="0" borderId="0" xfId="4" applyNumberFormat="1" applyFont="1" applyAlignment="1">
      <alignment horizontal="right"/>
    </xf>
    <xf numFmtId="180" fontId="45" fillId="0" borderId="0" xfId="4" applyNumberFormat="1" applyFont="1"/>
    <xf numFmtId="177" fontId="41" fillId="0" borderId="0" xfId="4" applyNumberFormat="1" applyFont="1"/>
    <xf numFmtId="180" fontId="41" fillId="0" borderId="0" xfId="4" applyNumberFormat="1" applyFont="1" applyAlignment="1">
      <alignment wrapText="1"/>
    </xf>
    <xf numFmtId="180" fontId="46" fillId="0" borderId="0" xfId="4" applyNumberFormat="1" applyFont="1" applyAlignment="1"/>
    <xf numFmtId="180" fontId="41" fillId="0" borderId="0" xfId="4" applyNumberFormat="1" applyFont="1" applyAlignment="1"/>
    <xf numFmtId="180" fontId="47" fillId="0" borderId="8" xfId="4" applyNumberFormat="1" applyFont="1" applyBorder="1" applyAlignment="1">
      <alignment vertical="center" wrapText="1"/>
    </xf>
    <xf numFmtId="180" fontId="48" fillId="0" borderId="8" xfId="4" applyNumberFormat="1" applyFont="1" applyBorder="1" applyAlignment="1">
      <alignment vertical="center" wrapText="1"/>
    </xf>
    <xf numFmtId="180" fontId="48" fillId="0" borderId="8" xfId="4" applyNumberFormat="1" applyFont="1" applyFill="1" applyBorder="1" applyAlignment="1">
      <alignment wrapText="1"/>
    </xf>
    <xf numFmtId="180" fontId="27" fillId="0" borderId="8" xfId="4" applyNumberFormat="1" applyFont="1" applyBorder="1" applyAlignment="1">
      <alignment wrapText="1"/>
    </xf>
    <xf numFmtId="176" fontId="49" fillId="0" borderId="0" xfId="0" applyNumberFormat="1" applyFont="1">
      <alignment vertical="center"/>
    </xf>
    <xf numFmtId="176" fontId="50" fillId="0" borderId="0" xfId="0" applyNumberFormat="1" applyFont="1">
      <alignment vertical="center"/>
    </xf>
    <xf numFmtId="176" fontId="51" fillId="0" borderId="0" xfId="0" applyNumberFormat="1" applyFont="1" applyAlignment="1">
      <alignment horizontal="right" vertical="center"/>
    </xf>
    <xf numFmtId="176" fontId="0" fillId="0" borderId="0" xfId="0" applyNumberFormat="1">
      <alignment vertical="center"/>
    </xf>
    <xf numFmtId="176" fontId="51" fillId="0" borderId="0" xfId="0" applyNumberFormat="1" applyFont="1">
      <alignment vertical="center"/>
    </xf>
    <xf numFmtId="176" fontId="51" fillId="2" borderId="36" xfId="0" applyNumberFormat="1" applyFont="1" applyFill="1" applyBorder="1" applyAlignment="1">
      <alignment horizontal="center" vertical="center" shrinkToFit="1"/>
    </xf>
    <xf numFmtId="176" fontId="51" fillId="2" borderId="37" xfId="0" applyNumberFormat="1" applyFont="1" applyFill="1" applyBorder="1" applyAlignment="1">
      <alignment horizontal="center" vertical="center"/>
    </xf>
    <xf numFmtId="176" fontId="52" fillId="2" borderId="37" xfId="0" applyNumberFormat="1" applyFont="1" applyFill="1" applyBorder="1" applyAlignment="1">
      <alignment horizontal="center" vertical="center" shrinkToFit="1"/>
    </xf>
    <xf numFmtId="176" fontId="52" fillId="2" borderId="38" xfId="0" applyNumberFormat="1" applyFont="1" applyFill="1" applyBorder="1" applyAlignment="1">
      <alignment horizontal="center" vertical="center"/>
    </xf>
    <xf numFmtId="176" fontId="0" fillId="0" borderId="0" xfId="0" applyNumberFormat="1" applyAlignment="1">
      <alignment horizontal="center" vertical="center"/>
    </xf>
    <xf numFmtId="176" fontId="51" fillId="2" borderId="39" xfId="0" applyNumberFormat="1" applyFont="1" applyFill="1" applyBorder="1" applyAlignment="1">
      <alignment horizontal="center" vertical="center"/>
    </xf>
    <xf numFmtId="176" fontId="51" fillId="2" borderId="40" xfId="0" applyNumberFormat="1" applyFont="1" applyFill="1" applyBorder="1" applyAlignment="1">
      <alignment horizontal="center" vertical="center"/>
    </xf>
    <xf numFmtId="176" fontId="51" fillId="2" borderId="41" xfId="0" applyNumberFormat="1" applyFont="1" applyFill="1" applyBorder="1" applyAlignment="1">
      <alignment horizontal="center" vertical="center"/>
    </xf>
    <xf numFmtId="176" fontId="51" fillId="3" borderId="39" xfId="0" applyNumberFormat="1" applyFont="1" applyFill="1" applyBorder="1" applyAlignment="1">
      <alignment horizontal="right" vertical="center"/>
    </xf>
    <xf numFmtId="176" fontId="51" fillId="3" borderId="40" xfId="0" applyNumberFormat="1" applyFont="1" applyFill="1" applyBorder="1" applyAlignment="1">
      <alignment horizontal="right" vertical="center"/>
    </xf>
    <xf numFmtId="176" fontId="51" fillId="0" borderId="40" xfId="0" applyNumberFormat="1" applyFont="1" applyBorder="1">
      <alignment vertical="center"/>
    </xf>
    <xf numFmtId="176" fontId="51" fillId="0" borderId="41" xfId="0" applyNumberFormat="1" applyFont="1" applyBorder="1">
      <alignment vertical="center"/>
    </xf>
    <xf numFmtId="176" fontId="0" fillId="0" borderId="0" xfId="0" applyNumberFormat="1" applyFont="1">
      <alignment vertical="center"/>
    </xf>
    <xf numFmtId="176" fontId="51" fillId="2" borderId="42" xfId="0" applyNumberFormat="1" applyFont="1" applyFill="1" applyBorder="1" applyAlignment="1">
      <alignment horizontal="center" vertical="center"/>
    </xf>
    <xf numFmtId="176" fontId="51" fillId="2" borderId="43" xfId="0" applyNumberFormat="1" applyFont="1" applyFill="1" applyBorder="1" applyAlignment="1">
      <alignment horizontal="center" vertical="center"/>
    </xf>
    <xf numFmtId="176" fontId="51" fillId="3" borderId="3" xfId="0" applyNumberFormat="1" applyFont="1" applyFill="1" applyBorder="1">
      <alignment vertical="center"/>
    </xf>
    <xf numFmtId="176" fontId="51" fillId="3" borderId="3" xfId="0" applyNumberFormat="1" applyFont="1" applyFill="1" applyBorder="1" applyAlignment="1">
      <alignment horizontal="right" vertical="center"/>
    </xf>
    <xf numFmtId="176" fontId="51" fillId="0" borderId="45" xfId="0" applyNumberFormat="1" applyFont="1" applyBorder="1" applyAlignment="1">
      <alignment horizontal="right" vertical="center"/>
    </xf>
    <xf numFmtId="176" fontId="51" fillId="3" borderId="1" xfId="0" applyNumberFormat="1" applyFont="1" applyFill="1" applyBorder="1">
      <alignment vertical="center"/>
    </xf>
    <xf numFmtId="176" fontId="51" fillId="3" borderId="1" xfId="0" applyNumberFormat="1" applyFont="1" applyFill="1" applyBorder="1" applyAlignment="1">
      <alignment horizontal="right" vertical="center"/>
    </xf>
    <xf numFmtId="176" fontId="51" fillId="3" borderId="34" xfId="0" applyNumberFormat="1" applyFont="1" applyFill="1" applyBorder="1">
      <alignment vertical="center"/>
    </xf>
    <xf numFmtId="176" fontId="51" fillId="3" borderId="34" xfId="0" applyNumberFormat="1" applyFont="1" applyFill="1" applyBorder="1" applyAlignment="1">
      <alignment horizontal="right" vertical="center"/>
    </xf>
    <xf numFmtId="176" fontId="51" fillId="0" borderId="46" xfId="0" applyNumberFormat="1" applyFont="1" applyBorder="1" applyAlignment="1">
      <alignment horizontal="right" vertical="center"/>
    </xf>
    <xf numFmtId="176" fontId="51" fillId="0" borderId="48" xfId="0" applyNumberFormat="1" applyFont="1" applyBorder="1" applyAlignment="1">
      <alignment horizontal="right" vertical="center"/>
    </xf>
    <xf numFmtId="176" fontId="51" fillId="10" borderId="1" xfId="0" applyNumberFormat="1" applyFont="1" applyFill="1" applyBorder="1">
      <alignment vertical="center"/>
    </xf>
    <xf numFmtId="176" fontId="51" fillId="0" borderId="1" xfId="0" applyNumberFormat="1" applyFont="1" applyBorder="1">
      <alignment vertical="center"/>
    </xf>
    <xf numFmtId="176" fontId="51" fillId="11" borderId="1" xfId="0" applyNumberFormat="1" applyFont="1" applyFill="1" applyBorder="1">
      <alignment vertical="center"/>
    </xf>
    <xf numFmtId="176" fontId="51" fillId="0" borderId="0" xfId="0" applyNumberFormat="1" applyFont="1" applyAlignment="1">
      <alignment vertical="center" wrapText="1"/>
    </xf>
    <xf numFmtId="176" fontId="51" fillId="0" borderId="0" xfId="0" applyNumberFormat="1" applyFont="1" applyAlignment="1">
      <alignment vertical="center"/>
    </xf>
    <xf numFmtId="176" fontId="51" fillId="2" borderId="50" xfId="0" quotePrefix="1" applyNumberFormat="1" applyFont="1" applyFill="1" applyBorder="1" applyAlignment="1">
      <alignment vertical="center" wrapText="1"/>
    </xf>
    <xf numFmtId="176" fontId="51" fillId="2" borderId="52" xfId="0" applyNumberFormat="1" applyFont="1" applyFill="1" applyBorder="1">
      <alignment vertical="center"/>
    </xf>
    <xf numFmtId="0" fontId="0" fillId="0" borderId="0" xfId="0" applyBorder="1" applyAlignment="1">
      <alignment vertical="center" wrapText="1"/>
    </xf>
    <xf numFmtId="176" fontId="51" fillId="0" borderId="0" xfId="0" applyNumberFormat="1" applyFont="1" applyBorder="1" applyAlignment="1">
      <alignment horizontal="right" vertical="center"/>
    </xf>
    <xf numFmtId="179" fontId="27" fillId="8" borderId="0" xfId="0" applyNumberFormat="1" applyFont="1" applyFill="1" applyBorder="1" applyAlignment="1" applyProtection="1">
      <alignment vertical="center"/>
      <protection locked="0"/>
    </xf>
    <xf numFmtId="41" fontId="6" fillId="8" borderId="1" xfId="1" applyNumberFormat="1" applyFont="1" applyFill="1" applyBorder="1" applyProtection="1">
      <alignment vertical="center"/>
    </xf>
    <xf numFmtId="38" fontId="6" fillId="8" borderId="1" xfId="1" applyFont="1" applyFill="1" applyBorder="1" applyProtection="1">
      <alignment vertical="center"/>
    </xf>
    <xf numFmtId="0" fontId="6" fillId="8" borderId="1" xfId="0" applyFont="1" applyFill="1" applyBorder="1" applyProtection="1">
      <alignment vertical="center"/>
      <protection locked="0"/>
    </xf>
    <xf numFmtId="38" fontId="13" fillId="8" borderId="1" xfId="1" applyFont="1" applyFill="1" applyBorder="1" applyAlignment="1" applyProtection="1">
      <alignment horizontal="right" vertical="center"/>
      <protection locked="0"/>
    </xf>
    <xf numFmtId="0" fontId="6" fillId="8" borderId="2" xfId="0" applyFont="1" applyFill="1" applyBorder="1" applyAlignment="1" applyProtection="1">
      <alignment horizontal="center" vertical="center"/>
    </xf>
    <xf numFmtId="38" fontId="6" fillId="8" borderId="1" xfId="1" applyFont="1" applyFill="1" applyBorder="1" applyProtection="1">
      <alignment vertical="center"/>
      <protection locked="0"/>
    </xf>
    <xf numFmtId="0" fontId="6" fillId="8" borderId="8" xfId="0" applyFont="1" applyFill="1" applyBorder="1" applyAlignment="1" applyProtection="1">
      <alignment horizontal="center" vertical="center"/>
    </xf>
    <xf numFmtId="0" fontId="6" fillId="8" borderId="3" xfId="0" applyFont="1" applyFill="1" applyBorder="1" applyAlignment="1" applyProtection="1">
      <alignment horizontal="center" vertical="center"/>
    </xf>
    <xf numFmtId="41" fontId="6" fillId="8" borderId="54" xfId="1" applyNumberFormat="1" applyFont="1" applyFill="1" applyBorder="1" applyProtection="1">
      <alignment vertical="center"/>
    </xf>
    <xf numFmtId="38" fontId="6" fillId="8" borderId="1" xfId="1" applyFont="1" applyFill="1" applyBorder="1">
      <alignment vertical="center"/>
    </xf>
    <xf numFmtId="0" fontId="6" fillId="8" borderId="1" xfId="0" applyFont="1" applyFill="1" applyBorder="1" applyAlignment="1" applyProtection="1">
      <alignment vertical="center"/>
      <protection locked="0"/>
    </xf>
    <xf numFmtId="38" fontId="6" fillId="8" borderId="1" xfId="1" applyFont="1" applyFill="1" applyBorder="1" applyAlignment="1" applyProtection="1">
      <alignment vertical="center"/>
      <protection locked="0"/>
    </xf>
    <xf numFmtId="0" fontId="53" fillId="0" borderId="0" xfId="0" applyFont="1" applyAlignment="1">
      <alignment horizontal="center" vertical="center"/>
    </xf>
    <xf numFmtId="0" fontId="26" fillId="0" borderId="0" xfId="0" applyFont="1">
      <alignment vertical="center"/>
    </xf>
    <xf numFmtId="0" fontId="55" fillId="0" borderId="0" xfId="0" applyFont="1">
      <alignment vertical="center"/>
    </xf>
    <xf numFmtId="0" fontId="57" fillId="0" borderId="0" xfId="0" applyFont="1">
      <alignment vertical="center"/>
    </xf>
    <xf numFmtId="0" fontId="58" fillId="0" borderId="0" xfId="0" applyFont="1">
      <alignment vertical="center"/>
    </xf>
    <xf numFmtId="0" fontId="59" fillId="0" borderId="0" xfId="0" applyFont="1">
      <alignment vertical="center"/>
    </xf>
    <xf numFmtId="0" fontId="61" fillId="0" borderId="0" xfId="0" applyFont="1" applyProtection="1">
      <alignment vertical="center"/>
    </xf>
    <xf numFmtId="0" fontId="61" fillId="0" borderId="60" xfId="0" applyFont="1" applyBorder="1" applyProtection="1">
      <alignment vertical="center"/>
    </xf>
    <xf numFmtId="0" fontId="61" fillId="0" borderId="61" xfId="0" applyFont="1" applyBorder="1" applyProtection="1">
      <alignment vertical="center"/>
    </xf>
    <xf numFmtId="0" fontId="61" fillId="0" borderId="62" xfId="0" applyFont="1" applyBorder="1" applyProtection="1">
      <alignment vertical="center"/>
    </xf>
    <xf numFmtId="0" fontId="62" fillId="0" borderId="0" xfId="0" applyFont="1">
      <alignment vertical="center"/>
    </xf>
    <xf numFmtId="0" fontId="61" fillId="0" borderId="0" xfId="0" applyFont="1" applyBorder="1" applyAlignment="1" applyProtection="1">
      <alignment vertical="center"/>
    </xf>
    <xf numFmtId="0" fontId="61" fillId="0" borderId="63" xfId="0" applyFont="1" applyBorder="1" applyAlignment="1" applyProtection="1">
      <alignment horizontal="center" vertical="center"/>
    </xf>
    <xf numFmtId="0" fontId="61" fillId="0" borderId="35" xfId="0" applyFont="1" applyBorder="1" applyAlignment="1" applyProtection="1">
      <alignment horizontal="center" vertical="center"/>
    </xf>
    <xf numFmtId="0" fontId="61" fillId="0" borderId="70" xfId="0" applyFont="1" applyBorder="1" applyAlignment="1" applyProtection="1">
      <alignment horizontal="center" vertical="center"/>
    </xf>
    <xf numFmtId="0" fontId="61" fillId="0" borderId="0" xfId="0" applyFont="1" applyBorder="1" applyAlignment="1" applyProtection="1">
      <alignment horizontal="center" vertical="center"/>
    </xf>
    <xf numFmtId="0" fontId="61" fillId="0" borderId="56" xfId="0" applyFont="1" applyBorder="1" applyAlignment="1" applyProtection="1">
      <alignment horizontal="center" vertical="center"/>
    </xf>
    <xf numFmtId="0" fontId="61" fillId="0" borderId="0" xfId="0" applyFont="1" applyBorder="1" applyAlignment="1" applyProtection="1">
      <alignment vertical="center" wrapText="1"/>
    </xf>
    <xf numFmtId="0" fontId="61" fillId="0" borderId="0" xfId="0" applyFont="1">
      <alignment vertical="center"/>
    </xf>
    <xf numFmtId="0" fontId="34" fillId="3" borderId="1" xfId="0" applyFont="1" applyFill="1" applyBorder="1" applyAlignment="1">
      <alignment horizontal="center" vertical="center" wrapText="1"/>
    </xf>
    <xf numFmtId="0" fontId="34" fillId="3" borderId="1" xfId="0" applyFont="1" applyFill="1" applyBorder="1" applyAlignment="1">
      <alignment horizontal="center" vertical="center"/>
    </xf>
    <xf numFmtId="177" fontId="34" fillId="3" borderId="1" xfId="0" applyNumberFormat="1" applyFont="1" applyFill="1" applyBorder="1" applyAlignment="1" applyProtection="1">
      <alignment horizontal="center" vertical="center"/>
      <protection locked="0"/>
    </xf>
    <xf numFmtId="178" fontId="34" fillId="3" borderId="1" xfId="0" applyNumberFormat="1"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wrapText="1"/>
      <protection locked="0"/>
    </xf>
    <xf numFmtId="0" fontId="34" fillId="3" borderId="1" xfId="0" applyFont="1" applyFill="1" applyBorder="1" applyAlignment="1" applyProtection="1">
      <alignment horizontal="center" vertical="center"/>
      <protection locked="0"/>
    </xf>
    <xf numFmtId="0" fontId="34" fillId="3" borderId="0" xfId="0" applyFont="1" applyFill="1" applyAlignment="1">
      <alignment horizontal="center" vertical="center" wrapText="1"/>
    </xf>
    <xf numFmtId="0" fontId="38" fillId="3" borderId="1" xfId="6" applyFill="1" applyBorder="1" applyAlignment="1" applyProtection="1">
      <alignment horizontal="center" vertical="center" wrapText="1"/>
      <protection locked="0"/>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vertical="center" wrapText="1"/>
    </xf>
    <xf numFmtId="0" fontId="13" fillId="0" borderId="0" xfId="0" applyFont="1" applyFill="1" applyBorder="1" applyAlignment="1">
      <alignment vertical="center" wrapText="1"/>
    </xf>
    <xf numFmtId="0" fontId="9" fillId="0" borderId="1" xfId="4" applyFont="1" applyFill="1" applyBorder="1" applyAlignment="1">
      <alignment vertical="center" wrapText="1"/>
    </xf>
    <xf numFmtId="0" fontId="6" fillId="0" borderId="1" xfId="0" applyFont="1" applyBorder="1" applyAlignment="1">
      <alignment vertical="center" wrapText="1"/>
    </xf>
    <xf numFmtId="0" fontId="23" fillId="0" borderId="1" xfId="0" quotePrefix="1" applyFont="1" applyBorder="1" applyAlignment="1">
      <alignment horizontal="right" vertical="center" wrapText="1"/>
    </xf>
    <xf numFmtId="0" fontId="4" fillId="0" borderId="7" xfId="4" applyFont="1" applyFill="1" applyBorder="1" applyAlignment="1">
      <alignment horizontal="left" vertical="center" wrapText="1" shrinkToFit="1"/>
    </xf>
    <xf numFmtId="0" fontId="4" fillId="0" borderId="7" xfId="4" applyFont="1" applyFill="1" applyBorder="1" applyAlignment="1">
      <alignment vertical="center" wrapText="1" shrinkToFit="1"/>
    </xf>
    <xf numFmtId="0" fontId="4" fillId="0" borderId="13" xfId="4" applyFont="1" applyFill="1" applyBorder="1" applyAlignment="1">
      <alignment vertical="center" wrapText="1" shrinkToFit="1"/>
    </xf>
    <xf numFmtId="0" fontId="59" fillId="0" borderId="7" xfId="4" applyFont="1" applyFill="1" applyBorder="1" applyAlignment="1">
      <alignment vertical="center" wrapText="1" shrinkToFit="1"/>
    </xf>
    <xf numFmtId="0" fontId="9" fillId="0" borderId="0" xfId="0" applyFont="1" applyFill="1">
      <alignment vertical="center"/>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9" fillId="0" borderId="1" xfId="0" applyFont="1" applyBorder="1" applyAlignment="1">
      <alignment vertical="center" wrapText="1"/>
    </xf>
    <xf numFmtId="0" fontId="66" fillId="0" borderId="0" xfId="0" applyFont="1" applyAlignment="1">
      <alignment horizontal="center" vertical="center"/>
    </xf>
    <xf numFmtId="58" fontId="0" fillId="0" borderId="0" xfId="0" applyNumberFormat="1">
      <alignment vertical="center"/>
    </xf>
    <xf numFmtId="58" fontId="66" fillId="0" borderId="0" xfId="0" applyNumberFormat="1" applyFont="1" applyAlignment="1">
      <alignment horizontal="right" vertical="center"/>
    </xf>
    <xf numFmtId="179" fontId="0" fillId="0" borderId="0" xfId="0" applyNumberFormat="1">
      <alignment vertical="center"/>
    </xf>
    <xf numFmtId="179" fontId="67" fillId="0" borderId="0" xfId="0" applyNumberFormat="1" applyFont="1">
      <alignment vertical="center"/>
    </xf>
    <xf numFmtId="0" fontId="65" fillId="7" borderId="1" xfId="0" quotePrefix="1" applyFont="1" applyFill="1" applyBorder="1" applyAlignment="1">
      <alignment horizontal="right" vertical="center" wrapText="1"/>
    </xf>
    <xf numFmtId="0" fontId="59" fillId="7" borderId="7" xfId="4" applyFont="1" applyFill="1" applyBorder="1" applyAlignment="1">
      <alignment vertical="center" wrapText="1" shrinkToFit="1"/>
    </xf>
    <xf numFmtId="0" fontId="23" fillId="7" borderId="1" xfId="0" quotePrefix="1" applyFont="1" applyFill="1" applyBorder="1" applyAlignment="1">
      <alignment horizontal="right" vertical="center" wrapText="1"/>
    </xf>
    <xf numFmtId="0" fontId="4" fillId="7" borderId="1" xfId="4" applyFont="1" applyFill="1" applyBorder="1" applyAlignment="1">
      <alignment vertical="center" wrapText="1" shrinkToFit="1"/>
    </xf>
    <xf numFmtId="0" fontId="4" fillId="7" borderId="7" xfId="4" applyFont="1" applyFill="1" applyBorder="1" applyAlignment="1">
      <alignment vertical="center" wrapText="1" shrinkToFit="1"/>
    </xf>
    <xf numFmtId="0" fontId="0" fillId="7" borderId="0" xfId="0" applyFill="1">
      <alignment vertical="center"/>
    </xf>
    <xf numFmtId="0" fontId="13" fillId="0" borderId="0" xfId="0" applyFont="1" applyFill="1" applyBorder="1" applyAlignment="1">
      <alignment vertical="center"/>
    </xf>
    <xf numFmtId="181" fontId="41" fillId="0" borderId="0" xfId="4" applyNumberFormat="1" applyFont="1"/>
    <xf numFmtId="0" fontId="6" fillId="8" borderId="1" xfId="0" applyFont="1" applyFill="1" applyBorder="1" applyProtection="1">
      <alignment vertical="center"/>
    </xf>
    <xf numFmtId="3" fontId="5" fillId="8" borderId="3" xfId="0" applyNumberFormat="1" applyFont="1" applyFill="1" applyBorder="1" applyAlignment="1">
      <alignment vertical="center"/>
    </xf>
    <xf numFmtId="180" fontId="47" fillId="0" borderId="9" xfId="4" applyNumberFormat="1" applyFont="1" applyBorder="1" applyAlignment="1">
      <alignment vertical="center" wrapText="1" shrinkToFit="1"/>
    </xf>
    <xf numFmtId="180" fontId="41" fillId="0" borderId="9" xfId="4" applyNumberFormat="1" applyFont="1" applyBorder="1" applyAlignment="1">
      <alignment horizontal="center"/>
    </xf>
    <xf numFmtId="3" fontId="26" fillId="8" borderId="9" xfId="7" applyNumberFormat="1" applyFont="1" applyFill="1" applyBorder="1" applyProtection="1">
      <alignment vertical="center"/>
      <protection locked="0"/>
    </xf>
    <xf numFmtId="180" fontId="45" fillId="0" borderId="14" xfId="4" applyNumberFormat="1" applyFont="1" applyBorder="1"/>
    <xf numFmtId="0" fontId="12" fillId="0" borderId="9" xfId="4" applyFont="1" applyBorder="1" applyAlignment="1">
      <alignment horizontal="distributed" vertical="center" shrinkToFit="1"/>
    </xf>
    <xf numFmtId="0" fontId="12" fillId="0" borderId="4" xfId="4" applyFont="1" applyBorder="1" applyAlignment="1">
      <alignment horizontal="distributed" vertical="center" shrinkToFit="1"/>
    </xf>
    <xf numFmtId="3" fontId="26" fillId="0" borderId="4" xfId="7" applyNumberFormat="1" applyFont="1" applyFill="1" applyBorder="1" applyProtection="1">
      <alignment vertical="center"/>
      <protection locked="0"/>
    </xf>
    <xf numFmtId="3" fontId="26" fillId="3" borderId="4" xfId="7" applyNumberFormat="1" applyFont="1" applyFill="1" applyBorder="1" applyProtection="1">
      <alignment vertical="center"/>
      <protection locked="0"/>
    </xf>
    <xf numFmtId="38" fontId="6" fillId="8" borderId="26" xfId="1" applyFont="1" applyFill="1" applyBorder="1" applyAlignment="1" applyProtection="1">
      <alignment horizontal="right" vertical="center"/>
    </xf>
    <xf numFmtId="38" fontId="6" fillId="8" borderId="33" xfId="0" applyNumberFormat="1" applyFont="1" applyFill="1" applyBorder="1" applyProtection="1">
      <alignment vertical="center"/>
    </xf>
    <xf numFmtId="38" fontId="6" fillId="8" borderId="34" xfId="0" applyNumberFormat="1" applyFont="1" applyFill="1" applyBorder="1" applyProtection="1">
      <alignment vertical="center"/>
    </xf>
    <xf numFmtId="0" fontId="61" fillId="3" borderId="67" xfId="0" applyFont="1" applyFill="1" applyBorder="1" applyAlignment="1" applyProtection="1">
      <alignment horizontal="center" vertical="center"/>
      <protection locked="0"/>
    </xf>
    <xf numFmtId="0" fontId="61" fillId="3" borderId="69" xfId="0" applyFont="1" applyFill="1" applyBorder="1" applyAlignment="1" applyProtection="1">
      <alignment horizontal="center" vertical="center"/>
      <protection locked="0"/>
    </xf>
    <xf numFmtId="0" fontId="0" fillId="3" borderId="0" xfId="0" applyFill="1">
      <alignment vertical="center"/>
    </xf>
    <xf numFmtId="0" fontId="64" fillId="0" borderId="0" xfId="4" applyFont="1" applyFill="1" applyAlignment="1">
      <alignment horizontal="center" vertical="center" wrapText="1"/>
    </xf>
    <xf numFmtId="0" fontId="13" fillId="0" borderId="0" xfId="0" applyFont="1" applyFill="1" applyBorder="1" applyAlignment="1">
      <alignment vertical="center" wrapText="1"/>
    </xf>
    <xf numFmtId="0" fontId="23" fillId="3" borderId="2" xfId="0" applyFont="1" applyFill="1" applyBorder="1" applyAlignment="1">
      <alignment vertical="center" wrapText="1"/>
    </xf>
    <xf numFmtId="0" fontId="23" fillId="12" borderId="10" xfId="0" applyFont="1" applyFill="1" applyBorder="1" applyAlignment="1">
      <alignment vertical="center" wrapText="1"/>
    </xf>
    <xf numFmtId="0" fontId="23" fillId="12" borderId="14" xfId="0" applyFont="1" applyFill="1" applyBorder="1" applyAlignment="1">
      <alignment vertical="center" wrapText="1"/>
    </xf>
    <xf numFmtId="0" fontId="29" fillId="0" borderId="0" xfId="0" applyFont="1" applyAlignment="1">
      <alignment vertical="center" wrapText="1"/>
    </xf>
    <xf numFmtId="0" fontId="23" fillId="0" borderId="0" xfId="0" applyFont="1" applyAlignment="1">
      <alignment vertical="center" wrapText="1"/>
    </xf>
    <xf numFmtId="0" fontId="13" fillId="0" borderId="11" xfId="0" applyFont="1" applyFill="1" applyBorder="1" applyAlignment="1">
      <alignment horizontal="left" vertical="center" wrapText="1"/>
    </xf>
    <xf numFmtId="0" fontId="23" fillId="0" borderId="11" xfId="0" applyFont="1" applyBorder="1" applyAlignment="1">
      <alignment vertical="center" wrapText="1"/>
    </xf>
    <xf numFmtId="0" fontId="68" fillId="12" borderId="9" xfId="0" applyFont="1" applyFill="1" applyBorder="1" applyAlignment="1">
      <alignment horizontal="left" vertical="center" wrapText="1"/>
    </xf>
    <xf numFmtId="0" fontId="69" fillId="12" borderId="13" xfId="0" applyFont="1" applyFill="1" applyBorder="1" applyAlignment="1">
      <alignment horizontal="left" vertical="center" wrapText="1"/>
    </xf>
    <xf numFmtId="0" fontId="34" fillId="0" borderId="1" xfId="0" applyFont="1" applyFill="1" applyBorder="1" applyAlignment="1">
      <alignment vertical="center" wrapText="1"/>
    </xf>
    <xf numFmtId="0" fontId="34" fillId="0" borderId="1" xfId="0" applyFont="1" applyFill="1" applyBorder="1" applyAlignment="1">
      <alignment wrapText="1"/>
    </xf>
    <xf numFmtId="0" fontId="34" fillId="0" borderId="1" xfId="0" applyFont="1" applyFill="1" applyBorder="1" applyAlignment="1"/>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0" xfId="0" applyFont="1" applyFill="1" applyAlignment="1">
      <alignment horizontal="left" vertical="center" wrapText="1"/>
    </xf>
    <xf numFmtId="0" fontId="34" fillId="0" borderId="1" xfId="0" applyFont="1" applyFill="1" applyBorder="1" applyAlignment="1">
      <alignment horizontal="center" vertical="center"/>
    </xf>
    <xf numFmtId="0" fontId="0" fillId="0" borderId="1" xfId="0" applyBorder="1" applyAlignment="1">
      <alignment vertical="center"/>
    </xf>
    <xf numFmtId="0" fontId="34" fillId="0" borderId="6" xfId="0" applyFont="1" applyFill="1" applyBorder="1" applyAlignment="1">
      <alignment horizontal="center" vertical="center"/>
    </xf>
    <xf numFmtId="0" fontId="34" fillId="0" borderId="7" xfId="0" applyFont="1" applyBorder="1" applyAlignment="1">
      <alignment vertical="center"/>
    </xf>
    <xf numFmtId="0" fontId="34" fillId="0" borderId="2" xfId="0" applyFont="1" applyFill="1" applyBorder="1" applyAlignment="1">
      <alignment horizontal="distributed" vertical="center" wrapText="1"/>
    </xf>
    <xf numFmtId="0" fontId="34" fillId="0" borderId="8" xfId="0" applyFont="1" applyBorder="1" applyAlignment="1">
      <alignment horizontal="distributed" vertical="center"/>
    </xf>
    <xf numFmtId="0" fontId="34" fillId="0" borderId="3" xfId="0" applyFont="1" applyBorder="1" applyAlignment="1">
      <alignment horizontal="distributed" vertical="center"/>
    </xf>
    <xf numFmtId="0" fontId="0" fillId="0" borderId="1" xfId="0" applyBorder="1" applyAlignment="1">
      <alignment horizontal="center" vertical="center" wrapText="1"/>
    </xf>
    <xf numFmtId="0" fontId="34" fillId="0" borderId="1" xfId="0" applyFont="1" applyFill="1" applyBorder="1" applyAlignment="1">
      <alignment vertical="top" wrapText="1"/>
    </xf>
    <xf numFmtId="0" fontId="0" fillId="0" borderId="1" xfId="0" applyBorder="1" applyAlignment="1">
      <alignment vertical="top"/>
    </xf>
    <xf numFmtId="0" fontId="34" fillId="9" borderId="1" xfId="0" applyFont="1" applyFill="1" applyBorder="1" applyAlignment="1">
      <alignment horizontal="center" vertical="center" wrapText="1"/>
    </xf>
    <xf numFmtId="0" fontId="0" fillId="0" borderId="1" xfId="0" applyBorder="1" applyAlignment="1">
      <alignment horizontal="center" vertical="center"/>
    </xf>
    <xf numFmtId="0" fontId="34" fillId="9" borderId="1" xfId="0" applyFont="1" applyFill="1" applyBorder="1" applyAlignment="1">
      <alignment horizontal="center" vertical="center"/>
    </xf>
    <xf numFmtId="179" fontId="39" fillId="0" borderId="1" xfId="0" applyNumberFormat="1" applyFont="1" applyFill="1" applyBorder="1" applyAlignment="1" applyProtection="1">
      <alignment horizontal="center" vertical="center" wrapText="1"/>
    </xf>
    <xf numFmtId="179" fontId="39" fillId="0" borderId="6" xfId="0" applyNumberFormat="1" applyFont="1" applyFill="1" applyBorder="1" applyAlignment="1" applyProtection="1">
      <alignment horizontal="center" vertical="center" wrapText="1"/>
    </xf>
    <xf numFmtId="179" fontId="39" fillId="0" borderId="7" xfId="0" applyNumberFormat="1" applyFont="1" applyFill="1" applyBorder="1" applyAlignment="1" applyProtection="1">
      <alignment horizontal="center" vertical="center" wrapText="1"/>
    </xf>
    <xf numFmtId="179" fontId="0" fillId="0" borderId="0" xfId="0" applyNumberFormat="1" applyFont="1" applyAlignment="1">
      <alignment horizontal="left" wrapText="1"/>
    </xf>
    <xf numFmtId="0" fontId="40" fillId="0" borderId="0" xfId="0" applyFont="1" applyAlignment="1">
      <alignment horizontal="center" vertical="center" wrapText="1"/>
    </xf>
    <xf numFmtId="0" fontId="0" fillId="0" borderId="0" xfId="0" applyFont="1" applyAlignment="1">
      <alignment horizontal="center" vertical="center"/>
    </xf>
    <xf numFmtId="0" fontId="0" fillId="8" borderId="0" xfId="0" applyFont="1" applyFill="1" applyAlignment="1" applyProtection="1">
      <alignment vertical="center"/>
      <protection locked="0"/>
    </xf>
    <xf numFmtId="0" fontId="0" fillId="0" borderId="0" xfId="0" applyFont="1" applyAlignment="1">
      <alignment horizontal="left" vertical="center" wrapText="1"/>
    </xf>
    <xf numFmtId="0" fontId="40" fillId="0" borderId="0" xfId="0" applyFont="1" applyAlignment="1">
      <alignment horizontal="left" vertical="center"/>
    </xf>
    <xf numFmtId="0" fontId="0" fillId="0" borderId="0" xfId="0" applyFont="1" applyAlignment="1">
      <alignment vertical="center"/>
    </xf>
    <xf numFmtId="179" fontId="0" fillId="0" borderId="0" xfId="0" applyNumberFormat="1" applyFont="1" applyAlignment="1">
      <alignment horizontal="left" vertical="center" wrapText="1"/>
    </xf>
    <xf numFmtId="0" fontId="34" fillId="0" borderId="0" xfId="0" applyFont="1" applyAlignment="1">
      <alignment vertical="center"/>
    </xf>
    <xf numFmtId="0" fontId="0" fillId="0" borderId="0" xfId="0" applyAlignment="1">
      <alignment vertical="center"/>
    </xf>
    <xf numFmtId="181" fontId="0" fillId="0" borderId="0" xfId="0" applyNumberFormat="1" applyFont="1" applyAlignment="1">
      <alignment horizontal="center" vertical="center"/>
    </xf>
    <xf numFmtId="178" fontId="0" fillId="0" borderId="0" xfId="0" applyNumberFormat="1" applyFont="1" applyAlignment="1">
      <alignment horizontal="left" vertical="center" wrapText="1"/>
    </xf>
    <xf numFmtId="3" fontId="0" fillId="0" borderId="0" xfId="0" applyNumberFormat="1" applyFont="1" applyAlignment="1">
      <alignment vertical="center"/>
    </xf>
    <xf numFmtId="3" fontId="0" fillId="0" borderId="0" xfId="0" applyNumberFormat="1" applyAlignment="1">
      <alignment vertical="center"/>
    </xf>
    <xf numFmtId="0" fontId="20" fillId="0" borderId="0" xfId="4" applyFont="1" applyFill="1" applyAlignment="1">
      <alignment horizontal="left" vertical="center" wrapText="1"/>
    </xf>
    <xf numFmtId="0" fontId="4" fillId="8" borderId="0" xfId="4" applyFont="1" applyFill="1" applyBorder="1" applyAlignment="1">
      <alignment horizontal="center" vertical="center"/>
    </xf>
    <xf numFmtId="0" fontId="4" fillId="0" borderId="3"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4" fillId="0" borderId="4"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4" fillId="0" borderId="14" xfId="4"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2" fillId="0" borderId="6" xfId="0" applyFont="1" applyBorder="1" applyAlignment="1">
      <alignment horizontal="distributed" vertical="center" justifyLastLine="1"/>
    </xf>
    <xf numFmtId="0" fontId="12" fillId="0" borderId="7" xfId="0" applyFont="1" applyBorder="1" applyAlignment="1">
      <alignment horizontal="distributed" vertical="center" justifyLastLine="1"/>
    </xf>
    <xf numFmtId="0" fontId="12" fillId="0" borderId="6" xfId="0" applyFont="1" applyBorder="1" applyAlignment="1">
      <alignment horizontal="center" vertical="center" justifyLastLine="1"/>
    </xf>
    <xf numFmtId="0" fontId="12" fillId="0" borderId="12" xfId="0" applyFont="1" applyBorder="1" applyAlignment="1">
      <alignment horizontal="center" vertical="center" justifyLastLine="1"/>
    </xf>
    <xf numFmtId="0" fontId="12" fillId="0" borderId="7" xfId="0" applyFont="1" applyBorder="1" applyAlignment="1">
      <alignment horizontal="center" vertical="center" justifyLastLine="1"/>
    </xf>
    <xf numFmtId="0" fontId="12" fillId="0" borderId="1" xfId="0" applyFont="1" applyBorder="1" applyAlignment="1">
      <alignment horizontal="distributed" vertical="center" justifyLastLine="1"/>
    </xf>
    <xf numFmtId="0" fontId="27" fillId="0" borderId="0" xfId="0" applyFont="1" applyAlignment="1">
      <alignment horizontal="center" vertical="center" wrapText="1"/>
    </xf>
    <xf numFmtId="0" fontId="12" fillId="3" borderId="6" xfId="0" applyFont="1" applyFill="1" applyBorder="1" applyAlignment="1">
      <alignment horizontal="left" vertical="center" wrapText="1" indent="1"/>
    </xf>
    <xf numFmtId="0" fontId="12" fillId="3" borderId="12" xfId="0" applyFont="1" applyFill="1" applyBorder="1" applyAlignment="1">
      <alignment horizontal="left" vertical="center" wrapText="1" indent="1"/>
    </xf>
    <xf numFmtId="0" fontId="12" fillId="3" borderId="7" xfId="0" applyFont="1" applyFill="1" applyBorder="1" applyAlignment="1">
      <alignment horizontal="left" vertical="center" wrapText="1" indent="1"/>
    </xf>
    <xf numFmtId="0" fontId="12" fillId="0" borderId="1" xfId="0" applyFont="1" applyBorder="1" applyAlignment="1">
      <alignment horizontal="left" vertical="center" wrapText="1" indent="1"/>
    </xf>
    <xf numFmtId="0" fontId="13" fillId="3" borderId="0" xfId="0" applyFont="1" applyFill="1" applyAlignment="1">
      <alignment horizontal="left" vertical="top"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5" xfId="0" applyFont="1" applyBorder="1" applyAlignment="1">
      <alignment horizontal="center" vertical="center"/>
    </xf>
    <xf numFmtId="0" fontId="12" fillId="0" borderId="24" xfId="0" applyFont="1" applyBorder="1" applyAlignment="1">
      <alignment horizontal="center" vertical="center"/>
    </xf>
    <xf numFmtId="0" fontId="12" fillId="0" borderId="23" xfId="0" applyFont="1" applyBorder="1" applyAlignment="1">
      <alignment horizontal="center" vertical="center"/>
    </xf>
    <xf numFmtId="38" fontId="12" fillId="0" borderId="1" xfId="1" applyFont="1" applyFill="1" applyBorder="1" applyAlignment="1">
      <alignmen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3" borderId="6" xfId="0" applyFont="1" applyFill="1" applyBorder="1" applyAlignment="1">
      <alignment horizontal="left" vertical="center"/>
    </xf>
    <xf numFmtId="0" fontId="12" fillId="3" borderId="12" xfId="0" applyFont="1" applyFill="1" applyBorder="1" applyAlignment="1">
      <alignment horizontal="left" vertical="center"/>
    </xf>
    <xf numFmtId="0" fontId="12" fillId="3" borderId="7" xfId="0" applyFont="1" applyFill="1" applyBorder="1" applyAlignment="1">
      <alignment horizontal="left" vertical="center"/>
    </xf>
    <xf numFmtId="38" fontId="12" fillId="0" borderId="1" xfId="1" applyFont="1" applyFill="1" applyBorder="1" applyAlignment="1">
      <alignment vertical="center"/>
    </xf>
    <xf numFmtId="0" fontId="12" fillId="0" borderId="6" xfId="0" applyFont="1" applyBorder="1" applyAlignment="1">
      <alignment horizontal="left" vertical="center"/>
    </xf>
    <xf numFmtId="0" fontId="12" fillId="0" borderId="12" xfId="0" applyFont="1" applyBorder="1" applyAlignment="1">
      <alignment horizontal="left" vertical="center"/>
    </xf>
    <xf numFmtId="0" fontId="12" fillId="0" borderId="7" xfId="0" applyFont="1" applyBorder="1" applyAlignment="1">
      <alignment horizontal="left" vertical="center"/>
    </xf>
    <xf numFmtId="38" fontId="12" fillId="0" borderId="4" xfId="1" applyFont="1" applyFill="1" applyBorder="1" applyAlignment="1">
      <alignment horizontal="right" vertical="center"/>
    </xf>
    <xf numFmtId="38" fontId="12" fillId="0" borderId="5" xfId="1" applyFont="1" applyFill="1" applyBorder="1" applyAlignment="1">
      <alignment horizontal="right" vertical="center"/>
    </xf>
    <xf numFmtId="38" fontId="12" fillId="0" borderId="10" xfId="1" applyFont="1" applyFill="1" applyBorder="1" applyAlignment="1">
      <alignment horizontal="right" vertical="center"/>
    </xf>
    <xf numFmtId="38" fontId="12" fillId="0" borderId="14" xfId="1" applyFont="1" applyFill="1" applyBorder="1" applyAlignment="1">
      <alignment horizontal="right" vertical="center"/>
    </xf>
    <xf numFmtId="38" fontId="12" fillId="0" borderId="1" xfId="1" applyFont="1" applyFill="1" applyBorder="1" applyAlignment="1">
      <alignment horizontal="right" vertical="center"/>
    </xf>
    <xf numFmtId="0" fontId="12" fillId="0" borderId="11" xfId="0" applyFont="1" applyBorder="1" applyAlignment="1">
      <alignment horizontal="right" vertical="center"/>
    </xf>
    <xf numFmtId="0" fontId="12" fillId="0" borderId="1" xfId="0" applyFont="1" applyBorder="1" applyAlignment="1">
      <alignment horizontal="right" vertical="center"/>
    </xf>
    <xf numFmtId="0" fontId="17" fillId="0" borderId="9" xfId="0" applyFont="1" applyBorder="1" applyAlignment="1">
      <alignment horizontal="distributed" vertical="center" wrapText="1"/>
    </xf>
    <xf numFmtId="0" fontId="17" fillId="0" borderId="13" xfId="0" applyFont="1" applyBorder="1" applyAlignment="1">
      <alignment horizontal="distributed" vertical="center" wrapText="1"/>
    </xf>
    <xf numFmtId="38" fontId="12" fillId="0" borderId="9" xfId="1" applyFont="1" applyFill="1" applyBorder="1" applyAlignment="1">
      <alignment horizontal="right" vertical="center"/>
    </xf>
    <xf numFmtId="38" fontId="12" fillId="0" borderId="13" xfId="1" applyFont="1" applyFill="1" applyBorder="1" applyAlignment="1">
      <alignment horizontal="right" vertical="center"/>
    </xf>
    <xf numFmtId="0" fontId="12" fillId="8" borderId="6" xfId="0" applyFont="1" applyFill="1" applyBorder="1" applyAlignment="1">
      <alignment horizontal="left" vertical="center" wrapText="1" indent="1"/>
    </xf>
    <xf numFmtId="0" fontId="12" fillId="8" borderId="12" xfId="0" applyFont="1" applyFill="1" applyBorder="1" applyAlignment="1">
      <alignment horizontal="left" vertical="center" wrapText="1" indent="1"/>
    </xf>
    <xf numFmtId="0" fontId="12" fillId="8" borderId="7" xfId="0" applyFont="1" applyFill="1" applyBorder="1" applyAlignment="1">
      <alignment horizontal="left" vertical="center" wrapText="1" inden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3" fillId="2" borderId="1"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7" xfId="2" applyFont="1" applyFill="1" applyBorder="1" applyAlignment="1">
      <alignment horizontal="center" vertical="center"/>
    </xf>
    <xf numFmtId="0" fontId="13" fillId="2" borderId="1" xfId="2" applyFont="1" applyFill="1" applyBorder="1" applyAlignment="1">
      <alignment horizontal="center" vertical="center" wrapText="1"/>
    </xf>
    <xf numFmtId="0" fontId="6" fillId="0" borderId="6" xfId="0" applyFont="1" applyBorder="1" applyAlignment="1">
      <alignment horizontal="center" vertical="center"/>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38" fontId="6" fillId="0" borderId="2" xfId="1" applyFont="1" applyBorder="1" applyAlignment="1">
      <alignment horizontal="right" vertical="center"/>
    </xf>
    <xf numFmtId="38" fontId="6" fillId="0" borderId="8" xfId="1" applyFont="1" applyBorder="1" applyAlignment="1">
      <alignment horizontal="right" vertical="center"/>
    </xf>
    <xf numFmtId="38" fontId="6" fillId="0" borderId="3" xfId="1" applyFont="1" applyBorder="1" applyAlignment="1">
      <alignment horizontal="right" vertical="center"/>
    </xf>
    <xf numFmtId="38" fontId="6" fillId="0" borderId="16" xfId="1" applyFont="1" applyFill="1" applyBorder="1" applyAlignment="1">
      <alignment horizontal="center" vertical="center"/>
    </xf>
    <xf numFmtId="38" fontId="6" fillId="0" borderId="17" xfId="1" applyFont="1" applyFill="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center" vertical="center" wrapText="1"/>
    </xf>
    <xf numFmtId="38" fontId="6" fillId="3" borderId="2" xfId="1" applyFont="1" applyFill="1" applyBorder="1" applyAlignment="1">
      <alignment horizontal="center" vertical="center"/>
    </xf>
    <xf numFmtId="38" fontId="6" fillId="3" borderId="8" xfId="1" applyFont="1" applyFill="1" applyBorder="1" applyAlignment="1">
      <alignment horizontal="center" vertical="center"/>
    </xf>
    <xf numFmtId="38" fontId="6" fillId="3" borderId="3" xfId="1" applyFont="1" applyFill="1" applyBorder="1" applyAlignment="1">
      <alignment horizontal="center" vertical="center"/>
    </xf>
    <xf numFmtId="176" fontId="51" fillId="0" borderId="51" xfId="0" applyNumberFormat="1" applyFont="1" applyBorder="1" applyAlignment="1">
      <alignment horizontal="right" vertical="center"/>
    </xf>
    <xf numFmtId="176" fontId="51" fillId="0" borderId="53" xfId="0" applyNumberFormat="1" applyFont="1" applyBorder="1" applyAlignment="1">
      <alignment horizontal="right" vertical="center"/>
    </xf>
    <xf numFmtId="176" fontId="51" fillId="2" borderId="36" xfId="0" applyNumberFormat="1" applyFont="1" applyFill="1" applyBorder="1" applyAlignment="1">
      <alignment horizontal="center" vertical="center" wrapText="1"/>
    </xf>
    <xf numFmtId="0" fontId="0" fillId="0" borderId="39" xfId="0" applyBorder="1" applyAlignment="1">
      <alignment vertical="center"/>
    </xf>
    <xf numFmtId="176" fontId="51" fillId="0" borderId="42" xfId="0" applyNumberFormat="1" applyFont="1" applyBorder="1" applyAlignment="1">
      <alignment horizontal="right" vertical="center"/>
    </xf>
    <xf numFmtId="0" fontId="0" fillId="0" borderId="43" xfId="0" applyBorder="1" applyAlignment="1">
      <alignment vertical="center"/>
    </xf>
    <xf numFmtId="176" fontId="51" fillId="0" borderId="47" xfId="0" applyNumberFormat="1" applyFont="1" applyBorder="1" applyAlignment="1">
      <alignment horizontal="center" vertical="center"/>
    </xf>
    <xf numFmtId="176" fontId="51" fillId="0" borderId="44" xfId="0" applyNumberFormat="1" applyFont="1" applyBorder="1" applyAlignment="1">
      <alignment horizontal="center" vertical="center"/>
    </xf>
    <xf numFmtId="176" fontId="51" fillId="0" borderId="39" xfId="0" applyNumberFormat="1" applyFont="1" applyBorder="1" applyAlignment="1">
      <alignment horizontal="center" vertical="center"/>
    </xf>
    <xf numFmtId="176" fontId="51" fillId="2" borderId="36" xfId="0" applyNumberFormat="1" applyFont="1" applyFill="1" applyBorder="1" applyAlignment="1">
      <alignment horizontal="center" vertical="center"/>
    </xf>
    <xf numFmtId="176" fontId="51" fillId="2" borderId="39" xfId="0" applyNumberFormat="1" applyFont="1" applyFill="1" applyBorder="1" applyAlignment="1">
      <alignment horizontal="center" vertical="center"/>
    </xf>
    <xf numFmtId="176" fontId="51" fillId="2" borderId="37" xfId="0" applyNumberFormat="1" applyFont="1" applyFill="1" applyBorder="1" applyAlignment="1">
      <alignment horizontal="center" vertical="center"/>
    </xf>
    <xf numFmtId="176" fontId="51" fillId="2" borderId="40" xfId="0" applyNumberFormat="1" applyFont="1" applyFill="1" applyBorder="1" applyAlignment="1">
      <alignment horizontal="center" vertical="center"/>
    </xf>
    <xf numFmtId="0" fontId="0" fillId="0" borderId="44" xfId="0" applyBorder="1" applyAlignment="1">
      <alignment vertical="center" wrapText="1"/>
    </xf>
    <xf numFmtId="0" fontId="0" fillId="0" borderId="39" xfId="0" applyBorder="1" applyAlignment="1">
      <alignment vertical="center" wrapText="1"/>
    </xf>
    <xf numFmtId="176" fontId="51" fillId="0" borderId="49" xfId="0" applyNumberFormat="1" applyFont="1" applyBorder="1" applyAlignment="1">
      <alignment horizontal="right" vertical="center"/>
    </xf>
    <xf numFmtId="176" fontId="51" fillId="0" borderId="43" xfId="0" applyNumberFormat="1" applyFont="1" applyBorder="1" applyAlignment="1">
      <alignment horizontal="right" vertical="center"/>
    </xf>
    <xf numFmtId="176" fontId="51" fillId="8" borderId="0" xfId="0" applyNumberFormat="1" applyFont="1" applyFill="1" applyAlignment="1">
      <alignment horizontal="center" vertical="center"/>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38" fontId="6" fillId="0" borderId="15" xfId="1" applyFont="1" applyFill="1" applyBorder="1" applyAlignment="1" applyProtection="1">
      <alignment horizontal="center" vertical="center"/>
      <protection locked="0"/>
    </xf>
    <xf numFmtId="38" fontId="6" fillId="0" borderId="1" xfId="1" applyFont="1" applyFill="1" applyBorder="1" applyAlignment="1" applyProtection="1">
      <alignment horizontal="right"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38" fontId="6" fillId="0" borderId="1" xfId="1" applyFont="1" applyBorder="1" applyAlignment="1" applyProtection="1">
      <alignment vertical="center"/>
      <protection locked="0"/>
    </xf>
    <xf numFmtId="38" fontId="6" fillId="0" borderId="15" xfId="1"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176" fontId="49" fillId="0" borderId="0" xfId="0" applyNumberFormat="1" applyFont="1" applyAlignment="1">
      <alignment vertical="center" shrinkToFit="1"/>
    </xf>
    <xf numFmtId="0" fontId="0" fillId="0" borderId="0" xfId="0" applyAlignment="1">
      <alignment vertical="center" shrinkToFit="1"/>
    </xf>
    <xf numFmtId="0" fontId="0" fillId="0" borderId="6" xfId="0" applyBorder="1" applyAlignment="1" applyProtection="1">
      <alignment horizontal="center" vertical="center"/>
    </xf>
    <xf numFmtId="0" fontId="0" fillId="0" borderId="12" xfId="0" applyBorder="1" applyAlignment="1" applyProtection="1">
      <alignment horizontal="center" vertical="center"/>
    </xf>
    <xf numFmtId="0" fontId="0" fillId="0" borderId="30" xfId="0" applyBorder="1" applyAlignment="1" applyProtection="1">
      <alignment horizontal="center" vertical="center"/>
    </xf>
    <xf numFmtId="38" fontId="6" fillId="0" borderId="6" xfId="1" applyFont="1" applyFill="1" applyBorder="1" applyAlignment="1" applyProtection="1">
      <alignment horizontal="center" vertical="center"/>
    </xf>
    <xf numFmtId="0" fontId="0" fillId="0" borderId="7" xfId="0" applyBorder="1" applyAlignment="1" applyProtection="1">
      <alignment horizontal="center" vertical="center"/>
    </xf>
    <xf numFmtId="38" fontId="9" fillId="0" borderId="6" xfId="1" applyFont="1" applyFill="1" applyBorder="1" applyAlignment="1" applyProtection="1">
      <alignment horizontal="center" vertical="center"/>
    </xf>
    <xf numFmtId="0" fontId="6" fillId="8" borderId="12" xfId="0" applyFont="1" applyFill="1" applyBorder="1" applyAlignment="1" applyProtection="1">
      <alignment horizontal="left" vertical="center" wrapText="1"/>
    </xf>
    <xf numFmtId="0" fontId="0" fillId="8" borderId="7" xfId="0" applyFill="1" applyBorder="1" applyAlignment="1" applyProtection="1">
      <alignment horizontal="left" vertical="center" wrapText="1"/>
    </xf>
    <xf numFmtId="0" fontId="6" fillId="3" borderId="12" xfId="0" applyFont="1"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6" fillId="3" borderId="12" xfId="0" applyFon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13" fillId="2" borderId="1" xfId="2" applyFont="1" applyFill="1" applyBorder="1" applyAlignment="1" applyProtection="1">
      <alignment horizontal="center" vertical="center" wrapText="1"/>
    </xf>
    <xf numFmtId="0" fontId="13" fillId="2" borderId="1" xfId="2" applyFont="1" applyFill="1" applyBorder="1" applyAlignment="1" applyProtection="1">
      <alignment horizontal="center" vertical="center"/>
    </xf>
    <xf numFmtId="0" fontId="6" fillId="8" borderId="6" xfId="0" applyFont="1" applyFill="1" applyBorder="1" applyAlignment="1" applyProtection="1">
      <alignment horizontal="center" vertical="center"/>
    </xf>
    <xf numFmtId="0" fontId="6" fillId="8" borderId="12" xfId="0" applyFont="1" applyFill="1" applyBorder="1" applyAlignment="1" applyProtection="1">
      <alignment horizontal="center" vertical="center"/>
    </xf>
    <xf numFmtId="0" fontId="0" fillId="8" borderId="7" xfId="0"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0" fillId="0" borderId="13" xfId="0"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0" fillId="0" borderId="14" xfId="0" applyBorder="1" applyAlignment="1" applyProtection="1">
      <alignment horizontal="center" vertical="center"/>
    </xf>
    <xf numFmtId="0" fontId="6" fillId="2" borderId="1" xfId="0" applyFont="1" applyFill="1" applyBorder="1" applyAlignment="1" applyProtection="1">
      <alignment horizontal="center" vertical="center"/>
    </xf>
    <xf numFmtId="180" fontId="42" fillId="0" borderId="0" xfId="4" applyNumberFormat="1" applyFont="1" applyAlignment="1">
      <alignment horizontal="center"/>
    </xf>
    <xf numFmtId="180" fontId="41" fillId="0" borderId="1" xfId="4" applyNumberFormat="1" applyFont="1" applyBorder="1" applyAlignment="1">
      <alignment horizontal="center"/>
    </xf>
    <xf numFmtId="180" fontId="41" fillId="0" borderId="6" xfId="4" applyNumberFormat="1" applyFont="1" applyBorder="1" applyAlignment="1">
      <alignment horizontal="center"/>
    </xf>
    <xf numFmtId="180" fontId="41" fillId="0" borderId="12" xfId="4" applyNumberFormat="1" applyFont="1" applyBorder="1" applyAlignment="1">
      <alignment horizontal="center"/>
    </xf>
    <xf numFmtId="180" fontId="41" fillId="0" borderId="9" xfId="4" applyNumberFormat="1" applyFont="1" applyBorder="1" applyAlignment="1">
      <alignment horizontal="center"/>
    </xf>
    <xf numFmtId="180" fontId="41" fillId="0" borderId="7" xfId="4" applyNumberFormat="1" applyFont="1" applyBorder="1" applyAlignment="1">
      <alignment horizontal="center"/>
    </xf>
    <xf numFmtId="180" fontId="41" fillId="0" borderId="0" xfId="4" applyNumberFormat="1" applyFont="1" applyAlignment="1">
      <alignment horizontal="left" vertical="center" wrapText="1"/>
    </xf>
    <xf numFmtId="179" fontId="0" fillId="0" borderId="58" xfId="0" applyNumberFormat="1" applyBorder="1" applyAlignment="1">
      <alignment horizontal="center" vertical="center"/>
    </xf>
    <xf numFmtId="179" fontId="0" fillId="0" borderId="59" xfId="0" applyNumberFormat="1" applyBorder="1" applyAlignment="1">
      <alignment horizontal="center" vertical="center"/>
    </xf>
    <xf numFmtId="179" fontId="0" fillId="0" borderId="55" xfId="0" applyNumberFormat="1" applyBorder="1" applyAlignment="1">
      <alignment horizontal="center" vertical="center"/>
    </xf>
    <xf numFmtId="0" fontId="26" fillId="0" borderId="26" xfId="0" applyFont="1" applyBorder="1" applyAlignment="1">
      <alignment horizontal="center" vertical="center" wrapText="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26" fillId="0" borderId="26" xfId="0" applyFont="1" applyBorder="1" applyAlignment="1">
      <alignment horizontal="left" vertical="center" wrapText="1"/>
    </xf>
    <xf numFmtId="0" fontId="26" fillId="3" borderId="26" xfId="0" applyFont="1" applyFill="1" applyBorder="1" applyAlignment="1">
      <alignment horizontal="center" vertical="center" wrapText="1"/>
    </xf>
    <xf numFmtId="0" fontId="61" fillId="0" borderId="0" xfId="0" applyFont="1" applyAlignment="1">
      <alignment horizontal="left" vertical="center" wrapText="1"/>
    </xf>
    <xf numFmtId="0" fontId="61" fillId="0" borderId="0" xfId="0" applyFont="1" applyAlignment="1" applyProtection="1">
      <alignment horizontal="center" vertical="center"/>
    </xf>
    <xf numFmtId="179" fontId="61" fillId="0" borderId="6" xfId="0" applyNumberFormat="1" applyFont="1" applyBorder="1" applyAlignment="1" applyProtection="1">
      <alignment vertical="center"/>
    </xf>
    <xf numFmtId="179" fontId="61" fillId="0" borderId="12" xfId="0" applyNumberFormat="1" applyFont="1" applyBorder="1" applyAlignment="1" applyProtection="1">
      <alignment vertical="center"/>
    </xf>
    <xf numFmtId="179" fontId="61" fillId="0" borderId="7" xfId="0" applyNumberFormat="1" applyFont="1" applyBorder="1" applyAlignment="1" applyProtection="1">
      <alignment vertical="center"/>
    </xf>
    <xf numFmtId="0" fontId="61" fillId="0" borderId="0" xfId="0" applyFont="1" applyBorder="1" applyAlignment="1" applyProtection="1">
      <alignment horizontal="left" vertical="center" wrapText="1"/>
    </xf>
    <xf numFmtId="0" fontId="61" fillId="0" borderId="64" xfId="0" applyFont="1" applyBorder="1" applyAlignment="1" applyProtection="1">
      <alignment horizontal="center" vertical="center"/>
    </xf>
    <xf numFmtId="0" fontId="61" fillId="0" borderId="65" xfId="0" applyFont="1" applyBorder="1" applyAlignment="1" applyProtection="1">
      <alignment horizontal="center" vertical="center"/>
    </xf>
    <xf numFmtId="0" fontId="61" fillId="0" borderId="66" xfId="0" applyFont="1" applyBorder="1" applyAlignment="1" applyProtection="1">
      <alignment horizontal="center" vertical="center"/>
    </xf>
    <xf numFmtId="0" fontId="61" fillId="0" borderId="35" xfId="0" applyFont="1" applyBorder="1" applyAlignment="1" applyProtection="1">
      <alignment vertical="center" wrapText="1"/>
    </xf>
    <xf numFmtId="0" fontId="61" fillId="0" borderId="35" xfId="0" applyFont="1" applyBorder="1" applyAlignment="1" applyProtection="1">
      <alignment vertical="center"/>
    </xf>
    <xf numFmtId="0" fontId="61" fillId="0" borderId="68" xfId="0" applyFont="1" applyBorder="1" applyAlignment="1" applyProtection="1">
      <alignment vertical="center"/>
    </xf>
    <xf numFmtId="0" fontId="61" fillId="0" borderId="70" xfId="0" applyFont="1" applyBorder="1" applyAlignment="1" applyProtection="1">
      <alignment vertical="center" wrapText="1"/>
    </xf>
    <xf numFmtId="0" fontId="61" fillId="0" borderId="70" xfId="0" applyFont="1" applyBorder="1" applyAlignment="1" applyProtection="1">
      <alignment vertical="center"/>
    </xf>
    <xf numFmtId="0" fontId="61" fillId="0" borderId="71" xfId="0" applyFont="1" applyBorder="1" applyAlignment="1" applyProtection="1">
      <alignment vertical="center"/>
    </xf>
    <xf numFmtId="0" fontId="61" fillId="0" borderId="57" xfId="0" applyFont="1" applyBorder="1" applyAlignment="1"/>
    <xf numFmtId="0" fontId="61" fillId="3" borderId="58" xfId="0" applyFont="1" applyFill="1" applyBorder="1" applyAlignment="1" applyProtection="1">
      <alignment vertical="center" wrapText="1"/>
      <protection locked="0"/>
    </xf>
    <xf numFmtId="0" fontId="61" fillId="3" borderId="59" xfId="0" applyFont="1" applyFill="1" applyBorder="1" applyAlignment="1" applyProtection="1">
      <alignment vertical="center"/>
      <protection locked="0"/>
    </xf>
    <xf numFmtId="0" fontId="61" fillId="3" borderId="55" xfId="0" applyFont="1" applyFill="1" applyBorder="1" applyAlignment="1" applyProtection="1">
      <alignment vertical="center"/>
      <protection locked="0"/>
    </xf>
    <xf numFmtId="0" fontId="61" fillId="0" borderId="0" xfId="0" applyFont="1" applyBorder="1" applyAlignment="1"/>
    <xf numFmtId="0" fontId="17" fillId="0" borderId="1" xfId="0" applyFont="1" applyBorder="1" applyAlignment="1">
      <alignment horizontal="left" vertical="center" wrapText="1" indent="1"/>
    </xf>
    <xf numFmtId="0" fontId="33" fillId="0" borderId="1" xfId="0" applyFont="1" applyBorder="1" applyAlignment="1">
      <alignment horizontal="left" vertical="center" wrapText="1" inden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shrinkToFit="1"/>
    </xf>
    <xf numFmtId="0" fontId="13" fillId="4" borderId="6" xfId="0" applyFont="1" applyFill="1" applyBorder="1" applyAlignment="1">
      <alignment horizontal="center" vertical="center" shrinkToFit="1"/>
    </xf>
    <xf numFmtId="0" fontId="13" fillId="4" borderId="7" xfId="0" applyFont="1" applyFill="1" applyBorder="1" applyAlignment="1">
      <alignment horizontal="center" vertical="center" shrinkToFit="1"/>
    </xf>
    <xf numFmtId="0" fontId="13" fillId="0" borderId="6" xfId="2" applyFont="1" applyFill="1" applyBorder="1" applyAlignment="1">
      <alignment horizontal="center" vertical="center"/>
    </xf>
    <xf numFmtId="0" fontId="13" fillId="0" borderId="12" xfId="2" applyFont="1" applyFill="1" applyBorder="1" applyAlignment="1">
      <alignment horizontal="center" vertical="center"/>
    </xf>
    <xf numFmtId="0" fontId="6" fillId="3" borderId="6" xfId="0" applyFont="1" applyFill="1" applyBorder="1" applyAlignment="1">
      <alignment vertical="center"/>
    </xf>
    <xf numFmtId="0" fontId="6" fillId="3" borderId="12" xfId="0" applyFont="1" applyFill="1" applyBorder="1" applyAlignment="1">
      <alignment vertical="center"/>
    </xf>
    <xf numFmtId="0" fontId="6" fillId="3" borderId="7" xfId="0" applyFont="1" applyFill="1" applyBorder="1" applyAlignment="1">
      <alignment vertical="center"/>
    </xf>
    <xf numFmtId="0" fontId="9" fillId="0" borderId="6" xfId="2" applyFont="1" applyFill="1" applyBorder="1" applyAlignment="1">
      <alignment horizontal="center" vertical="center"/>
    </xf>
    <xf numFmtId="0" fontId="9" fillId="0" borderId="12" xfId="2" applyFont="1" applyFill="1" applyBorder="1" applyAlignment="1">
      <alignment horizontal="center" vertical="center"/>
    </xf>
    <xf numFmtId="38" fontId="6" fillId="0" borderId="22" xfId="1" applyFont="1" applyFill="1" applyBorder="1" applyAlignment="1">
      <alignment horizontal="center" vertical="center"/>
    </xf>
    <xf numFmtId="0" fontId="13" fillId="0" borderId="9" xfId="2" applyFont="1" applyFill="1" applyBorder="1" applyAlignment="1">
      <alignment horizontal="center" vertical="center"/>
    </xf>
    <xf numFmtId="0" fontId="13" fillId="0" borderId="1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4" xfId="2" applyFont="1" applyFill="1" applyBorder="1" applyAlignment="1">
      <alignment horizontal="center" vertical="center"/>
    </xf>
    <xf numFmtId="0" fontId="6" fillId="4" borderId="9"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xf numFmtId="0" fontId="13" fillId="2" borderId="12"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3" xfId="2" applyFont="1" applyFill="1" applyBorder="1" applyAlignment="1">
      <alignment horizontal="center" vertical="center"/>
    </xf>
    <xf numFmtId="0" fontId="13" fillId="2" borderId="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9" fillId="0" borderId="6" xfId="2" applyFont="1" applyFill="1" applyBorder="1" applyAlignment="1">
      <alignment horizontal="center" vertical="center" wrapText="1" shrinkToFit="1"/>
    </xf>
    <xf numFmtId="0" fontId="9" fillId="0" borderId="30" xfId="2" applyFont="1" applyFill="1" applyBorder="1" applyAlignment="1">
      <alignment horizontal="center" vertical="center" wrapText="1" shrinkToFi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4" borderId="12" xfId="0" applyFont="1" applyFill="1" applyBorder="1" applyAlignment="1">
      <alignment horizontal="center" vertical="center"/>
    </xf>
    <xf numFmtId="0" fontId="6" fillId="4" borderId="7" xfId="0" applyFont="1" applyFill="1" applyBorder="1" applyAlignment="1">
      <alignment horizontal="center" vertical="center"/>
    </xf>
    <xf numFmtId="0" fontId="6" fillId="0" borderId="7" xfId="0" applyFont="1" applyFill="1" applyBorder="1" applyAlignment="1">
      <alignment horizontal="left" vertical="center" wrapText="1"/>
    </xf>
    <xf numFmtId="0" fontId="13" fillId="0" borderId="16" xfId="2" applyFont="1" applyFill="1" applyBorder="1" applyAlignment="1">
      <alignment horizontal="center" vertical="center"/>
    </xf>
    <xf numFmtId="0" fontId="13" fillId="0" borderId="17" xfId="2" applyFont="1" applyFill="1" applyBorder="1" applyAlignment="1">
      <alignment horizontal="center" vertical="center"/>
    </xf>
    <xf numFmtId="0" fontId="13" fillId="0" borderId="22" xfId="2" applyFont="1" applyFill="1" applyBorder="1" applyAlignment="1">
      <alignment horizontal="center" vertical="center"/>
    </xf>
    <xf numFmtId="0" fontId="13" fillId="3" borderId="1" xfId="2" applyFont="1" applyFill="1" applyBorder="1" applyAlignment="1">
      <alignment horizontal="center" vertical="center"/>
    </xf>
    <xf numFmtId="0" fontId="6" fillId="0" borderId="1" xfId="0" applyFont="1" applyFill="1" applyBorder="1" applyAlignment="1">
      <alignment horizontal="center" vertical="center"/>
    </xf>
    <xf numFmtId="0" fontId="13" fillId="2" borderId="9"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10" xfId="2" applyFont="1" applyFill="1" applyBorder="1" applyAlignment="1">
      <alignment horizontal="center" vertical="center"/>
    </xf>
    <xf numFmtId="0" fontId="13" fillId="2" borderId="14" xfId="2" applyFont="1" applyFill="1" applyBorder="1" applyAlignment="1">
      <alignment horizontal="center" vertical="center"/>
    </xf>
    <xf numFmtId="0" fontId="6" fillId="2" borderId="9"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24" fillId="2" borderId="9" xfId="2" applyFont="1" applyFill="1" applyBorder="1" applyAlignment="1">
      <alignment horizontal="center" vertical="center"/>
    </xf>
    <xf numFmtId="0" fontId="24" fillId="2" borderId="13" xfId="2" applyFont="1" applyFill="1" applyBorder="1" applyAlignment="1">
      <alignment horizontal="center" vertical="center"/>
    </xf>
    <xf numFmtId="0" fontId="24" fillId="2" borderId="10" xfId="2" applyFont="1" applyFill="1" applyBorder="1" applyAlignment="1">
      <alignment horizontal="center" vertical="center"/>
    </xf>
    <xf numFmtId="0" fontId="24" fillId="2" borderId="14" xfId="2" applyFont="1" applyFill="1" applyBorder="1" applyAlignment="1">
      <alignment horizontal="center" vertical="center"/>
    </xf>
    <xf numFmtId="0" fontId="24" fillId="0" borderId="6" xfId="2" applyFont="1" applyFill="1" applyBorder="1" applyAlignment="1">
      <alignment horizontal="left" vertical="center"/>
    </xf>
    <xf numFmtId="0" fontId="24" fillId="0" borderId="7" xfId="2" applyFont="1" applyFill="1" applyBorder="1" applyAlignment="1">
      <alignment horizontal="left" vertical="center"/>
    </xf>
    <xf numFmtId="0" fontId="24" fillId="2" borderId="2" xfId="2" applyFont="1" applyFill="1" applyBorder="1" applyAlignment="1">
      <alignment horizontal="center" vertical="center" wrapText="1"/>
    </xf>
    <xf numFmtId="0" fontId="24" fillId="2" borderId="3" xfId="2" applyFont="1" applyFill="1" applyBorder="1" applyAlignment="1">
      <alignment horizontal="center" vertical="center" wrapText="1"/>
    </xf>
    <xf numFmtId="0" fontId="0" fillId="0" borderId="7" xfId="0" applyBorder="1" applyAlignment="1">
      <alignment vertical="center"/>
    </xf>
  </cellXfs>
  <cellStyles count="8">
    <cellStyle name="ハイパーリンク" xfId="6" builtinId="8"/>
    <cellStyle name="桁区切り" xfId="1" builtinId="6"/>
    <cellStyle name="桁区切り 2" xfId="3"/>
    <cellStyle name="桁区切り 3" xfId="5"/>
    <cellStyle name="標準" xfId="0" builtinId="0"/>
    <cellStyle name="標準 2" xfId="2"/>
    <cellStyle name="標準 3" xfId="4"/>
    <cellStyle name="標準 4" xfId="7"/>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6</xdr:col>
      <xdr:colOff>320040</xdr:colOff>
      <xdr:row>1</xdr:row>
      <xdr:rowOff>99060</xdr:rowOff>
    </xdr:from>
    <xdr:to>
      <xdr:col>9</xdr:col>
      <xdr:colOff>655320</xdr:colOff>
      <xdr:row>2</xdr:row>
      <xdr:rowOff>358140</xdr:rowOff>
    </xdr:to>
    <xdr:sp macro="" textlink="">
      <xdr:nvSpPr>
        <xdr:cNvPr id="2" name="正方形/長方形 1"/>
        <xdr:cNvSpPr/>
      </xdr:nvSpPr>
      <xdr:spPr>
        <a:xfrm>
          <a:off x="9511665" y="584835"/>
          <a:ext cx="2392680" cy="55435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このシートは入力シートです。</a:t>
          </a:r>
          <a:endParaRPr kumimoji="1" lang="en-US" altLang="ja-JP" sz="1400">
            <a:solidFill>
              <a:srgbClr val="FF0000"/>
            </a:solidFill>
          </a:endParaRPr>
        </a:p>
        <a:p>
          <a:pPr algn="l"/>
          <a:r>
            <a:rPr kumimoji="1" lang="ja-JP" altLang="en-US" sz="1400">
              <a:solidFill>
                <a:srgbClr val="FF0000"/>
              </a:solidFill>
            </a:rPr>
            <a:t>ご提出の必要はありません。</a:t>
          </a:r>
        </a:p>
      </xdr:txBody>
    </xdr:sp>
    <xdr:clientData/>
  </xdr:twoCellAnchor>
  <xdr:twoCellAnchor>
    <xdr:from>
      <xdr:col>0</xdr:col>
      <xdr:colOff>0</xdr:colOff>
      <xdr:row>0</xdr:row>
      <xdr:rowOff>95250</xdr:rowOff>
    </xdr:from>
    <xdr:to>
      <xdr:col>5</xdr:col>
      <xdr:colOff>1424940</xdr:colOff>
      <xdr:row>0</xdr:row>
      <xdr:rowOff>415290</xdr:rowOff>
    </xdr:to>
    <xdr:sp macro="" textlink="">
      <xdr:nvSpPr>
        <xdr:cNvPr id="4" name="正方形/長方形 3"/>
        <xdr:cNvSpPr/>
      </xdr:nvSpPr>
      <xdr:spPr>
        <a:xfrm>
          <a:off x="0" y="95250"/>
          <a:ext cx="8568690" cy="3200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val="FF0000"/>
              </a:solidFill>
            </a:rPr>
            <a:t>基礎情報入力シート →個人防護具計算シート→ 別紙 → 確認書等 の順に入力のほどよろしくお願いいたします。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429184</xdr:colOff>
      <xdr:row>14</xdr:row>
      <xdr:rowOff>268461</xdr:rowOff>
    </xdr:from>
    <xdr:to>
      <xdr:col>15</xdr:col>
      <xdr:colOff>680195</xdr:colOff>
      <xdr:row>33</xdr:row>
      <xdr:rowOff>204107</xdr:rowOff>
    </xdr:to>
    <xdr:sp macro="" textlink="">
      <xdr:nvSpPr>
        <xdr:cNvPr id="2" name="テキスト ボックス 1"/>
        <xdr:cNvSpPr txBox="1"/>
      </xdr:nvSpPr>
      <xdr:spPr>
        <a:xfrm>
          <a:off x="11709505" y="3506961"/>
          <a:ext cx="6115690" cy="4698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補足</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　員数</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・１日あたりの医療従事者数</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：当該事業で新型コロナウィルス感染症患者に対応する医療従事者の１日あたりの人数　</a:t>
          </a:r>
          <a:r>
            <a:rPr kumimoji="1" lang="en-US" altLang="ja-JP" sz="1100" b="0" i="0" u="none" strike="noStrike" kern="0" cap="none" spc="0" normalizeH="0" baseline="0" noProof="0">
              <a:ln>
                <a:noFill/>
              </a:ln>
              <a:solidFill>
                <a:prstClr val="black"/>
              </a:solidFill>
              <a:effectLst/>
              <a:uLnTx/>
              <a:uFillTx/>
              <a:latin typeface="+mn-lt"/>
              <a:ea typeface="+mn-ea"/>
              <a:cs typeface="+mn-cs"/>
            </a:rPr>
            <a:t>ex</a:t>
          </a:r>
          <a:r>
            <a:rPr kumimoji="1" lang="ja-JP" altLang="en-US" sz="1100" b="0" i="0" u="none" strike="noStrike" kern="0" cap="none" spc="0" normalizeH="0" baseline="0" noProof="0">
              <a:ln>
                <a:noFill/>
              </a:ln>
              <a:solidFill>
                <a:prstClr val="black"/>
              </a:solidFill>
              <a:effectLst/>
              <a:uLnTx/>
              <a:uFillTx/>
              <a:latin typeface="+mn-lt"/>
              <a:ea typeface="+mn-ea"/>
              <a:cs typeface="+mn-cs"/>
            </a:rPr>
            <a:t>医師１人と看護師２名で対応する場合→３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・日数（</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：各申請事業において個人防護具を着用する日数を記入してください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令和５年</a:t>
          </a:r>
          <a:r>
            <a:rPr kumimoji="1" lang="en-US" altLang="ja-JP" sz="1100" b="0" i="0" u="none" strike="noStrike" kern="0" cap="none" spc="0" normalizeH="0" baseline="0" noProof="0">
              <a:ln>
                <a:noFill/>
              </a:ln>
              <a:solidFill>
                <a:prstClr val="black"/>
              </a:solidFill>
              <a:effectLst/>
              <a:uLnTx/>
              <a:uFillTx/>
              <a:latin typeface="+mn-lt"/>
              <a:ea typeface="+mn-ea"/>
              <a:cs typeface="+mn-cs"/>
            </a:rPr>
            <a:t>10 </a:t>
          </a:r>
          <a:r>
            <a:rPr kumimoji="1" lang="ja-JP" altLang="en-US" sz="1100" b="0" i="0" u="none" strike="noStrike" kern="0" cap="none" spc="0" normalizeH="0" baseline="0" noProof="0">
              <a:ln>
                <a:noFill/>
              </a:ln>
              <a:solidFill>
                <a:prstClr val="black"/>
              </a:solidFill>
              <a:effectLst/>
              <a:uLnTx/>
              <a:uFillTx/>
              <a:latin typeface="+mn-lt"/>
              <a:ea typeface="+mn-ea"/>
              <a:cs typeface="+mn-cs"/>
            </a:rPr>
            <a:t>月１日～令和</a:t>
          </a:r>
          <a:r>
            <a:rPr kumimoji="1" lang="en-US" altLang="ja-JP" sz="1100" b="0" i="0" u="none" strike="noStrike" kern="0" cap="none" spc="0" normalizeH="0" baseline="0" noProof="0">
              <a:ln>
                <a:noFill/>
              </a:ln>
              <a:solidFill>
                <a:prstClr val="black"/>
              </a:solidFill>
              <a:effectLst/>
              <a:uLnTx/>
              <a:uFillTx/>
              <a:latin typeface="+mn-lt"/>
              <a:ea typeface="+mn-ea"/>
              <a:cs typeface="+mn-cs"/>
            </a:rPr>
            <a:t>6 </a:t>
          </a:r>
          <a:r>
            <a:rPr kumimoji="1" lang="ja-JP" altLang="en-US" sz="1100" b="0" i="0" u="none" strike="noStrike" kern="0" cap="none" spc="0" normalizeH="0" baseline="0" noProof="0">
              <a:ln>
                <a:noFill/>
              </a:ln>
              <a:solidFill>
                <a:prstClr val="black"/>
              </a:solidFill>
              <a:effectLst/>
              <a:uLnTx/>
              <a:uFillTx/>
              <a:latin typeface="+mn-lt"/>
              <a:ea typeface="+mn-ea"/>
              <a:cs typeface="+mn-cs"/>
            </a:rPr>
            <a:t>年</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月</a:t>
          </a: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en-US" sz="1100" b="0" i="0" u="none" strike="noStrike" kern="0" cap="none" spc="0" normalizeH="0" baseline="0" noProof="0">
              <a:ln>
                <a:noFill/>
              </a:ln>
              <a:solidFill>
                <a:prstClr val="black"/>
              </a:solidFill>
              <a:effectLst/>
              <a:uLnTx/>
              <a:uFillTx/>
              <a:latin typeface="+mn-lt"/>
              <a:ea typeface="+mn-ea"/>
              <a:cs typeface="+mn-cs"/>
            </a:rPr>
            <a:t>日の</a:t>
          </a:r>
          <a:r>
            <a:rPr kumimoji="1" lang="en-US" altLang="ja-JP" sz="1100" b="0" i="0" u="none" strike="noStrike" kern="0" cap="none" spc="0" normalizeH="0" baseline="0" noProof="0">
              <a:ln>
                <a:noFill/>
              </a:ln>
              <a:solidFill>
                <a:prstClr val="black"/>
              </a:solidFill>
              <a:effectLst/>
              <a:uLnTx/>
              <a:uFillTx/>
              <a:latin typeface="+mn-lt"/>
              <a:ea typeface="+mn-ea"/>
              <a:cs typeface="+mn-cs"/>
            </a:rPr>
            <a:t>183</a:t>
          </a:r>
          <a:r>
            <a:rPr kumimoji="1" lang="ja-JP" altLang="en-US" sz="1100" b="0" i="0" u="none" strike="noStrike" kern="0" cap="none" spc="0" normalizeH="0" baseline="0" noProof="0">
              <a:ln>
                <a:noFill/>
              </a:ln>
              <a:solidFill>
                <a:prstClr val="black"/>
              </a:solidFill>
              <a:effectLst/>
              <a:uLnTx/>
              <a:uFillTx/>
              <a:latin typeface="+mn-lt"/>
              <a:ea typeface="+mn-ea"/>
              <a:cs typeface="+mn-cs"/>
            </a:rPr>
            <a:t>日が上限です。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補助対象期間は要綱のとおり感染拡大期の「段階１」～「段階３」の期間に限られますが、申請段階では想定し得る最大日数での申請が可能です。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２　申請する個人防護具の明細</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・個人防護具とは、マスク、ゴーグル、ガウン、グローブ、フェイスシールド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・該当する品目のみご記入ください。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・単価（</a:t>
          </a:r>
          <a:r>
            <a:rPr kumimoji="1" lang="en-US" altLang="ja-JP" sz="1100" b="0" i="0" u="none" strike="noStrike" kern="0" cap="none" spc="0" normalizeH="0" baseline="0" noProof="0">
              <a:ln>
                <a:noFill/>
              </a:ln>
              <a:solidFill>
                <a:prstClr val="black"/>
              </a:solidFill>
              <a:effectLst/>
              <a:uLnTx/>
              <a:uFillTx/>
              <a:latin typeface="+mn-lt"/>
              <a:ea typeface="+mn-ea"/>
              <a:cs typeface="+mn-cs"/>
            </a:rPr>
            <a:t>G</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）について、マスクであれば</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枚単位の金額がわかるようにしてください。例）</a:t>
          </a:r>
          <a:r>
            <a:rPr kumimoji="1" lang="en-US" altLang="ja-JP" sz="1100" b="0" i="0" u="none" strike="noStrike" kern="0" cap="none" spc="0" normalizeH="0" baseline="0" noProof="0">
              <a:ln>
                <a:noFill/>
              </a:ln>
              <a:solidFill>
                <a:prstClr val="black"/>
              </a:solidFill>
              <a:effectLst/>
              <a:uLnTx/>
              <a:uFillTx/>
              <a:latin typeface="+mn-lt"/>
              <a:ea typeface="+mn-ea"/>
              <a:cs typeface="+mn-cs"/>
            </a:rPr>
            <a:t>600</a:t>
          </a:r>
          <a:r>
            <a:rPr kumimoji="1" lang="ja-JP" altLang="en-US" sz="1100" b="0" i="0" u="none" strike="noStrike" kern="0" cap="none" spc="0" normalizeH="0" baseline="0" noProof="0">
              <a:ln>
                <a:noFill/>
              </a:ln>
              <a:solidFill>
                <a:prstClr val="black"/>
              </a:solidFill>
              <a:effectLst/>
              <a:uLnTx/>
              <a:uFillTx/>
              <a:latin typeface="+mn-lt"/>
              <a:ea typeface="+mn-ea"/>
              <a:cs typeface="+mn-cs"/>
            </a:rPr>
            <a:t>円で</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en-US" sz="1100" b="0" i="0" u="none" strike="noStrike" kern="0" cap="none" spc="0" normalizeH="0" baseline="0" noProof="0">
              <a:ln>
                <a:noFill/>
              </a:ln>
              <a:solidFill>
                <a:prstClr val="black"/>
              </a:solidFill>
              <a:effectLst/>
              <a:uLnTx/>
              <a:uFillTx/>
              <a:latin typeface="+mn-lt"/>
              <a:ea typeface="+mn-ea"/>
              <a:cs typeface="+mn-cs"/>
            </a:rPr>
            <a:t>枚入りの個人防護具を購入した場合は、購入金額（</a:t>
          </a:r>
          <a:r>
            <a:rPr kumimoji="1" lang="en-US" altLang="ja-JP" sz="1100" b="0" i="0" u="none" strike="noStrike" kern="0" cap="none" spc="0" normalizeH="0" baseline="0" noProof="0">
              <a:ln>
                <a:noFill/>
              </a:ln>
              <a:solidFill>
                <a:prstClr val="black"/>
              </a:solidFill>
              <a:effectLst/>
              <a:uLnTx/>
              <a:uFillTx/>
              <a:latin typeface="+mn-lt"/>
              <a:ea typeface="+mn-ea"/>
              <a:cs typeface="+mn-cs"/>
            </a:rPr>
            <a:t>F</a:t>
          </a:r>
          <a:r>
            <a:rPr kumimoji="1" lang="ja-JP" altLang="en-US" sz="1100" b="0" i="0" u="none" strike="noStrike" kern="0" cap="none" spc="0" normalizeH="0" baseline="0" noProof="0">
              <a:ln>
                <a:noFill/>
              </a:ln>
              <a:solidFill>
                <a:prstClr val="black"/>
              </a:solidFill>
              <a:effectLst/>
              <a:uLnTx/>
              <a:uFillTx/>
              <a:latin typeface="+mn-lt"/>
              <a:ea typeface="+mn-ea"/>
              <a:cs typeface="+mn-cs"/>
            </a:rPr>
            <a:t>）に</a:t>
          </a:r>
          <a:r>
            <a:rPr kumimoji="1" lang="en-US" altLang="ja-JP" sz="1100" b="0" i="0" u="none" strike="noStrike" kern="0" cap="none" spc="0" normalizeH="0" baseline="0" noProof="0">
              <a:ln>
                <a:noFill/>
              </a:ln>
              <a:solidFill>
                <a:prstClr val="black"/>
              </a:solidFill>
              <a:effectLst/>
              <a:uLnTx/>
              <a:uFillTx/>
              <a:latin typeface="+mn-lt"/>
              <a:ea typeface="+mn-ea"/>
              <a:cs typeface="+mn-cs"/>
            </a:rPr>
            <a:t>600</a:t>
          </a:r>
          <a:r>
            <a:rPr kumimoji="1" lang="ja-JP" altLang="en-US" sz="1100" b="0" i="0" u="none" strike="noStrike" kern="0" cap="none" spc="0" normalizeH="0" baseline="0" noProof="0">
              <a:ln>
                <a:noFill/>
              </a:ln>
              <a:solidFill>
                <a:prstClr val="black"/>
              </a:solidFill>
              <a:effectLst/>
              <a:uLnTx/>
              <a:uFillTx/>
              <a:latin typeface="+mn-lt"/>
              <a:ea typeface="+mn-ea"/>
              <a:cs typeface="+mn-cs"/>
            </a:rPr>
            <a:t>、枚数（</a:t>
          </a:r>
          <a:r>
            <a:rPr kumimoji="1" lang="en-US" altLang="ja-JP" sz="1100" b="0" i="0" u="none" strike="noStrike" kern="0" cap="none" spc="0" normalizeH="0" baseline="0" noProof="0">
              <a:ln>
                <a:noFill/>
              </a:ln>
              <a:solidFill>
                <a:prstClr val="black"/>
              </a:solidFill>
              <a:effectLst/>
              <a:uLnTx/>
              <a:uFillTx/>
              <a:latin typeface="+mn-lt"/>
              <a:ea typeface="+mn-ea"/>
              <a:cs typeface="+mn-cs"/>
            </a:rPr>
            <a:t>G</a:t>
          </a:r>
          <a:r>
            <a:rPr kumimoji="1" lang="ja-JP" altLang="en-US" sz="1100" b="0" i="0" u="none" strike="noStrike" kern="0" cap="none" spc="0" normalizeH="0" baseline="0" noProof="0">
              <a:ln>
                <a:noFill/>
              </a:ln>
              <a:solidFill>
                <a:prstClr val="black"/>
              </a:solidFill>
              <a:effectLst/>
              <a:uLnTx/>
              <a:uFillTx/>
              <a:latin typeface="+mn-lt"/>
              <a:ea typeface="+mn-ea"/>
              <a:cs typeface="+mn-cs"/>
            </a:rPr>
            <a:t>）に</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en-US" sz="1100" b="0" i="0" u="none" strike="noStrike" kern="0" cap="none" spc="0" normalizeH="0" baseline="0" noProof="0">
              <a:ln>
                <a:noFill/>
              </a:ln>
              <a:solidFill>
                <a:prstClr val="black"/>
              </a:solidFill>
              <a:effectLst/>
              <a:uLnTx/>
              <a:uFillTx/>
              <a:latin typeface="+mn-lt"/>
              <a:ea typeface="+mn-ea"/>
              <a:cs typeface="+mn-cs"/>
            </a:rPr>
            <a:t>を入力してください。単価が自動で算出されます。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　一人一日あたり使用数</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・新型コロナウイルスが感染症法上の</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en-US" sz="1100" b="0" i="0" u="none" strike="noStrike" kern="0" cap="none" spc="0" normalizeH="0" baseline="0" noProof="0">
              <a:ln>
                <a:noFill/>
              </a:ln>
              <a:solidFill>
                <a:prstClr val="black"/>
              </a:solidFill>
              <a:effectLst/>
              <a:uLnTx/>
              <a:uFillTx/>
              <a:latin typeface="+mn-lt"/>
              <a:ea typeface="+mn-ea"/>
              <a:cs typeface="+mn-cs"/>
            </a:rPr>
            <a:t>類に移行したことに伴う厚生労働省発出のリーフレットに沿いつつ、効率性も考慮した対応としてください。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か月に一度取り替えるような場合は</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日当たりの使用数は</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１の</a:t>
          </a:r>
          <a:r>
            <a:rPr kumimoji="1" lang="en-US" altLang="ja-JP" sz="1100" b="0" i="0" u="none" strike="noStrike" kern="0" cap="none" spc="0" normalizeH="0" baseline="0" noProof="0">
              <a:ln>
                <a:noFill/>
              </a:ln>
              <a:solidFill>
                <a:prstClr val="black"/>
              </a:solidFill>
              <a:effectLst/>
              <a:uLnTx/>
              <a:uFillTx/>
              <a:latin typeface="+mn-lt"/>
              <a:ea typeface="+mn-ea"/>
              <a:cs typeface="+mn-cs"/>
            </a:rPr>
            <a:t>0.0</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を入力して下さい。</a:t>
          </a:r>
        </a:p>
        <a:p>
          <a:endParaRPr kumimoji="1" lang="ja-JP" altLang="en-US" sz="1100"/>
        </a:p>
      </xdr:txBody>
    </xdr:sp>
    <xdr:clientData/>
  </xdr:twoCellAnchor>
  <xdr:twoCellAnchor>
    <xdr:from>
      <xdr:col>7</xdr:col>
      <xdr:colOff>0</xdr:colOff>
      <xdr:row>5</xdr:row>
      <xdr:rowOff>0</xdr:rowOff>
    </xdr:from>
    <xdr:to>
      <xdr:col>12</xdr:col>
      <xdr:colOff>367393</xdr:colOff>
      <xdr:row>11</xdr:row>
      <xdr:rowOff>122465</xdr:rowOff>
    </xdr:to>
    <xdr:sp macro="" textlink="">
      <xdr:nvSpPr>
        <xdr:cNvPr id="3" name="正方形/長方形 2"/>
        <xdr:cNvSpPr/>
      </xdr:nvSpPr>
      <xdr:spPr>
        <a:xfrm>
          <a:off x="11770179" y="1143000"/>
          <a:ext cx="3701143" cy="140153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個人防護具を申請された医療機関は入力の必要があります。</a:t>
          </a:r>
          <a:endParaRPr kumimoji="1" lang="en-US" altLang="ja-JP" sz="1800">
            <a:solidFill>
              <a:srgbClr val="FF0000"/>
            </a:solidFill>
          </a:endParaRPr>
        </a:p>
        <a:p>
          <a:pPr algn="l"/>
          <a:r>
            <a:rPr kumimoji="1" lang="ja-JP" altLang="en-US" sz="1800">
              <a:solidFill>
                <a:srgbClr val="FF0000"/>
              </a:solidFill>
            </a:rPr>
            <a:t>（個人防護具を申請していない場合は入力不要）</a:t>
          </a:r>
          <a:endParaRPr kumimoji="1" lang="en-US" altLang="ja-JP" sz="18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66674</xdr:colOff>
      <xdr:row>15</xdr:row>
      <xdr:rowOff>95250</xdr:rowOff>
    </xdr:from>
    <xdr:to>
      <xdr:col>27</xdr:col>
      <xdr:colOff>127000</xdr:colOff>
      <xdr:row>21</xdr:row>
      <xdr:rowOff>161290</xdr:rowOff>
    </xdr:to>
    <xdr:sp macro="" textlink="">
      <xdr:nvSpPr>
        <xdr:cNvPr id="2" name="テキスト ボックス 1"/>
        <xdr:cNvSpPr txBox="1"/>
      </xdr:nvSpPr>
      <xdr:spPr>
        <a:xfrm>
          <a:off x="606424" y="4587875"/>
          <a:ext cx="6807201" cy="1113790"/>
        </a:xfrm>
        <a:prstGeom prst="rect">
          <a:avLst/>
        </a:prstGeom>
        <a:solidFill>
          <a:schemeClr val="accent1">
            <a:lumMod val="20000"/>
            <a:lumOff val="80000"/>
          </a:schemeClr>
        </a:solidFill>
        <a:ln w="190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100" kern="100">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100" kern="100">
            <a:effectLst/>
            <a:ea typeface="ＭＳ ゴシック" panose="020B0609070205080204" pitchFamily="49" charset="-128"/>
            <a:cs typeface="Times New Roman" panose="02020603050405020304" pitchFamily="18" charset="0"/>
          </a:endParaRPr>
        </a:p>
      </xdr:txBody>
    </xdr:sp>
    <xdr:clientData/>
  </xdr:twoCellAnchor>
  <xdr:twoCellAnchor>
    <xdr:from>
      <xdr:col>2</xdr:col>
      <xdr:colOff>57150</xdr:colOff>
      <xdr:row>28</xdr:row>
      <xdr:rowOff>19050</xdr:rowOff>
    </xdr:from>
    <xdr:to>
      <xdr:col>27</xdr:col>
      <xdr:colOff>127000</xdr:colOff>
      <xdr:row>34</xdr:row>
      <xdr:rowOff>85090</xdr:rowOff>
    </xdr:to>
    <xdr:sp macro="" textlink="">
      <xdr:nvSpPr>
        <xdr:cNvPr id="4" name="テキスト ボックス 3"/>
        <xdr:cNvSpPr txBox="1"/>
      </xdr:nvSpPr>
      <xdr:spPr>
        <a:xfrm>
          <a:off x="596900" y="6829425"/>
          <a:ext cx="6816725" cy="1113790"/>
        </a:xfrm>
        <a:prstGeom prst="rect">
          <a:avLst/>
        </a:prstGeom>
        <a:solidFill>
          <a:schemeClr val="accent1">
            <a:lumMod val="20000"/>
            <a:lumOff val="80000"/>
          </a:schemeClr>
        </a:solidFill>
        <a:ln w="190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100" kern="100">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13</xdr:col>
      <xdr:colOff>152400</xdr:colOff>
      <xdr:row>45</xdr:row>
      <xdr:rowOff>142875</xdr:rowOff>
    </xdr:from>
    <xdr:to>
      <xdr:col>15</xdr:col>
      <xdr:colOff>186690</xdr:colOff>
      <xdr:row>46</xdr:row>
      <xdr:rowOff>229870</xdr:rowOff>
    </xdr:to>
    <xdr:sp macro="" textlink="">
      <xdr:nvSpPr>
        <xdr:cNvPr id="6" name="右矢印 5"/>
        <xdr:cNvSpPr/>
      </xdr:nvSpPr>
      <xdr:spPr>
        <a:xfrm>
          <a:off x="3467100" y="10448925"/>
          <a:ext cx="586740" cy="429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31</xdr:col>
      <xdr:colOff>0</xdr:colOff>
      <xdr:row>3</xdr:row>
      <xdr:rowOff>0</xdr:rowOff>
    </xdr:from>
    <xdr:to>
      <xdr:col>54</xdr:col>
      <xdr:colOff>190500</xdr:colOff>
      <xdr:row>6</xdr:row>
      <xdr:rowOff>19050</xdr:rowOff>
    </xdr:to>
    <xdr:sp macro="" textlink="">
      <xdr:nvSpPr>
        <xdr:cNvPr id="7" name="正方形/長方形 6"/>
        <xdr:cNvSpPr/>
      </xdr:nvSpPr>
      <xdr:spPr>
        <a:xfrm>
          <a:off x="8562975" y="609600"/>
          <a:ext cx="6543675" cy="10572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rgbClr val="FF0000"/>
              </a:solidFill>
              <a:effectLst/>
              <a:latin typeface="+mn-lt"/>
              <a:ea typeface="+mn-ea"/>
              <a:cs typeface="+mn-cs"/>
            </a:rPr>
            <a:t>（確認書の提出が必要な医療機関</a:t>
          </a:r>
          <a:r>
            <a:rPr lang="en-US" altLang="ja-JP" sz="1100">
              <a:solidFill>
                <a:srgbClr val="FF0000"/>
              </a:solidFill>
              <a:effectLst/>
              <a:latin typeface="+mn-lt"/>
              <a:ea typeface="+mn-ea"/>
              <a:cs typeface="+mn-cs"/>
            </a:rPr>
            <a:t>)</a:t>
          </a:r>
          <a:endParaRPr lang="ja-JP" altLang="ja-JP" sz="1100">
            <a:solidFill>
              <a:srgbClr val="FF0000"/>
            </a:solidFill>
            <a:effectLst/>
            <a:latin typeface="+mn-lt"/>
            <a:ea typeface="+mn-ea"/>
            <a:cs typeface="+mn-cs"/>
          </a:endParaRPr>
        </a:p>
        <a:p>
          <a:pPr lvl="0"/>
          <a:r>
            <a:rPr lang="ja-JP" altLang="ja-JP" sz="1100">
              <a:solidFill>
                <a:srgbClr val="FF0000"/>
              </a:solidFill>
              <a:effectLst/>
              <a:latin typeface="+mn-lt"/>
              <a:ea typeface="+mn-ea"/>
              <a:cs typeface="+mn-cs"/>
            </a:rPr>
            <a:t>今回対象期間（令和５年</a:t>
          </a:r>
          <a:r>
            <a:rPr lang="en-US" altLang="ja-JP" sz="1100">
              <a:solidFill>
                <a:srgbClr val="FF0000"/>
              </a:solidFill>
              <a:effectLst/>
              <a:latin typeface="+mn-lt"/>
              <a:ea typeface="+mn-ea"/>
              <a:cs typeface="+mn-cs"/>
            </a:rPr>
            <a:t>10</a:t>
          </a:r>
          <a:r>
            <a:rPr lang="ja-JP" altLang="ja-JP" sz="1100">
              <a:solidFill>
                <a:srgbClr val="FF0000"/>
              </a:solidFill>
              <a:effectLst/>
              <a:latin typeface="+mn-lt"/>
              <a:ea typeface="+mn-ea"/>
              <a:cs typeface="+mn-cs"/>
            </a:rPr>
            <a:t>月１日から令和</a:t>
          </a:r>
          <a:r>
            <a:rPr lang="en-US" altLang="ja-JP" sz="1100">
              <a:solidFill>
                <a:srgbClr val="FF0000"/>
              </a:solidFill>
              <a:effectLst/>
              <a:latin typeface="+mn-lt"/>
              <a:ea typeface="+mn-ea"/>
              <a:cs typeface="+mn-cs"/>
            </a:rPr>
            <a:t>6</a:t>
          </a:r>
          <a:r>
            <a:rPr lang="ja-JP" altLang="ja-JP" sz="1100">
              <a:solidFill>
                <a:srgbClr val="FF0000"/>
              </a:solidFill>
              <a:effectLst/>
              <a:latin typeface="+mn-lt"/>
              <a:ea typeface="+mn-ea"/>
              <a:cs typeface="+mn-cs"/>
            </a:rPr>
            <a:t>年</a:t>
          </a:r>
          <a:r>
            <a:rPr lang="en-US" altLang="ja-JP" sz="1100">
              <a:solidFill>
                <a:srgbClr val="FF0000"/>
              </a:solidFill>
              <a:effectLst/>
              <a:latin typeface="+mn-lt"/>
              <a:ea typeface="+mn-ea"/>
              <a:cs typeface="+mn-cs"/>
            </a:rPr>
            <a:t>3</a:t>
          </a:r>
          <a:r>
            <a:rPr lang="ja-JP" altLang="ja-JP" sz="1100">
              <a:solidFill>
                <a:srgbClr val="FF0000"/>
              </a:solidFill>
              <a:effectLst/>
              <a:latin typeface="+mn-lt"/>
              <a:ea typeface="+mn-ea"/>
              <a:cs typeface="+mn-cs"/>
            </a:rPr>
            <a:t>月</a:t>
          </a:r>
          <a:r>
            <a:rPr lang="en-US" altLang="ja-JP" sz="1100">
              <a:solidFill>
                <a:srgbClr val="FF0000"/>
              </a:solidFill>
              <a:effectLst/>
              <a:latin typeface="+mn-lt"/>
              <a:ea typeface="+mn-ea"/>
              <a:cs typeface="+mn-cs"/>
            </a:rPr>
            <a:t>31</a:t>
          </a:r>
          <a:r>
            <a:rPr lang="ja-JP" altLang="ja-JP" sz="1100">
              <a:solidFill>
                <a:srgbClr val="FF0000"/>
              </a:solidFill>
              <a:effectLst/>
              <a:latin typeface="+mn-lt"/>
              <a:ea typeface="+mn-ea"/>
              <a:cs typeface="+mn-cs"/>
            </a:rPr>
            <a:t>日）以前に当補助金事業を実施している。</a:t>
          </a:r>
        </a:p>
        <a:p>
          <a:pPr lvl="0"/>
          <a:r>
            <a:rPr lang="ja-JP" altLang="ja-JP" sz="1100">
              <a:solidFill>
                <a:srgbClr val="FF0000"/>
              </a:solidFill>
              <a:effectLst/>
              <a:latin typeface="+mn-lt"/>
              <a:ea typeface="+mn-ea"/>
              <a:cs typeface="+mn-cs"/>
            </a:rPr>
            <a:t>令和５年９月</a:t>
          </a:r>
          <a:r>
            <a:rPr lang="en-US" altLang="ja-JP" sz="1100">
              <a:solidFill>
                <a:srgbClr val="FF0000"/>
              </a:solidFill>
              <a:effectLst/>
              <a:latin typeface="+mn-lt"/>
              <a:ea typeface="+mn-ea"/>
              <a:cs typeface="+mn-cs"/>
            </a:rPr>
            <a:t>30</a:t>
          </a:r>
          <a:r>
            <a:rPr lang="ja-JP" altLang="ja-JP" sz="1100">
              <a:solidFill>
                <a:srgbClr val="FF0000"/>
              </a:solidFill>
              <a:effectLst/>
              <a:latin typeface="+mn-lt"/>
              <a:ea typeface="+mn-ea"/>
              <a:cs typeface="+mn-cs"/>
            </a:rPr>
            <a:t>日までに当補助金の補助実績がない。</a:t>
          </a:r>
        </a:p>
        <a:p>
          <a:pPr lvl="0"/>
          <a:r>
            <a:rPr lang="ja-JP" altLang="ja-JP" sz="1100">
              <a:solidFill>
                <a:srgbClr val="FF0000"/>
              </a:solidFill>
              <a:effectLst/>
              <a:latin typeface="+mn-lt"/>
              <a:ea typeface="+mn-ea"/>
              <a:cs typeface="+mn-cs"/>
            </a:rPr>
            <a:t>個人防護具以外の補助品目を申請する。</a:t>
          </a:r>
        </a:p>
        <a:p>
          <a:r>
            <a:rPr lang="ja-JP" altLang="ja-JP" sz="1100">
              <a:solidFill>
                <a:srgbClr val="FF0000"/>
              </a:solidFill>
              <a:effectLst/>
              <a:latin typeface="+mn-lt"/>
              <a:ea typeface="+mn-ea"/>
              <a:cs typeface="+mn-cs"/>
            </a:rPr>
            <a:t>上記</a:t>
          </a:r>
          <a:r>
            <a:rPr lang="en-US" altLang="ja-JP" sz="1100">
              <a:solidFill>
                <a:srgbClr val="FF0000"/>
              </a:solidFill>
              <a:effectLst/>
              <a:latin typeface="+mn-lt"/>
              <a:ea typeface="+mn-ea"/>
              <a:cs typeface="+mn-cs"/>
            </a:rPr>
            <a:t>3</a:t>
          </a:r>
          <a:r>
            <a:rPr lang="ja-JP" altLang="ja-JP" sz="1100">
              <a:solidFill>
                <a:srgbClr val="FF0000"/>
              </a:solidFill>
              <a:effectLst/>
              <a:latin typeface="+mn-lt"/>
              <a:ea typeface="+mn-ea"/>
              <a:cs typeface="+mn-cs"/>
            </a:rPr>
            <a:t>つの条件に該当する場合は確認書の提出が必要です。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66674</xdr:colOff>
      <xdr:row>16</xdr:row>
      <xdr:rowOff>95250</xdr:rowOff>
    </xdr:from>
    <xdr:to>
      <xdr:col>27</xdr:col>
      <xdr:colOff>127000</xdr:colOff>
      <xdr:row>22</xdr:row>
      <xdr:rowOff>161290</xdr:rowOff>
    </xdr:to>
    <xdr:sp macro="" textlink="">
      <xdr:nvSpPr>
        <xdr:cNvPr id="2" name="テキスト ボックス 1"/>
        <xdr:cNvSpPr txBox="1"/>
      </xdr:nvSpPr>
      <xdr:spPr>
        <a:xfrm>
          <a:off x="619124" y="4676775"/>
          <a:ext cx="6965951" cy="1151890"/>
        </a:xfrm>
        <a:prstGeom prst="rect">
          <a:avLst/>
        </a:prstGeom>
        <a:solidFill>
          <a:schemeClr val="accent1">
            <a:lumMod val="20000"/>
            <a:lumOff val="80000"/>
          </a:schemeClr>
        </a:solidFill>
        <a:ln w="190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100" kern="100">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100" kern="100">
            <a:effectLst/>
            <a:ea typeface="ＭＳ ゴシック" panose="020B0609070205080204" pitchFamily="49" charset="-128"/>
            <a:cs typeface="Times New Roman" panose="02020603050405020304" pitchFamily="18" charset="0"/>
          </a:endParaRPr>
        </a:p>
      </xdr:txBody>
    </xdr:sp>
    <xdr:clientData/>
  </xdr:twoCellAnchor>
  <xdr:twoCellAnchor>
    <xdr:from>
      <xdr:col>2</xdr:col>
      <xdr:colOff>57150</xdr:colOff>
      <xdr:row>29</xdr:row>
      <xdr:rowOff>19050</xdr:rowOff>
    </xdr:from>
    <xdr:to>
      <xdr:col>27</xdr:col>
      <xdr:colOff>127000</xdr:colOff>
      <xdr:row>35</xdr:row>
      <xdr:rowOff>85090</xdr:rowOff>
    </xdr:to>
    <xdr:sp macro="" textlink="">
      <xdr:nvSpPr>
        <xdr:cNvPr id="3" name="テキスト ボックス 2"/>
        <xdr:cNvSpPr txBox="1"/>
      </xdr:nvSpPr>
      <xdr:spPr>
        <a:xfrm>
          <a:off x="609600" y="6991350"/>
          <a:ext cx="6975475" cy="1151890"/>
        </a:xfrm>
        <a:prstGeom prst="rect">
          <a:avLst/>
        </a:prstGeom>
        <a:solidFill>
          <a:schemeClr val="accent1">
            <a:lumMod val="20000"/>
            <a:lumOff val="80000"/>
          </a:schemeClr>
        </a:solidFill>
        <a:ln w="190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100" kern="100">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13</xdr:col>
      <xdr:colOff>152400</xdr:colOff>
      <xdr:row>46</xdr:row>
      <xdr:rowOff>142875</xdr:rowOff>
    </xdr:from>
    <xdr:to>
      <xdr:col>15</xdr:col>
      <xdr:colOff>186690</xdr:colOff>
      <xdr:row>47</xdr:row>
      <xdr:rowOff>229870</xdr:rowOff>
    </xdr:to>
    <xdr:sp macro="" textlink="">
      <xdr:nvSpPr>
        <xdr:cNvPr id="4" name="右矢印 3"/>
        <xdr:cNvSpPr/>
      </xdr:nvSpPr>
      <xdr:spPr>
        <a:xfrm>
          <a:off x="3743325" y="10448925"/>
          <a:ext cx="586740" cy="4298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30</xdr:col>
      <xdr:colOff>190499</xdr:colOff>
      <xdr:row>3</xdr:row>
      <xdr:rowOff>28575</xdr:rowOff>
    </xdr:from>
    <xdr:to>
      <xdr:col>54</xdr:col>
      <xdr:colOff>104774</xdr:colOff>
      <xdr:row>6</xdr:row>
      <xdr:rowOff>47625</xdr:rowOff>
    </xdr:to>
    <xdr:sp macro="" textlink="">
      <xdr:nvSpPr>
        <xdr:cNvPr id="5" name="正方形/長方形 4"/>
        <xdr:cNvSpPr/>
      </xdr:nvSpPr>
      <xdr:spPr>
        <a:xfrm>
          <a:off x="8477249" y="638175"/>
          <a:ext cx="6543675" cy="10572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rgbClr val="FF0000"/>
              </a:solidFill>
              <a:effectLst/>
              <a:latin typeface="+mn-lt"/>
              <a:ea typeface="+mn-ea"/>
              <a:cs typeface="+mn-cs"/>
            </a:rPr>
            <a:t>（確認書の提出が必要な医療機関</a:t>
          </a:r>
          <a:r>
            <a:rPr lang="en-US" altLang="ja-JP" sz="1100">
              <a:solidFill>
                <a:srgbClr val="FF0000"/>
              </a:solidFill>
              <a:effectLst/>
              <a:latin typeface="+mn-lt"/>
              <a:ea typeface="+mn-ea"/>
              <a:cs typeface="+mn-cs"/>
            </a:rPr>
            <a:t>)</a:t>
          </a:r>
          <a:endParaRPr lang="ja-JP" altLang="ja-JP" sz="1100">
            <a:solidFill>
              <a:srgbClr val="FF0000"/>
            </a:solidFill>
            <a:effectLst/>
            <a:latin typeface="+mn-lt"/>
            <a:ea typeface="+mn-ea"/>
            <a:cs typeface="+mn-cs"/>
          </a:endParaRPr>
        </a:p>
        <a:p>
          <a:pPr lvl="0"/>
          <a:r>
            <a:rPr lang="ja-JP" altLang="ja-JP" sz="1100">
              <a:solidFill>
                <a:srgbClr val="FF0000"/>
              </a:solidFill>
              <a:effectLst/>
              <a:latin typeface="+mn-lt"/>
              <a:ea typeface="+mn-ea"/>
              <a:cs typeface="+mn-cs"/>
            </a:rPr>
            <a:t>今回対象期間（令和５年</a:t>
          </a:r>
          <a:r>
            <a:rPr lang="en-US" altLang="ja-JP" sz="1100">
              <a:solidFill>
                <a:srgbClr val="FF0000"/>
              </a:solidFill>
              <a:effectLst/>
              <a:latin typeface="+mn-lt"/>
              <a:ea typeface="+mn-ea"/>
              <a:cs typeface="+mn-cs"/>
            </a:rPr>
            <a:t>10</a:t>
          </a:r>
          <a:r>
            <a:rPr lang="ja-JP" altLang="ja-JP" sz="1100">
              <a:solidFill>
                <a:srgbClr val="FF0000"/>
              </a:solidFill>
              <a:effectLst/>
              <a:latin typeface="+mn-lt"/>
              <a:ea typeface="+mn-ea"/>
              <a:cs typeface="+mn-cs"/>
            </a:rPr>
            <a:t>月１日から令和</a:t>
          </a:r>
          <a:r>
            <a:rPr lang="en-US" altLang="ja-JP" sz="1100">
              <a:solidFill>
                <a:srgbClr val="FF0000"/>
              </a:solidFill>
              <a:effectLst/>
              <a:latin typeface="+mn-lt"/>
              <a:ea typeface="+mn-ea"/>
              <a:cs typeface="+mn-cs"/>
            </a:rPr>
            <a:t>6</a:t>
          </a:r>
          <a:r>
            <a:rPr lang="ja-JP" altLang="ja-JP" sz="1100">
              <a:solidFill>
                <a:srgbClr val="FF0000"/>
              </a:solidFill>
              <a:effectLst/>
              <a:latin typeface="+mn-lt"/>
              <a:ea typeface="+mn-ea"/>
              <a:cs typeface="+mn-cs"/>
            </a:rPr>
            <a:t>年</a:t>
          </a:r>
          <a:r>
            <a:rPr lang="en-US" altLang="ja-JP" sz="1100">
              <a:solidFill>
                <a:srgbClr val="FF0000"/>
              </a:solidFill>
              <a:effectLst/>
              <a:latin typeface="+mn-lt"/>
              <a:ea typeface="+mn-ea"/>
              <a:cs typeface="+mn-cs"/>
            </a:rPr>
            <a:t>3</a:t>
          </a:r>
          <a:r>
            <a:rPr lang="ja-JP" altLang="ja-JP" sz="1100">
              <a:solidFill>
                <a:srgbClr val="FF0000"/>
              </a:solidFill>
              <a:effectLst/>
              <a:latin typeface="+mn-lt"/>
              <a:ea typeface="+mn-ea"/>
              <a:cs typeface="+mn-cs"/>
            </a:rPr>
            <a:t>月</a:t>
          </a:r>
          <a:r>
            <a:rPr lang="en-US" altLang="ja-JP" sz="1100">
              <a:solidFill>
                <a:srgbClr val="FF0000"/>
              </a:solidFill>
              <a:effectLst/>
              <a:latin typeface="+mn-lt"/>
              <a:ea typeface="+mn-ea"/>
              <a:cs typeface="+mn-cs"/>
            </a:rPr>
            <a:t>31</a:t>
          </a:r>
          <a:r>
            <a:rPr lang="ja-JP" altLang="ja-JP" sz="1100">
              <a:solidFill>
                <a:srgbClr val="FF0000"/>
              </a:solidFill>
              <a:effectLst/>
              <a:latin typeface="+mn-lt"/>
              <a:ea typeface="+mn-ea"/>
              <a:cs typeface="+mn-cs"/>
            </a:rPr>
            <a:t>日）以前に当補助金事業を実施している。</a:t>
          </a:r>
        </a:p>
        <a:p>
          <a:pPr lvl="0"/>
          <a:r>
            <a:rPr lang="ja-JP" altLang="ja-JP" sz="1100">
              <a:solidFill>
                <a:srgbClr val="FF0000"/>
              </a:solidFill>
              <a:effectLst/>
              <a:latin typeface="+mn-lt"/>
              <a:ea typeface="+mn-ea"/>
              <a:cs typeface="+mn-cs"/>
            </a:rPr>
            <a:t>令和５年９月</a:t>
          </a:r>
          <a:r>
            <a:rPr lang="en-US" altLang="ja-JP" sz="1100">
              <a:solidFill>
                <a:srgbClr val="FF0000"/>
              </a:solidFill>
              <a:effectLst/>
              <a:latin typeface="+mn-lt"/>
              <a:ea typeface="+mn-ea"/>
              <a:cs typeface="+mn-cs"/>
            </a:rPr>
            <a:t>30</a:t>
          </a:r>
          <a:r>
            <a:rPr lang="ja-JP" altLang="ja-JP" sz="1100">
              <a:solidFill>
                <a:srgbClr val="FF0000"/>
              </a:solidFill>
              <a:effectLst/>
              <a:latin typeface="+mn-lt"/>
              <a:ea typeface="+mn-ea"/>
              <a:cs typeface="+mn-cs"/>
            </a:rPr>
            <a:t>日までに当補助金の補助実績がない。</a:t>
          </a:r>
        </a:p>
        <a:p>
          <a:pPr lvl="0"/>
          <a:r>
            <a:rPr lang="ja-JP" altLang="ja-JP" sz="1100">
              <a:solidFill>
                <a:srgbClr val="FF0000"/>
              </a:solidFill>
              <a:effectLst/>
              <a:latin typeface="+mn-lt"/>
              <a:ea typeface="+mn-ea"/>
              <a:cs typeface="+mn-cs"/>
            </a:rPr>
            <a:t>個人防護具以外の補助品目を申請する。</a:t>
          </a:r>
        </a:p>
        <a:p>
          <a:r>
            <a:rPr lang="ja-JP" altLang="ja-JP" sz="1100">
              <a:solidFill>
                <a:srgbClr val="FF0000"/>
              </a:solidFill>
              <a:effectLst/>
              <a:latin typeface="+mn-lt"/>
              <a:ea typeface="+mn-ea"/>
              <a:cs typeface="+mn-cs"/>
            </a:rPr>
            <a:t>上記</a:t>
          </a:r>
          <a:r>
            <a:rPr lang="en-US" altLang="ja-JP" sz="1100">
              <a:solidFill>
                <a:srgbClr val="FF0000"/>
              </a:solidFill>
              <a:effectLst/>
              <a:latin typeface="+mn-lt"/>
              <a:ea typeface="+mn-ea"/>
              <a:cs typeface="+mn-cs"/>
            </a:rPr>
            <a:t>3</a:t>
          </a:r>
          <a:r>
            <a:rPr lang="ja-JP" altLang="ja-JP" sz="1100">
              <a:solidFill>
                <a:srgbClr val="FF0000"/>
              </a:solidFill>
              <a:effectLst/>
              <a:latin typeface="+mn-lt"/>
              <a:ea typeface="+mn-ea"/>
              <a:cs typeface="+mn-cs"/>
            </a:rPr>
            <a:t>つの条件に該当する場合は確認書の提出が必要です。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84282</xdr:colOff>
      <xdr:row>16</xdr:row>
      <xdr:rowOff>215353</xdr:rowOff>
    </xdr:from>
    <xdr:to>
      <xdr:col>1</xdr:col>
      <xdr:colOff>538367</xdr:colOff>
      <xdr:row>16</xdr:row>
      <xdr:rowOff>728869</xdr:rowOff>
    </xdr:to>
    <xdr:sp macro="" textlink="">
      <xdr:nvSpPr>
        <xdr:cNvPr id="2" name="屈折矢印 1"/>
        <xdr:cNvSpPr/>
      </xdr:nvSpPr>
      <xdr:spPr>
        <a:xfrm rot="5400000">
          <a:off x="254592" y="6083893"/>
          <a:ext cx="513516" cy="454085"/>
        </a:xfrm>
        <a:prstGeom prst="bentUpArrow">
          <a:avLst>
            <a:gd name="adj1" fmla="val 25000"/>
            <a:gd name="adj2" fmla="val 25000"/>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84282</xdr:colOff>
      <xdr:row>24</xdr:row>
      <xdr:rowOff>215353</xdr:rowOff>
    </xdr:from>
    <xdr:to>
      <xdr:col>1</xdr:col>
      <xdr:colOff>538367</xdr:colOff>
      <xdr:row>24</xdr:row>
      <xdr:rowOff>728869</xdr:rowOff>
    </xdr:to>
    <xdr:sp macro="" textlink="">
      <xdr:nvSpPr>
        <xdr:cNvPr id="3" name="屈折矢印 2"/>
        <xdr:cNvSpPr/>
      </xdr:nvSpPr>
      <xdr:spPr>
        <a:xfrm rot="5400000">
          <a:off x="254592" y="9836743"/>
          <a:ext cx="513516" cy="454085"/>
        </a:xfrm>
        <a:prstGeom prst="bentUpArrow">
          <a:avLst>
            <a:gd name="adj1" fmla="val 25000"/>
            <a:gd name="adj2" fmla="val 25000"/>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248478</xdr:colOff>
      <xdr:row>1</xdr:row>
      <xdr:rowOff>198783</xdr:rowOff>
    </xdr:from>
    <xdr:to>
      <xdr:col>19</xdr:col>
      <xdr:colOff>182218</xdr:colOff>
      <xdr:row>6</xdr:row>
      <xdr:rowOff>46797</xdr:rowOff>
    </xdr:to>
    <xdr:sp macro="" textlink="">
      <xdr:nvSpPr>
        <xdr:cNvPr id="4" name="正方形/長方形 3"/>
        <xdr:cNvSpPr/>
      </xdr:nvSpPr>
      <xdr:spPr>
        <a:xfrm>
          <a:off x="6410739" y="571500"/>
          <a:ext cx="4058479" cy="10572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a:solidFill>
                <a:srgbClr val="FF0000"/>
              </a:solidFill>
              <a:effectLst/>
              <a:latin typeface="+mn-lt"/>
              <a:ea typeface="+mn-ea"/>
              <a:cs typeface="+mn-cs"/>
            </a:rPr>
            <a:t>（３）入院医療機関設備整備事業、（４）外来対応医療機関設備整備事業及び</a:t>
          </a:r>
          <a:r>
            <a:rPr lang="en-US" altLang="ja-JP" sz="1100">
              <a:solidFill>
                <a:srgbClr val="FF0000"/>
              </a:solidFill>
              <a:effectLst/>
              <a:latin typeface="+mn-lt"/>
              <a:ea typeface="+mn-ea"/>
              <a:cs typeface="+mn-cs"/>
            </a:rPr>
            <a:t>(13</a:t>
          </a:r>
          <a:r>
            <a:rPr lang="ja-JP" altLang="en-US" sz="1100">
              <a:solidFill>
                <a:srgbClr val="FF0000"/>
              </a:solidFill>
              <a:effectLst/>
              <a:latin typeface="+mn-lt"/>
              <a:ea typeface="+mn-ea"/>
              <a:cs typeface="+mn-cs"/>
            </a:rPr>
            <a:t>）新型コロナウイルス感染症を疑う患者受入れのための救急・周産期・小児医療体制確保事業の補助品目である</a:t>
          </a:r>
          <a:r>
            <a:rPr lang="en-US" altLang="ja-JP" sz="1100">
              <a:solidFill>
                <a:srgbClr val="FF0000"/>
              </a:solidFill>
              <a:effectLst/>
              <a:latin typeface="+mn-lt"/>
              <a:ea typeface="+mn-ea"/>
              <a:cs typeface="+mn-cs"/>
            </a:rPr>
            <a:t>HEPA</a:t>
          </a:r>
          <a:r>
            <a:rPr lang="ja-JP" altLang="en-US" sz="1100">
              <a:solidFill>
                <a:srgbClr val="FF0000"/>
              </a:solidFill>
              <a:effectLst/>
              <a:latin typeface="+mn-lt"/>
              <a:ea typeface="+mn-ea"/>
              <a:cs typeface="+mn-cs"/>
            </a:rPr>
            <a:t>フィルター付き空気清浄機（陰圧対応可能なものに限る）の補助申請をする場合はこちらのシートも併せてご提出ください。</a:t>
          </a:r>
          <a:endParaRPr lang="ja-JP" altLang="ja-JP" sz="1100">
            <a:solidFill>
              <a:srgbClr val="FF0000"/>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219074</xdr:colOff>
      <xdr:row>35</xdr:row>
      <xdr:rowOff>38100</xdr:rowOff>
    </xdr:from>
    <xdr:to>
      <xdr:col>23</xdr:col>
      <xdr:colOff>104774</xdr:colOff>
      <xdr:row>38</xdr:row>
      <xdr:rowOff>161925</xdr:rowOff>
    </xdr:to>
    <xdr:sp macro="" textlink="">
      <xdr:nvSpPr>
        <xdr:cNvPr id="3" name="大かっこ 2"/>
        <xdr:cNvSpPr/>
      </xdr:nvSpPr>
      <xdr:spPr>
        <a:xfrm>
          <a:off x="2981324" y="6191250"/>
          <a:ext cx="3476625" cy="666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2</xdr:row>
      <xdr:rowOff>66675</xdr:rowOff>
    </xdr:from>
    <xdr:to>
      <xdr:col>40</xdr:col>
      <xdr:colOff>9525</xdr:colOff>
      <xdr:row>12</xdr:row>
      <xdr:rowOff>123825</xdr:rowOff>
    </xdr:to>
    <xdr:sp macro="" textlink="">
      <xdr:nvSpPr>
        <xdr:cNvPr id="4" name="正方形/長方形 3"/>
        <xdr:cNvSpPr/>
      </xdr:nvSpPr>
      <xdr:spPr>
        <a:xfrm>
          <a:off x="7181850" y="428625"/>
          <a:ext cx="3876675" cy="1866900"/>
        </a:xfrm>
        <a:prstGeom prst="rect">
          <a:avLst/>
        </a:prstGeom>
        <a:solidFill>
          <a:schemeClr val="accent1">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・右上の日付</a:t>
          </a:r>
          <a:endParaRPr kumimoji="1" lang="en-US" altLang="ja-JP" sz="1800">
            <a:solidFill>
              <a:srgbClr val="FF0000"/>
            </a:solidFill>
          </a:endParaRPr>
        </a:p>
        <a:p>
          <a:pPr algn="l"/>
          <a:r>
            <a:rPr kumimoji="1" lang="ja-JP" altLang="en-US" sz="1800">
              <a:solidFill>
                <a:srgbClr val="FF0000"/>
              </a:solidFill>
            </a:rPr>
            <a:t>・３事前着手の理由の日付</a:t>
          </a:r>
          <a:endParaRPr kumimoji="1" lang="en-US" altLang="ja-JP" sz="1800">
            <a:solidFill>
              <a:srgbClr val="FF0000"/>
            </a:solidFill>
          </a:endParaRPr>
        </a:p>
        <a:p>
          <a:pPr algn="l"/>
          <a:r>
            <a:rPr kumimoji="1" lang="ja-JP" altLang="en-US" sz="1800">
              <a:solidFill>
                <a:srgbClr val="FF0000"/>
              </a:solidFill>
            </a:rPr>
            <a:t>・４事業着手年月日び事業完了予定年月日</a:t>
          </a:r>
          <a:endParaRPr kumimoji="1" lang="en-US" altLang="ja-JP" sz="1800">
            <a:solidFill>
              <a:srgbClr val="FF0000"/>
            </a:solidFill>
          </a:endParaRPr>
        </a:p>
        <a:p>
          <a:pPr algn="l"/>
          <a:r>
            <a:rPr kumimoji="1" lang="ja-JP" altLang="en-US" sz="1800">
              <a:solidFill>
                <a:srgbClr val="FF0000"/>
              </a:solidFill>
            </a:rPr>
            <a:t>を記載してください。</a:t>
          </a:r>
          <a:endParaRPr kumimoji="1" lang="en-US" altLang="ja-JP" sz="1800">
            <a:solidFill>
              <a:srgbClr val="FF0000"/>
            </a:solidFill>
          </a:endParaRPr>
        </a:p>
        <a:p>
          <a:pPr algn="l"/>
          <a:endParaRPr kumimoji="1" lang="en-US" altLang="ja-JP" sz="1800">
            <a:solidFill>
              <a:srgbClr val="FF0000"/>
            </a:solidFill>
          </a:endParaRPr>
        </a:p>
        <a:p>
          <a:pPr algn="l"/>
          <a:endParaRPr kumimoji="1" lang="en-US" altLang="ja-JP" sz="1800">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0</xdr:row>
      <xdr:rowOff>381000</xdr:rowOff>
    </xdr:from>
    <xdr:to>
      <xdr:col>8</xdr:col>
      <xdr:colOff>674371</xdr:colOff>
      <xdr:row>3</xdr:row>
      <xdr:rowOff>167640</xdr:rowOff>
    </xdr:to>
    <xdr:sp macro="" textlink="">
      <xdr:nvSpPr>
        <xdr:cNvPr id="3" name="正方形/長方形 2"/>
        <xdr:cNvSpPr/>
      </xdr:nvSpPr>
      <xdr:spPr>
        <a:xfrm>
          <a:off x="8382000" y="381000"/>
          <a:ext cx="2360296" cy="86296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rgbClr val="FF0000"/>
              </a:solidFill>
            </a:rPr>
            <a:t>紙で印刷し、チェック欄にチェックの上、申請書に添付してご提出ください。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3082317"/>
          <a:ext cx="6192078" cy="21571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447261</xdr:colOff>
      <xdr:row>11</xdr:row>
      <xdr:rowOff>87657</xdr:rowOff>
    </xdr:from>
    <xdr:to>
      <xdr:col>8</xdr:col>
      <xdr:colOff>314739</xdr:colOff>
      <xdr:row>20</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2078382"/>
          <a:ext cx="5353878" cy="162179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157042</xdr:colOff>
      <xdr:row>13</xdr:row>
      <xdr:rowOff>241245</xdr:rowOff>
    </xdr:from>
    <xdr:to>
      <xdr:col>15</xdr:col>
      <xdr:colOff>408053</xdr:colOff>
      <xdr:row>31</xdr:row>
      <xdr:rowOff>190500</xdr:rowOff>
    </xdr:to>
    <xdr:sp macro="" textlink="">
      <xdr:nvSpPr>
        <xdr:cNvPr id="2" name="テキスト ボックス 1"/>
        <xdr:cNvSpPr txBox="1"/>
      </xdr:nvSpPr>
      <xdr:spPr>
        <a:xfrm>
          <a:off x="11437363" y="3234816"/>
          <a:ext cx="6115690" cy="4439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補足</a:t>
          </a:r>
        </a:p>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１　員数</a:t>
          </a:r>
        </a:p>
        <a:p>
          <a:r>
            <a:rPr kumimoji="1" lang="ja-JP" altLang="en-US" sz="1100">
              <a:solidFill>
                <a:schemeClr val="dk1"/>
              </a:solidFill>
              <a:effectLst/>
              <a:latin typeface="+mn-lt"/>
              <a:ea typeface="+mn-ea"/>
              <a:cs typeface="+mn-cs"/>
            </a:rPr>
            <a:t>・１日あたりの医療従事者数</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：当該事業で新型コロナウィルス感染症患者に対応する医療従事者の１日あたりの人数　</a:t>
          </a:r>
          <a:r>
            <a:rPr kumimoji="1" lang="en-US" altLang="ja-JP" sz="1100">
              <a:solidFill>
                <a:schemeClr val="dk1"/>
              </a:solidFill>
              <a:effectLst/>
              <a:latin typeface="+mn-lt"/>
              <a:ea typeface="+mn-ea"/>
              <a:cs typeface="+mn-cs"/>
            </a:rPr>
            <a:t>ex</a:t>
          </a:r>
          <a:r>
            <a:rPr kumimoji="1" lang="ja-JP" altLang="en-US" sz="1100">
              <a:solidFill>
                <a:schemeClr val="dk1"/>
              </a:solidFill>
              <a:effectLst/>
              <a:latin typeface="+mn-lt"/>
              <a:ea typeface="+mn-ea"/>
              <a:cs typeface="+mn-cs"/>
            </a:rPr>
            <a:t>医師１人と看護師２名で対応する場合→３</a:t>
          </a:r>
        </a:p>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・日数（</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：各申請事業において個人防護具を着用する日数を記入してください</a:t>
          </a:r>
        </a:p>
        <a:p>
          <a:r>
            <a:rPr kumimoji="1" lang="ja-JP" altLang="en-US" sz="1100">
              <a:solidFill>
                <a:schemeClr val="dk1"/>
              </a:solidFill>
              <a:effectLst/>
              <a:latin typeface="+mn-lt"/>
              <a:ea typeface="+mn-ea"/>
              <a:cs typeface="+mn-cs"/>
            </a:rPr>
            <a:t>令和５年</a:t>
          </a:r>
          <a:r>
            <a:rPr kumimoji="1" lang="en-US" altLang="ja-JP" sz="1100">
              <a:solidFill>
                <a:schemeClr val="dk1"/>
              </a:solidFill>
              <a:effectLst/>
              <a:latin typeface="+mn-lt"/>
              <a:ea typeface="+mn-ea"/>
              <a:cs typeface="+mn-cs"/>
            </a:rPr>
            <a:t>10 </a:t>
          </a:r>
          <a:r>
            <a:rPr kumimoji="1" lang="ja-JP" altLang="en-US" sz="1100">
              <a:solidFill>
                <a:schemeClr val="dk1"/>
              </a:solidFill>
              <a:effectLst/>
              <a:latin typeface="+mn-lt"/>
              <a:ea typeface="+mn-ea"/>
              <a:cs typeface="+mn-cs"/>
            </a:rPr>
            <a:t>月１日～令和</a:t>
          </a:r>
          <a:r>
            <a:rPr kumimoji="1" lang="en-US" altLang="ja-JP" sz="1100">
              <a:solidFill>
                <a:schemeClr val="dk1"/>
              </a:solidFill>
              <a:effectLst/>
              <a:latin typeface="+mn-lt"/>
              <a:ea typeface="+mn-ea"/>
              <a:cs typeface="+mn-cs"/>
            </a:rPr>
            <a:t>6 </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日の</a:t>
          </a:r>
          <a:r>
            <a:rPr kumimoji="1" lang="en-US" altLang="ja-JP" sz="1100">
              <a:solidFill>
                <a:schemeClr val="dk1"/>
              </a:solidFill>
              <a:effectLst/>
              <a:latin typeface="+mn-lt"/>
              <a:ea typeface="+mn-ea"/>
              <a:cs typeface="+mn-cs"/>
            </a:rPr>
            <a:t>183</a:t>
          </a:r>
          <a:r>
            <a:rPr kumimoji="1" lang="ja-JP" altLang="en-US" sz="1100">
              <a:solidFill>
                <a:schemeClr val="dk1"/>
              </a:solidFill>
              <a:effectLst/>
              <a:latin typeface="+mn-lt"/>
              <a:ea typeface="+mn-ea"/>
              <a:cs typeface="+mn-cs"/>
            </a:rPr>
            <a:t>日が上限です。</a:t>
          </a:r>
        </a:p>
        <a:p>
          <a:r>
            <a:rPr kumimoji="1" lang="ja-JP" altLang="en-US" sz="1100">
              <a:solidFill>
                <a:schemeClr val="dk1"/>
              </a:solidFill>
              <a:effectLst/>
              <a:latin typeface="+mn-lt"/>
              <a:ea typeface="+mn-ea"/>
              <a:cs typeface="+mn-cs"/>
            </a:rPr>
            <a:t>補助対象期間は要綱のとおり感染拡大期の「段階１」～「段階３」の期間に限られますが、申請段階では想定し得る最大日数での申請が可能です。</a:t>
          </a: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２　申請する個人防護具の明細</a:t>
          </a:r>
        </a:p>
        <a:p>
          <a:r>
            <a:rPr kumimoji="1" lang="ja-JP" altLang="en-US" sz="1100">
              <a:solidFill>
                <a:schemeClr val="dk1"/>
              </a:solidFill>
              <a:effectLst/>
              <a:latin typeface="+mn-lt"/>
              <a:ea typeface="+mn-ea"/>
              <a:cs typeface="+mn-cs"/>
            </a:rPr>
            <a:t>・個人防護具とは、マスク、ゴーグル、ガウン、グローブ、フェイスシールド</a:t>
          </a:r>
        </a:p>
        <a:p>
          <a:r>
            <a:rPr kumimoji="1" lang="ja-JP" altLang="en-US" sz="1100">
              <a:solidFill>
                <a:schemeClr val="dk1"/>
              </a:solidFill>
              <a:effectLst/>
              <a:latin typeface="+mn-lt"/>
              <a:ea typeface="+mn-ea"/>
              <a:cs typeface="+mn-cs"/>
            </a:rPr>
            <a:t>・該当する品目のみご記入ください。</a:t>
          </a:r>
        </a:p>
        <a:p>
          <a:r>
            <a:rPr kumimoji="1" lang="ja-JP" altLang="en-US" sz="1100"/>
            <a:t>・単価（</a:t>
          </a:r>
          <a:r>
            <a:rPr kumimoji="1" lang="en-US" altLang="ja-JP" sz="1100"/>
            <a:t>G</a:t>
          </a:r>
          <a:r>
            <a:rPr kumimoji="1" lang="ja-JP" altLang="en-US" sz="1100"/>
            <a:t>）について、マスクであれば</a:t>
          </a:r>
          <a:r>
            <a:rPr kumimoji="1" lang="en-US" altLang="ja-JP" sz="1100"/>
            <a:t>1</a:t>
          </a:r>
          <a:r>
            <a:rPr kumimoji="1" lang="ja-JP" altLang="en-US" sz="1100"/>
            <a:t>枚単位の金額がわかるようにしてください。例）</a:t>
          </a:r>
          <a:r>
            <a:rPr kumimoji="1" lang="en-US" altLang="ja-JP" sz="1100"/>
            <a:t>600</a:t>
          </a:r>
          <a:r>
            <a:rPr kumimoji="1" lang="ja-JP" altLang="en-US" sz="1100"/>
            <a:t>円で</a:t>
          </a:r>
          <a:r>
            <a:rPr kumimoji="1" lang="en-US" altLang="ja-JP" sz="1100"/>
            <a:t>50</a:t>
          </a:r>
          <a:r>
            <a:rPr kumimoji="1" lang="ja-JP" altLang="en-US" sz="1100"/>
            <a:t>枚入りの個人防護具を購入した場合は、購入金額（</a:t>
          </a:r>
          <a:r>
            <a:rPr kumimoji="1" lang="en-US" altLang="ja-JP" sz="1100"/>
            <a:t>F</a:t>
          </a:r>
          <a:r>
            <a:rPr kumimoji="1" lang="ja-JP" altLang="en-US" sz="1100"/>
            <a:t>）に</a:t>
          </a:r>
          <a:r>
            <a:rPr kumimoji="1" lang="en-US" altLang="ja-JP" sz="1100"/>
            <a:t>600</a:t>
          </a:r>
          <a:r>
            <a:rPr kumimoji="1" lang="ja-JP" altLang="en-US" sz="1100"/>
            <a:t>、枚数（</a:t>
          </a:r>
          <a:r>
            <a:rPr kumimoji="1" lang="en-US" altLang="ja-JP" sz="1100"/>
            <a:t>G</a:t>
          </a:r>
          <a:r>
            <a:rPr kumimoji="1" lang="ja-JP" altLang="en-US" sz="1100"/>
            <a:t>）に</a:t>
          </a:r>
          <a:r>
            <a:rPr kumimoji="1" lang="en-US" altLang="ja-JP" sz="1100"/>
            <a:t>50</a:t>
          </a:r>
          <a:r>
            <a:rPr kumimoji="1" lang="ja-JP" altLang="en-US" sz="1100"/>
            <a:t>を入力してください。単価が自動で算出されます。</a:t>
          </a:r>
          <a:endParaRPr kumimoji="1" lang="en-US" altLang="ja-JP" sz="1100"/>
        </a:p>
        <a:p>
          <a:endParaRPr kumimoji="1" lang="en-US" altLang="ja-JP" sz="1100"/>
        </a:p>
        <a:p>
          <a:r>
            <a:rPr kumimoji="1" lang="ja-JP" altLang="en-US" sz="1100"/>
            <a:t>３　一人一日あたり使用数</a:t>
          </a:r>
          <a:endParaRPr kumimoji="1" lang="en-US" altLang="ja-JP" sz="1100"/>
        </a:p>
        <a:p>
          <a:r>
            <a:rPr kumimoji="1" lang="ja-JP" altLang="en-US" sz="1100"/>
            <a:t>・新型コロナウイルスが感染症法上の</a:t>
          </a:r>
          <a:r>
            <a:rPr kumimoji="1" lang="en-US" altLang="ja-JP" sz="1100"/>
            <a:t>5</a:t>
          </a:r>
          <a:r>
            <a:rPr kumimoji="1" lang="ja-JP" altLang="en-US" sz="1100"/>
            <a:t>類に移行したことに伴う厚生労働省発出のリーフレットに沿いつつ、効率性も考慮した対応としてください。</a:t>
          </a:r>
        </a:p>
        <a:p>
          <a:r>
            <a:rPr kumimoji="1" lang="ja-JP" altLang="en-US" sz="1100"/>
            <a:t>・</a:t>
          </a:r>
          <a:r>
            <a:rPr kumimoji="1" lang="en-US" altLang="ja-JP" sz="1100"/>
            <a:t>1</a:t>
          </a:r>
          <a:r>
            <a:rPr kumimoji="1" lang="ja-JP" altLang="en-US" sz="1100"/>
            <a:t>か月に一度取り替えるような場合は</a:t>
          </a:r>
          <a:r>
            <a:rPr kumimoji="1" lang="en-US" altLang="ja-JP" sz="1100"/>
            <a:t>1</a:t>
          </a:r>
          <a:r>
            <a:rPr kumimoji="1" lang="ja-JP" altLang="en-US" sz="1100"/>
            <a:t>日当たりの使用数は</a:t>
          </a:r>
          <a:r>
            <a:rPr kumimoji="1" lang="en-US" altLang="ja-JP" sz="1100"/>
            <a:t>30/</a:t>
          </a:r>
          <a:r>
            <a:rPr kumimoji="1" lang="ja-JP" altLang="en-US" sz="1100"/>
            <a:t>１の</a:t>
          </a:r>
          <a:r>
            <a:rPr kumimoji="1" lang="en-US" altLang="ja-JP" sz="1100"/>
            <a:t>0.0</a:t>
          </a:r>
          <a:r>
            <a:rPr kumimoji="1" lang="ja-JP" altLang="en-US" sz="1100"/>
            <a:t>の</a:t>
          </a:r>
          <a:r>
            <a:rPr kumimoji="1" lang="en-US" altLang="ja-JP" sz="1100"/>
            <a:t>3</a:t>
          </a:r>
          <a:r>
            <a:rPr kumimoji="1" lang="ja-JP" altLang="en-US" sz="1100"/>
            <a:t>を入力して下さい。</a:t>
          </a:r>
        </a:p>
        <a:p>
          <a:endParaRPr kumimoji="1" lang="en-US" altLang="ja-JP" sz="1100"/>
        </a:p>
      </xdr:txBody>
    </xdr:sp>
    <xdr:clientData/>
  </xdr:twoCellAnchor>
  <xdr:twoCellAnchor>
    <xdr:from>
      <xdr:col>7</xdr:col>
      <xdr:colOff>13607</xdr:colOff>
      <xdr:row>4</xdr:row>
      <xdr:rowOff>244929</xdr:rowOff>
    </xdr:from>
    <xdr:to>
      <xdr:col>12</xdr:col>
      <xdr:colOff>381000</xdr:colOff>
      <xdr:row>11</xdr:row>
      <xdr:rowOff>54429</xdr:rowOff>
    </xdr:to>
    <xdr:sp macro="" textlink="">
      <xdr:nvSpPr>
        <xdr:cNvPr id="4" name="正方形/長方形 3"/>
        <xdr:cNvSpPr/>
      </xdr:nvSpPr>
      <xdr:spPr>
        <a:xfrm>
          <a:off x="11783786" y="1102179"/>
          <a:ext cx="3701143" cy="140153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個人防護具を申請された医療機関は入力の必要があります。</a:t>
          </a:r>
          <a:endParaRPr kumimoji="1" lang="en-US" altLang="ja-JP" sz="1800">
            <a:solidFill>
              <a:srgbClr val="FF0000"/>
            </a:solidFill>
          </a:endParaRPr>
        </a:p>
        <a:p>
          <a:pPr algn="l"/>
          <a:r>
            <a:rPr kumimoji="1" lang="ja-JP" altLang="en-US" sz="1800">
              <a:solidFill>
                <a:srgbClr val="FF0000"/>
              </a:solidFill>
            </a:rPr>
            <a:t>（個人防護具を申請していない場合は入力不要）</a:t>
          </a:r>
          <a:endParaRPr kumimoji="1" lang="en-US" altLang="ja-JP" sz="18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429184</xdr:colOff>
      <xdr:row>14</xdr:row>
      <xdr:rowOff>118782</xdr:rowOff>
    </xdr:from>
    <xdr:to>
      <xdr:col>15</xdr:col>
      <xdr:colOff>680195</xdr:colOff>
      <xdr:row>32</xdr:row>
      <xdr:rowOff>244929</xdr:rowOff>
    </xdr:to>
    <xdr:sp macro="" textlink="">
      <xdr:nvSpPr>
        <xdr:cNvPr id="2" name="テキスト ボックス 1"/>
        <xdr:cNvSpPr txBox="1"/>
      </xdr:nvSpPr>
      <xdr:spPr>
        <a:xfrm>
          <a:off x="11709505" y="3384496"/>
          <a:ext cx="6115690" cy="4616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補足</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　員数</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・１日あたりの医療従事者数</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：当該事業で新型コロナウィルス感染症患者に対応する医療従事者の１日あたりの人数　</a:t>
          </a:r>
          <a:r>
            <a:rPr kumimoji="1" lang="en-US" altLang="ja-JP" sz="1100" b="0" i="0" u="none" strike="noStrike" kern="0" cap="none" spc="0" normalizeH="0" baseline="0" noProof="0">
              <a:ln>
                <a:noFill/>
              </a:ln>
              <a:solidFill>
                <a:prstClr val="black"/>
              </a:solidFill>
              <a:effectLst/>
              <a:uLnTx/>
              <a:uFillTx/>
              <a:latin typeface="+mn-lt"/>
              <a:ea typeface="+mn-ea"/>
              <a:cs typeface="+mn-cs"/>
            </a:rPr>
            <a:t>ex</a:t>
          </a:r>
          <a:r>
            <a:rPr kumimoji="1" lang="ja-JP" altLang="en-US" sz="1100" b="0" i="0" u="none" strike="noStrike" kern="0" cap="none" spc="0" normalizeH="0" baseline="0" noProof="0">
              <a:ln>
                <a:noFill/>
              </a:ln>
              <a:solidFill>
                <a:prstClr val="black"/>
              </a:solidFill>
              <a:effectLst/>
              <a:uLnTx/>
              <a:uFillTx/>
              <a:latin typeface="+mn-lt"/>
              <a:ea typeface="+mn-ea"/>
              <a:cs typeface="+mn-cs"/>
            </a:rPr>
            <a:t>医師１人と看護師２名で対応する場合→３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・日数（</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：各申請事業において個人防護具を着用する日数を記入してください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令和５年</a:t>
          </a:r>
          <a:r>
            <a:rPr kumimoji="1" lang="en-US" altLang="ja-JP" sz="1100" b="0" i="0" u="none" strike="noStrike" kern="0" cap="none" spc="0" normalizeH="0" baseline="0" noProof="0">
              <a:ln>
                <a:noFill/>
              </a:ln>
              <a:solidFill>
                <a:prstClr val="black"/>
              </a:solidFill>
              <a:effectLst/>
              <a:uLnTx/>
              <a:uFillTx/>
              <a:latin typeface="+mn-lt"/>
              <a:ea typeface="+mn-ea"/>
              <a:cs typeface="+mn-cs"/>
            </a:rPr>
            <a:t>10 </a:t>
          </a:r>
          <a:r>
            <a:rPr kumimoji="1" lang="ja-JP" altLang="en-US" sz="1100" b="0" i="0" u="none" strike="noStrike" kern="0" cap="none" spc="0" normalizeH="0" baseline="0" noProof="0">
              <a:ln>
                <a:noFill/>
              </a:ln>
              <a:solidFill>
                <a:prstClr val="black"/>
              </a:solidFill>
              <a:effectLst/>
              <a:uLnTx/>
              <a:uFillTx/>
              <a:latin typeface="+mn-lt"/>
              <a:ea typeface="+mn-ea"/>
              <a:cs typeface="+mn-cs"/>
            </a:rPr>
            <a:t>月１日～令和</a:t>
          </a:r>
          <a:r>
            <a:rPr kumimoji="1" lang="en-US" altLang="ja-JP" sz="1100" b="0" i="0" u="none" strike="noStrike" kern="0" cap="none" spc="0" normalizeH="0" baseline="0" noProof="0">
              <a:ln>
                <a:noFill/>
              </a:ln>
              <a:solidFill>
                <a:prstClr val="black"/>
              </a:solidFill>
              <a:effectLst/>
              <a:uLnTx/>
              <a:uFillTx/>
              <a:latin typeface="+mn-lt"/>
              <a:ea typeface="+mn-ea"/>
              <a:cs typeface="+mn-cs"/>
            </a:rPr>
            <a:t>6 </a:t>
          </a:r>
          <a:r>
            <a:rPr kumimoji="1" lang="ja-JP" altLang="en-US" sz="1100" b="0" i="0" u="none" strike="noStrike" kern="0" cap="none" spc="0" normalizeH="0" baseline="0" noProof="0">
              <a:ln>
                <a:noFill/>
              </a:ln>
              <a:solidFill>
                <a:prstClr val="black"/>
              </a:solidFill>
              <a:effectLst/>
              <a:uLnTx/>
              <a:uFillTx/>
              <a:latin typeface="+mn-lt"/>
              <a:ea typeface="+mn-ea"/>
              <a:cs typeface="+mn-cs"/>
            </a:rPr>
            <a:t>年</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月</a:t>
          </a: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en-US" sz="1100" b="0" i="0" u="none" strike="noStrike" kern="0" cap="none" spc="0" normalizeH="0" baseline="0" noProof="0">
              <a:ln>
                <a:noFill/>
              </a:ln>
              <a:solidFill>
                <a:prstClr val="black"/>
              </a:solidFill>
              <a:effectLst/>
              <a:uLnTx/>
              <a:uFillTx/>
              <a:latin typeface="+mn-lt"/>
              <a:ea typeface="+mn-ea"/>
              <a:cs typeface="+mn-cs"/>
            </a:rPr>
            <a:t>日の</a:t>
          </a:r>
          <a:r>
            <a:rPr kumimoji="1" lang="en-US" altLang="ja-JP" sz="1100" b="0" i="0" u="none" strike="noStrike" kern="0" cap="none" spc="0" normalizeH="0" baseline="0" noProof="0">
              <a:ln>
                <a:noFill/>
              </a:ln>
              <a:solidFill>
                <a:prstClr val="black"/>
              </a:solidFill>
              <a:effectLst/>
              <a:uLnTx/>
              <a:uFillTx/>
              <a:latin typeface="+mn-lt"/>
              <a:ea typeface="+mn-ea"/>
              <a:cs typeface="+mn-cs"/>
            </a:rPr>
            <a:t>183</a:t>
          </a:r>
          <a:r>
            <a:rPr kumimoji="1" lang="ja-JP" altLang="en-US" sz="1100" b="0" i="0" u="none" strike="noStrike" kern="0" cap="none" spc="0" normalizeH="0" baseline="0" noProof="0">
              <a:ln>
                <a:noFill/>
              </a:ln>
              <a:solidFill>
                <a:prstClr val="black"/>
              </a:solidFill>
              <a:effectLst/>
              <a:uLnTx/>
              <a:uFillTx/>
              <a:latin typeface="+mn-lt"/>
              <a:ea typeface="+mn-ea"/>
              <a:cs typeface="+mn-cs"/>
            </a:rPr>
            <a:t>日が上限です。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補助対象期間は要綱のとおり感染拡大期の「段階１」～「段階３」の期間に限られますが、申請段階では想定し得る最大日数での申請が可能です。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２　申請する個人防護具の明細</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・個人防護具とは、マスク、ゴーグル、ガウン、グローブ、フェイスシールド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・該当する品目のみご記入ください。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・単価（</a:t>
          </a:r>
          <a:r>
            <a:rPr kumimoji="1" lang="en-US" altLang="ja-JP" sz="1100" b="0" i="0" u="none" strike="noStrike" kern="0" cap="none" spc="0" normalizeH="0" baseline="0" noProof="0">
              <a:ln>
                <a:noFill/>
              </a:ln>
              <a:solidFill>
                <a:prstClr val="black"/>
              </a:solidFill>
              <a:effectLst/>
              <a:uLnTx/>
              <a:uFillTx/>
              <a:latin typeface="+mn-lt"/>
              <a:ea typeface="+mn-ea"/>
              <a:cs typeface="+mn-cs"/>
            </a:rPr>
            <a:t>G</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）について、マスクであれば</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枚単位の金額がわかるようにしてください。例）</a:t>
          </a:r>
          <a:r>
            <a:rPr kumimoji="1" lang="en-US" altLang="ja-JP" sz="1100" b="0" i="0" u="none" strike="noStrike" kern="0" cap="none" spc="0" normalizeH="0" baseline="0" noProof="0">
              <a:ln>
                <a:noFill/>
              </a:ln>
              <a:solidFill>
                <a:prstClr val="black"/>
              </a:solidFill>
              <a:effectLst/>
              <a:uLnTx/>
              <a:uFillTx/>
              <a:latin typeface="+mn-lt"/>
              <a:ea typeface="+mn-ea"/>
              <a:cs typeface="+mn-cs"/>
            </a:rPr>
            <a:t>600</a:t>
          </a:r>
          <a:r>
            <a:rPr kumimoji="1" lang="ja-JP" altLang="en-US" sz="1100" b="0" i="0" u="none" strike="noStrike" kern="0" cap="none" spc="0" normalizeH="0" baseline="0" noProof="0">
              <a:ln>
                <a:noFill/>
              </a:ln>
              <a:solidFill>
                <a:prstClr val="black"/>
              </a:solidFill>
              <a:effectLst/>
              <a:uLnTx/>
              <a:uFillTx/>
              <a:latin typeface="+mn-lt"/>
              <a:ea typeface="+mn-ea"/>
              <a:cs typeface="+mn-cs"/>
            </a:rPr>
            <a:t>円で</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en-US" sz="1100" b="0" i="0" u="none" strike="noStrike" kern="0" cap="none" spc="0" normalizeH="0" baseline="0" noProof="0">
              <a:ln>
                <a:noFill/>
              </a:ln>
              <a:solidFill>
                <a:prstClr val="black"/>
              </a:solidFill>
              <a:effectLst/>
              <a:uLnTx/>
              <a:uFillTx/>
              <a:latin typeface="+mn-lt"/>
              <a:ea typeface="+mn-ea"/>
              <a:cs typeface="+mn-cs"/>
            </a:rPr>
            <a:t>枚入りの個人防護具を購入した場合は、購入金額（</a:t>
          </a:r>
          <a:r>
            <a:rPr kumimoji="1" lang="en-US" altLang="ja-JP" sz="1100" b="0" i="0" u="none" strike="noStrike" kern="0" cap="none" spc="0" normalizeH="0" baseline="0" noProof="0">
              <a:ln>
                <a:noFill/>
              </a:ln>
              <a:solidFill>
                <a:prstClr val="black"/>
              </a:solidFill>
              <a:effectLst/>
              <a:uLnTx/>
              <a:uFillTx/>
              <a:latin typeface="+mn-lt"/>
              <a:ea typeface="+mn-ea"/>
              <a:cs typeface="+mn-cs"/>
            </a:rPr>
            <a:t>F</a:t>
          </a:r>
          <a:r>
            <a:rPr kumimoji="1" lang="ja-JP" altLang="en-US" sz="1100" b="0" i="0" u="none" strike="noStrike" kern="0" cap="none" spc="0" normalizeH="0" baseline="0" noProof="0">
              <a:ln>
                <a:noFill/>
              </a:ln>
              <a:solidFill>
                <a:prstClr val="black"/>
              </a:solidFill>
              <a:effectLst/>
              <a:uLnTx/>
              <a:uFillTx/>
              <a:latin typeface="+mn-lt"/>
              <a:ea typeface="+mn-ea"/>
              <a:cs typeface="+mn-cs"/>
            </a:rPr>
            <a:t>）に</a:t>
          </a:r>
          <a:r>
            <a:rPr kumimoji="1" lang="en-US" altLang="ja-JP" sz="1100" b="0" i="0" u="none" strike="noStrike" kern="0" cap="none" spc="0" normalizeH="0" baseline="0" noProof="0">
              <a:ln>
                <a:noFill/>
              </a:ln>
              <a:solidFill>
                <a:prstClr val="black"/>
              </a:solidFill>
              <a:effectLst/>
              <a:uLnTx/>
              <a:uFillTx/>
              <a:latin typeface="+mn-lt"/>
              <a:ea typeface="+mn-ea"/>
              <a:cs typeface="+mn-cs"/>
            </a:rPr>
            <a:t>600</a:t>
          </a:r>
          <a:r>
            <a:rPr kumimoji="1" lang="ja-JP" altLang="en-US" sz="1100" b="0" i="0" u="none" strike="noStrike" kern="0" cap="none" spc="0" normalizeH="0" baseline="0" noProof="0">
              <a:ln>
                <a:noFill/>
              </a:ln>
              <a:solidFill>
                <a:prstClr val="black"/>
              </a:solidFill>
              <a:effectLst/>
              <a:uLnTx/>
              <a:uFillTx/>
              <a:latin typeface="+mn-lt"/>
              <a:ea typeface="+mn-ea"/>
              <a:cs typeface="+mn-cs"/>
            </a:rPr>
            <a:t>、枚数（</a:t>
          </a:r>
          <a:r>
            <a:rPr kumimoji="1" lang="en-US" altLang="ja-JP" sz="1100" b="0" i="0" u="none" strike="noStrike" kern="0" cap="none" spc="0" normalizeH="0" baseline="0" noProof="0">
              <a:ln>
                <a:noFill/>
              </a:ln>
              <a:solidFill>
                <a:prstClr val="black"/>
              </a:solidFill>
              <a:effectLst/>
              <a:uLnTx/>
              <a:uFillTx/>
              <a:latin typeface="+mn-lt"/>
              <a:ea typeface="+mn-ea"/>
              <a:cs typeface="+mn-cs"/>
            </a:rPr>
            <a:t>G</a:t>
          </a:r>
          <a:r>
            <a:rPr kumimoji="1" lang="ja-JP" altLang="en-US" sz="1100" b="0" i="0" u="none" strike="noStrike" kern="0" cap="none" spc="0" normalizeH="0" baseline="0" noProof="0">
              <a:ln>
                <a:noFill/>
              </a:ln>
              <a:solidFill>
                <a:prstClr val="black"/>
              </a:solidFill>
              <a:effectLst/>
              <a:uLnTx/>
              <a:uFillTx/>
              <a:latin typeface="+mn-lt"/>
              <a:ea typeface="+mn-ea"/>
              <a:cs typeface="+mn-cs"/>
            </a:rPr>
            <a:t>）に</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en-US" sz="1100" b="0" i="0" u="none" strike="noStrike" kern="0" cap="none" spc="0" normalizeH="0" baseline="0" noProof="0">
              <a:ln>
                <a:noFill/>
              </a:ln>
              <a:solidFill>
                <a:prstClr val="black"/>
              </a:solidFill>
              <a:effectLst/>
              <a:uLnTx/>
              <a:uFillTx/>
              <a:latin typeface="+mn-lt"/>
              <a:ea typeface="+mn-ea"/>
              <a:cs typeface="+mn-cs"/>
            </a:rPr>
            <a:t>を入力してください。単価が自動で算出されます。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　一人一日あたり使用数</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・新型コロナウイルスが感染症法上の</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en-US" sz="1100" b="0" i="0" u="none" strike="noStrike" kern="0" cap="none" spc="0" normalizeH="0" baseline="0" noProof="0">
              <a:ln>
                <a:noFill/>
              </a:ln>
              <a:solidFill>
                <a:prstClr val="black"/>
              </a:solidFill>
              <a:effectLst/>
              <a:uLnTx/>
              <a:uFillTx/>
              <a:latin typeface="+mn-lt"/>
              <a:ea typeface="+mn-ea"/>
              <a:cs typeface="+mn-cs"/>
            </a:rPr>
            <a:t>類に移行したことに伴う厚生労働省発出のリーフレットに沿いつつ、効率性も考慮した対応としてください。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か月に一度取り替えるような場合は</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日当たりの使用数は</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１の</a:t>
          </a:r>
          <a:r>
            <a:rPr kumimoji="1" lang="en-US" altLang="ja-JP" sz="1100" b="0" i="0" u="none" strike="noStrike" kern="0" cap="none" spc="0" normalizeH="0" baseline="0" noProof="0">
              <a:ln>
                <a:noFill/>
              </a:ln>
              <a:solidFill>
                <a:prstClr val="black"/>
              </a:solidFill>
              <a:effectLst/>
              <a:uLnTx/>
              <a:uFillTx/>
              <a:latin typeface="+mn-lt"/>
              <a:ea typeface="+mn-ea"/>
              <a:cs typeface="+mn-cs"/>
            </a:rPr>
            <a:t>0.0</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を入力して下さい。</a:t>
          </a:r>
        </a:p>
        <a:p>
          <a:endParaRPr kumimoji="1" lang="ja-JP" altLang="en-US" sz="1100"/>
        </a:p>
      </xdr:txBody>
    </xdr:sp>
    <xdr:clientData/>
  </xdr:twoCellAnchor>
  <xdr:twoCellAnchor>
    <xdr:from>
      <xdr:col>7</xdr:col>
      <xdr:colOff>0</xdr:colOff>
      <xdr:row>4</xdr:row>
      <xdr:rowOff>0</xdr:rowOff>
    </xdr:from>
    <xdr:to>
      <xdr:col>12</xdr:col>
      <xdr:colOff>367393</xdr:colOff>
      <xdr:row>10</xdr:row>
      <xdr:rowOff>81643</xdr:rowOff>
    </xdr:to>
    <xdr:sp macro="" textlink="">
      <xdr:nvSpPr>
        <xdr:cNvPr id="3" name="正方形/長方形 2"/>
        <xdr:cNvSpPr/>
      </xdr:nvSpPr>
      <xdr:spPr>
        <a:xfrm>
          <a:off x="11770179" y="857250"/>
          <a:ext cx="3701143" cy="140153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個人防護具を申請された医療機関は入力の必要があります。</a:t>
          </a:r>
          <a:endParaRPr kumimoji="1" lang="en-US" altLang="ja-JP" sz="1800">
            <a:solidFill>
              <a:srgbClr val="FF0000"/>
            </a:solidFill>
          </a:endParaRPr>
        </a:p>
        <a:p>
          <a:pPr algn="l"/>
          <a:r>
            <a:rPr kumimoji="1" lang="ja-JP" altLang="en-US" sz="1800">
              <a:solidFill>
                <a:srgbClr val="FF0000"/>
              </a:solidFill>
            </a:rPr>
            <a:t>（個人防護具を申請していない場合は入力不要）</a:t>
          </a:r>
          <a:endParaRPr kumimoji="1" lang="en-US" altLang="ja-JP" sz="18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fs01\&#12480;&#12454;&#12531;&#12525;&#12540;&#12489;\20230905syuu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入力シート（要入力）"/>
      <sheetName val="連絡票"/>
      <sheetName val="事業実施計画（第１号様式）"/>
      <sheetName val="別紙1"/>
      <sheetName val="別紙２"/>
      <sheetName val="交付申請書（第２号様式） "/>
      <sheetName val="別紙3(1)"/>
      <sheetName val="別紙3(2)"/>
      <sheetName val="別紙４ (1)"/>
      <sheetName val="別紙４ (2)"/>
      <sheetName val="別紙４ー② (2)"/>
      <sheetName val="歳入歳出予算書抄本  "/>
      <sheetName val="実績報告書（第６号様式)"/>
      <sheetName val="別紙５"/>
      <sheetName val="別紙６"/>
      <sheetName val="別紙６ (１)"/>
      <sheetName val="別紙６ (２)"/>
      <sheetName val="別紙６ー② (２)"/>
      <sheetName val="空床数計算シート(集計)"/>
      <sheetName val="空床数計算シート(４月)"/>
      <sheetName val="空床数計算シート(５月)"/>
      <sheetName val="空床数計算シート(６月)"/>
      <sheetName val="空床数計算シート(集計_申請区分②) "/>
      <sheetName val="空床数計算シート(5.8～）"/>
      <sheetName val="空床数計算シート(６月②) "/>
      <sheetName val="空床数計算シート(クラスター集計)"/>
      <sheetName val="空床数計算シート(クラスター~5.7)"/>
      <sheetName val="空床数計算シート(クラスター5.8~)"/>
      <sheetName val="空床数計算シート(クラスター6月) "/>
      <sheetName val="コロナに伴う処遇改善状況"/>
      <sheetName val="歳入歳出決算書抄本 "/>
      <sheetName val="受入病床確保事業確認書"/>
      <sheetName val="クラスター要件確認資料"/>
      <sheetName val="構造上の休止病床"/>
    </sheetNames>
    <sheetDataSet>
      <sheetData sheetId="0">
        <row r="3">
          <cell r="D3"/>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41"/>
  <sheetViews>
    <sheetView tabSelected="1" view="pageBreakPreview" zoomScaleNormal="100" zoomScaleSheetLayoutView="100" workbookViewId="0">
      <selection activeCell="B7" sqref="B7"/>
    </sheetView>
  </sheetViews>
  <sheetFormatPr defaultColWidth="8.625" defaultRowHeight="26.45" customHeight="1"/>
  <cols>
    <col min="1" max="1" width="14.625" style="239" customWidth="1"/>
    <col min="2" max="2" width="88.75" style="239" customWidth="1"/>
    <col min="3" max="16384" width="8.625" style="239"/>
  </cols>
  <sheetData>
    <row r="1" spans="1:2" ht="26.45" customHeight="1">
      <c r="A1" s="481"/>
      <c r="B1" s="482" t="s">
        <v>504</v>
      </c>
    </row>
    <row r="2" spans="1:2" ht="26.45" customHeight="1">
      <c r="A2" s="525" t="s">
        <v>482</v>
      </c>
      <c r="B2" s="525"/>
    </row>
    <row r="3" spans="1:2" ht="15" customHeight="1">
      <c r="A3" s="483"/>
      <c r="B3" s="483"/>
    </row>
    <row r="4" spans="1:2" ht="30.6" customHeight="1">
      <c r="A4" s="526" t="s">
        <v>505</v>
      </c>
      <c r="B4" s="526"/>
    </row>
    <row r="5" spans="1:2" ht="26.45" customHeight="1">
      <c r="A5" s="533" t="s">
        <v>514</v>
      </c>
      <c r="B5" s="533"/>
    </row>
    <row r="6" spans="1:2" ht="45" customHeight="1">
      <c r="A6" s="494" t="s">
        <v>517</v>
      </c>
      <c r="B6" s="493" t="s">
        <v>518</v>
      </c>
    </row>
    <row r="7" spans="1:2" ht="26.45" customHeight="1">
      <c r="A7" s="494" t="s">
        <v>516</v>
      </c>
      <c r="B7" s="493" t="s">
        <v>568</v>
      </c>
    </row>
    <row r="8" spans="1:2" ht="40.5" customHeight="1">
      <c r="A8" s="115" t="s">
        <v>519</v>
      </c>
      <c r="B8" s="486" t="s">
        <v>522</v>
      </c>
    </row>
    <row r="9" spans="1:2" ht="50.25" customHeight="1">
      <c r="A9" s="494" t="s">
        <v>520</v>
      </c>
      <c r="B9" s="493" t="s">
        <v>523</v>
      </c>
    </row>
    <row r="10" spans="1:2" ht="45" customHeight="1">
      <c r="A10" s="115" t="s">
        <v>484</v>
      </c>
      <c r="B10" s="485" t="s">
        <v>524</v>
      </c>
    </row>
    <row r="11" spans="1:2" ht="44.25" customHeight="1">
      <c r="A11" s="115" t="s">
        <v>485</v>
      </c>
      <c r="B11" s="486" t="s">
        <v>526</v>
      </c>
    </row>
    <row r="12" spans="1:2" ht="46.5" customHeight="1">
      <c r="A12" s="115" t="s">
        <v>486</v>
      </c>
      <c r="B12" s="486" t="s">
        <v>566</v>
      </c>
    </row>
    <row r="13" spans="1:2" ht="56.25" customHeight="1">
      <c r="A13" s="115" t="s">
        <v>487</v>
      </c>
      <c r="B13" s="486" t="s">
        <v>527</v>
      </c>
    </row>
    <row r="14" spans="1:2" ht="56.25" customHeight="1">
      <c r="A14" s="115" t="s">
        <v>529</v>
      </c>
      <c r="B14" s="486" t="s">
        <v>569</v>
      </c>
    </row>
    <row r="15" spans="1:2" ht="56.25" customHeight="1">
      <c r="A15" s="115" t="s">
        <v>531</v>
      </c>
      <c r="B15" s="486" t="s">
        <v>521</v>
      </c>
    </row>
    <row r="16" spans="1:2" ht="107.25" customHeight="1">
      <c r="A16" s="115" t="s">
        <v>530</v>
      </c>
      <c r="B16" s="486" t="s">
        <v>533</v>
      </c>
    </row>
    <row r="17" spans="1:2" ht="107.25" customHeight="1">
      <c r="A17" s="115" t="s">
        <v>535</v>
      </c>
      <c r="B17" s="495" t="s">
        <v>534</v>
      </c>
    </row>
    <row r="18" spans="1:2" ht="107.25" customHeight="1">
      <c r="A18" s="115" t="s">
        <v>537</v>
      </c>
      <c r="B18" s="495" t="s">
        <v>538</v>
      </c>
    </row>
    <row r="19" spans="1:2" ht="107.25" customHeight="1">
      <c r="A19" s="115" t="s">
        <v>540</v>
      </c>
      <c r="B19" s="495" t="s">
        <v>541</v>
      </c>
    </row>
    <row r="20" spans="1:2" ht="42.75" customHeight="1">
      <c r="A20" s="531" t="s">
        <v>515</v>
      </c>
      <c r="B20" s="531"/>
    </row>
    <row r="21" spans="1:2" ht="30.6" customHeight="1">
      <c r="A21" s="532" t="s">
        <v>528</v>
      </c>
      <c r="B21" s="532"/>
    </row>
    <row r="22" spans="1:2" ht="26.45" customHeight="1">
      <c r="A22" s="527" t="s">
        <v>483</v>
      </c>
      <c r="B22" s="527"/>
    </row>
    <row r="23" spans="1:2" ht="26.45" customHeight="1">
      <c r="A23" s="534" t="s">
        <v>575</v>
      </c>
      <c r="B23" s="535"/>
    </row>
    <row r="24" spans="1:2" ht="132" customHeight="1">
      <c r="A24" s="528" t="s">
        <v>536</v>
      </c>
      <c r="B24" s="529"/>
    </row>
    <row r="25" spans="1:2" ht="46.5" customHeight="1">
      <c r="A25" s="530" t="s">
        <v>525</v>
      </c>
      <c r="B25" s="531"/>
    </row>
    <row r="26" spans="1:2" ht="17.100000000000001" customHeight="1">
      <c r="A26" s="507" t="s">
        <v>570</v>
      </c>
      <c r="B26" s="484"/>
    </row>
    <row r="27" spans="1:2" ht="26.45" customHeight="1">
      <c r="A27" s="503" t="s">
        <v>488</v>
      </c>
      <c r="B27" s="504" t="s">
        <v>177</v>
      </c>
    </row>
    <row r="28" spans="1:2" ht="26.45" customHeight="1">
      <c r="A28" s="487" t="s">
        <v>489</v>
      </c>
      <c r="B28" s="488" t="s">
        <v>511</v>
      </c>
    </row>
    <row r="29" spans="1:2" ht="26.45" customHeight="1">
      <c r="A29" s="503" t="s">
        <v>490</v>
      </c>
      <c r="B29" s="505" t="s">
        <v>178</v>
      </c>
    </row>
    <row r="30" spans="1:2" ht="26.45" customHeight="1">
      <c r="A30" s="503" t="s">
        <v>491</v>
      </c>
      <c r="B30" s="505" t="s">
        <v>492</v>
      </c>
    </row>
    <row r="31" spans="1:2" ht="26.45" customHeight="1">
      <c r="A31" s="487" t="s">
        <v>493</v>
      </c>
      <c r="B31" s="489" t="s">
        <v>494</v>
      </c>
    </row>
    <row r="32" spans="1:2" ht="26.45" customHeight="1">
      <c r="A32" s="487" t="s">
        <v>495</v>
      </c>
      <c r="B32" s="489" t="s">
        <v>496</v>
      </c>
    </row>
    <row r="33" spans="1:2" ht="26.45" customHeight="1">
      <c r="A33" s="487" t="s">
        <v>497</v>
      </c>
      <c r="B33" s="489" t="s">
        <v>498</v>
      </c>
    </row>
    <row r="34" spans="1:2" ht="26.45" customHeight="1">
      <c r="A34" s="487" t="s">
        <v>499</v>
      </c>
      <c r="B34" s="489" t="s">
        <v>179</v>
      </c>
    </row>
    <row r="35" spans="1:2" ht="26.45" customHeight="1">
      <c r="A35" s="487" t="s">
        <v>500</v>
      </c>
      <c r="B35" s="489" t="s">
        <v>501</v>
      </c>
    </row>
    <row r="36" spans="1:2" ht="26.45" customHeight="1">
      <c r="A36" s="487" t="s">
        <v>185</v>
      </c>
      <c r="B36" s="491" t="s">
        <v>512</v>
      </c>
    </row>
    <row r="37" spans="1:2" ht="26.45" customHeight="1">
      <c r="A37" s="487" t="s">
        <v>184</v>
      </c>
      <c r="B37" s="489" t="s">
        <v>502</v>
      </c>
    </row>
    <row r="38" spans="1:2" ht="26.45" customHeight="1">
      <c r="A38" s="487" t="s">
        <v>183</v>
      </c>
      <c r="B38" s="490" t="s">
        <v>503</v>
      </c>
    </row>
    <row r="39" spans="1:2" ht="26.45" customHeight="1">
      <c r="A39" s="503" t="s">
        <v>182</v>
      </c>
      <c r="B39" s="505" t="s">
        <v>180</v>
      </c>
    </row>
    <row r="40" spans="1:2" ht="26.45" customHeight="1">
      <c r="A40" s="487" t="s">
        <v>181</v>
      </c>
      <c r="B40" s="489" t="s">
        <v>513</v>
      </c>
    </row>
    <row r="41" spans="1:2" s="492" customFormat="1" ht="26.45" customHeight="1">
      <c r="A41" s="501" t="s">
        <v>205</v>
      </c>
      <c r="B41" s="502" t="s">
        <v>215</v>
      </c>
    </row>
  </sheetData>
  <sheetProtection password="CC55" sheet="1" objects="1" scenarios="1"/>
  <mergeCells count="9">
    <mergeCell ref="A2:B2"/>
    <mergeCell ref="A4:B4"/>
    <mergeCell ref="A22:B22"/>
    <mergeCell ref="A24:B24"/>
    <mergeCell ref="A25:B25"/>
    <mergeCell ref="A21:B21"/>
    <mergeCell ref="A5:B5"/>
    <mergeCell ref="A20:B20"/>
    <mergeCell ref="A23:B23"/>
  </mergeCells>
  <phoneticPr fontId="2"/>
  <pageMargins left="0.78740157480314965" right="0.59055118110236227" top="0.78740157480314965" bottom="0.59055118110236227" header="0.31496062992125984" footer="0.31496062992125984"/>
  <pageSetup paperSize="9"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6"/>
  <sheetViews>
    <sheetView showZeros="0" view="pageBreakPreview" zoomScale="85" zoomScaleNormal="100" zoomScaleSheetLayoutView="85" workbookViewId="0">
      <selection activeCell="K34" sqref="K3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626">
        <f>'基礎情報入力シート（要入力）'!$D$9</f>
        <v>0</v>
      </c>
      <c r="D5" s="627"/>
      <c r="E5" s="627"/>
      <c r="F5" s="627"/>
      <c r="G5" s="627"/>
      <c r="H5" s="627"/>
      <c r="I5" s="628"/>
      <c r="J5" s="77"/>
    </row>
    <row r="6" spans="1:11" ht="24.95" customHeight="1">
      <c r="A6" s="30"/>
      <c r="B6" s="40" t="s">
        <v>100</v>
      </c>
      <c r="C6" s="626">
        <f>'基礎情報入力シート（要入力）'!$D$7</f>
        <v>0</v>
      </c>
      <c r="D6" s="627"/>
      <c r="E6" s="627"/>
      <c r="F6" s="627"/>
      <c r="G6" s="627"/>
      <c r="H6" s="627"/>
      <c r="I6" s="628"/>
      <c r="J6" s="77"/>
    </row>
    <row r="7" spans="1:11" ht="32.450000000000003" customHeight="1">
      <c r="B7" s="39" t="s">
        <v>99</v>
      </c>
      <c r="C7" s="598" t="s">
        <v>233</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41.1" customHeight="1">
      <c r="B24" s="606" t="str">
        <f t="shared" ref="B24" si="0">$C$7</f>
        <v>（４）外来対応医療機関設備整備事業（５月７日までは帰国者・接触者外来等設備整備事業）</v>
      </c>
      <c r="C24" s="607"/>
      <c r="D24" s="608"/>
      <c r="E24" s="609"/>
      <c r="F24" s="610"/>
      <c r="G24" s="611">
        <f>'別紙4(4)'!H18</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ROUNDDOWN('別紙4(4)'!I19/1000,0)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125</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6"/>
  <sheetViews>
    <sheetView showZeros="0" view="pageBreakPreview" topLeftCell="A9" zoomScale="85" zoomScaleNormal="100" zoomScaleSheetLayoutView="85" workbookViewId="0">
      <selection activeCell="K34" sqref="K3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626">
        <f>'基礎情報入力シート（要入力）'!$D$9</f>
        <v>0</v>
      </c>
      <c r="D5" s="627"/>
      <c r="E5" s="627"/>
      <c r="F5" s="627"/>
      <c r="G5" s="627"/>
      <c r="H5" s="627"/>
      <c r="I5" s="628"/>
      <c r="J5" s="77"/>
    </row>
    <row r="6" spans="1:11" ht="24.95" customHeight="1">
      <c r="A6" s="30"/>
      <c r="B6" s="40" t="s">
        <v>100</v>
      </c>
      <c r="C6" s="626">
        <f>'基礎情報入力シート（要入力）'!$D$7</f>
        <v>0</v>
      </c>
      <c r="D6" s="627"/>
      <c r="E6" s="627"/>
      <c r="F6" s="627"/>
      <c r="G6" s="627"/>
      <c r="H6" s="627"/>
      <c r="I6" s="628"/>
      <c r="J6" s="77"/>
    </row>
    <row r="7" spans="1:11" ht="32.450000000000003" customHeight="1">
      <c r="B7" s="39" t="s">
        <v>99</v>
      </c>
      <c r="C7" s="598" t="s">
        <v>276</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61.5" customHeight="1">
      <c r="B24" s="629" t="str">
        <f t="shared" ref="B24" si="0">$C$7</f>
        <v>（13）新型コロナウイルス感染症を疑う患者受入れのための救急・周産期・小児医療体制確保事業</v>
      </c>
      <c r="C24" s="630"/>
      <c r="D24" s="608"/>
      <c r="E24" s="609"/>
      <c r="F24" s="610"/>
      <c r="G24" s="611">
        <f>'別紙4(13)'!I20</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ROUNDDOWN('別紙4(13)'!J21/1000,0)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125</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6"/>
  <sheetViews>
    <sheetView showZeros="0" view="pageBreakPreview" topLeftCell="A17" zoomScale="85" zoomScaleNormal="100" zoomScaleSheetLayoutView="85" workbookViewId="0">
      <selection activeCell="K34" sqref="K3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626">
        <f>'基礎情報入力シート（要入力）'!$D$9</f>
        <v>0</v>
      </c>
      <c r="D5" s="627"/>
      <c r="E5" s="627"/>
      <c r="F5" s="627"/>
      <c r="G5" s="627"/>
      <c r="H5" s="627"/>
      <c r="I5" s="628"/>
      <c r="J5" s="77"/>
    </row>
    <row r="6" spans="1:11" ht="24.95" customHeight="1">
      <c r="A6" s="30"/>
      <c r="B6" s="40" t="s">
        <v>100</v>
      </c>
      <c r="C6" s="626">
        <f>'基礎情報入力シート（要入力）'!$D$7</f>
        <v>0</v>
      </c>
      <c r="D6" s="627"/>
      <c r="E6" s="627"/>
      <c r="F6" s="627"/>
      <c r="G6" s="627"/>
      <c r="H6" s="627"/>
      <c r="I6" s="628"/>
      <c r="J6" s="77"/>
    </row>
    <row r="7" spans="1:11" ht="32.450000000000003" customHeight="1">
      <c r="B7" s="39" t="s">
        <v>99</v>
      </c>
      <c r="C7" s="598" t="s">
        <v>277</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41.1" customHeight="1">
      <c r="B24" s="606" t="str">
        <f t="shared" ref="B24" si="0">$C$7</f>
        <v>（15）外来対応医療機関確保事業</v>
      </c>
      <c r="C24" s="607"/>
      <c r="D24" s="608"/>
      <c r="E24" s="609"/>
      <c r="F24" s="610"/>
      <c r="G24" s="611">
        <f>'別紙4(15)'!H11</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ROUNDDOWN('別紙4(15)'!I12/1000,0)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4"/>
  <sheetViews>
    <sheetView showZeros="0" view="pageBreakPreview" topLeftCell="A13" zoomScale="70" zoomScaleNormal="70" zoomScaleSheetLayoutView="70" workbookViewId="0">
      <selection activeCell="I31" sqref="I31"/>
    </sheetView>
  </sheetViews>
  <sheetFormatPr defaultColWidth="8.875" defaultRowHeight="28.9" customHeight="1"/>
  <cols>
    <col min="1" max="1" width="25.75" style="117" customWidth="1"/>
    <col min="2" max="2" width="18.75" style="117" customWidth="1"/>
    <col min="3" max="3" width="47.75" style="117" customWidth="1"/>
    <col min="4" max="4" width="20.125" style="117" customWidth="1"/>
    <col min="5" max="5" width="38.75" style="117" customWidth="1"/>
    <col min="6" max="6" width="11.375" style="117" customWidth="1"/>
    <col min="7" max="16384" width="8.875" style="117"/>
  </cols>
  <sheetData>
    <row r="1" spans="1:6" ht="28.9" customHeight="1">
      <c r="A1" s="116" t="s">
        <v>79</v>
      </c>
    </row>
    <row r="2" spans="1:6" ht="28.9" customHeight="1">
      <c r="A2" s="117" t="s">
        <v>24</v>
      </c>
    </row>
    <row r="3" spans="1:6" ht="28.9" customHeight="1">
      <c r="A3" s="631" t="s">
        <v>16</v>
      </c>
      <c r="B3" s="631"/>
      <c r="C3" s="632" t="s">
        <v>80</v>
      </c>
      <c r="D3" s="633"/>
      <c r="E3" s="631" t="s">
        <v>11</v>
      </c>
      <c r="F3" s="634" t="s">
        <v>169</v>
      </c>
    </row>
    <row r="4" spans="1:6" ht="28.9" customHeight="1">
      <c r="A4" s="631"/>
      <c r="B4" s="631"/>
      <c r="C4" s="118" t="s">
        <v>21</v>
      </c>
      <c r="D4" s="216" t="s">
        <v>161</v>
      </c>
      <c r="E4" s="631"/>
      <c r="F4" s="631"/>
    </row>
    <row r="5" spans="1:6" ht="28.9" customHeight="1">
      <c r="A5" s="119" t="s">
        <v>148</v>
      </c>
      <c r="B5" s="120"/>
      <c r="C5" s="121"/>
      <c r="D5" s="122"/>
      <c r="E5" s="122"/>
      <c r="F5" s="122"/>
    </row>
    <row r="6" spans="1:6" ht="28.9" customHeight="1">
      <c r="A6" s="119" t="s">
        <v>25</v>
      </c>
      <c r="B6" s="120"/>
      <c r="C6" s="121"/>
      <c r="D6" s="122"/>
      <c r="E6" s="122"/>
      <c r="F6" s="122"/>
    </row>
    <row r="7" spans="1:6" ht="28.9" customHeight="1">
      <c r="A7" s="119" t="s">
        <v>26</v>
      </c>
      <c r="B7" s="120"/>
      <c r="C7" s="121"/>
      <c r="D7" s="122"/>
      <c r="E7" s="122"/>
      <c r="F7" s="122"/>
    </row>
    <row r="8" spans="1:6" ht="28.9" customHeight="1">
      <c r="A8" s="123" t="s">
        <v>27</v>
      </c>
      <c r="B8" s="124" t="s">
        <v>28</v>
      </c>
      <c r="C8" s="121"/>
      <c r="D8" s="125"/>
      <c r="E8" s="125"/>
      <c r="F8" s="125"/>
    </row>
    <row r="9" spans="1:6" ht="28.9" customHeight="1">
      <c r="A9" s="126"/>
      <c r="B9" s="127" t="s">
        <v>29</v>
      </c>
      <c r="C9" s="121"/>
      <c r="D9" s="125"/>
      <c r="E9" s="125"/>
      <c r="F9" s="125"/>
    </row>
    <row r="10" spans="1:6" ht="28.9" customHeight="1">
      <c r="A10" s="126"/>
      <c r="B10" s="127" t="s">
        <v>30</v>
      </c>
      <c r="C10" s="121"/>
      <c r="D10" s="125"/>
      <c r="E10" s="125"/>
      <c r="F10" s="125"/>
    </row>
    <row r="11" spans="1:6" ht="28.9" customHeight="1">
      <c r="A11" s="126"/>
      <c r="B11" s="127" t="s">
        <v>31</v>
      </c>
      <c r="C11" s="121"/>
      <c r="D11" s="125"/>
      <c r="E11" s="125"/>
      <c r="F11" s="125"/>
    </row>
    <row r="12" spans="1:6" ht="28.9" customHeight="1">
      <c r="A12" s="126"/>
      <c r="B12" s="127" t="s">
        <v>32</v>
      </c>
      <c r="C12" s="121"/>
      <c r="D12" s="125"/>
      <c r="E12" s="125"/>
      <c r="F12" s="125"/>
    </row>
    <row r="13" spans="1:6" ht="28.9" customHeight="1">
      <c r="A13" s="128"/>
      <c r="B13" s="124" t="s">
        <v>33</v>
      </c>
      <c r="C13" s="121"/>
      <c r="D13" s="125"/>
      <c r="E13" s="125"/>
      <c r="F13" s="125"/>
    </row>
    <row r="14" spans="1:6" ht="28.9" customHeight="1">
      <c r="A14" s="123" t="s">
        <v>34</v>
      </c>
      <c r="B14" s="129" t="s">
        <v>35</v>
      </c>
      <c r="C14" s="121"/>
      <c r="D14" s="125"/>
      <c r="E14" s="125"/>
      <c r="F14" s="125"/>
    </row>
    <row r="15" spans="1:6" ht="28.9" customHeight="1">
      <c r="A15" s="126"/>
      <c r="B15" s="129" t="s">
        <v>36</v>
      </c>
      <c r="C15" s="121"/>
      <c r="D15" s="125"/>
      <c r="E15" s="125"/>
      <c r="F15" s="125"/>
    </row>
    <row r="16" spans="1:6" ht="28.9" customHeight="1">
      <c r="A16" s="128"/>
      <c r="B16" s="129" t="s">
        <v>37</v>
      </c>
      <c r="C16" s="121"/>
      <c r="D16" s="125"/>
      <c r="E16" s="125"/>
      <c r="F16" s="125"/>
    </row>
    <row r="17" spans="1:6" ht="28.9" customHeight="1">
      <c r="A17" s="119" t="s">
        <v>38</v>
      </c>
      <c r="B17" s="120"/>
      <c r="C17" s="121"/>
      <c r="D17" s="125"/>
      <c r="E17" s="125"/>
      <c r="F17" s="125"/>
    </row>
    <row r="18" spans="1:6" ht="28.9" customHeight="1">
      <c r="A18" s="119" t="s">
        <v>39</v>
      </c>
      <c r="B18" s="120"/>
      <c r="C18" s="121"/>
      <c r="D18" s="125"/>
      <c r="E18" s="125"/>
      <c r="F18" s="125"/>
    </row>
    <row r="19" spans="1:6" ht="28.9" customHeight="1">
      <c r="A19" s="119" t="s">
        <v>40</v>
      </c>
      <c r="B19" s="120"/>
      <c r="C19" s="121"/>
      <c r="D19" s="125"/>
      <c r="E19" s="125"/>
      <c r="F19" s="125"/>
    </row>
    <row r="20" spans="1:6" ht="28.9" customHeight="1">
      <c r="A20" s="119" t="s">
        <v>41</v>
      </c>
      <c r="B20" s="120"/>
      <c r="C20" s="121"/>
      <c r="D20" s="130"/>
      <c r="E20" s="130"/>
      <c r="F20" s="130"/>
    </row>
    <row r="21" spans="1:6" ht="28.9" customHeight="1">
      <c r="A21" s="119"/>
      <c r="B21" s="120"/>
      <c r="C21" s="121"/>
      <c r="D21" s="130"/>
      <c r="E21" s="130"/>
      <c r="F21" s="130"/>
    </row>
    <row r="22" spans="1:6" ht="28.9" customHeight="1">
      <c r="A22" s="119"/>
      <c r="B22" s="120"/>
      <c r="C22" s="121"/>
      <c r="D22" s="130"/>
      <c r="E22" s="130"/>
      <c r="F22" s="130"/>
    </row>
    <row r="23" spans="1:6" ht="28.9" customHeight="1" thickBot="1">
      <c r="A23" s="119"/>
      <c r="B23" s="120"/>
      <c r="C23" s="121"/>
      <c r="D23" s="130"/>
      <c r="E23" s="130"/>
      <c r="F23" s="130"/>
    </row>
    <row r="24" spans="1:6" ht="28.9" customHeight="1" thickBot="1">
      <c r="C24" s="213" t="s">
        <v>151</v>
      </c>
      <c r="D24" s="97">
        <f>SUM(D5:D23)</f>
        <v>0</v>
      </c>
      <c r="E24" s="131">
        <f>SUM(E5:E23)</f>
        <v>0</v>
      </c>
      <c r="F24" s="246"/>
    </row>
  </sheetData>
  <mergeCells count="4">
    <mergeCell ref="A3:B4"/>
    <mergeCell ref="E3:E4"/>
    <mergeCell ref="C3:D3"/>
    <mergeCell ref="F3:F4"/>
  </mergeCells>
  <phoneticPr fontId="2"/>
  <printOptions horizontalCentered="1"/>
  <pageMargins left="0.59055118110236227" right="0.59055118110236227" top="0.78740157480314965" bottom="0.78740157480314965" header="0.31496062992125984" footer="0.31496062992125984"/>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31"/>
  <sheetViews>
    <sheetView showZeros="0" view="pageBreakPreview" topLeftCell="A7" zoomScale="60" zoomScaleNormal="90" workbookViewId="0">
      <selection activeCell="I31" sqref="I31"/>
    </sheetView>
  </sheetViews>
  <sheetFormatPr defaultColWidth="9" defaultRowHeight="28.9" customHeight="1"/>
  <cols>
    <col min="1" max="1" width="36.5" style="116" customWidth="1"/>
    <col min="2" max="2" width="14.75" style="116" customWidth="1"/>
    <col min="3" max="4" width="18.75" style="116" customWidth="1"/>
    <col min="5" max="5" width="29" style="116" customWidth="1"/>
    <col min="6" max="6" width="15.5" style="116" customWidth="1"/>
    <col min="7" max="9" width="18.75" style="116" customWidth="1"/>
    <col min="10" max="10" width="26.75" style="116" customWidth="1"/>
    <col min="11" max="11" width="12.75" style="116" customWidth="1"/>
    <col min="12" max="16384" width="9" style="116"/>
  </cols>
  <sheetData>
    <row r="1" spans="1:11" ht="28.9" customHeight="1">
      <c r="A1" s="116" t="s">
        <v>105</v>
      </c>
    </row>
    <row r="2" spans="1:11" ht="28.9" customHeight="1">
      <c r="A2" s="116" t="s">
        <v>217</v>
      </c>
    </row>
    <row r="3" spans="1:11" s="297" customFormat="1" ht="28.9" customHeight="1">
      <c r="A3" s="297" t="s">
        <v>255</v>
      </c>
    </row>
    <row r="4" spans="1:11" ht="28.9" customHeight="1">
      <c r="A4" s="638" t="s">
        <v>1</v>
      </c>
      <c r="B4" s="640" t="s">
        <v>2</v>
      </c>
      <c r="C4" s="640"/>
      <c r="D4" s="640"/>
      <c r="E4" s="640" t="s">
        <v>104</v>
      </c>
      <c r="F4" s="640"/>
      <c r="G4" s="640"/>
      <c r="H4" s="640"/>
      <c r="I4" s="204" t="s">
        <v>163</v>
      </c>
      <c r="J4" s="640" t="s">
        <v>11</v>
      </c>
      <c r="K4" s="634" t="s">
        <v>169</v>
      </c>
    </row>
    <row r="5" spans="1:11" ht="28.9" customHeight="1">
      <c r="A5" s="639"/>
      <c r="B5" s="88" t="s">
        <v>3</v>
      </c>
      <c r="C5" s="88" t="s">
        <v>166</v>
      </c>
      <c r="D5" s="88" t="s">
        <v>160</v>
      </c>
      <c r="E5" s="88" t="s">
        <v>4</v>
      </c>
      <c r="F5" s="88" t="s">
        <v>0</v>
      </c>
      <c r="G5" s="88" t="s">
        <v>167</v>
      </c>
      <c r="H5" s="88" t="s">
        <v>161</v>
      </c>
      <c r="I5" s="205" t="s">
        <v>150</v>
      </c>
      <c r="J5" s="640"/>
      <c r="K5" s="631"/>
    </row>
    <row r="6" spans="1:11" ht="28.9" customHeight="1">
      <c r="A6" s="91" t="s">
        <v>5</v>
      </c>
      <c r="B6" s="12"/>
      <c r="C6" s="10">
        <v>133000</v>
      </c>
      <c r="D6" s="10">
        <f t="shared" ref="D6:D11" si="0">B6*C6</f>
        <v>0</v>
      </c>
      <c r="E6" s="11"/>
      <c r="F6" s="64">
        <f>B6</f>
        <v>0</v>
      </c>
      <c r="G6" s="12"/>
      <c r="H6" s="10">
        <f t="shared" ref="H6:H22" si="1">F6*G6</f>
        <v>0</v>
      </c>
      <c r="I6" s="10">
        <f t="shared" ref="I6:I10" si="2">MIN(D6,H6)</f>
        <v>0</v>
      </c>
      <c r="J6" s="11"/>
      <c r="K6" s="122"/>
    </row>
    <row r="7" spans="1:11" ht="28.9" customHeight="1">
      <c r="A7" s="90" t="s">
        <v>6</v>
      </c>
      <c r="B7" s="12"/>
      <c r="C7" s="10">
        <v>5000000</v>
      </c>
      <c r="D7" s="10">
        <f t="shared" si="0"/>
        <v>0</v>
      </c>
      <c r="E7" s="11"/>
      <c r="F7" s="64">
        <f>B7</f>
        <v>0</v>
      </c>
      <c r="G7" s="12"/>
      <c r="H7" s="10">
        <f t="shared" si="1"/>
        <v>0</v>
      </c>
      <c r="I7" s="10">
        <f t="shared" si="2"/>
        <v>0</v>
      </c>
      <c r="J7" s="11"/>
      <c r="K7" s="122"/>
    </row>
    <row r="8" spans="1:11" ht="28.9" customHeight="1">
      <c r="A8" s="91" t="s">
        <v>7</v>
      </c>
      <c r="B8" s="451">
        <f>'別紙４(３)個人防護具計算表'!$C$5</f>
        <v>0</v>
      </c>
      <c r="C8" s="10">
        <v>3600</v>
      </c>
      <c r="D8" s="10">
        <f t="shared" si="0"/>
        <v>0</v>
      </c>
      <c r="E8" s="11"/>
      <c r="F8" s="64">
        <f>B8</f>
        <v>0</v>
      </c>
      <c r="G8" s="451">
        <f>'別紙４(３)個人防護具計算表'!$E$55</f>
        <v>0</v>
      </c>
      <c r="H8" s="10">
        <f t="shared" si="1"/>
        <v>0</v>
      </c>
      <c r="I8" s="10">
        <f t="shared" si="2"/>
        <v>0</v>
      </c>
      <c r="J8" s="11"/>
      <c r="K8" s="122"/>
    </row>
    <row r="9" spans="1:11" ht="28.9" customHeight="1">
      <c r="A9" s="90" t="s">
        <v>8</v>
      </c>
      <c r="B9" s="12"/>
      <c r="C9" s="10">
        <v>4320000</v>
      </c>
      <c r="D9" s="10">
        <f t="shared" si="0"/>
        <v>0</v>
      </c>
      <c r="E9" s="43"/>
      <c r="F9" s="64">
        <f>B9</f>
        <v>0</v>
      </c>
      <c r="G9" s="68"/>
      <c r="H9" s="60">
        <f t="shared" si="1"/>
        <v>0</v>
      </c>
      <c r="I9" s="60">
        <f t="shared" si="2"/>
        <v>0</v>
      </c>
      <c r="J9" s="11"/>
      <c r="K9" s="122"/>
    </row>
    <row r="10" spans="1:11" ht="28.9" customHeight="1">
      <c r="A10" s="91" t="s">
        <v>9</v>
      </c>
      <c r="B10" s="12"/>
      <c r="C10" s="10">
        <v>51400</v>
      </c>
      <c r="D10" s="10">
        <f t="shared" si="0"/>
        <v>0</v>
      </c>
      <c r="E10" s="11"/>
      <c r="F10" s="64">
        <f>B10</f>
        <v>0</v>
      </c>
      <c r="G10" s="12"/>
      <c r="H10" s="10">
        <f t="shared" si="1"/>
        <v>0</v>
      </c>
      <c r="I10" s="10">
        <f t="shared" si="2"/>
        <v>0</v>
      </c>
      <c r="J10" s="11"/>
      <c r="K10" s="122"/>
    </row>
    <row r="11" spans="1:11" ht="28.9" customHeight="1">
      <c r="A11" s="652" t="s">
        <v>143</v>
      </c>
      <c r="B11" s="653">
        <v>1</v>
      </c>
      <c r="C11" s="641">
        <v>21000000</v>
      </c>
      <c r="D11" s="641">
        <f t="shared" si="0"/>
        <v>21000000</v>
      </c>
      <c r="E11" s="11"/>
      <c r="F11" s="12"/>
      <c r="G11" s="12"/>
      <c r="H11" s="10">
        <f t="shared" si="1"/>
        <v>0</v>
      </c>
      <c r="I11" s="641">
        <f>MIN(D11,SUM(H11:H13))</f>
        <v>0</v>
      </c>
      <c r="J11" s="11"/>
      <c r="K11" s="122"/>
    </row>
    <row r="12" spans="1:11" ht="28.9" customHeight="1">
      <c r="A12" s="649"/>
      <c r="B12" s="654"/>
      <c r="C12" s="642"/>
      <c r="D12" s="642"/>
      <c r="E12" s="11"/>
      <c r="F12" s="12"/>
      <c r="G12" s="12"/>
      <c r="H12" s="10">
        <f t="shared" si="1"/>
        <v>0</v>
      </c>
      <c r="I12" s="642"/>
      <c r="J12" s="11"/>
      <c r="K12" s="122"/>
    </row>
    <row r="13" spans="1:11" ht="28.9" customHeight="1">
      <c r="A13" s="650"/>
      <c r="B13" s="655"/>
      <c r="C13" s="643"/>
      <c r="D13" s="643"/>
      <c r="E13" s="11"/>
      <c r="F13" s="12"/>
      <c r="G13" s="12"/>
      <c r="H13" s="10">
        <f t="shared" si="1"/>
        <v>0</v>
      </c>
      <c r="I13" s="643"/>
      <c r="J13" s="11"/>
      <c r="K13" s="122"/>
    </row>
    <row r="14" spans="1:11" s="151" customFormat="1" ht="28.9" customHeight="1">
      <c r="A14" s="319" t="s">
        <v>158</v>
      </c>
      <c r="B14" s="48"/>
      <c r="C14" s="44">
        <v>905000</v>
      </c>
      <c r="D14" s="44">
        <f>IF(B14&gt;0,905000,0)</f>
        <v>0</v>
      </c>
      <c r="E14" s="47"/>
      <c r="F14" s="63">
        <f>B14</f>
        <v>0</v>
      </c>
      <c r="G14" s="48"/>
      <c r="H14" s="63">
        <f>F14*G14</f>
        <v>0</v>
      </c>
      <c r="I14" s="63">
        <f>MIN(D14,H14)</f>
        <v>0</v>
      </c>
      <c r="J14" s="47"/>
      <c r="K14" s="299"/>
    </row>
    <row r="15" spans="1:11" s="297" customFormat="1" ht="28.9" customHeight="1">
      <c r="A15" s="342" t="s">
        <v>157</v>
      </c>
      <c r="B15" s="295"/>
      <c r="C15" s="10">
        <v>205000</v>
      </c>
      <c r="D15" s="10">
        <f>B15*C15</f>
        <v>0</v>
      </c>
      <c r="E15" s="45"/>
      <c r="F15" s="63">
        <f t="shared" ref="F15" si="3">B15</f>
        <v>0</v>
      </c>
      <c r="G15" s="203"/>
      <c r="H15" s="63">
        <f t="shared" ref="H15" si="4">F15*G15</f>
        <v>0</v>
      </c>
      <c r="I15" s="64">
        <f t="shared" ref="I15" si="5">MIN(D15,H15)</f>
        <v>0</v>
      </c>
      <c r="J15" s="11"/>
      <c r="K15" s="299"/>
    </row>
    <row r="16" spans="1:11" ht="28.9" customHeight="1">
      <c r="A16" s="648" t="s">
        <v>10</v>
      </c>
      <c r="B16" s="651"/>
      <c r="C16" s="644"/>
      <c r="D16" s="644"/>
      <c r="E16" s="11"/>
      <c r="F16" s="12"/>
      <c r="G16" s="12"/>
      <c r="H16" s="10">
        <f>F16*G16</f>
        <v>0</v>
      </c>
      <c r="I16" s="641">
        <f>SUM(H16:H22)</f>
        <v>0</v>
      </c>
      <c r="J16" s="11"/>
      <c r="K16" s="122"/>
    </row>
    <row r="17" spans="1:11" ht="28.9" customHeight="1">
      <c r="A17" s="649"/>
      <c r="B17" s="646"/>
      <c r="C17" s="645"/>
      <c r="D17" s="645"/>
      <c r="E17" s="11"/>
      <c r="F17" s="12"/>
      <c r="G17" s="12"/>
      <c r="H17" s="10">
        <f t="shared" si="1"/>
        <v>0</v>
      </c>
      <c r="I17" s="642"/>
      <c r="J17" s="11"/>
      <c r="K17" s="122"/>
    </row>
    <row r="18" spans="1:11" ht="28.9" customHeight="1">
      <c r="A18" s="649"/>
      <c r="B18" s="646"/>
      <c r="C18" s="645"/>
      <c r="D18" s="645"/>
      <c r="E18" s="11"/>
      <c r="F18" s="295"/>
      <c r="G18" s="12"/>
      <c r="H18" s="10">
        <f t="shared" si="1"/>
        <v>0</v>
      </c>
      <c r="I18" s="642"/>
      <c r="J18" s="11"/>
      <c r="K18" s="122"/>
    </row>
    <row r="19" spans="1:11" ht="28.9" customHeight="1">
      <c r="A19" s="649"/>
      <c r="B19" s="646"/>
      <c r="C19" s="645"/>
      <c r="D19" s="645"/>
      <c r="E19" s="11"/>
      <c r="F19" s="295"/>
      <c r="G19" s="12"/>
      <c r="H19" s="10">
        <f t="shared" si="1"/>
        <v>0</v>
      </c>
      <c r="I19" s="642"/>
      <c r="J19" s="11"/>
      <c r="K19" s="122"/>
    </row>
    <row r="20" spans="1:11" ht="28.9" customHeight="1">
      <c r="A20" s="649"/>
      <c r="B20" s="646"/>
      <c r="C20" s="645"/>
      <c r="D20" s="645"/>
      <c r="E20" s="11"/>
      <c r="F20" s="295"/>
      <c r="G20" s="12"/>
      <c r="H20" s="10">
        <f t="shared" si="1"/>
        <v>0</v>
      </c>
      <c r="I20" s="642"/>
      <c r="J20" s="11"/>
      <c r="K20" s="122"/>
    </row>
    <row r="21" spans="1:11" ht="28.9" customHeight="1">
      <c r="A21" s="649"/>
      <c r="B21" s="646"/>
      <c r="C21" s="646"/>
      <c r="D21" s="646"/>
      <c r="E21" s="11"/>
      <c r="F21" s="295"/>
      <c r="G21" s="12"/>
      <c r="H21" s="10">
        <f t="shared" si="1"/>
        <v>0</v>
      </c>
      <c r="I21" s="642"/>
      <c r="J21" s="11"/>
      <c r="K21" s="122"/>
    </row>
    <row r="22" spans="1:11" ht="28.9" customHeight="1" thickBot="1">
      <c r="A22" s="650"/>
      <c r="B22" s="647"/>
      <c r="C22" s="647"/>
      <c r="D22" s="647"/>
      <c r="E22" s="11"/>
      <c r="F22" s="295"/>
      <c r="G22" s="12"/>
      <c r="H22" s="93">
        <f t="shared" si="1"/>
        <v>0</v>
      </c>
      <c r="I22" s="643"/>
      <c r="J22" s="11"/>
      <c r="K22" s="122"/>
    </row>
    <row r="23" spans="1:11" ht="28.9" customHeight="1" thickBot="1">
      <c r="A23" s="177"/>
      <c r="B23" s="61"/>
      <c r="C23" s="61"/>
      <c r="D23" s="61"/>
      <c r="F23" s="635" t="s">
        <v>257</v>
      </c>
      <c r="G23" s="636"/>
      <c r="H23" s="94">
        <f>SUM(H6:H22)</f>
        <v>0</v>
      </c>
      <c r="I23" s="176"/>
      <c r="J23" s="104"/>
    </row>
    <row r="24" spans="1:11" ht="28.9" customHeight="1" thickBot="1">
      <c r="A24" s="61"/>
      <c r="B24" s="62"/>
      <c r="C24" s="62"/>
      <c r="D24" s="62"/>
      <c r="F24" s="635" t="s">
        <v>258</v>
      </c>
      <c r="G24" s="637"/>
      <c r="H24" s="133"/>
      <c r="I24" s="95">
        <f>SUM(I6:I22)</f>
        <v>0</v>
      </c>
      <c r="J24" s="62"/>
    </row>
    <row r="25" spans="1:11" ht="28.9" customHeight="1">
      <c r="A25" s="116" t="s">
        <v>256</v>
      </c>
    </row>
    <row r="26" spans="1:11" ht="28.9" customHeight="1">
      <c r="A26" s="638" t="s">
        <v>1</v>
      </c>
      <c r="B26" s="640" t="s">
        <v>2</v>
      </c>
      <c r="C26" s="640"/>
      <c r="D26" s="640"/>
      <c r="E26" s="640" t="s">
        <v>104</v>
      </c>
      <c r="F26" s="640"/>
      <c r="G26" s="640"/>
      <c r="H26" s="640"/>
      <c r="I26" s="204" t="s">
        <v>163</v>
      </c>
      <c r="J26" s="640" t="s">
        <v>11</v>
      </c>
      <c r="K26" s="634" t="s">
        <v>169</v>
      </c>
    </row>
    <row r="27" spans="1:11" ht="28.9" customHeight="1">
      <c r="A27" s="639"/>
      <c r="B27" s="343" t="s">
        <v>3</v>
      </c>
      <c r="C27" s="343" t="s">
        <v>166</v>
      </c>
      <c r="D27" s="343" t="s">
        <v>160</v>
      </c>
      <c r="E27" s="343" t="s">
        <v>4</v>
      </c>
      <c r="F27" s="343" t="s">
        <v>0</v>
      </c>
      <c r="G27" s="343" t="s">
        <v>166</v>
      </c>
      <c r="H27" s="343" t="s">
        <v>161</v>
      </c>
      <c r="I27" s="215" t="s">
        <v>150</v>
      </c>
      <c r="J27" s="640"/>
      <c r="K27" s="631"/>
    </row>
    <row r="28" spans="1:11" ht="28.9" customHeight="1">
      <c r="A28" s="344" t="s">
        <v>7</v>
      </c>
      <c r="B28" s="295"/>
      <c r="C28" s="10">
        <v>3600</v>
      </c>
      <c r="D28" s="10">
        <f>B28*C28</f>
        <v>0</v>
      </c>
      <c r="E28" s="11"/>
      <c r="F28" s="64">
        <f>B28</f>
        <v>0</v>
      </c>
      <c r="G28" s="295"/>
      <c r="H28" s="10">
        <f t="shared" ref="H28" si="6">F28*G28</f>
        <v>0</v>
      </c>
      <c r="I28" s="10">
        <f>MIN(D28,H28)</f>
        <v>0</v>
      </c>
      <c r="J28" s="11"/>
      <c r="K28" s="299"/>
    </row>
    <row r="29" spans="1:11" s="297" customFormat="1" ht="28.9" customHeight="1" thickBot="1">
      <c r="A29" s="355"/>
      <c r="B29" s="356"/>
      <c r="C29" s="356"/>
      <c r="D29" s="356"/>
      <c r="E29" s="357"/>
      <c r="F29" s="358"/>
      <c r="G29" s="358"/>
      <c r="H29" s="356"/>
      <c r="I29" s="356"/>
      <c r="J29" s="357"/>
      <c r="K29" s="359"/>
    </row>
    <row r="30" spans="1:11" ht="28.9" customHeight="1" thickBot="1">
      <c r="F30" s="635" t="s">
        <v>152</v>
      </c>
      <c r="G30" s="636"/>
      <c r="H30" s="94">
        <f>H23+H28</f>
        <v>0</v>
      </c>
      <c r="I30" s="176"/>
    </row>
    <row r="31" spans="1:11" ht="28.9" customHeight="1" thickBot="1">
      <c r="F31" s="635" t="s">
        <v>130</v>
      </c>
      <c r="G31" s="637"/>
      <c r="H31" s="133"/>
      <c r="I31" s="95">
        <f>I24+I28</f>
        <v>0</v>
      </c>
    </row>
  </sheetData>
  <mergeCells count="24">
    <mergeCell ref="A4:A5"/>
    <mergeCell ref="A16:A22"/>
    <mergeCell ref="B16:B22"/>
    <mergeCell ref="C16:C22"/>
    <mergeCell ref="A11:A13"/>
    <mergeCell ref="B11:B13"/>
    <mergeCell ref="C11:C13"/>
    <mergeCell ref="D11:D13"/>
    <mergeCell ref="D16:D22"/>
    <mergeCell ref="F24:G24"/>
    <mergeCell ref="F23:G23"/>
    <mergeCell ref="B4:D4"/>
    <mergeCell ref="E4:H4"/>
    <mergeCell ref="J26:J27"/>
    <mergeCell ref="K26:K27"/>
    <mergeCell ref="K4:K5"/>
    <mergeCell ref="J4:J5"/>
    <mergeCell ref="I11:I13"/>
    <mergeCell ref="I16:I22"/>
    <mergeCell ref="F30:G30"/>
    <mergeCell ref="F31:G31"/>
    <mergeCell ref="A26:A27"/>
    <mergeCell ref="B26:D26"/>
    <mergeCell ref="E26:H26"/>
  </mergeCells>
  <phoneticPr fontId="2"/>
  <printOptions horizontalCentered="1"/>
  <pageMargins left="0.59055118110236227" right="0.59055118110236227" top="0.78740157480314965" bottom="0.78740157480314965" header="0.31496062992125984" footer="0.31496062992125984"/>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5"/>
  <sheetViews>
    <sheetView view="pageBreakPreview" topLeftCell="A13" zoomScale="70" zoomScaleNormal="100" zoomScaleSheetLayoutView="70" workbookViewId="0">
      <selection activeCell="E14" sqref="E14:I30"/>
    </sheetView>
  </sheetViews>
  <sheetFormatPr defaultRowHeight="14.25"/>
  <cols>
    <col min="1" max="1" width="18" customWidth="1"/>
    <col min="2" max="2" width="42.5" customWidth="1"/>
    <col min="3" max="3" width="25.5" customWidth="1"/>
    <col min="4" max="4" width="19.5" customWidth="1"/>
    <col min="5" max="5" width="22.375" customWidth="1"/>
    <col min="6" max="6" width="20.25" customWidth="1"/>
    <col min="7" max="7" width="6.5" customWidth="1"/>
    <col min="9" max="9" width="8" customWidth="1"/>
  </cols>
  <sheetData>
    <row r="1" spans="1:6" s="406" customFormat="1" ht="18.75">
      <c r="A1" s="403" t="s">
        <v>425</v>
      </c>
      <c r="B1" s="404"/>
      <c r="C1" s="404"/>
      <c r="D1" s="405"/>
      <c r="E1" s="673"/>
      <c r="F1" s="673"/>
    </row>
    <row r="2" spans="1:6" s="406" customFormat="1" ht="19.350000000000001" customHeight="1" thickBot="1">
      <c r="A2" s="407" t="s">
        <v>381</v>
      </c>
      <c r="B2" s="407"/>
      <c r="C2" s="407"/>
      <c r="D2" s="407"/>
      <c r="E2" s="407"/>
    </row>
    <row r="3" spans="1:6" s="406" customFormat="1">
      <c r="A3" s="408" t="s">
        <v>382</v>
      </c>
      <c r="B3" s="409" t="s">
        <v>383</v>
      </c>
      <c r="C3" s="410" t="s">
        <v>384</v>
      </c>
      <c r="D3" s="411" t="s">
        <v>385</v>
      </c>
      <c r="F3" s="412"/>
    </row>
    <row r="4" spans="1:6" s="406" customFormat="1" ht="15" thickBot="1">
      <c r="A4" s="413" t="s">
        <v>174</v>
      </c>
      <c r="B4" s="414" t="s">
        <v>209</v>
      </c>
      <c r="C4" s="414" t="s">
        <v>386</v>
      </c>
      <c r="D4" s="415" t="s">
        <v>387</v>
      </c>
    </row>
    <row r="5" spans="1:6" s="420" customFormat="1" ht="24.95" customHeight="1" thickBot="1">
      <c r="A5" s="416"/>
      <c r="B5" s="417"/>
      <c r="C5" s="418">
        <f>A5*B5</f>
        <v>0</v>
      </c>
      <c r="D5" s="419">
        <f>C5*3600</f>
        <v>0</v>
      </c>
    </row>
    <row r="6" spans="1:6" s="406" customFormat="1">
      <c r="A6" s="407"/>
      <c r="B6" s="407"/>
      <c r="C6" s="407"/>
      <c r="D6" s="407"/>
      <c r="E6" s="407"/>
    </row>
    <row r="7" spans="1:6" s="406" customFormat="1" ht="15" thickBot="1">
      <c r="A7" s="407" t="s">
        <v>388</v>
      </c>
      <c r="B7" s="407"/>
      <c r="C7" s="407"/>
      <c r="D7" s="407"/>
      <c r="E7" s="407"/>
    </row>
    <row r="8" spans="1:6" s="406" customFormat="1">
      <c r="A8" s="665" t="s">
        <v>1</v>
      </c>
      <c r="B8" s="667" t="s">
        <v>389</v>
      </c>
      <c r="C8" s="409" t="s">
        <v>390</v>
      </c>
      <c r="D8" s="409" t="s">
        <v>391</v>
      </c>
      <c r="E8" s="421" t="s">
        <v>392</v>
      </c>
    </row>
    <row r="9" spans="1:6" s="406" customFormat="1" ht="15" thickBot="1">
      <c r="A9" s="666"/>
      <c r="B9" s="668"/>
      <c r="C9" s="414" t="s">
        <v>73</v>
      </c>
      <c r="D9" s="414" t="s">
        <v>393</v>
      </c>
      <c r="E9" s="422" t="s">
        <v>394</v>
      </c>
    </row>
    <row r="10" spans="1:6" s="406" customFormat="1" ht="21.95" customHeight="1">
      <c r="A10" s="663" t="s">
        <v>395</v>
      </c>
      <c r="B10" s="423"/>
      <c r="C10" s="424"/>
      <c r="D10" s="424"/>
      <c r="E10" s="425" t="str">
        <f>IFERROR(C10/D10,"")</f>
        <v/>
      </c>
    </row>
    <row r="11" spans="1:6" s="406" customFormat="1" ht="21.95" customHeight="1">
      <c r="A11" s="663"/>
      <c r="B11" s="426"/>
      <c r="C11" s="427"/>
      <c r="D11" s="427"/>
      <c r="E11" s="425" t="str">
        <f t="shared" ref="E11:E15" si="0">IFERROR(C11/D11,"")</f>
        <v/>
      </c>
    </row>
    <row r="12" spans="1:6" s="406" customFormat="1" ht="21.95" customHeight="1">
      <c r="A12" s="663"/>
      <c r="B12" s="426"/>
      <c r="C12" s="427"/>
      <c r="D12" s="427"/>
      <c r="E12" s="425" t="str">
        <f t="shared" si="0"/>
        <v/>
      </c>
    </row>
    <row r="13" spans="1:6" s="406" customFormat="1" ht="21.95" customHeight="1">
      <c r="A13" s="663"/>
      <c r="B13" s="426"/>
      <c r="C13" s="427"/>
      <c r="D13" s="427"/>
      <c r="E13" s="425" t="str">
        <f t="shared" si="0"/>
        <v/>
      </c>
    </row>
    <row r="14" spans="1:6" s="406" customFormat="1" ht="21.95" customHeight="1">
      <c r="A14" s="663"/>
      <c r="B14" s="426"/>
      <c r="C14" s="427"/>
      <c r="D14" s="427"/>
      <c r="E14" s="425" t="str">
        <f t="shared" si="0"/>
        <v/>
      </c>
    </row>
    <row r="15" spans="1:6" s="406" customFormat="1" ht="21.95" customHeight="1" thickBot="1">
      <c r="A15" s="664"/>
      <c r="B15" s="428"/>
      <c r="C15" s="429"/>
      <c r="D15" s="429"/>
      <c r="E15" s="430" t="str">
        <f t="shared" si="0"/>
        <v/>
      </c>
    </row>
    <row r="16" spans="1:6" s="406" customFormat="1" ht="20.100000000000001" customHeight="1" thickBot="1">
      <c r="A16" s="407"/>
      <c r="B16" s="407"/>
      <c r="C16" s="407"/>
      <c r="D16" s="407" t="s">
        <v>396</v>
      </c>
      <c r="E16" s="405" t="str">
        <f>IFERROR(AVERAGE(E10:E15),"0")</f>
        <v>0</v>
      </c>
      <c r="F16" s="405" t="s">
        <v>397</v>
      </c>
    </row>
    <row r="17" spans="1:6" s="406" customFormat="1">
      <c r="A17" s="665" t="s">
        <v>1</v>
      </c>
      <c r="B17" s="667" t="s">
        <v>389</v>
      </c>
      <c r="C17" s="409" t="s">
        <v>390</v>
      </c>
      <c r="D17" s="409" t="s">
        <v>398</v>
      </c>
      <c r="E17" s="421" t="s">
        <v>392</v>
      </c>
    </row>
    <row r="18" spans="1:6" s="406" customFormat="1" ht="15" thickBot="1">
      <c r="A18" s="666"/>
      <c r="B18" s="668"/>
      <c r="C18" s="414" t="s">
        <v>73</v>
      </c>
      <c r="D18" s="414" t="s">
        <v>393</v>
      </c>
      <c r="E18" s="422" t="s">
        <v>394</v>
      </c>
    </row>
    <row r="19" spans="1:6" s="406" customFormat="1" ht="21.95" customHeight="1">
      <c r="A19" s="662" t="s">
        <v>399</v>
      </c>
      <c r="B19" s="426"/>
      <c r="C19" s="427"/>
      <c r="D19" s="427"/>
      <c r="E19" s="431" t="str">
        <f>IFERROR(C19/D19,"")</f>
        <v/>
      </c>
    </row>
    <row r="20" spans="1:6" s="406" customFormat="1" ht="21.95" customHeight="1">
      <c r="A20" s="663"/>
      <c r="B20" s="426"/>
      <c r="C20" s="427"/>
      <c r="D20" s="427"/>
      <c r="E20" s="431" t="str">
        <f t="shared" ref="E20:E24" si="1">IFERROR(C20/D20,"")</f>
        <v/>
      </c>
    </row>
    <row r="21" spans="1:6" s="406" customFormat="1" ht="21.95" customHeight="1">
      <c r="A21" s="663"/>
      <c r="B21" s="426"/>
      <c r="C21" s="427"/>
      <c r="D21" s="427"/>
      <c r="E21" s="431" t="str">
        <f t="shared" si="1"/>
        <v/>
      </c>
    </row>
    <row r="22" spans="1:6" s="406" customFormat="1" ht="21.95" customHeight="1">
      <c r="A22" s="663"/>
      <c r="B22" s="426"/>
      <c r="C22" s="427"/>
      <c r="D22" s="427"/>
      <c r="E22" s="431" t="str">
        <f t="shared" si="1"/>
        <v/>
      </c>
    </row>
    <row r="23" spans="1:6" s="406" customFormat="1" ht="21.95" customHeight="1">
      <c r="A23" s="663"/>
      <c r="B23" s="426"/>
      <c r="C23" s="427"/>
      <c r="D23" s="427"/>
      <c r="E23" s="431" t="str">
        <f t="shared" si="1"/>
        <v/>
      </c>
    </row>
    <row r="24" spans="1:6" s="406" customFormat="1" ht="21.95" customHeight="1" thickBot="1">
      <c r="A24" s="664"/>
      <c r="B24" s="428"/>
      <c r="C24" s="429"/>
      <c r="D24" s="429"/>
      <c r="E24" s="430" t="str">
        <f t="shared" si="1"/>
        <v/>
      </c>
    </row>
    <row r="25" spans="1:6" s="406" customFormat="1" ht="20.100000000000001" customHeight="1" thickBot="1">
      <c r="A25" s="407"/>
      <c r="B25" s="407"/>
      <c r="C25" s="407"/>
      <c r="D25" s="407" t="s">
        <v>400</v>
      </c>
      <c r="E25" s="405" t="str">
        <f>IFERROR(AVERAGE(E19:E24),"0")</f>
        <v>0</v>
      </c>
      <c r="F25" s="405" t="s">
        <v>401</v>
      </c>
    </row>
    <row r="26" spans="1:6" s="406" customFormat="1">
      <c r="A26" s="665" t="s">
        <v>1</v>
      </c>
      <c r="B26" s="667" t="s">
        <v>389</v>
      </c>
      <c r="C26" s="409" t="s">
        <v>390</v>
      </c>
      <c r="D26" s="409" t="s">
        <v>402</v>
      </c>
      <c r="E26" s="421" t="s">
        <v>392</v>
      </c>
    </row>
    <row r="27" spans="1:6" s="406" customFormat="1" ht="15" thickBot="1">
      <c r="A27" s="666"/>
      <c r="B27" s="668"/>
      <c r="C27" s="414" t="s">
        <v>73</v>
      </c>
      <c r="D27" s="414" t="s">
        <v>393</v>
      </c>
      <c r="E27" s="422" t="s">
        <v>394</v>
      </c>
    </row>
    <row r="28" spans="1:6" s="406" customFormat="1" ht="21.95" customHeight="1">
      <c r="A28" s="662" t="s">
        <v>403</v>
      </c>
      <c r="B28" s="426"/>
      <c r="C28" s="427"/>
      <c r="D28" s="427"/>
      <c r="E28" s="431" t="str">
        <f>IFERROR(C28/D28,"")</f>
        <v/>
      </c>
    </row>
    <row r="29" spans="1:6" s="406" customFormat="1" ht="21.95" customHeight="1">
      <c r="A29" s="663"/>
      <c r="B29" s="426"/>
      <c r="C29" s="427"/>
      <c r="D29" s="427"/>
      <c r="E29" s="431" t="str">
        <f t="shared" ref="E29:E33" si="2">IFERROR(C29/D29,"")</f>
        <v/>
      </c>
    </row>
    <row r="30" spans="1:6" s="406" customFormat="1" ht="21.95" customHeight="1">
      <c r="A30" s="663"/>
      <c r="B30" s="426"/>
      <c r="C30" s="427"/>
      <c r="D30" s="427"/>
      <c r="E30" s="431" t="str">
        <f t="shared" si="2"/>
        <v/>
      </c>
    </row>
    <row r="31" spans="1:6" s="406" customFormat="1" ht="21.95" customHeight="1">
      <c r="A31" s="663"/>
      <c r="B31" s="426"/>
      <c r="C31" s="427"/>
      <c r="D31" s="427"/>
      <c r="E31" s="431" t="str">
        <f t="shared" si="2"/>
        <v/>
      </c>
    </row>
    <row r="32" spans="1:6" s="406" customFormat="1" ht="21.95" customHeight="1">
      <c r="A32" s="663"/>
      <c r="B32" s="426"/>
      <c r="C32" s="427"/>
      <c r="D32" s="427"/>
      <c r="E32" s="431" t="str">
        <f t="shared" si="2"/>
        <v/>
      </c>
    </row>
    <row r="33" spans="1:6" s="406" customFormat="1" ht="21.95" customHeight="1" thickBot="1">
      <c r="A33" s="664"/>
      <c r="B33" s="428"/>
      <c r="C33" s="429"/>
      <c r="D33" s="429"/>
      <c r="E33" s="430" t="str">
        <f t="shared" si="2"/>
        <v/>
      </c>
    </row>
    <row r="34" spans="1:6" s="406" customFormat="1" ht="20.100000000000001" customHeight="1" thickBot="1">
      <c r="A34" s="407"/>
      <c r="B34" s="407"/>
      <c r="C34" s="407"/>
      <c r="D34" s="407" t="s">
        <v>404</v>
      </c>
      <c r="E34" s="405" t="str">
        <f>IFERROR(AVERAGE(E28:E33),"0")</f>
        <v>0</v>
      </c>
      <c r="F34" s="405" t="s">
        <v>405</v>
      </c>
    </row>
    <row r="35" spans="1:6" s="406" customFormat="1">
      <c r="A35" s="665" t="s">
        <v>1</v>
      </c>
      <c r="B35" s="667" t="s">
        <v>389</v>
      </c>
      <c r="C35" s="409" t="s">
        <v>390</v>
      </c>
      <c r="D35" s="409" t="s">
        <v>406</v>
      </c>
      <c r="E35" s="421" t="s">
        <v>392</v>
      </c>
    </row>
    <row r="36" spans="1:6" s="406" customFormat="1" ht="15" thickBot="1">
      <c r="A36" s="666"/>
      <c r="B36" s="668"/>
      <c r="C36" s="414" t="s">
        <v>73</v>
      </c>
      <c r="D36" s="414" t="s">
        <v>393</v>
      </c>
      <c r="E36" s="422" t="s">
        <v>394</v>
      </c>
    </row>
    <row r="37" spans="1:6" s="406" customFormat="1" ht="21.95" customHeight="1">
      <c r="A37" s="662" t="s">
        <v>407</v>
      </c>
      <c r="B37" s="426"/>
      <c r="C37" s="427"/>
      <c r="D37" s="427"/>
      <c r="E37" s="431" t="str">
        <f>IFERROR(C37/D37,"")</f>
        <v/>
      </c>
    </row>
    <row r="38" spans="1:6" s="406" customFormat="1" ht="21.95" customHeight="1">
      <c r="A38" s="663"/>
      <c r="B38" s="426"/>
      <c r="C38" s="427"/>
      <c r="D38" s="427"/>
      <c r="E38" s="431" t="str">
        <f t="shared" ref="E38:E42" si="3">IFERROR(C38/D38,"")</f>
        <v/>
      </c>
    </row>
    <row r="39" spans="1:6" s="406" customFormat="1" ht="21.95" customHeight="1">
      <c r="A39" s="663"/>
      <c r="B39" s="426"/>
      <c r="C39" s="427"/>
      <c r="D39" s="427"/>
      <c r="E39" s="431" t="str">
        <f t="shared" si="3"/>
        <v/>
      </c>
    </row>
    <row r="40" spans="1:6" s="406" customFormat="1" ht="21.95" customHeight="1">
      <c r="A40" s="663"/>
      <c r="B40" s="426"/>
      <c r="C40" s="427"/>
      <c r="D40" s="427"/>
      <c r="E40" s="431" t="str">
        <f t="shared" si="3"/>
        <v/>
      </c>
    </row>
    <row r="41" spans="1:6" s="406" customFormat="1" ht="21.95" customHeight="1">
      <c r="A41" s="663"/>
      <c r="B41" s="426"/>
      <c r="C41" s="427"/>
      <c r="D41" s="427"/>
      <c r="E41" s="431" t="str">
        <f t="shared" si="3"/>
        <v/>
      </c>
    </row>
    <row r="42" spans="1:6" s="406" customFormat="1" ht="21.95" customHeight="1" thickBot="1">
      <c r="A42" s="664"/>
      <c r="B42" s="428"/>
      <c r="C42" s="429"/>
      <c r="D42" s="429"/>
      <c r="E42" s="430" t="str">
        <f t="shared" si="3"/>
        <v/>
      </c>
    </row>
    <row r="43" spans="1:6" s="406" customFormat="1" ht="20.100000000000001" customHeight="1" thickBot="1">
      <c r="A43" s="407"/>
      <c r="B43" s="407"/>
      <c r="C43" s="407"/>
      <c r="D43" s="407" t="s">
        <v>408</v>
      </c>
      <c r="E43" s="405" t="str">
        <f>IFERROR(AVERAGE(E37:E42),"0")</f>
        <v>0</v>
      </c>
      <c r="F43" s="405" t="s">
        <v>409</v>
      </c>
    </row>
    <row r="44" spans="1:6" s="406" customFormat="1">
      <c r="A44" s="665" t="s">
        <v>1</v>
      </c>
      <c r="B44" s="667" t="s">
        <v>389</v>
      </c>
      <c r="C44" s="409" t="s">
        <v>390</v>
      </c>
      <c r="D44" s="409" t="s">
        <v>391</v>
      </c>
      <c r="E44" s="421" t="s">
        <v>392</v>
      </c>
    </row>
    <row r="45" spans="1:6" s="406" customFormat="1" ht="15" thickBot="1">
      <c r="A45" s="666"/>
      <c r="B45" s="668"/>
      <c r="C45" s="414" t="s">
        <v>73</v>
      </c>
      <c r="D45" s="414" t="s">
        <v>393</v>
      </c>
      <c r="E45" s="422" t="s">
        <v>394</v>
      </c>
    </row>
    <row r="46" spans="1:6" s="406" customFormat="1" ht="21.95" customHeight="1">
      <c r="A46" s="662" t="s">
        <v>410</v>
      </c>
      <c r="B46" s="426"/>
      <c r="C46" s="427"/>
      <c r="D46" s="427"/>
      <c r="E46" s="431" t="str">
        <f>IFERROR(C46/D46,"")</f>
        <v/>
      </c>
    </row>
    <row r="47" spans="1:6" s="406" customFormat="1" ht="21.95" customHeight="1">
      <c r="A47" s="663"/>
      <c r="B47" s="426"/>
      <c r="C47" s="427"/>
      <c r="D47" s="427"/>
      <c r="E47" s="431" t="str">
        <f t="shared" ref="E47:E51" si="4">IFERROR(C47/D47,"")</f>
        <v/>
      </c>
    </row>
    <row r="48" spans="1:6" s="406" customFormat="1" ht="21.95" customHeight="1">
      <c r="A48" s="663"/>
      <c r="B48" s="426"/>
      <c r="C48" s="427"/>
      <c r="D48" s="427"/>
      <c r="E48" s="431" t="str">
        <f t="shared" si="4"/>
        <v/>
      </c>
    </row>
    <row r="49" spans="1:6" s="406" customFormat="1" ht="21.95" customHeight="1">
      <c r="A49" s="663"/>
      <c r="B49" s="426"/>
      <c r="C49" s="427"/>
      <c r="D49" s="427"/>
      <c r="E49" s="431" t="str">
        <f t="shared" si="4"/>
        <v/>
      </c>
    </row>
    <row r="50" spans="1:6" s="406" customFormat="1" ht="21.95" customHeight="1">
      <c r="A50" s="663"/>
      <c r="B50" s="426"/>
      <c r="C50" s="427"/>
      <c r="D50" s="427"/>
      <c r="E50" s="431" t="str">
        <f t="shared" si="4"/>
        <v/>
      </c>
    </row>
    <row r="51" spans="1:6" s="406" customFormat="1" ht="21.95" customHeight="1" thickBot="1">
      <c r="A51" s="664"/>
      <c r="B51" s="428"/>
      <c r="C51" s="429"/>
      <c r="D51" s="429"/>
      <c r="E51" s="430" t="str">
        <f t="shared" si="4"/>
        <v/>
      </c>
    </row>
    <row r="52" spans="1:6" s="406" customFormat="1" ht="20.100000000000001" customHeight="1">
      <c r="A52" s="407"/>
      <c r="B52" s="407"/>
      <c r="C52" s="407"/>
      <c r="D52" s="407" t="s">
        <v>411</v>
      </c>
      <c r="E52" s="405" t="str">
        <f>IFERROR(AVERAGE(E46:E51),"0")</f>
        <v>0</v>
      </c>
      <c r="F52" s="405" t="s">
        <v>412</v>
      </c>
    </row>
    <row r="53" spans="1:6" s="406" customFormat="1" ht="20.100000000000001" customHeight="1">
      <c r="A53" s="407" t="s">
        <v>413</v>
      </c>
      <c r="B53" s="407"/>
      <c r="C53" s="407"/>
      <c r="D53" s="407"/>
      <c r="E53" s="405"/>
      <c r="F53" s="405"/>
    </row>
    <row r="54" spans="1:6" s="406" customFormat="1" ht="20.100000000000001" customHeight="1" thickBot="1">
      <c r="A54" s="432" t="s">
        <v>1</v>
      </c>
      <c r="B54" s="432" t="s">
        <v>414</v>
      </c>
      <c r="C54" s="407"/>
      <c r="D54" s="407"/>
      <c r="E54" s="405"/>
      <c r="F54" s="405"/>
    </row>
    <row r="55" spans="1:6" s="406" customFormat="1" ht="20.100000000000001" customHeight="1">
      <c r="A55" s="433" t="s">
        <v>395</v>
      </c>
      <c r="B55" s="434"/>
      <c r="C55" s="407" t="s">
        <v>415</v>
      </c>
      <c r="D55" s="658" t="s">
        <v>416</v>
      </c>
      <c r="E55" s="660">
        <f>ROUND(E16*B55+E25*B56+E34*B57+E43*B58+E52*B59,0)</f>
        <v>0</v>
      </c>
      <c r="F55" s="405"/>
    </row>
    <row r="56" spans="1:6" s="406" customFormat="1" ht="20.100000000000001" customHeight="1">
      <c r="A56" s="433" t="s">
        <v>399</v>
      </c>
      <c r="B56" s="434"/>
      <c r="C56" s="407" t="s">
        <v>417</v>
      </c>
      <c r="D56" s="669"/>
      <c r="E56" s="671"/>
      <c r="F56" s="405"/>
    </row>
    <row r="57" spans="1:6" s="406" customFormat="1" ht="20.100000000000001" customHeight="1">
      <c r="A57" s="433" t="s">
        <v>403</v>
      </c>
      <c r="B57" s="434"/>
      <c r="C57" s="407" t="s">
        <v>418</v>
      </c>
      <c r="D57" s="669"/>
      <c r="E57" s="671"/>
      <c r="F57" s="405"/>
    </row>
    <row r="58" spans="1:6" s="406" customFormat="1" ht="20.100000000000001" customHeight="1" thickBot="1">
      <c r="A58" s="433" t="s">
        <v>407</v>
      </c>
      <c r="B58" s="434"/>
      <c r="C58" s="407" t="s">
        <v>419</v>
      </c>
      <c r="D58" s="670"/>
      <c r="E58" s="672"/>
      <c r="F58" s="405"/>
    </row>
    <row r="59" spans="1:6" s="406" customFormat="1" ht="20.100000000000001" customHeight="1">
      <c r="A59" s="433" t="s">
        <v>410</v>
      </c>
      <c r="B59" s="434"/>
      <c r="C59" s="407" t="s">
        <v>415</v>
      </c>
      <c r="D59" s="407"/>
      <c r="E59" s="405"/>
      <c r="F59" s="405"/>
    </row>
    <row r="60" spans="1:6" s="406" customFormat="1">
      <c r="A60" s="435"/>
      <c r="B60" s="407"/>
      <c r="C60" s="407"/>
      <c r="D60" s="407"/>
      <c r="E60" s="407"/>
    </row>
    <row r="61" spans="1:6" s="406" customFormat="1" ht="15" thickBot="1">
      <c r="A61" s="407" t="s">
        <v>420</v>
      </c>
      <c r="B61" s="436"/>
      <c r="C61" s="407"/>
      <c r="D61" s="407" t="s">
        <v>421</v>
      </c>
      <c r="E61" s="407"/>
    </row>
    <row r="62" spans="1:6" ht="43.5" thickTop="1">
      <c r="A62" s="437" t="s">
        <v>422</v>
      </c>
      <c r="B62" s="656">
        <f>E55*C5</f>
        <v>0</v>
      </c>
      <c r="C62" s="407"/>
      <c r="D62" s="658" t="s">
        <v>423</v>
      </c>
      <c r="E62" s="660"/>
      <c r="F62" s="406"/>
    </row>
    <row r="63" spans="1:6" ht="15" thickBot="1">
      <c r="A63" s="438" t="s">
        <v>424</v>
      </c>
      <c r="B63" s="657"/>
      <c r="C63" s="407"/>
      <c r="D63" s="659"/>
      <c r="E63" s="661"/>
      <c r="F63" s="406"/>
    </row>
    <row r="64" spans="1:6" ht="15" thickTop="1">
      <c r="D64" s="439"/>
      <c r="E64" s="440"/>
    </row>
    <row r="65" spans="4:5">
      <c r="D65" s="439"/>
      <c r="E65" s="440"/>
    </row>
  </sheetData>
  <mergeCells count="21">
    <mergeCell ref="E1:F1"/>
    <mergeCell ref="A8:A9"/>
    <mergeCell ref="B8:B9"/>
    <mergeCell ref="A10:A15"/>
    <mergeCell ref="A17:A18"/>
    <mergeCell ref="B17:B18"/>
    <mergeCell ref="A19:A24"/>
    <mergeCell ref="A26:A27"/>
    <mergeCell ref="B26:B27"/>
    <mergeCell ref="A28:A33"/>
    <mergeCell ref="A35:A36"/>
    <mergeCell ref="B35:B36"/>
    <mergeCell ref="B62:B63"/>
    <mergeCell ref="D62:D63"/>
    <mergeCell ref="E62:E63"/>
    <mergeCell ref="A37:A42"/>
    <mergeCell ref="A44:A45"/>
    <mergeCell ref="B44:B45"/>
    <mergeCell ref="A46:A51"/>
    <mergeCell ref="D55:D58"/>
    <mergeCell ref="E55:E58"/>
  </mergeCells>
  <phoneticPr fontId="2"/>
  <pageMargins left="0.7" right="0.5" top="0.75" bottom="0.75" header="0.3" footer="0.3"/>
  <pageSetup paperSize="9" scale="5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86"/>
  <sheetViews>
    <sheetView showZeros="0" view="pageBreakPreview" zoomScale="60" zoomScaleNormal="80" workbookViewId="0">
      <selection activeCell="I31" sqref="I31"/>
    </sheetView>
  </sheetViews>
  <sheetFormatPr defaultColWidth="9" defaultRowHeight="28.9" customHeight="1"/>
  <cols>
    <col min="1" max="1" width="38.75" style="151" customWidth="1"/>
    <col min="2" max="2" width="14.75" style="151" customWidth="1"/>
    <col min="3" max="4" width="18.75" style="151" customWidth="1"/>
    <col min="5" max="5" width="29" style="151" customWidth="1"/>
    <col min="6" max="6" width="15.5" style="151" customWidth="1"/>
    <col min="7" max="9" width="18.75" style="151" customWidth="1"/>
    <col min="10" max="10" width="27.125" style="151" customWidth="1"/>
    <col min="11" max="11" width="10.75" style="151" customWidth="1"/>
    <col min="12" max="16384" width="9" style="151"/>
  </cols>
  <sheetData>
    <row r="1" spans="1:11" ht="28.9" customHeight="1">
      <c r="A1" s="151" t="s">
        <v>106</v>
      </c>
    </row>
    <row r="2" spans="1:11" ht="28.9" customHeight="1">
      <c r="A2" s="151" t="s">
        <v>218</v>
      </c>
    </row>
    <row r="3" spans="1:11" ht="28.9" customHeight="1">
      <c r="A3" s="674" t="s">
        <v>1</v>
      </c>
      <c r="B3" s="676" t="s">
        <v>2</v>
      </c>
      <c r="C3" s="676"/>
      <c r="D3" s="676"/>
      <c r="E3" s="676" t="s">
        <v>104</v>
      </c>
      <c r="F3" s="676"/>
      <c r="G3" s="676"/>
      <c r="H3" s="676"/>
      <c r="I3" s="204" t="s">
        <v>163</v>
      </c>
      <c r="J3" s="676" t="s">
        <v>11</v>
      </c>
      <c r="K3" s="634" t="s">
        <v>169</v>
      </c>
    </row>
    <row r="4" spans="1:11" ht="28.9" customHeight="1">
      <c r="A4" s="675"/>
      <c r="B4" s="89" t="s">
        <v>3</v>
      </c>
      <c r="C4" s="89" t="s">
        <v>166</v>
      </c>
      <c r="D4" s="89" t="s">
        <v>160</v>
      </c>
      <c r="E4" s="89" t="s">
        <v>4</v>
      </c>
      <c r="F4" s="89" t="s">
        <v>0</v>
      </c>
      <c r="G4" s="89" t="s">
        <v>166</v>
      </c>
      <c r="H4" s="89" t="s">
        <v>161</v>
      </c>
      <c r="I4" s="205" t="s">
        <v>150</v>
      </c>
      <c r="J4" s="676"/>
      <c r="K4" s="631"/>
    </row>
    <row r="5" spans="1:11" ht="28.9" customHeight="1">
      <c r="A5" s="100" t="s">
        <v>158</v>
      </c>
      <c r="B5" s="48"/>
      <c r="C5" s="44">
        <v>905000</v>
      </c>
      <c r="D5" s="44">
        <f>IF(B5&gt;0,905000,0)</f>
        <v>0</v>
      </c>
      <c r="E5" s="47"/>
      <c r="F5" s="63">
        <f>B5</f>
        <v>0</v>
      </c>
      <c r="G5" s="48"/>
      <c r="H5" s="63">
        <f>F5*G5</f>
        <v>0</v>
      </c>
      <c r="I5" s="63">
        <f t="shared" ref="I5:I8" si="0">MIN(D5,H5)</f>
        <v>0</v>
      </c>
      <c r="J5" s="47"/>
      <c r="K5" s="122"/>
    </row>
    <row r="6" spans="1:11" s="116" customFormat="1" ht="28.9" customHeight="1">
      <c r="A6" s="101" t="s">
        <v>157</v>
      </c>
      <c r="B6" s="12"/>
      <c r="C6" s="10">
        <v>205000</v>
      </c>
      <c r="D6" s="10">
        <f>B6*C6</f>
        <v>0</v>
      </c>
      <c r="E6" s="45"/>
      <c r="F6" s="63">
        <f t="shared" ref="F6:F8" si="1">B6</f>
        <v>0</v>
      </c>
      <c r="G6" s="203"/>
      <c r="H6" s="63">
        <f t="shared" ref="H6:H17" si="2">F6*G6</f>
        <v>0</v>
      </c>
      <c r="I6" s="64">
        <f t="shared" si="0"/>
        <v>0</v>
      </c>
      <c r="J6" s="11"/>
      <c r="K6" s="122"/>
    </row>
    <row r="7" spans="1:11" ht="28.9" customHeight="1">
      <c r="A7" s="90" t="s">
        <v>12</v>
      </c>
      <c r="B7" s="447">
        <f>'別紙４(4)個人防護具計算表'!$C$5</f>
        <v>0</v>
      </c>
      <c r="C7" s="63">
        <v>3600</v>
      </c>
      <c r="D7" s="63">
        <f>B7*C7</f>
        <v>0</v>
      </c>
      <c r="E7" s="47"/>
      <c r="F7" s="63">
        <f t="shared" si="1"/>
        <v>0</v>
      </c>
      <c r="G7" s="447">
        <f>'別紙４(4)個人防護具計算表'!$E$55</f>
        <v>0</v>
      </c>
      <c r="H7" s="63">
        <f t="shared" si="2"/>
        <v>0</v>
      </c>
      <c r="I7" s="63">
        <f t="shared" si="0"/>
        <v>0</v>
      </c>
      <c r="J7" s="47"/>
      <c r="K7" s="122"/>
    </row>
    <row r="8" spans="1:11" ht="28.9" customHeight="1">
      <c r="A8" s="102" t="s">
        <v>9</v>
      </c>
      <c r="B8" s="48"/>
      <c r="C8" s="44">
        <v>51400</v>
      </c>
      <c r="D8" s="44">
        <f>B8*C8</f>
        <v>0</v>
      </c>
      <c r="E8" s="47"/>
      <c r="F8" s="63">
        <f t="shared" si="1"/>
        <v>0</v>
      </c>
      <c r="G8" s="48"/>
      <c r="H8" s="63">
        <f t="shared" si="2"/>
        <v>0</v>
      </c>
      <c r="I8" s="63">
        <f t="shared" si="0"/>
        <v>0</v>
      </c>
      <c r="J8" s="47"/>
      <c r="K8" s="122"/>
    </row>
    <row r="9" spans="1:11" ht="28.9" customHeight="1">
      <c r="A9" s="677" t="s">
        <v>13</v>
      </c>
      <c r="B9" s="678"/>
      <c r="C9" s="679"/>
      <c r="D9" s="679"/>
      <c r="E9" s="46"/>
      <c r="F9" s="48"/>
      <c r="G9" s="48"/>
      <c r="H9" s="63">
        <f t="shared" si="2"/>
        <v>0</v>
      </c>
      <c r="I9" s="680">
        <f>SUM(H9:H17)</f>
        <v>0</v>
      </c>
      <c r="J9" s="47"/>
      <c r="K9" s="122"/>
    </row>
    <row r="10" spans="1:11" ht="28.9" customHeight="1">
      <c r="A10" s="677"/>
      <c r="B10" s="678"/>
      <c r="C10" s="679"/>
      <c r="D10" s="679"/>
      <c r="E10" s="46"/>
      <c r="F10" s="48"/>
      <c r="G10" s="48"/>
      <c r="H10" s="63">
        <f t="shared" si="2"/>
        <v>0</v>
      </c>
      <c r="I10" s="680"/>
      <c r="J10" s="47"/>
      <c r="K10" s="122"/>
    </row>
    <row r="11" spans="1:11" ht="28.9" customHeight="1">
      <c r="A11" s="677"/>
      <c r="B11" s="678"/>
      <c r="C11" s="679"/>
      <c r="D11" s="679"/>
      <c r="E11" s="46"/>
      <c r="F11" s="48"/>
      <c r="G11" s="48"/>
      <c r="H11" s="63">
        <f t="shared" si="2"/>
        <v>0</v>
      </c>
      <c r="I11" s="680"/>
      <c r="J11" s="11"/>
      <c r="K11" s="122"/>
    </row>
    <row r="12" spans="1:11" ht="28.9" customHeight="1">
      <c r="A12" s="677"/>
      <c r="B12" s="678"/>
      <c r="C12" s="679"/>
      <c r="D12" s="679"/>
      <c r="E12" s="46"/>
      <c r="F12" s="48"/>
      <c r="G12" s="48"/>
      <c r="H12" s="63">
        <f t="shared" si="2"/>
        <v>0</v>
      </c>
      <c r="I12" s="680"/>
      <c r="J12" s="71"/>
      <c r="K12" s="122"/>
    </row>
    <row r="13" spans="1:11" ht="28.9" customHeight="1">
      <c r="A13" s="677"/>
      <c r="B13" s="678"/>
      <c r="C13" s="679"/>
      <c r="D13" s="679"/>
      <c r="E13" s="11"/>
      <c r="F13" s="48"/>
      <c r="G13" s="48"/>
      <c r="H13" s="63">
        <f t="shared" si="2"/>
        <v>0</v>
      </c>
      <c r="I13" s="680"/>
      <c r="J13" s="71"/>
      <c r="K13" s="122"/>
    </row>
    <row r="14" spans="1:11" ht="28.9" customHeight="1">
      <c r="A14" s="677"/>
      <c r="B14" s="678"/>
      <c r="C14" s="679"/>
      <c r="D14" s="679"/>
      <c r="E14" s="45"/>
      <c r="F14" s="48"/>
      <c r="G14" s="48"/>
      <c r="H14" s="63">
        <f t="shared" si="2"/>
        <v>0</v>
      </c>
      <c r="I14" s="680"/>
      <c r="J14" s="71"/>
      <c r="K14" s="122"/>
    </row>
    <row r="15" spans="1:11" ht="28.9" customHeight="1">
      <c r="A15" s="677"/>
      <c r="B15" s="678"/>
      <c r="C15" s="679"/>
      <c r="D15" s="679"/>
      <c r="E15" s="45"/>
      <c r="F15" s="48"/>
      <c r="G15" s="48"/>
      <c r="H15" s="63">
        <f t="shared" si="2"/>
        <v>0</v>
      </c>
      <c r="I15" s="680"/>
      <c r="J15" s="71"/>
      <c r="K15" s="122"/>
    </row>
    <row r="16" spans="1:11" ht="28.9" customHeight="1">
      <c r="A16" s="677"/>
      <c r="B16" s="678"/>
      <c r="C16" s="679"/>
      <c r="D16" s="679"/>
      <c r="E16" s="69"/>
      <c r="F16" s="48"/>
      <c r="G16" s="48"/>
      <c r="H16" s="63">
        <f t="shared" si="2"/>
        <v>0</v>
      </c>
      <c r="I16" s="680"/>
      <c r="J16" s="70"/>
      <c r="K16" s="122"/>
    </row>
    <row r="17" spans="1:11" ht="28.9" customHeight="1" thickBot="1">
      <c r="A17" s="677"/>
      <c r="B17" s="678"/>
      <c r="C17" s="679"/>
      <c r="D17" s="679"/>
      <c r="E17" s="47"/>
      <c r="F17" s="48"/>
      <c r="G17" s="48"/>
      <c r="H17" s="63">
        <f t="shared" si="2"/>
        <v>0</v>
      </c>
      <c r="I17" s="680"/>
      <c r="J17" s="47"/>
      <c r="K17" s="122"/>
    </row>
    <row r="18" spans="1:11" ht="28.9" customHeight="1" thickBot="1">
      <c r="F18" s="635" t="s">
        <v>152</v>
      </c>
      <c r="G18" s="636"/>
      <c r="H18" s="94">
        <f>SUM(H5:H17)</f>
        <v>0</v>
      </c>
      <c r="I18" s="176"/>
      <c r="J18" s="104"/>
    </row>
    <row r="19" spans="1:11" ht="28.9" customHeight="1" thickBot="1">
      <c r="F19" s="635" t="s">
        <v>130</v>
      </c>
      <c r="G19" s="637"/>
      <c r="H19" s="133"/>
      <c r="I19" s="95">
        <f>SUM(I5:I17)</f>
        <v>0</v>
      </c>
      <c r="J19" s="62"/>
    </row>
    <row r="86" spans="3:3" ht="28.9" customHeight="1">
      <c r="C86" s="151" t="s">
        <v>164</v>
      </c>
    </row>
  </sheetData>
  <mergeCells count="12">
    <mergeCell ref="K3:K4"/>
    <mergeCell ref="F18:G18"/>
    <mergeCell ref="F19:G19"/>
    <mergeCell ref="A3:A4"/>
    <mergeCell ref="B3:D3"/>
    <mergeCell ref="E3:H3"/>
    <mergeCell ref="J3:J4"/>
    <mergeCell ref="A9:A17"/>
    <mergeCell ref="B9:B17"/>
    <mergeCell ref="C9:C17"/>
    <mergeCell ref="D9:D17"/>
    <mergeCell ref="I9:I17"/>
  </mergeCells>
  <phoneticPr fontId="2"/>
  <printOptions horizontalCentered="1"/>
  <pageMargins left="0.59055118110236227" right="0.59055118110236227" top="0.78740157480314965" bottom="0.78740157480314965" header="0.31496062992125984" footer="0.31496062992125984"/>
  <pageSetup paperSize="9"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5"/>
  <sheetViews>
    <sheetView view="pageBreakPreview" zoomScale="70" zoomScaleNormal="100" zoomScaleSheetLayoutView="70" workbookViewId="0">
      <selection activeCell="G24" sqref="G24:I24"/>
    </sheetView>
  </sheetViews>
  <sheetFormatPr defaultRowHeight="14.25"/>
  <cols>
    <col min="1" max="1" width="18" customWidth="1"/>
    <col min="2" max="2" width="42.5" customWidth="1"/>
    <col min="3" max="3" width="25.5" customWidth="1"/>
    <col min="4" max="4" width="19.5" customWidth="1"/>
    <col min="5" max="5" width="22.375" customWidth="1"/>
    <col min="6" max="6" width="20.25" customWidth="1"/>
    <col min="7" max="7" width="6.5" customWidth="1"/>
    <col min="9" max="9" width="8" customWidth="1"/>
  </cols>
  <sheetData>
    <row r="1" spans="1:6" s="406" customFormat="1" ht="18.75">
      <c r="A1" s="403" t="s">
        <v>426</v>
      </c>
      <c r="B1" s="404"/>
      <c r="C1" s="404"/>
      <c r="D1" s="405"/>
      <c r="E1" s="673"/>
      <c r="F1" s="673"/>
    </row>
    <row r="2" spans="1:6" s="406" customFormat="1" ht="19.350000000000001" customHeight="1" thickBot="1">
      <c r="A2" s="407" t="s">
        <v>381</v>
      </c>
      <c r="B2" s="407"/>
      <c r="C2" s="407"/>
      <c r="D2" s="407"/>
      <c r="E2" s="407"/>
    </row>
    <row r="3" spans="1:6" s="406" customFormat="1">
      <c r="A3" s="408" t="s">
        <v>382</v>
      </c>
      <c r="B3" s="409" t="s">
        <v>383</v>
      </c>
      <c r="C3" s="410" t="s">
        <v>384</v>
      </c>
      <c r="D3" s="411" t="s">
        <v>385</v>
      </c>
      <c r="F3" s="412"/>
    </row>
    <row r="4" spans="1:6" s="406" customFormat="1" ht="15" thickBot="1">
      <c r="A4" s="413" t="s">
        <v>174</v>
      </c>
      <c r="B4" s="414" t="s">
        <v>209</v>
      </c>
      <c r="C4" s="414" t="s">
        <v>386</v>
      </c>
      <c r="D4" s="415" t="s">
        <v>387</v>
      </c>
    </row>
    <row r="5" spans="1:6" s="420" customFormat="1" ht="24.95" customHeight="1" thickBot="1">
      <c r="A5" s="416"/>
      <c r="B5" s="417"/>
      <c r="C5" s="418">
        <f>A5*B5</f>
        <v>0</v>
      </c>
      <c r="D5" s="419">
        <f>C5*3600</f>
        <v>0</v>
      </c>
    </row>
    <row r="6" spans="1:6" s="406" customFormat="1">
      <c r="A6" s="407"/>
      <c r="B6" s="407"/>
      <c r="C6" s="407"/>
      <c r="D6" s="407"/>
      <c r="E6" s="407"/>
    </row>
    <row r="7" spans="1:6" s="406" customFormat="1" ht="15" thickBot="1">
      <c r="A7" s="407" t="s">
        <v>388</v>
      </c>
      <c r="B7" s="407"/>
      <c r="C7" s="407"/>
      <c r="D7" s="407"/>
      <c r="E7" s="407"/>
    </row>
    <row r="8" spans="1:6" s="406" customFormat="1">
      <c r="A8" s="665" t="s">
        <v>1</v>
      </c>
      <c r="B8" s="667" t="s">
        <v>389</v>
      </c>
      <c r="C8" s="409" t="s">
        <v>390</v>
      </c>
      <c r="D8" s="409" t="s">
        <v>391</v>
      </c>
      <c r="E8" s="421" t="s">
        <v>392</v>
      </c>
    </row>
    <row r="9" spans="1:6" s="406" customFormat="1" ht="15" thickBot="1">
      <c r="A9" s="666"/>
      <c r="B9" s="668"/>
      <c r="C9" s="414" t="s">
        <v>73</v>
      </c>
      <c r="D9" s="414" t="s">
        <v>393</v>
      </c>
      <c r="E9" s="422" t="s">
        <v>394</v>
      </c>
    </row>
    <row r="10" spans="1:6" s="406" customFormat="1" ht="21.95" customHeight="1">
      <c r="A10" s="663" t="s">
        <v>395</v>
      </c>
      <c r="B10" s="423"/>
      <c r="C10" s="424"/>
      <c r="D10" s="424"/>
      <c r="E10" s="425" t="str">
        <f>IFERROR(C10/D10,"")</f>
        <v/>
      </c>
    </row>
    <row r="11" spans="1:6" s="406" customFormat="1" ht="21.95" customHeight="1">
      <c r="A11" s="663"/>
      <c r="B11" s="426"/>
      <c r="C11" s="427"/>
      <c r="D11" s="427"/>
      <c r="E11" s="425" t="str">
        <f t="shared" ref="E11:E15" si="0">IFERROR(C11/D11,"")</f>
        <v/>
      </c>
    </row>
    <row r="12" spans="1:6" s="406" customFormat="1" ht="21.95" customHeight="1">
      <c r="A12" s="663"/>
      <c r="B12" s="426"/>
      <c r="C12" s="427"/>
      <c r="D12" s="427"/>
      <c r="E12" s="425" t="str">
        <f t="shared" si="0"/>
        <v/>
      </c>
    </row>
    <row r="13" spans="1:6" s="406" customFormat="1" ht="21.95" customHeight="1">
      <c r="A13" s="663"/>
      <c r="B13" s="426"/>
      <c r="C13" s="427"/>
      <c r="D13" s="427"/>
      <c r="E13" s="425" t="str">
        <f t="shared" si="0"/>
        <v/>
      </c>
    </row>
    <row r="14" spans="1:6" s="406" customFormat="1" ht="21.95" customHeight="1">
      <c r="A14" s="663"/>
      <c r="B14" s="426"/>
      <c r="C14" s="427"/>
      <c r="D14" s="427"/>
      <c r="E14" s="425" t="str">
        <f t="shared" si="0"/>
        <v/>
      </c>
    </row>
    <row r="15" spans="1:6" s="406" customFormat="1" ht="21.95" customHeight="1" thickBot="1">
      <c r="A15" s="664"/>
      <c r="B15" s="428"/>
      <c r="C15" s="429"/>
      <c r="D15" s="429"/>
      <c r="E15" s="430" t="str">
        <f t="shared" si="0"/>
        <v/>
      </c>
    </row>
    <row r="16" spans="1:6" s="406" customFormat="1" ht="20.100000000000001" customHeight="1" thickBot="1">
      <c r="A16" s="407"/>
      <c r="B16" s="407"/>
      <c r="C16" s="407"/>
      <c r="D16" s="407" t="s">
        <v>396</v>
      </c>
      <c r="E16" s="405" t="str">
        <f>IFERROR(AVERAGE(E10:E15),"0")</f>
        <v>0</v>
      </c>
      <c r="F16" s="405" t="s">
        <v>397</v>
      </c>
    </row>
    <row r="17" spans="1:6" s="406" customFormat="1">
      <c r="A17" s="665" t="s">
        <v>1</v>
      </c>
      <c r="B17" s="667" t="s">
        <v>389</v>
      </c>
      <c r="C17" s="409" t="s">
        <v>390</v>
      </c>
      <c r="D17" s="409" t="s">
        <v>398</v>
      </c>
      <c r="E17" s="421" t="s">
        <v>392</v>
      </c>
    </row>
    <row r="18" spans="1:6" s="406" customFormat="1" ht="15" thickBot="1">
      <c r="A18" s="666"/>
      <c r="B18" s="668"/>
      <c r="C18" s="414" t="s">
        <v>73</v>
      </c>
      <c r="D18" s="414" t="s">
        <v>393</v>
      </c>
      <c r="E18" s="422" t="s">
        <v>394</v>
      </c>
    </row>
    <row r="19" spans="1:6" s="406" customFormat="1" ht="21.95" customHeight="1">
      <c r="A19" s="662" t="s">
        <v>399</v>
      </c>
      <c r="B19" s="426"/>
      <c r="C19" s="427"/>
      <c r="D19" s="427"/>
      <c r="E19" s="431" t="str">
        <f>IFERROR(C19/D19,"")</f>
        <v/>
      </c>
    </row>
    <row r="20" spans="1:6" s="406" customFormat="1" ht="21.95" customHeight="1">
      <c r="A20" s="663"/>
      <c r="B20" s="426"/>
      <c r="C20" s="427"/>
      <c r="D20" s="427"/>
      <c r="E20" s="431" t="str">
        <f t="shared" ref="E20:E24" si="1">IFERROR(C20/D20,"")</f>
        <v/>
      </c>
    </row>
    <row r="21" spans="1:6" s="406" customFormat="1" ht="21.95" customHeight="1">
      <c r="A21" s="663"/>
      <c r="B21" s="426"/>
      <c r="C21" s="427"/>
      <c r="D21" s="427"/>
      <c r="E21" s="431" t="str">
        <f t="shared" si="1"/>
        <v/>
      </c>
    </row>
    <row r="22" spans="1:6" s="406" customFormat="1" ht="21.95" customHeight="1">
      <c r="A22" s="663"/>
      <c r="B22" s="426"/>
      <c r="C22" s="427"/>
      <c r="D22" s="427"/>
      <c r="E22" s="431" t="str">
        <f t="shared" si="1"/>
        <v/>
      </c>
    </row>
    <row r="23" spans="1:6" s="406" customFormat="1" ht="21.95" customHeight="1">
      <c r="A23" s="663"/>
      <c r="B23" s="426"/>
      <c r="C23" s="427"/>
      <c r="D23" s="427"/>
      <c r="E23" s="431" t="str">
        <f t="shared" si="1"/>
        <v/>
      </c>
    </row>
    <row r="24" spans="1:6" s="406" customFormat="1" ht="21.95" customHeight="1" thickBot="1">
      <c r="A24" s="664"/>
      <c r="B24" s="428"/>
      <c r="C24" s="429"/>
      <c r="D24" s="429"/>
      <c r="E24" s="430" t="str">
        <f t="shared" si="1"/>
        <v/>
      </c>
    </row>
    <row r="25" spans="1:6" s="406" customFormat="1" ht="20.100000000000001" customHeight="1" thickBot="1">
      <c r="A25" s="407"/>
      <c r="B25" s="407"/>
      <c r="C25" s="407"/>
      <c r="D25" s="407" t="s">
        <v>400</v>
      </c>
      <c r="E25" s="405" t="str">
        <f>IFERROR(AVERAGE(E19:E24),"0")</f>
        <v>0</v>
      </c>
      <c r="F25" s="405" t="s">
        <v>401</v>
      </c>
    </row>
    <row r="26" spans="1:6" s="406" customFormat="1">
      <c r="A26" s="665" t="s">
        <v>1</v>
      </c>
      <c r="B26" s="667" t="s">
        <v>389</v>
      </c>
      <c r="C26" s="409" t="s">
        <v>390</v>
      </c>
      <c r="D26" s="409" t="s">
        <v>402</v>
      </c>
      <c r="E26" s="421" t="s">
        <v>392</v>
      </c>
    </row>
    <row r="27" spans="1:6" s="406" customFormat="1" ht="15" thickBot="1">
      <c r="A27" s="666"/>
      <c r="B27" s="668"/>
      <c r="C27" s="414" t="s">
        <v>73</v>
      </c>
      <c r="D27" s="414" t="s">
        <v>393</v>
      </c>
      <c r="E27" s="422" t="s">
        <v>394</v>
      </c>
    </row>
    <row r="28" spans="1:6" s="406" customFormat="1" ht="21.95" customHeight="1">
      <c r="A28" s="662" t="s">
        <v>403</v>
      </c>
      <c r="B28" s="426"/>
      <c r="C28" s="427"/>
      <c r="D28" s="427"/>
      <c r="E28" s="431" t="str">
        <f>IFERROR(C28/D28,"")</f>
        <v/>
      </c>
    </row>
    <row r="29" spans="1:6" s="406" customFormat="1" ht="21.95" customHeight="1">
      <c r="A29" s="663"/>
      <c r="B29" s="426"/>
      <c r="C29" s="427"/>
      <c r="D29" s="427"/>
      <c r="E29" s="431" t="str">
        <f t="shared" ref="E29:E33" si="2">IFERROR(C29/D29,"")</f>
        <v/>
      </c>
    </row>
    <row r="30" spans="1:6" s="406" customFormat="1" ht="21.95" customHeight="1">
      <c r="A30" s="663"/>
      <c r="B30" s="426"/>
      <c r="C30" s="427"/>
      <c r="D30" s="427"/>
      <c r="E30" s="431" t="str">
        <f t="shared" si="2"/>
        <v/>
      </c>
    </row>
    <row r="31" spans="1:6" s="406" customFormat="1" ht="21.95" customHeight="1">
      <c r="A31" s="663"/>
      <c r="B31" s="426"/>
      <c r="C31" s="427"/>
      <c r="D31" s="427"/>
      <c r="E31" s="431" t="str">
        <f t="shared" si="2"/>
        <v/>
      </c>
    </row>
    <row r="32" spans="1:6" s="406" customFormat="1" ht="21.95" customHeight="1">
      <c r="A32" s="663"/>
      <c r="B32" s="426"/>
      <c r="C32" s="427"/>
      <c r="D32" s="427"/>
      <c r="E32" s="431" t="str">
        <f t="shared" si="2"/>
        <v/>
      </c>
    </row>
    <row r="33" spans="1:6" s="406" customFormat="1" ht="21.95" customHeight="1" thickBot="1">
      <c r="A33" s="664"/>
      <c r="B33" s="428"/>
      <c r="C33" s="429"/>
      <c r="D33" s="429"/>
      <c r="E33" s="430" t="str">
        <f t="shared" si="2"/>
        <v/>
      </c>
    </row>
    <row r="34" spans="1:6" s="406" customFormat="1" ht="20.100000000000001" customHeight="1" thickBot="1">
      <c r="A34" s="407"/>
      <c r="B34" s="407"/>
      <c r="C34" s="407"/>
      <c r="D34" s="407" t="s">
        <v>404</v>
      </c>
      <c r="E34" s="405" t="str">
        <f>IFERROR(AVERAGE(E28:E33),"0")</f>
        <v>0</v>
      </c>
      <c r="F34" s="405" t="s">
        <v>405</v>
      </c>
    </row>
    <row r="35" spans="1:6" s="406" customFormat="1">
      <c r="A35" s="665" t="s">
        <v>1</v>
      </c>
      <c r="B35" s="667" t="s">
        <v>389</v>
      </c>
      <c r="C35" s="409" t="s">
        <v>390</v>
      </c>
      <c r="D35" s="409" t="s">
        <v>406</v>
      </c>
      <c r="E35" s="421" t="s">
        <v>392</v>
      </c>
    </row>
    <row r="36" spans="1:6" s="406" customFormat="1" ht="15" thickBot="1">
      <c r="A36" s="666"/>
      <c r="B36" s="668"/>
      <c r="C36" s="414" t="s">
        <v>73</v>
      </c>
      <c r="D36" s="414" t="s">
        <v>393</v>
      </c>
      <c r="E36" s="422" t="s">
        <v>394</v>
      </c>
    </row>
    <row r="37" spans="1:6" s="406" customFormat="1" ht="21.95" customHeight="1">
      <c r="A37" s="662" t="s">
        <v>407</v>
      </c>
      <c r="B37" s="426"/>
      <c r="C37" s="427"/>
      <c r="D37" s="427"/>
      <c r="E37" s="431" t="str">
        <f>IFERROR(C37/D37,"")</f>
        <v/>
      </c>
    </row>
    <row r="38" spans="1:6" s="406" customFormat="1" ht="21.95" customHeight="1">
      <c r="A38" s="663"/>
      <c r="B38" s="426"/>
      <c r="C38" s="427"/>
      <c r="D38" s="427"/>
      <c r="E38" s="431" t="str">
        <f t="shared" ref="E38:E42" si="3">IFERROR(C38/D38,"")</f>
        <v/>
      </c>
    </row>
    <row r="39" spans="1:6" s="406" customFormat="1" ht="21.95" customHeight="1">
      <c r="A39" s="663"/>
      <c r="B39" s="426"/>
      <c r="C39" s="427"/>
      <c r="D39" s="427"/>
      <c r="E39" s="431" t="str">
        <f t="shared" si="3"/>
        <v/>
      </c>
    </row>
    <row r="40" spans="1:6" s="406" customFormat="1" ht="21.95" customHeight="1">
      <c r="A40" s="663"/>
      <c r="B40" s="426"/>
      <c r="C40" s="427"/>
      <c r="D40" s="427"/>
      <c r="E40" s="431" t="str">
        <f t="shared" si="3"/>
        <v/>
      </c>
    </row>
    <row r="41" spans="1:6" s="406" customFormat="1" ht="21.95" customHeight="1">
      <c r="A41" s="663"/>
      <c r="B41" s="426"/>
      <c r="C41" s="427"/>
      <c r="D41" s="427"/>
      <c r="E41" s="431" t="str">
        <f t="shared" si="3"/>
        <v/>
      </c>
    </row>
    <row r="42" spans="1:6" s="406" customFormat="1" ht="21.95" customHeight="1" thickBot="1">
      <c r="A42" s="664"/>
      <c r="B42" s="428"/>
      <c r="C42" s="429"/>
      <c r="D42" s="429"/>
      <c r="E42" s="430" t="str">
        <f t="shared" si="3"/>
        <v/>
      </c>
    </row>
    <row r="43" spans="1:6" s="406" customFormat="1" ht="20.100000000000001" customHeight="1" thickBot="1">
      <c r="A43" s="407"/>
      <c r="B43" s="407"/>
      <c r="C43" s="407"/>
      <c r="D43" s="407" t="s">
        <v>408</v>
      </c>
      <c r="E43" s="405" t="str">
        <f>IFERROR(AVERAGE(E37:E42),"0")</f>
        <v>0</v>
      </c>
      <c r="F43" s="405" t="s">
        <v>409</v>
      </c>
    </row>
    <row r="44" spans="1:6" s="406" customFormat="1">
      <c r="A44" s="665" t="s">
        <v>1</v>
      </c>
      <c r="B44" s="667" t="s">
        <v>389</v>
      </c>
      <c r="C44" s="409" t="s">
        <v>390</v>
      </c>
      <c r="D44" s="409" t="s">
        <v>391</v>
      </c>
      <c r="E44" s="421" t="s">
        <v>392</v>
      </c>
    </row>
    <row r="45" spans="1:6" s="406" customFormat="1" ht="15" thickBot="1">
      <c r="A45" s="666"/>
      <c r="B45" s="668"/>
      <c r="C45" s="414" t="s">
        <v>73</v>
      </c>
      <c r="D45" s="414" t="s">
        <v>393</v>
      </c>
      <c r="E45" s="422" t="s">
        <v>394</v>
      </c>
    </row>
    <row r="46" spans="1:6" s="406" customFormat="1" ht="21.95" customHeight="1">
      <c r="A46" s="662" t="s">
        <v>410</v>
      </c>
      <c r="B46" s="426"/>
      <c r="C46" s="427"/>
      <c r="D46" s="427"/>
      <c r="E46" s="431" t="str">
        <f>IFERROR(C46/D46,"")</f>
        <v/>
      </c>
    </row>
    <row r="47" spans="1:6" s="406" customFormat="1" ht="21.95" customHeight="1">
      <c r="A47" s="663"/>
      <c r="B47" s="426"/>
      <c r="C47" s="427"/>
      <c r="D47" s="427"/>
      <c r="E47" s="431" t="str">
        <f t="shared" ref="E47:E51" si="4">IFERROR(C47/D47,"")</f>
        <v/>
      </c>
    </row>
    <row r="48" spans="1:6" s="406" customFormat="1" ht="21.95" customHeight="1">
      <c r="A48" s="663"/>
      <c r="B48" s="426"/>
      <c r="C48" s="427"/>
      <c r="D48" s="427"/>
      <c r="E48" s="431" t="str">
        <f t="shared" si="4"/>
        <v/>
      </c>
    </row>
    <row r="49" spans="1:6" s="406" customFormat="1" ht="21.95" customHeight="1">
      <c r="A49" s="663"/>
      <c r="B49" s="426"/>
      <c r="C49" s="427"/>
      <c r="D49" s="427"/>
      <c r="E49" s="431" t="str">
        <f t="shared" si="4"/>
        <v/>
      </c>
    </row>
    <row r="50" spans="1:6" s="406" customFormat="1" ht="21.95" customHeight="1">
      <c r="A50" s="663"/>
      <c r="B50" s="426"/>
      <c r="C50" s="427"/>
      <c r="D50" s="427"/>
      <c r="E50" s="431" t="str">
        <f t="shared" si="4"/>
        <v/>
      </c>
    </row>
    <row r="51" spans="1:6" s="406" customFormat="1" ht="21.95" customHeight="1" thickBot="1">
      <c r="A51" s="664"/>
      <c r="B51" s="428"/>
      <c r="C51" s="429"/>
      <c r="D51" s="429"/>
      <c r="E51" s="430" t="str">
        <f t="shared" si="4"/>
        <v/>
      </c>
    </row>
    <row r="52" spans="1:6" s="406" customFormat="1" ht="20.100000000000001" customHeight="1">
      <c r="A52" s="407"/>
      <c r="B52" s="407"/>
      <c r="C52" s="407"/>
      <c r="D52" s="407" t="s">
        <v>411</v>
      </c>
      <c r="E52" s="405" t="str">
        <f>IFERROR(AVERAGE(E46:E51),"0")</f>
        <v>0</v>
      </c>
      <c r="F52" s="405" t="s">
        <v>412</v>
      </c>
    </row>
    <row r="53" spans="1:6" s="406" customFormat="1" ht="20.100000000000001" customHeight="1">
      <c r="A53" s="407" t="s">
        <v>413</v>
      </c>
      <c r="B53" s="407"/>
      <c r="C53" s="407"/>
      <c r="D53" s="407"/>
      <c r="E53" s="405"/>
      <c r="F53" s="405"/>
    </row>
    <row r="54" spans="1:6" s="406" customFormat="1" ht="20.100000000000001" customHeight="1" thickBot="1">
      <c r="A54" s="432" t="s">
        <v>1</v>
      </c>
      <c r="B54" s="432" t="s">
        <v>414</v>
      </c>
      <c r="C54" s="407"/>
      <c r="D54" s="407"/>
      <c r="E54" s="405"/>
      <c r="F54" s="405"/>
    </row>
    <row r="55" spans="1:6" s="406" customFormat="1" ht="20.100000000000001" customHeight="1">
      <c r="A55" s="433" t="s">
        <v>395</v>
      </c>
      <c r="B55" s="434"/>
      <c r="C55" s="407" t="s">
        <v>415</v>
      </c>
      <c r="D55" s="658" t="s">
        <v>416</v>
      </c>
      <c r="E55" s="660">
        <f>ROUND(E16*B55+E25*B56+E34*B57+E43*B58+E52*B59,0)</f>
        <v>0</v>
      </c>
      <c r="F55" s="405"/>
    </row>
    <row r="56" spans="1:6" s="406" customFormat="1" ht="20.100000000000001" customHeight="1">
      <c r="A56" s="433" t="s">
        <v>399</v>
      </c>
      <c r="B56" s="434"/>
      <c r="C56" s="407" t="s">
        <v>417</v>
      </c>
      <c r="D56" s="669"/>
      <c r="E56" s="671"/>
      <c r="F56" s="405"/>
    </row>
    <row r="57" spans="1:6" s="406" customFormat="1" ht="20.100000000000001" customHeight="1">
      <c r="A57" s="433" t="s">
        <v>403</v>
      </c>
      <c r="B57" s="434"/>
      <c r="C57" s="407" t="s">
        <v>418</v>
      </c>
      <c r="D57" s="669"/>
      <c r="E57" s="671"/>
      <c r="F57" s="405"/>
    </row>
    <row r="58" spans="1:6" s="406" customFormat="1" ht="20.100000000000001" customHeight="1" thickBot="1">
      <c r="A58" s="433" t="s">
        <v>407</v>
      </c>
      <c r="B58" s="434"/>
      <c r="C58" s="407" t="s">
        <v>419</v>
      </c>
      <c r="D58" s="670"/>
      <c r="E58" s="672"/>
      <c r="F58" s="405"/>
    </row>
    <row r="59" spans="1:6" s="406" customFormat="1" ht="20.100000000000001" customHeight="1">
      <c r="A59" s="433" t="s">
        <v>410</v>
      </c>
      <c r="B59" s="434"/>
      <c r="C59" s="407" t="s">
        <v>415</v>
      </c>
      <c r="D59" s="407"/>
      <c r="E59" s="405"/>
      <c r="F59" s="405"/>
    </row>
    <row r="60" spans="1:6" s="406" customFormat="1">
      <c r="A60" s="435"/>
      <c r="B60" s="407"/>
      <c r="C60" s="407"/>
      <c r="D60" s="407"/>
      <c r="E60" s="407"/>
    </row>
    <row r="61" spans="1:6" s="406" customFormat="1" ht="15" thickBot="1">
      <c r="A61" s="407" t="s">
        <v>420</v>
      </c>
      <c r="B61" s="436"/>
      <c r="C61" s="407"/>
      <c r="D61" s="407" t="s">
        <v>421</v>
      </c>
      <c r="E61" s="407"/>
    </row>
    <row r="62" spans="1:6" ht="43.5" thickTop="1">
      <c r="A62" s="437" t="s">
        <v>422</v>
      </c>
      <c r="B62" s="656">
        <f>E55*C5</f>
        <v>0</v>
      </c>
      <c r="C62" s="407"/>
      <c r="D62" s="658" t="s">
        <v>423</v>
      </c>
      <c r="E62" s="660"/>
      <c r="F62" s="406"/>
    </row>
    <row r="63" spans="1:6" ht="15" thickBot="1">
      <c r="A63" s="438" t="s">
        <v>424</v>
      </c>
      <c r="B63" s="657"/>
      <c r="C63" s="407"/>
      <c r="D63" s="659"/>
      <c r="E63" s="661"/>
      <c r="F63" s="406"/>
    </row>
    <row r="64" spans="1:6" ht="15" thickTop="1">
      <c r="D64" s="439"/>
      <c r="E64" s="440"/>
    </row>
    <row r="65" spans="4:5">
      <c r="D65" s="439"/>
      <c r="E65" s="440"/>
    </row>
  </sheetData>
  <mergeCells count="21">
    <mergeCell ref="E1:F1"/>
    <mergeCell ref="A8:A9"/>
    <mergeCell ref="B8:B9"/>
    <mergeCell ref="A10:A15"/>
    <mergeCell ref="A17:A18"/>
    <mergeCell ref="B17:B18"/>
    <mergeCell ref="A19:A24"/>
    <mergeCell ref="A26:A27"/>
    <mergeCell ref="B26:B27"/>
    <mergeCell ref="A28:A33"/>
    <mergeCell ref="A35:A36"/>
    <mergeCell ref="B35:B36"/>
    <mergeCell ref="B62:B63"/>
    <mergeCell ref="D62:D63"/>
    <mergeCell ref="E62:E63"/>
    <mergeCell ref="A37:A42"/>
    <mergeCell ref="A44:A45"/>
    <mergeCell ref="B44:B45"/>
    <mergeCell ref="A46:A51"/>
    <mergeCell ref="D55:D58"/>
    <mergeCell ref="E55:E58"/>
  </mergeCells>
  <phoneticPr fontId="2"/>
  <pageMargins left="0.7" right="0.5" top="0.75" bottom="0.75" header="0.3" footer="0.3"/>
  <pageSetup paperSize="9" scale="5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42"/>
  <sheetViews>
    <sheetView showZeros="0" view="pageBreakPreview" zoomScale="70" zoomScaleNormal="100" zoomScaleSheetLayoutView="70" workbookViewId="0">
      <selection activeCell="I31" sqref="I31"/>
    </sheetView>
  </sheetViews>
  <sheetFormatPr defaultColWidth="9" defaultRowHeight="25.9" customHeight="1"/>
  <cols>
    <col min="1" max="1" width="39.75" style="113" customWidth="1"/>
    <col min="2" max="2" width="14.25" style="113" customWidth="1"/>
    <col min="3" max="4" width="17" style="113" customWidth="1"/>
    <col min="5" max="5" width="22.25" style="113" customWidth="1"/>
    <col min="6" max="6" width="15.875" style="113" customWidth="1"/>
    <col min="7" max="7" width="14.25" style="113" customWidth="1"/>
    <col min="8" max="10" width="17" style="113" customWidth="1"/>
    <col min="11" max="11" width="25.25" style="113" customWidth="1"/>
    <col min="12" max="12" width="13.875" style="113" customWidth="1"/>
    <col min="13" max="16384" width="9" style="113"/>
  </cols>
  <sheetData>
    <row r="1" spans="1:12" ht="21" customHeight="1">
      <c r="A1" s="151" t="s">
        <v>115</v>
      </c>
      <c r="B1" s="151"/>
      <c r="C1" s="151"/>
      <c r="D1" s="151"/>
      <c r="E1" s="151"/>
      <c r="F1" s="151"/>
      <c r="G1" s="151"/>
      <c r="H1" s="151"/>
      <c r="I1" s="151"/>
      <c r="J1" s="151"/>
      <c r="K1" s="151"/>
    </row>
    <row r="2" spans="1:12" ht="25.9" customHeight="1">
      <c r="A2" s="151" t="s">
        <v>50</v>
      </c>
      <c r="B2" s="151"/>
      <c r="C2" s="151"/>
      <c r="D2" s="151"/>
      <c r="E2" s="151"/>
      <c r="F2" s="151"/>
      <c r="G2" s="151"/>
      <c r="H2" s="151"/>
      <c r="I2" s="151"/>
      <c r="J2" s="151"/>
      <c r="K2" s="151"/>
    </row>
    <row r="3" spans="1:12" ht="25.9" customHeight="1">
      <c r="A3" s="151" t="s">
        <v>55</v>
      </c>
      <c r="B3" s="151"/>
      <c r="C3" s="151"/>
      <c r="D3" s="151"/>
      <c r="E3" s="151"/>
      <c r="F3" s="151"/>
      <c r="G3" s="151"/>
      <c r="H3" s="151"/>
      <c r="I3" s="151"/>
      <c r="J3" s="151"/>
      <c r="K3" s="49"/>
    </row>
    <row r="4" spans="1:12" ht="25.9" customHeight="1">
      <c r="A4" s="676" t="s">
        <v>1</v>
      </c>
      <c r="B4" s="676" t="s">
        <v>2</v>
      </c>
      <c r="C4" s="676"/>
      <c r="D4" s="676"/>
      <c r="E4" s="676" t="s">
        <v>104</v>
      </c>
      <c r="F4" s="676"/>
      <c r="G4" s="676"/>
      <c r="H4" s="676"/>
      <c r="I4" s="676"/>
      <c r="J4" s="204" t="s">
        <v>163</v>
      </c>
      <c r="K4" s="676" t="s">
        <v>11</v>
      </c>
      <c r="L4" s="634" t="s">
        <v>169</v>
      </c>
    </row>
    <row r="5" spans="1:12" ht="25.9" customHeight="1">
      <c r="A5" s="676"/>
      <c r="B5" s="89" t="s">
        <v>3</v>
      </c>
      <c r="C5" s="89" t="s">
        <v>166</v>
      </c>
      <c r="D5" s="89" t="s">
        <v>160</v>
      </c>
      <c r="E5" s="683" t="s">
        <v>4</v>
      </c>
      <c r="F5" s="684"/>
      <c r="G5" s="89" t="s">
        <v>0</v>
      </c>
      <c r="H5" s="89" t="s">
        <v>166</v>
      </c>
      <c r="I5" s="89" t="s">
        <v>161</v>
      </c>
      <c r="J5" s="205" t="s">
        <v>150</v>
      </c>
      <c r="K5" s="676"/>
      <c r="L5" s="631"/>
    </row>
    <row r="6" spans="1:12" ht="25.9" customHeight="1">
      <c r="A6" s="102" t="s">
        <v>5</v>
      </c>
      <c r="B6" s="105"/>
      <c r="C6" s="106">
        <v>133000</v>
      </c>
      <c r="D6" s="106">
        <f>B6*C6</f>
        <v>0</v>
      </c>
      <c r="E6" s="681"/>
      <c r="F6" s="682"/>
      <c r="G6" s="226">
        <f>B6</f>
        <v>0</v>
      </c>
      <c r="H6" s="107"/>
      <c r="I6" s="106">
        <f>G6*H6</f>
        <v>0</v>
      </c>
      <c r="J6" s="106">
        <f>MIN(D6,I6)</f>
        <v>0</v>
      </c>
      <c r="K6" s="47"/>
      <c r="L6" s="122"/>
    </row>
    <row r="7" spans="1:12" ht="25.9" customHeight="1">
      <c r="A7" s="102" t="s">
        <v>7</v>
      </c>
      <c r="B7" s="452">
        <f>'別紙４(13)個人防護具計算表 '!$C$5</f>
        <v>0</v>
      </c>
      <c r="C7" s="106">
        <v>3600</v>
      </c>
      <c r="D7" s="106">
        <f>B7*C7</f>
        <v>0</v>
      </c>
      <c r="E7" s="681"/>
      <c r="F7" s="682"/>
      <c r="G7" s="226">
        <f t="shared" ref="G7:G9" si="0">B7</f>
        <v>0</v>
      </c>
      <c r="H7" s="453">
        <f>'別紙４(13)個人防護具計算表 '!$E$55</f>
        <v>0</v>
      </c>
      <c r="I7" s="106">
        <f t="shared" ref="I7:I16" si="1">G7*H7</f>
        <v>0</v>
      </c>
      <c r="J7" s="106">
        <f>MIN(D7,I7)</f>
        <v>0</v>
      </c>
      <c r="K7" s="47"/>
      <c r="L7" s="122"/>
    </row>
    <row r="8" spans="1:12" ht="25.9" customHeight="1">
      <c r="A8" s="102" t="s">
        <v>8</v>
      </c>
      <c r="B8" s="105"/>
      <c r="C8" s="106">
        <v>4320000</v>
      </c>
      <c r="D8" s="106">
        <f>B8*C8</f>
        <v>0</v>
      </c>
      <c r="E8" s="681"/>
      <c r="F8" s="682"/>
      <c r="G8" s="226">
        <f t="shared" si="0"/>
        <v>0</v>
      </c>
      <c r="H8" s="107"/>
      <c r="I8" s="106">
        <f t="shared" si="1"/>
        <v>0</v>
      </c>
      <c r="J8" s="106">
        <f>MIN(D8,I8)</f>
        <v>0</v>
      </c>
      <c r="K8" s="47"/>
      <c r="L8" s="122"/>
    </row>
    <row r="9" spans="1:12" ht="25.9" customHeight="1">
      <c r="A9" s="102" t="s">
        <v>9</v>
      </c>
      <c r="B9" s="105"/>
      <c r="C9" s="106">
        <v>51400</v>
      </c>
      <c r="D9" s="106">
        <f>B9*C9</f>
        <v>0</v>
      </c>
      <c r="E9" s="681"/>
      <c r="F9" s="682"/>
      <c r="G9" s="226">
        <f t="shared" si="0"/>
        <v>0</v>
      </c>
      <c r="H9" s="107"/>
      <c r="I9" s="106">
        <f t="shared" si="1"/>
        <v>0</v>
      </c>
      <c r="J9" s="106">
        <f>MIN(D9,I9)</f>
        <v>0</v>
      </c>
      <c r="K9" s="47"/>
      <c r="L9" s="122"/>
    </row>
    <row r="10" spans="1:12" ht="25.9" customHeight="1">
      <c r="A10" s="677" t="s">
        <v>51</v>
      </c>
      <c r="B10" s="687"/>
      <c r="C10" s="686"/>
      <c r="D10" s="686"/>
      <c r="E10" s="681"/>
      <c r="F10" s="682"/>
      <c r="G10" s="105"/>
      <c r="H10" s="107"/>
      <c r="I10" s="106">
        <f>G10*H10</f>
        <v>0</v>
      </c>
      <c r="J10" s="685">
        <f>I10+I11+I12</f>
        <v>0</v>
      </c>
      <c r="K10" s="47"/>
      <c r="L10" s="122"/>
    </row>
    <row r="11" spans="1:12" ht="25.9" customHeight="1">
      <c r="A11" s="677"/>
      <c r="B11" s="687"/>
      <c r="C11" s="686"/>
      <c r="D11" s="686"/>
      <c r="E11" s="681"/>
      <c r="F11" s="682"/>
      <c r="G11" s="105"/>
      <c r="H11" s="107"/>
      <c r="I11" s="106">
        <f>G11*H11</f>
        <v>0</v>
      </c>
      <c r="J11" s="685"/>
      <c r="K11" s="47"/>
      <c r="L11" s="122"/>
    </row>
    <row r="12" spans="1:12" ht="25.9" customHeight="1">
      <c r="A12" s="677"/>
      <c r="B12" s="687"/>
      <c r="C12" s="686"/>
      <c r="D12" s="686"/>
      <c r="E12" s="681"/>
      <c r="F12" s="682"/>
      <c r="G12" s="105"/>
      <c r="H12" s="107"/>
      <c r="I12" s="106">
        <f>G12*H12</f>
        <v>0</v>
      </c>
      <c r="J12" s="685"/>
      <c r="K12" s="47"/>
      <c r="L12" s="122"/>
    </row>
    <row r="13" spans="1:12" ht="25.9" customHeight="1">
      <c r="A13" s="268" t="s">
        <v>192</v>
      </c>
      <c r="B13" s="105"/>
      <c r="C13" s="108">
        <v>905000</v>
      </c>
      <c r="D13" s="108">
        <f>IF(B13&gt;0,905000,0)</f>
        <v>0</v>
      </c>
      <c r="E13" s="681"/>
      <c r="F13" s="682"/>
      <c r="G13" s="226">
        <f>B13</f>
        <v>0</v>
      </c>
      <c r="H13" s="107"/>
      <c r="I13" s="106">
        <f t="shared" si="1"/>
        <v>0</v>
      </c>
      <c r="J13" s="109">
        <f t="shared" ref="J13:J17" si="2">MIN(D13,I13)</f>
        <v>0</v>
      </c>
      <c r="K13" s="47"/>
      <c r="L13" s="122"/>
    </row>
    <row r="14" spans="1:12" ht="25.9" customHeight="1">
      <c r="A14" s="91" t="s">
        <v>156</v>
      </c>
      <c r="B14" s="110"/>
      <c r="C14" s="73">
        <v>205000</v>
      </c>
      <c r="D14" s="73">
        <f>B14*C14</f>
        <v>0</v>
      </c>
      <c r="E14" s="681"/>
      <c r="F14" s="682"/>
      <c r="G14" s="226">
        <f>B14</f>
        <v>0</v>
      </c>
      <c r="H14" s="65"/>
      <c r="I14" s="106">
        <f t="shared" si="1"/>
        <v>0</v>
      </c>
      <c r="J14" s="224">
        <f t="shared" si="2"/>
        <v>0</v>
      </c>
      <c r="K14" s="47"/>
      <c r="L14" s="122"/>
    </row>
    <row r="15" spans="1:12" ht="25.9" customHeight="1">
      <c r="A15" s="102" t="s">
        <v>52</v>
      </c>
      <c r="B15" s="111"/>
      <c r="C15" s="112"/>
      <c r="D15" s="112"/>
      <c r="E15" s="681"/>
      <c r="F15" s="682"/>
      <c r="G15" s="105"/>
      <c r="H15" s="107"/>
      <c r="I15" s="106">
        <f t="shared" si="1"/>
        <v>0</v>
      </c>
      <c r="J15" s="224">
        <f>I15</f>
        <v>0</v>
      </c>
      <c r="K15" s="47"/>
      <c r="L15" s="122"/>
    </row>
    <row r="16" spans="1:12" ht="25.9" customHeight="1">
      <c r="A16" s="221" t="s">
        <v>53</v>
      </c>
      <c r="B16" s="222"/>
      <c r="C16" s="223">
        <v>300000</v>
      </c>
      <c r="D16" s="223">
        <f>IF(B16&gt;0,300000,0)</f>
        <v>0</v>
      </c>
      <c r="E16" s="681"/>
      <c r="F16" s="682"/>
      <c r="G16" s="226">
        <f>B16</f>
        <v>0</v>
      </c>
      <c r="H16" s="107"/>
      <c r="I16" s="106">
        <f t="shared" si="1"/>
        <v>0</v>
      </c>
      <c r="J16" s="224">
        <f t="shared" si="2"/>
        <v>0</v>
      </c>
      <c r="K16" s="47"/>
      <c r="L16" s="122"/>
    </row>
    <row r="17" spans="1:12" ht="50.1" customHeight="1">
      <c r="A17" s="319" t="s">
        <v>54</v>
      </c>
      <c r="B17" s="110"/>
      <c r="C17" s="73">
        <v>1500000</v>
      </c>
      <c r="D17" s="73">
        <f>B17*C17</f>
        <v>0</v>
      </c>
      <c r="E17" s="681"/>
      <c r="F17" s="682"/>
      <c r="G17" s="226">
        <f t="shared" ref="G17" si="3">B17</f>
        <v>0</v>
      </c>
      <c r="H17" s="65"/>
      <c r="I17" s="106">
        <f t="shared" ref="I17" si="4">G17*H17</f>
        <v>0</v>
      </c>
      <c r="J17" s="224">
        <f t="shared" si="2"/>
        <v>0</v>
      </c>
      <c r="K17" s="47"/>
      <c r="L17" s="122"/>
    </row>
    <row r="18" spans="1:12" ht="25.9" customHeight="1">
      <c r="A18" s="114"/>
      <c r="B18" s="235"/>
      <c r="C18" s="112"/>
      <c r="D18" s="112"/>
      <c r="E18" s="681"/>
      <c r="F18" s="682"/>
      <c r="G18" s="203"/>
      <c r="H18" s="65"/>
      <c r="I18" s="106">
        <f t="shared" ref="I18:I19" si="5">G18*H18</f>
        <v>0</v>
      </c>
      <c r="J18" s="224">
        <f>I18</f>
        <v>0</v>
      </c>
      <c r="K18" s="47"/>
      <c r="L18" s="122"/>
    </row>
    <row r="19" spans="1:12" ht="25.9" customHeight="1" thickBot="1">
      <c r="A19" s="114"/>
      <c r="B19" s="235"/>
      <c r="C19" s="112"/>
      <c r="D19" s="112"/>
      <c r="E19" s="681"/>
      <c r="F19" s="682"/>
      <c r="G19" s="107"/>
      <c r="H19" s="107"/>
      <c r="I19" s="284">
        <f t="shared" si="5"/>
        <v>0</v>
      </c>
      <c r="J19" s="224">
        <f>I19</f>
        <v>0</v>
      </c>
      <c r="K19" s="47"/>
      <c r="L19" s="122"/>
    </row>
    <row r="20" spans="1:12" ht="25.9" customHeight="1" thickBot="1">
      <c r="G20" s="635" t="s">
        <v>152</v>
      </c>
      <c r="H20" s="636"/>
      <c r="I20" s="285">
        <f>SUM(I6:I19)</f>
        <v>0</v>
      </c>
      <c r="J20" s="98"/>
      <c r="K20" s="149"/>
    </row>
    <row r="21" spans="1:12" ht="25.9" customHeight="1" thickBot="1">
      <c r="G21" s="635" t="s">
        <v>130</v>
      </c>
      <c r="H21" s="637"/>
      <c r="I21" s="150"/>
      <c r="J21" s="286">
        <f>SUM(J6:J19)</f>
        <v>0</v>
      </c>
    </row>
    <row r="42" spans="3:3" ht="25.9" customHeight="1">
      <c r="C42" s="113" t="s">
        <v>164</v>
      </c>
    </row>
  </sheetData>
  <mergeCells count="27">
    <mergeCell ref="G21:H21"/>
    <mergeCell ref="G20:H20"/>
    <mergeCell ref="C10:C12"/>
    <mergeCell ref="E18:F18"/>
    <mergeCell ref="E19:F19"/>
    <mergeCell ref="E10:F10"/>
    <mergeCell ref="E11:F11"/>
    <mergeCell ref="E12:F12"/>
    <mergeCell ref="E13:F13"/>
    <mergeCell ref="A4:A5"/>
    <mergeCell ref="B4:D4"/>
    <mergeCell ref="E4:I4"/>
    <mergeCell ref="D10:D12"/>
    <mergeCell ref="E17:F17"/>
    <mergeCell ref="A10:A12"/>
    <mergeCell ref="B10:B12"/>
    <mergeCell ref="L4:L5"/>
    <mergeCell ref="E14:F14"/>
    <mergeCell ref="E15:F15"/>
    <mergeCell ref="E16:F16"/>
    <mergeCell ref="K4:K5"/>
    <mergeCell ref="E5:F5"/>
    <mergeCell ref="E6:F6"/>
    <mergeCell ref="E7:F7"/>
    <mergeCell ref="E8:F8"/>
    <mergeCell ref="E9:F9"/>
    <mergeCell ref="J10:J12"/>
  </mergeCells>
  <phoneticPr fontId="2"/>
  <printOptions horizontalCentered="1"/>
  <pageMargins left="0.59055118110236227" right="0.59055118110236227" top="0.78740157480314965" bottom="0.78740157480314965" header="0.31496062992125984" footer="0.31496062992125984"/>
  <pageSetup paperSize="9" scale="5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5"/>
  <sheetViews>
    <sheetView view="pageBreakPreview" topLeftCell="A21" zoomScale="70" zoomScaleNormal="100" zoomScaleSheetLayoutView="70" workbookViewId="0">
      <selection activeCell="G24" sqref="G24:I24"/>
    </sheetView>
  </sheetViews>
  <sheetFormatPr defaultRowHeight="14.25"/>
  <cols>
    <col min="1" max="1" width="18" customWidth="1"/>
    <col min="2" max="2" width="42.5" customWidth="1"/>
    <col min="3" max="3" width="25.5" customWidth="1"/>
    <col min="4" max="4" width="19.5" customWidth="1"/>
    <col min="5" max="5" width="22.375" customWidth="1"/>
    <col min="6" max="6" width="20.25" customWidth="1"/>
    <col min="7" max="7" width="6.5" customWidth="1"/>
    <col min="9" max="9" width="8" customWidth="1"/>
  </cols>
  <sheetData>
    <row r="1" spans="1:6" s="406" customFormat="1" ht="17.25">
      <c r="A1" s="688" t="s">
        <v>429</v>
      </c>
      <c r="B1" s="689"/>
      <c r="C1" s="689"/>
      <c r="D1" s="405"/>
      <c r="E1" s="673"/>
      <c r="F1" s="673"/>
    </row>
    <row r="2" spans="1:6" s="406" customFormat="1" ht="19.350000000000001" customHeight="1" thickBot="1">
      <c r="A2" s="407" t="s">
        <v>381</v>
      </c>
      <c r="B2" s="407"/>
      <c r="C2" s="407"/>
      <c r="D2" s="407"/>
      <c r="E2" s="407"/>
    </row>
    <row r="3" spans="1:6" s="406" customFormat="1">
      <c r="A3" s="408" t="s">
        <v>382</v>
      </c>
      <c r="B3" s="409" t="s">
        <v>383</v>
      </c>
      <c r="C3" s="410" t="s">
        <v>384</v>
      </c>
      <c r="D3" s="411" t="s">
        <v>385</v>
      </c>
      <c r="F3" s="412"/>
    </row>
    <row r="4" spans="1:6" s="406" customFormat="1" ht="15" thickBot="1">
      <c r="A4" s="413" t="s">
        <v>174</v>
      </c>
      <c r="B4" s="414" t="s">
        <v>209</v>
      </c>
      <c r="C4" s="414" t="s">
        <v>386</v>
      </c>
      <c r="D4" s="415" t="s">
        <v>387</v>
      </c>
    </row>
    <row r="5" spans="1:6" s="420" customFormat="1" ht="24.95" customHeight="1" thickBot="1">
      <c r="A5" s="416"/>
      <c r="B5" s="417"/>
      <c r="C5" s="418">
        <f>A5*B5</f>
        <v>0</v>
      </c>
      <c r="D5" s="419">
        <f>C5*3600</f>
        <v>0</v>
      </c>
    </row>
    <row r="6" spans="1:6" s="406" customFormat="1">
      <c r="A6" s="407"/>
      <c r="B6" s="407"/>
      <c r="C6" s="407"/>
      <c r="D6" s="407"/>
      <c r="E6" s="407"/>
    </row>
    <row r="7" spans="1:6" s="406" customFormat="1" ht="15" thickBot="1">
      <c r="A7" s="407" t="s">
        <v>388</v>
      </c>
      <c r="B7" s="407"/>
      <c r="C7" s="407"/>
      <c r="D7" s="407"/>
      <c r="E7" s="407"/>
    </row>
    <row r="8" spans="1:6" s="406" customFormat="1">
      <c r="A8" s="665" t="s">
        <v>1</v>
      </c>
      <c r="B8" s="667" t="s">
        <v>389</v>
      </c>
      <c r="C8" s="409" t="s">
        <v>390</v>
      </c>
      <c r="D8" s="409" t="s">
        <v>391</v>
      </c>
      <c r="E8" s="421" t="s">
        <v>392</v>
      </c>
    </row>
    <row r="9" spans="1:6" s="406" customFormat="1" ht="15" thickBot="1">
      <c r="A9" s="666"/>
      <c r="B9" s="668"/>
      <c r="C9" s="414" t="s">
        <v>73</v>
      </c>
      <c r="D9" s="414" t="s">
        <v>393</v>
      </c>
      <c r="E9" s="422" t="s">
        <v>394</v>
      </c>
    </row>
    <row r="10" spans="1:6" s="406" customFormat="1" ht="21.95" customHeight="1">
      <c r="A10" s="663" t="s">
        <v>395</v>
      </c>
      <c r="B10" s="423"/>
      <c r="C10" s="424"/>
      <c r="D10" s="424"/>
      <c r="E10" s="425" t="str">
        <f>IFERROR(C10/D10,"")</f>
        <v/>
      </c>
    </row>
    <row r="11" spans="1:6" s="406" customFormat="1" ht="21.95" customHeight="1">
      <c r="A11" s="663"/>
      <c r="B11" s="426"/>
      <c r="C11" s="427"/>
      <c r="D11" s="427"/>
      <c r="E11" s="425" t="str">
        <f t="shared" ref="E11:E15" si="0">IFERROR(C11/D11,"")</f>
        <v/>
      </c>
    </row>
    <row r="12" spans="1:6" s="406" customFormat="1" ht="21.95" customHeight="1">
      <c r="A12" s="663"/>
      <c r="B12" s="426"/>
      <c r="C12" s="427"/>
      <c r="D12" s="427"/>
      <c r="E12" s="425" t="str">
        <f t="shared" si="0"/>
        <v/>
      </c>
    </row>
    <row r="13" spans="1:6" s="406" customFormat="1" ht="21.95" customHeight="1">
      <c r="A13" s="663"/>
      <c r="B13" s="426"/>
      <c r="C13" s="427"/>
      <c r="D13" s="427"/>
      <c r="E13" s="425" t="str">
        <f t="shared" si="0"/>
        <v/>
      </c>
    </row>
    <row r="14" spans="1:6" s="406" customFormat="1" ht="21.95" customHeight="1">
      <c r="A14" s="663"/>
      <c r="B14" s="426"/>
      <c r="C14" s="427"/>
      <c r="D14" s="427"/>
      <c r="E14" s="425" t="str">
        <f t="shared" si="0"/>
        <v/>
      </c>
    </row>
    <row r="15" spans="1:6" s="406" customFormat="1" ht="21.95" customHeight="1" thickBot="1">
      <c r="A15" s="664"/>
      <c r="B15" s="428"/>
      <c r="C15" s="429"/>
      <c r="D15" s="429"/>
      <c r="E15" s="430" t="str">
        <f t="shared" si="0"/>
        <v/>
      </c>
    </row>
    <row r="16" spans="1:6" s="406" customFormat="1" ht="20.100000000000001" customHeight="1" thickBot="1">
      <c r="A16" s="407"/>
      <c r="B16" s="407"/>
      <c r="C16" s="407"/>
      <c r="D16" s="407" t="s">
        <v>396</v>
      </c>
      <c r="E16" s="405" t="str">
        <f>IFERROR(AVERAGE(E10:E15),"0")</f>
        <v>0</v>
      </c>
      <c r="F16" s="405" t="s">
        <v>397</v>
      </c>
    </row>
    <row r="17" spans="1:6" s="406" customFormat="1">
      <c r="A17" s="665" t="s">
        <v>1</v>
      </c>
      <c r="B17" s="667" t="s">
        <v>389</v>
      </c>
      <c r="C17" s="409" t="s">
        <v>390</v>
      </c>
      <c r="D17" s="409" t="s">
        <v>398</v>
      </c>
      <c r="E17" s="421" t="s">
        <v>392</v>
      </c>
    </row>
    <row r="18" spans="1:6" s="406" customFormat="1" ht="15" thickBot="1">
      <c r="A18" s="666"/>
      <c r="B18" s="668"/>
      <c r="C18" s="414" t="s">
        <v>73</v>
      </c>
      <c r="D18" s="414" t="s">
        <v>393</v>
      </c>
      <c r="E18" s="422" t="s">
        <v>394</v>
      </c>
    </row>
    <row r="19" spans="1:6" s="406" customFormat="1" ht="21.95" customHeight="1">
      <c r="A19" s="662" t="s">
        <v>399</v>
      </c>
      <c r="B19" s="426"/>
      <c r="C19" s="427"/>
      <c r="D19" s="427"/>
      <c r="E19" s="431" t="str">
        <f>IFERROR(C19/D19,"")</f>
        <v/>
      </c>
    </row>
    <row r="20" spans="1:6" s="406" customFormat="1" ht="21.95" customHeight="1">
      <c r="A20" s="663"/>
      <c r="B20" s="426"/>
      <c r="C20" s="427"/>
      <c r="D20" s="427"/>
      <c r="E20" s="431" t="str">
        <f t="shared" ref="E20:E24" si="1">IFERROR(C20/D20,"")</f>
        <v/>
      </c>
    </row>
    <row r="21" spans="1:6" s="406" customFormat="1" ht="21.95" customHeight="1">
      <c r="A21" s="663"/>
      <c r="B21" s="426"/>
      <c r="C21" s="427"/>
      <c r="D21" s="427"/>
      <c r="E21" s="431" t="str">
        <f t="shared" si="1"/>
        <v/>
      </c>
    </row>
    <row r="22" spans="1:6" s="406" customFormat="1" ht="21.95" customHeight="1">
      <c r="A22" s="663"/>
      <c r="B22" s="426"/>
      <c r="C22" s="427"/>
      <c r="D22" s="427"/>
      <c r="E22" s="431" t="str">
        <f t="shared" si="1"/>
        <v/>
      </c>
    </row>
    <row r="23" spans="1:6" s="406" customFormat="1" ht="21.95" customHeight="1">
      <c r="A23" s="663"/>
      <c r="B23" s="426"/>
      <c r="C23" s="427"/>
      <c r="D23" s="427"/>
      <c r="E23" s="431" t="str">
        <f t="shared" si="1"/>
        <v/>
      </c>
    </row>
    <row r="24" spans="1:6" s="406" customFormat="1" ht="21.95" customHeight="1" thickBot="1">
      <c r="A24" s="664"/>
      <c r="B24" s="428"/>
      <c r="C24" s="429"/>
      <c r="D24" s="429"/>
      <c r="E24" s="430" t="str">
        <f t="shared" si="1"/>
        <v/>
      </c>
    </row>
    <row r="25" spans="1:6" s="406" customFormat="1" ht="20.100000000000001" customHeight="1" thickBot="1">
      <c r="A25" s="407"/>
      <c r="B25" s="407"/>
      <c r="C25" s="407"/>
      <c r="D25" s="407" t="s">
        <v>400</v>
      </c>
      <c r="E25" s="405" t="str">
        <f>IFERROR(AVERAGE(E19:E24),"0")</f>
        <v>0</v>
      </c>
      <c r="F25" s="405" t="s">
        <v>401</v>
      </c>
    </row>
    <row r="26" spans="1:6" s="406" customFormat="1">
      <c r="A26" s="665" t="s">
        <v>1</v>
      </c>
      <c r="B26" s="667" t="s">
        <v>389</v>
      </c>
      <c r="C26" s="409" t="s">
        <v>390</v>
      </c>
      <c r="D26" s="409" t="s">
        <v>402</v>
      </c>
      <c r="E26" s="421" t="s">
        <v>392</v>
      </c>
    </row>
    <row r="27" spans="1:6" s="406" customFormat="1" ht="15" thickBot="1">
      <c r="A27" s="666"/>
      <c r="B27" s="668"/>
      <c r="C27" s="414" t="s">
        <v>73</v>
      </c>
      <c r="D27" s="414" t="s">
        <v>393</v>
      </c>
      <c r="E27" s="422" t="s">
        <v>394</v>
      </c>
    </row>
    <row r="28" spans="1:6" s="406" customFormat="1" ht="21.95" customHeight="1">
      <c r="A28" s="662" t="s">
        <v>403</v>
      </c>
      <c r="B28" s="426"/>
      <c r="C28" s="427"/>
      <c r="D28" s="427"/>
      <c r="E28" s="431" t="str">
        <f>IFERROR(C28/D28,"")</f>
        <v/>
      </c>
    </row>
    <row r="29" spans="1:6" s="406" customFormat="1" ht="21.95" customHeight="1">
      <c r="A29" s="663"/>
      <c r="B29" s="426"/>
      <c r="C29" s="427"/>
      <c r="D29" s="427"/>
      <c r="E29" s="431" t="str">
        <f t="shared" ref="E29:E33" si="2">IFERROR(C29/D29,"")</f>
        <v/>
      </c>
    </row>
    <row r="30" spans="1:6" s="406" customFormat="1" ht="21.95" customHeight="1">
      <c r="A30" s="663"/>
      <c r="B30" s="426"/>
      <c r="C30" s="427"/>
      <c r="D30" s="427"/>
      <c r="E30" s="431" t="str">
        <f t="shared" si="2"/>
        <v/>
      </c>
    </row>
    <row r="31" spans="1:6" s="406" customFormat="1" ht="21.95" customHeight="1">
      <c r="A31" s="663"/>
      <c r="B31" s="426"/>
      <c r="C31" s="427"/>
      <c r="D31" s="427"/>
      <c r="E31" s="431" t="str">
        <f t="shared" si="2"/>
        <v/>
      </c>
    </row>
    <row r="32" spans="1:6" s="406" customFormat="1" ht="21.95" customHeight="1">
      <c r="A32" s="663"/>
      <c r="B32" s="426"/>
      <c r="C32" s="427"/>
      <c r="D32" s="427"/>
      <c r="E32" s="431" t="str">
        <f t="shared" si="2"/>
        <v/>
      </c>
    </row>
    <row r="33" spans="1:6" s="406" customFormat="1" ht="21.95" customHeight="1" thickBot="1">
      <c r="A33" s="664"/>
      <c r="B33" s="428"/>
      <c r="C33" s="429"/>
      <c r="D33" s="429"/>
      <c r="E33" s="430" t="str">
        <f t="shared" si="2"/>
        <v/>
      </c>
    </row>
    <row r="34" spans="1:6" s="406" customFormat="1" ht="20.100000000000001" customHeight="1" thickBot="1">
      <c r="A34" s="407"/>
      <c r="B34" s="407"/>
      <c r="C34" s="407"/>
      <c r="D34" s="407" t="s">
        <v>404</v>
      </c>
      <c r="E34" s="405" t="str">
        <f>IFERROR(AVERAGE(E28:E33),"0")</f>
        <v>0</v>
      </c>
      <c r="F34" s="405" t="s">
        <v>405</v>
      </c>
    </row>
    <row r="35" spans="1:6" s="406" customFormat="1">
      <c r="A35" s="665" t="s">
        <v>1</v>
      </c>
      <c r="B35" s="667" t="s">
        <v>389</v>
      </c>
      <c r="C35" s="409" t="s">
        <v>390</v>
      </c>
      <c r="D35" s="409" t="s">
        <v>406</v>
      </c>
      <c r="E35" s="421" t="s">
        <v>392</v>
      </c>
    </row>
    <row r="36" spans="1:6" s="406" customFormat="1" ht="15" thickBot="1">
      <c r="A36" s="666"/>
      <c r="B36" s="668"/>
      <c r="C36" s="414" t="s">
        <v>73</v>
      </c>
      <c r="D36" s="414" t="s">
        <v>393</v>
      </c>
      <c r="E36" s="422" t="s">
        <v>394</v>
      </c>
    </row>
    <row r="37" spans="1:6" s="406" customFormat="1" ht="21.95" customHeight="1">
      <c r="A37" s="662" t="s">
        <v>407</v>
      </c>
      <c r="B37" s="426"/>
      <c r="C37" s="427"/>
      <c r="D37" s="427"/>
      <c r="E37" s="431" t="str">
        <f>IFERROR(C37/D37,"")</f>
        <v/>
      </c>
    </row>
    <row r="38" spans="1:6" s="406" customFormat="1" ht="21.95" customHeight="1">
      <c r="A38" s="663"/>
      <c r="B38" s="426"/>
      <c r="C38" s="427"/>
      <c r="D38" s="427"/>
      <c r="E38" s="431" t="str">
        <f t="shared" ref="E38:E42" si="3">IFERROR(C38/D38,"")</f>
        <v/>
      </c>
    </row>
    <row r="39" spans="1:6" s="406" customFormat="1" ht="21.95" customHeight="1">
      <c r="A39" s="663"/>
      <c r="B39" s="426"/>
      <c r="C39" s="427"/>
      <c r="D39" s="427"/>
      <c r="E39" s="431" t="str">
        <f t="shared" si="3"/>
        <v/>
      </c>
    </row>
    <row r="40" spans="1:6" s="406" customFormat="1" ht="21.95" customHeight="1">
      <c r="A40" s="663"/>
      <c r="B40" s="426"/>
      <c r="C40" s="427"/>
      <c r="D40" s="427"/>
      <c r="E40" s="431" t="str">
        <f t="shared" si="3"/>
        <v/>
      </c>
    </row>
    <row r="41" spans="1:6" s="406" customFormat="1" ht="21.95" customHeight="1">
      <c r="A41" s="663"/>
      <c r="B41" s="426"/>
      <c r="C41" s="427"/>
      <c r="D41" s="427"/>
      <c r="E41" s="431" t="str">
        <f t="shared" si="3"/>
        <v/>
      </c>
    </row>
    <row r="42" spans="1:6" s="406" customFormat="1" ht="21.95" customHeight="1" thickBot="1">
      <c r="A42" s="664"/>
      <c r="B42" s="428"/>
      <c r="C42" s="429"/>
      <c r="D42" s="429"/>
      <c r="E42" s="430" t="str">
        <f t="shared" si="3"/>
        <v/>
      </c>
    </row>
    <row r="43" spans="1:6" s="406" customFormat="1" ht="20.100000000000001" customHeight="1" thickBot="1">
      <c r="A43" s="407"/>
      <c r="B43" s="407"/>
      <c r="C43" s="407"/>
      <c r="D43" s="407" t="s">
        <v>408</v>
      </c>
      <c r="E43" s="405" t="str">
        <f>IFERROR(AVERAGE(E37:E42),"0")</f>
        <v>0</v>
      </c>
      <c r="F43" s="405" t="s">
        <v>409</v>
      </c>
    </row>
    <row r="44" spans="1:6" s="406" customFormat="1">
      <c r="A44" s="665" t="s">
        <v>1</v>
      </c>
      <c r="B44" s="667" t="s">
        <v>389</v>
      </c>
      <c r="C44" s="409" t="s">
        <v>390</v>
      </c>
      <c r="D44" s="409" t="s">
        <v>391</v>
      </c>
      <c r="E44" s="421" t="s">
        <v>392</v>
      </c>
    </row>
    <row r="45" spans="1:6" s="406" customFormat="1" ht="15" thickBot="1">
      <c r="A45" s="666"/>
      <c r="B45" s="668"/>
      <c r="C45" s="414" t="s">
        <v>73</v>
      </c>
      <c r="D45" s="414" t="s">
        <v>393</v>
      </c>
      <c r="E45" s="422" t="s">
        <v>394</v>
      </c>
    </row>
    <row r="46" spans="1:6" s="406" customFormat="1" ht="21.95" customHeight="1">
      <c r="A46" s="662" t="s">
        <v>410</v>
      </c>
      <c r="B46" s="426"/>
      <c r="C46" s="427"/>
      <c r="D46" s="427"/>
      <c r="E46" s="431" t="str">
        <f>IFERROR(C46/D46,"")</f>
        <v/>
      </c>
    </row>
    <row r="47" spans="1:6" s="406" customFormat="1" ht="21.95" customHeight="1">
      <c r="A47" s="663"/>
      <c r="B47" s="426"/>
      <c r="C47" s="427"/>
      <c r="D47" s="427"/>
      <c r="E47" s="431" t="str">
        <f t="shared" ref="E47:E51" si="4">IFERROR(C47/D47,"")</f>
        <v/>
      </c>
    </row>
    <row r="48" spans="1:6" s="406" customFormat="1" ht="21.95" customHeight="1">
      <c r="A48" s="663"/>
      <c r="B48" s="426"/>
      <c r="C48" s="427"/>
      <c r="D48" s="427"/>
      <c r="E48" s="431" t="str">
        <f t="shared" si="4"/>
        <v/>
      </c>
    </row>
    <row r="49" spans="1:6" s="406" customFormat="1" ht="21.95" customHeight="1">
      <c r="A49" s="663"/>
      <c r="B49" s="426"/>
      <c r="C49" s="427"/>
      <c r="D49" s="427"/>
      <c r="E49" s="431" t="str">
        <f t="shared" si="4"/>
        <v/>
      </c>
    </row>
    <row r="50" spans="1:6" s="406" customFormat="1" ht="21.95" customHeight="1">
      <c r="A50" s="663"/>
      <c r="B50" s="426"/>
      <c r="C50" s="427"/>
      <c r="D50" s="427"/>
      <c r="E50" s="431" t="str">
        <f t="shared" si="4"/>
        <v/>
      </c>
    </row>
    <row r="51" spans="1:6" s="406" customFormat="1" ht="21.95" customHeight="1" thickBot="1">
      <c r="A51" s="664"/>
      <c r="B51" s="428"/>
      <c r="C51" s="429"/>
      <c r="D51" s="429"/>
      <c r="E51" s="430" t="str">
        <f t="shared" si="4"/>
        <v/>
      </c>
    </row>
    <row r="52" spans="1:6" s="406" customFormat="1" ht="20.100000000000001" customHeight="1">
      <c r="A52" s="407"/>
      <c r="B52" s="407"/>
      <c r="C52" s="407"/>
      <c r="D52" s="407" t="s">
        <v>411</v>
      </c>
      <c r="E52" s="405" t="str">
        <f>IFERROR(AVERAGE(E46:E51),"0")</f>
        <v>0</v>
      </c>
      <c r="F52" s="405" t="s">
        <v>412</v>
      </c>
    </row>
    <row r="53" spans="1:6" s="406" customFormat="1" ht="20.100000000000001" customHeight="1">
      <c r="A53" s="407" t="s">
        <v>413</v>
      </c>
      <c r="B53" s="407"/>
      <c r="C53" s="407"/>
      <c r="D53" s="407"/>
      <c r="E53" s="405"/>
      <c r="F53" s="405"/>
    </row>
    <row r="54" spans="1:6" s="406" customFormat="1" ht="20.100000000000001" customHeight="1" thickBot="1">
      <c r="A54" s="432" t="s">
        <v>1</v>
      </c>
      <c r="B54" s="432" t="s">
        <v>414</v>
      </c>
      <c r="C54" s="407"/>
      <c r="D54" s="407"/>
      <c r="E54" s="405"/>
      <c r="F54" s="405"/>
    </row>
    <row r="55" spans="1:6" s="406" customFormat="1" ht="20.100000000000001" customHeight="1">
      <c r="A55" s="433" t="s">
        <v>395</v>
      </c>
      <c r="B55" s="434"/>
      <c r="C55" s="407" t="s">
        <v>415</v>
      </c>
      <c r="D55" s="658" t="s">
        <v>416</v>
      </c>
      <c r="E55" s="660">
        <f>ROUND(E16*B55+E25*B56+E34*B57+E43*B58+E52*B59,0)</f>
        <v>0</v>
      </c>
      <c r="F55" s="405"/>
    </row>
    <row r="56" spans="1:6" s="406" customFormat="1" ht="20.100000000000001" customHeight="1">
      <c r="A56" s="433" t="s">
        <v>399</v>
      </c>
      <c r="B56" s="434"/>
      <c r="C56" s="407" t="s">
        <v>417</v>
      </c>
      <c r="D56" s="669"/>
      <c r="E56" s="671"/>
      <c r="F56" s="405"/>
    </row>
    <row r="57" spans="1:6" s="406" customFormat="1" ht="20.100000000000001" customHeight="1">
      <c r="A57" s="433" t="s">
        <v>403</v>
      </c>
      <c r="B57" s="434"/>
      <c r="C57" s="407" t="s">
        <v>418</v>
      </c>
      <c r="D57" s="669"/>
      <c r="E57" s="671"/>
      <c r="F57" s="405"/>
    </row>
    <row r="58" spans="1:6" s="406" customFormat="1" ht="20.100000000000001" customHeight="1" thickBot="1">
      <c r="A58" s="433" t="s">
        <v>407</v>
      </c>
      <c r="B58" s="434"/>
      <c r="C58" s="407" t="s">
        <v>419</v>
      </c>
      <c r="D58" s="670"/>
      <c r="E58" s="672"/>
      <c r="F58" s="405"/>
    </row>
    <row r="59" spans="1:6" s="406" customFormat="1" ht="20.100000000000001" customHeight="1">
      <c r="A59" s="433" t="s">
        <v>410</v>
      </c>
      <c r="B59" s="434"/>
      <c r="C59" s="407" t="s">
        <v>415</v>
      </c>
      <c r="D59" s="407"/>
      <c r="E59" s="405"/>
      <c r="F59" s="405"/>
    </row>
    <row r="60" spans="1:6" s="406" customFormat="1">
      <c r="A60" s="435"/>
      <c r="B60" s="407"/>
      <c r="C60" s="407"/>
      <c r="D60" s="407"/>
      <c r="E60" s="407"/>
    </row>
    <row r="61" spans="1:6" s="406" customFormat="1" ht="15" thickBot="1">
      <c r="A61" s="407" t="s">
        <v>420</v>
      </c>
      <c r="B61" s="436"/>
      <c r="C61" s="407"/>
      <c r="D61" s="407" t="s">
        <v>421</v>
      </c>
      <c r="E61" s="407"/>
    </row>
    <row r="62" spans="1:6" ht="43.5" thickTop="1">
      <c r="A62" s="437" t="s">
        <v>422</v>
      </c>
      <c r="B62" s="656">
        <f>E55*C5</f>
        <v>0</v>
      </c>
      <c r="C62" s="407"/>
      <c r="D62" s="658" t="s">
        <v>423</v>
      </c>
      <c r="E62" s="660"/>
      <c r="F62" s="406"/>
    </row>
    <row r="63" spans="1:6" ht="15" thickBot="1">
      <c r="A63" s="438" t="s">
        <v>424</v>
      </c>
      <c r="B63" s="657"/>
      <c r="C63" s="407"/>
      <c r="D63" s="659"/>
      <c r="E63" s="661"/>
      <c r="F63" s="406"/>
    </row>
    <row r="64" spans="1:6" ht="15" thickTop="1">
      <c r="D64" s="439"/>
      <c r="E64" s="440"/>
    </row>
    <row r="65" spans="4:5">
      <c r="D65" s="439"/>
      <c r="E65" s="440"/>
    </row>
  </sheetData>
  <mergeCells count="22">
    <mergeCell ref="A17:A18"/>
    <mergeCell ref="B17:B18"/>
    <mergeCell ref="A1:C1"/>
    <mergeCell ref="E1:F1"/>
    <mergeCell ref="A8:A9"/>
    <mergeCell ref="B8:B9"/>
    <mergeCell ref="A10:A15"/>
    <mergeCell ref="A19:A24"/>
    <mergeCell ref="A26:A27"/>
    <mergeCell ref="B26:B27"/>
    <mergeCell ref="A28:A33"/>
    <mergeCell ref="A35:A36"/>
    <mergeCell ref="B35:B36"/>
    <mergeCell ref="B62:B63"/>
    <mergeCell ref="D62:D63"/>
    <mergeCell ref="E62:E63"/>
    <mergeCell ref="A37:A42"/>
    <mergeCell ref="A44:A45"/>
    <mergeCell ref="B44:B45"/>
    <mergeCell ref="A46:A51"/>
    <mergeCell ref="D55:D58"/>
    <mergeCell ref="E55:E58"/>
  </mergeCells>
  <phoneticPr fontId="2"/>
  <pageMargins left="0.7" right="0.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20"/>
  <sheetViews>
    <sheetView view="pageBreakPreview" zoomScaleNormal="100" zoomScaleSheetLayoutView="100" workbookViewId="0">
      <selection activeCell="G24" sqref="G24:I24"/>
    </sheetView>
  </sheetViews>
  <sheetFormatPr defaultColWidth="9" defaultRowHeight="38.450000000000003" customHeight="1"/>
  <cols>
    <col min="1" max="1" width="6" style="370" customWidth="1"/>
    <col min="2" max="2" width="10.625" style="368" customWidth="1"/>
    <col min="3" max="3" width="20.625" style="368" customWidth="1"/>
    <col min="4" max="4" width="47.5" style="369" customWidth="1"/>
    <col min="5" max="5" width="9" style="362"/>
    <col min="6" max="6" width="26.875" style="362" customWidth="1"/>
    <col min="7" max="16384" width="9" style="362"/>
  </cols>
  <sheetData>
    <row r="2" spans="2:11" ht="23.45" customHeight="1">
      <c r="B2" s="545" t="s">
        <v>278</v>
      </c>
      <c r="C2" s="546"/>
      <c r="D2" s="546"/>
    </row>
    <row r="3" spans="2:11" ht="39.950000000000003" customHeight="1">
      <c r="B3" s="547" t="s">
        <v>279</v>
      </c>
      <c r="C3" s="548"/>
      <c r="D3" s="475"/>
      <c r="E3" s="362" t="s">
        <v>280</v>
      </c>
    </row>
    <row r="4" spans="2:11" ht="39.950000000000003" customHeight="1">
      <c r="B4" s="549" t="s">
        <v>281</v>
      </c>
      <c r="C4" s="363" t="s">
        <v>282</v>
      </c>
      <c r="D4" s="476"/>
      <c r="E4" s="362" t="s">
        <v>283</v>
      </c>
    </row>
    <row r="5" spans="2:11" ht="39.950000000000003" customHeight="1">
      <c r="B5" s="550"/>
      <c r="C5" s="363" t="s">
        <v>284</v>
      </c>
      <c r="D5" s="477"/>
      <c r="E5" s="362" t="s">
        <v>285</v>
      </c>
    </row>
    <row r="6" spans="2:11" ht="45" customHeight="1">
      <c r="B6" s="550"/>
      <c r="C6" s="364" t="s">
        <v>574</v>
      </c>
      <c r="D6" s="478"/>
      <c r="E6" s="542" t="s">
        <v>476</v>
      </c>
      <c r="F6" s="543"/>
      <c r="G6" s="543"/>
      <c r="H6" s="543"/>
      <c r="I6" s="543"/>
      <c r="J6" s="543"/>
    </row>
    <row r="7" spans="2:11" ht="45" customHeight="1">
      <c r="B7" s="551"/>
      <c r="C7" s="364" t="s">
        <v>350</v>
      </c>
      <c r="D7" s="478"/>
      <c r="E7" s="542" t="s">
        <v>286</v>
      </c>
      <c r="F7" s="544"/>
      <c r="G7" s="544"/>
      <c r="H7" s="544"/>
      <c r="I7" s="544"/>
      <c r="J7" s="544"/>
    </row>
    <row r="8" spans="2:11" ht="39.950000000000003" customHeight="1">
      <c r="B8" s="539" t="s">
        <v>287</v>
      </c>
      <c r="C8" s="540"/>
      <c r="D8" s="477"/>
      <c r="E8" s="362" t="s">
        <v>288</v>
      </c>
    </row>
    <row r="9" spans="2:11" ht="39.950000000000003" customHeight="1">
      <c r="B9" s="539" t="s">
        <v>289</v>
      </c>
      <c r="C9" s="540"/>
      <c r="D9" s="477"/>
      <c r="E9" s="362" t="s">
        <v>290</v>
      </c>
    </row>
    <row r="10" spans="2:11" ht="43.9" customHeight="1">
      <c r="B10" s="541" t="s">
        <v>291</v>
      </c>
      <c r="C10" s="366" t="s">
        <v>292</v>
      </c>
      <c r="D10" s="477"/>
      <c r="E10" s="542"/>
      <c r="F10" s="543"/>
      <c r="G10" s="543"/>
      <c r="H10" s="543"/>
      <c r="I10" s="543"/>
      <c r="J10" s="543"/>
      <c r="K10" s="543"/>
    </row>
    <row r="11" spans="2:11" ht="39.950000000000003" customHeight="1">
      <c r="B11" s="541"/>
      <c r="C11" s="366" t="s">
        <v>293</v>
      </c>
      <c r="D11" s="477"/>
      <c r="E11" s="362" t="s">
        <v>294</v>
      </c>
      <c r="G11" s="365"/>
      <c r="H11" s="365"/>
    </row>
    <row r="12" spans="2:11" ht="39.950000000000003" customHeight="1">
      <c r="B12" s="541"/>
      <c r="C12" s="366" t="s">
        <v>295</v>
      </c>
      <c r="D12" s="479"/>
      <c r="G12" s="365"/>
      <c r="H12" s="365"/>
    </row>
    <row r="13" spans="2:11" ht="39.950000000000003" customHeight="1">
      <c r="B13" s="541"/>
      <c r="C13" s="366" t="s">
        <v>296</v>
      </c>
      <c r="D13" s="477"/>
    </row>
    <row r="14" spans="2:11" ht="45.75">
      <c r="B14" s="541"/>
      <c r="C14" s="367" t="s">
        <v>297</v>
      </c>
      <c r="D14" s="480"/>
      <c r="E14" s="542" t="s">
        <v>298</v>
      </c>
      <c r="F14" s="544"/>
      <c r="G14" s="544"/>
      <c r="H14" s="544"/>
    </row>
    <row r="15" spans="2:11" ht="39.950000000000003" customHeight="1">
      <c r="B15" s="366"/>
      <c r="C15" s="536" t="s">
        <v>299</v>
      </c>
      <c r="D15" s="536"/>
    </row>
    <row r="16" spans="2:11" ht="39.950000000000003" customHeight="1">
      <c r="B16" s="537"/>
      <c r="C16" s="538"/>
      <c r="D16" s="538"/>
    </row>
    <row r="17" spans="3:3" ht="52.5" customHeight="1"/>
    <row r="18" spans="3:3" ht="55.7" customHeight="1">
      <c r="C18" s="365" t="s">
        <v>300</v>
      </c>
    </row>
    <row r="19" spans="3:3" ht="38.450000000000003" customHeight="1">
      <c r="C19" s="365" t="s">
        <v>301</v>
      </c>
    </row>
    <row r="20" spans="3:3" ht="38.450000000000003" customHeight="1">
      <c r="C20" s="365" t="s">
        <v>302</v>
      </c>
    </row>
  </sheetData>
  <mergeCells count="12">
    <mergeCell ref="E10:K10"/>
    <mergeCell ref="E14:H14"/>
    <mergeCell ref="B2:D2"/>
    <mergeCell ref="B3:C3"/>
    <mergeCell ref="B4:B7"/>
    <mergeCell ref="E6:J6"/>
    <mergeCell ref="E7:J7"/>
    <mergeCell ref="C15:D15"/>
    <mergeCell ref="B16:D16"/>
    <mergeCell ref="B8:C8"/>
    <mergeCell ref="B9:C9"/>
    <mergeCell ref="B10:B14"/>
  </mergeCells>
  <phoneticPr fontId="2"/>
  <dataValidations count="1">
    <dataValidation allowBlank="1" showInputMessage="1" sqref="B10 B8 G3:H3 E19:L1048576 L4:L17 G11:H12 E1:H2 F4:J5 F13:H13 I1:L3 K4:K9 I11:K17 F15:H18 B17:D1048576 F8:J9 B2:B4 M1:XFD1048576 A1:A1048576 E3:E18 D8:D11 D13:D14"/>
  </dataValidations>
  <printOptions horizontalCentered="1"/>
  <pageMargins left="0.78740157480314965" right="0.39370078740157483" top="0.39370078740157483" bottom="0.19685039370078741" header="0.31496062992125984" footer="0.31496062992125984"/>
  <pageSetup paperSize="9" orientation="portrait" r:id="rId1"/>
  <headerFooter scaleWithDoc="0" alignWithMargins="0">
    <firstHeader>&amp;L&amp;10&amp;F</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O14"/>
  <sheetViews>
    <sheetView showZeros="0" view="pageBreakPreview" zoomScale="70" zoomScaleNormal="100" zoomScaleSheetLayoutView="70" workbookViewId="0">
      <selection activeCell="M12" sqref="M12"/>
    </sheetView>
  </sheetViews>
  <sheetFormatPr defaultColWidth="9" defaultRowHeight="31.15" customHeight="1"/>
  <cols>
    <col min="1" max="1" width="5.625" style="135" customWidth="1"/>
    <col min="2" max="2" width="12.625" style="303" customWidth="1"/>
    <col min="3" max="3" width="12.625" style="135" customWidth="1"/>
    <col min="4" max="10" width="17.375" style="135" customWidth="1"/>
    <col min="11" max="11" width="35.25" style="135" customWidth="1"/>
    <col min="12" max="12" width="25.625" style="135" customWidth="1"/>
    <col min="13" max="13" width="16" style="135" customWidth="1"/>
    <col min="14" max="16384" width="9" style="135"/>
  </cols>
  <sheetData>
    <row r="1" spans="1:15" ht="31.15" customHeight="1">
      <c r="A1" s="325" t="s">
        <v>207</v>
      </c>
      <c r="B1" s="325"/>
      <c r="C1" s="326" t="s">
        <v>222</v>
      </c>
      <c r="D1" s="327"/>
      <c r="E1" s="327"/>
      <c r="F1" s="327"/>
      <c r="G1" s="327"/>
      <c r="H1" s="327"/>
      <c r="I1" s="327"/>
      <c r="J1" s="327"/>
      <c r="K1" s="327"/>
      <c r="L1" s="327"/>
      <c r="M1" s="327"/>
    </row>
    <row r="2" spans="1:15" ht="31.15" customHeight="1">
      <c r="A2" s="328" t="s">
        <v>5</v>
      </c>
      <c r="B2" s="328"/>
      <c r="C2" s="328"/>
      <c r="D2" s="327"/>
      <c r="E2" s="327"/>
      <c r="F2" s="327"/>
      <c r="G2" s="327"/>
      <c r="H2" s="327"/>
      <c r="I2" s="327"/>
      <c r="J2" s="327"/>
      <c r="K2" s="327"/>
      <c r="L2" s="327"/>
      <c r="M2" s="327"/>
    </row>
    <row r="3" spans="1:15" ht="22.15" customHeight="1">
      <c r="A3" s="707" t="s">
        <v>1</v>
      </c>
      <c r="B3" s="708"/>
      <c r="C3" s="709"/>
      <c r="D3" s="713" t="s">
        <v>2</v>
      </c>
      <c r="E3" s="713"/>
      <c r="F3" s="713"/>
      <c r="G3" s="713" t="s">
        <v>104</v>
      </c>
      <c r="H3" s="713"/>
      <c r="I3" s="713"/>
      <c r="J3" s="713"/>
      <c r="K3" s="329" t="s">
        <v>163</v>
      </c>
      <c r="L3" s="713" t="s">
        <v>11</v>
      </c>
      <c r="M3" s="702" t="s">
        <v>169</v>
      </c>
      <c r="N3" s="303"/>
    </row>
    <row r="4" spans="1:15" ht="22.15" customHeight="1">
      <c r="A4" s="710"/>
      <c r="B4" s="711"/>
      <c r="C4" s="712"/>
      <c r="D4" s="330" t="s">
        <v>3</v>
      </c>
      <c r="E4" s="330" t="s">
        <v>166</v>
      </c>
      <c r="F4" s="330" t="s">
        <v>160</v>
      </c>
      <c r="G4" s="330" t="s">
        <v>4</v>
      </c>
      <c r="H4" s="330" t="s">
        <v>0</v>
      </c>
      <c r="I4" s="330" t="s">
        <v>166</v>
      </c>
      <c r="J4" s="330" t="s">
        <v>161</v>
      </c>
      <c r="K4" s="331" t="s">
        <v>150</v>
      </c>
      <c r="L4" s="713"/>
      <c r="M4" s="703"/>
      <c r="N4" s="303"/>
    </row>
    <row r="5" spans="1:15" ht="39.950000000000003" customHeight="1">
      <c r="A5" s="704" t="s">
        <v>5</v>
      </c>
      <c r="B5" s="705"/>
      <c r="C5" s="706"/>
      <c r="D5" s="442">
        <v>1</v>
      </c>
      <c r="E5" s="442">
        <v>500000</v>
      </c>
      <c r="F5" s="442">
        <f t="shared" ref="F5" si="0">D5*E5</f>
        <v>500000</v>
      </c>
      <c r="G5" s="509"/>
      <c r="H5" s="443"/>
      <c r="I5" s="443"/>
      <c r="J5" s="443">
        <f>SUM(J6:J11)</f>
        <v>0</v>
      </c>
      <c r="K5" s="443">
        <f>MIN(F5,J5)</f>
        <v>0</v>
      </c>
      <c r="L5" s="444"/>
      <c r="M5" s="445"/>
      <c r="N5" s="303"/>
    </row>
    <row r="6" spans="1:15" ht="60" customHeight="1">
      <c r="A6" s="446"/>
      <c r="B6" s="696" t="s">
        <v>223</v>
      </c>
      <c r="C6" s="697"/>
      <c r="D6" s="450"/>
      <c r="E6" s="450"/>
      <c r="F6" s="450"/>
      <c r="G6" s="332"/>
      <c r="H6" s="48"/>
      <c r="I6" s="48"/>
      <c r="J6" s="443">
        <f>H6*I6</f>
        <v>0</v>
      </c>
      <c r="K6" s="443"/>
      <c r="L6" s="444"/>
      <c r="M6" s="445"/>
      <c r="N6" s="303"/>
    </row>
    <row r="7" spans="1:15" s="303" customFormat="1" ht="60" customHeight="1">
      <c r="A7" s="448"/>
      <c r="B7" s="696" t="s">
        <v>224</v>
      </c>
      <c r="C7" s="697"/>
      <c r="D7" s="450"/>
      <c r="E7" s="450"/>
      <c r="F7" s="450"/>
      <c r="G7" s="332"/>
      <c r="H7" s="48"/>
      <c r="I7" s="48"/>
      <c r="J7" s="443">
        <f t="shared" ref="J7:J11" si="1">H7*I7</f>
        <v>0</v>
      </c>
      <c r="K7" s="443"/>
      <c r="L7" s="444"/>
      <c r="M7" s="445"/>
    </row>
    <row r="8" spans="1:15" s="303" customFormat="1" ht="60" customHeight="1">
      <c r="A8" s="448"/>
      <c r="B8" s="696" t="s">
        <v>225</v>
      </c>
      <c r="C8" s="697"/>
      <c r="D8" s="450"/>
      <c r="E8" s="450"/>
      <c r="F8" s="450"/>
      <c r="G8" s="332"/>
      <c r="H8" s="48"/>
      <c r="I8" s="48"/>
      <c r="J8" s="443">
        <f>H8*I8</f>
        <v>0</v>
      </c>
      <c r="K8" s="443"/>
      <c r="L8" s="444"/>
      <c r="M8" s="445"/>
    </row>
    <row r="9" spans="1:15" s="303" customFormat="1" ht="60" customHeight="1">
      <c r="A9" s="448"/>
      <c r="B9" s="696" t="s">
        <v>226</v>
      </c>
      <c r="C9" s="697"/>
      <c r="D9" s="450"/>
      <c r="E9" s="450"/>
      <c r="F9" s="450"/>
      <c r="G9" s="332"/>
      <c r="H9" s="48"/>
      <c r="I9" s="48"/>
      <c r="J9" s="443">
        <f t="shared" si="1"/>
        <v>0</v>
      </c>
      <c r="K9" s="443"/>
      <c r="L9" s="444"/>
      <c r="M9" s="445"/>
    </row>
    <row r="10" spans="1:15" s="303" customFormat="1" ht="60" customHeight="1">
      <c r="A10" s="448"/>
      <c r="B10" s="698" t="s">
        <v>227</v>
      </c>
      <c r="C10" s="699"/>
      <c r="D10" s="450"/>
      <c r="E10" s="450"/>
      <c r="F10" s="450"/>
      <c r="G10" s="332"/>
      <c r="H10" s="48">
        <f t="shared" ref="H10" si="2">D10</f>
        <v>0</v>
      </c>
      <c r="I10" s="48"/>
      <c r="J10" s="443">
        <f t="shared" si="1"/>
        <v>0</v>
      </c>
      <c r="K10" s="443"/>
      <c r="L10" s="444"/>
      <c r="M10" s="445"/>
    </row>
    <row r="11" spans="1:15" s="303" customFormat="1" ht="60" customHeight="1" thickBot="1">
      <c r="A11" s="449"/>
      <c r="B11" s="700"/>
      <c r="C11" s="701"/>
      <c r="D11" s="450"/>
      <c r="E11" s="450"/>
      <c r="F11" s="450"/>
      <c r="G11" s="332"/>
      <c r="H11" s="48"/>
      <c r="I11" s="48"/>
      <c r="J11" s="443">
        <f t="shared" si="1"/>
        <v>0</v>
      </c>
      <c r="K11" s="443"/>
      <c r="L11" s="444"/>
      <c r="M11" s="445"/>
    </row>
    <row r="12" spans="1:15" s="303" customFormat="1" ht="60" customHeight="1" thickBot="1">
      <c r="A12" s="333"/>
      <c r="B12" s="333"/>
      <c r="C12" s="334"/>
      <c r="D12" s="334"/>
      <c r="E12" s="334"/>
      <c r="F12" s="335"/>
      <c r="G12" s="690" t="s">
        <v>208</v>
      </c>
      <c r="H12" s="691"/>
      <c r="I12" s="691"/>
      <c r="J12" s="692"/>
      <c r="K12" s="519">
        <f>SUM(K5:K5)</f>
        <v>0</v>
      </c>
      <c r="L12" s="327"/>
      <c r="M12" s="327"/>
    </row>
    <row r="13" spans="1:15" ht="60" customHeight="1">
      <c r="A13" s="336"/>
      <c r="B13" s="336"/>
      <c r="C13" s="337"/>
      <c r="D13" s="338"/>
      <c r="E13" s="339"/>
      <c r="F13" s="339"/>
      <c r="G13" s="693" t="s">
        <v>228</v>
      </c>
      <c r="H13" s="691"/>
      <c r="I13" s="691"/>
      <c r="J13" s="694"/>
      <c r="K13" s="520">
        <f>SUM(J6:J11)</f>
        <v>0</v>
      </c>
      <c r="L13" s="327"/>
      <c r="M13" s="327"/>
      <c r="N13" s="303"/>
      <c r="O13" s="303"/>
    </row>
    <row r="14" spans="1:15" ht="60" customHeight="1" thickBot="1">
      <c r="A14" s="334"/>
      <c r="B14" s="334"/>
      <c r="C14" s="334"/>
      <c r="D14" s="340"/>
      <c r="E14" s="341">
        <f>SUM(E13:E13)</f>
        <v>0</v>
      </c>
      <c r="F14" s="341"/>
      <c r="G14" s="695" t="s">
        <v>229</v>
      </c>
      <c r="H14" s="691"/>
      <c r="I14" s="691"/>
      <c r="J14" s="694"/>
      <c r="K14" s="521">
        <f>K12</f>
        <v>0</v>
      </c>
      <c r="L14" s="327"/>
      <c r="M14" s="327"/>
      <c r="N14" s="303"/>
      <c r="O14" s="303"/>
    </row>
  </sheetData>
  <mergeCells count="15">
    <mergeCell ref="M3:M4"/>
    <mergeCell ref="A5:C5"/>
    <mergeCell ref="A3:C4"/>
    <mergeCell ref="L3:L4"/>
    <mergeCell ref="D3:F3"/>
    <mergeCell ref="G3:J3"/>
    <mergeCell ref="G12:J12"/>
    <mergeCell ref="G13:J13"/>
    <mergeCell ref="G14:J14"/>
    <mergeCell ref="B6:C6"/>
    <mergeCell ref="B7:C7"/>
    <mergeCell ref="B8:C8"/>
    <mergeCell ref="B9:C9"/>
    <mergeCell ref="B10:C10"/>
    <mergeCell ref="B11:C11"/>
  </mergeCells>
  <phoneticPr fontId="2"/>
  <printOptions horizontalCentered="1"/>
  <pageMargins left="0.59055118110236227" right="0.59055118110236227" top="0.78740157480314965" bottom="0.78740157480314965" header="0.31496062992125984" footer="0.31496062992125984"/>
  <pageSetup paperSize="9" scale="5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3"/>
  <sheetViews>
    <sheetView view="pageBreakPreview" topLeftCell="A6" zoomScaleNormal="70" zoomScaleSheetLayoutView="100" workbookViewId="0">
      <selection activeCell="B10" sqref="B10"/>
    </sheetView>
  </sheetViews>
  <sheetFormatPr defaultColWidth="8.125" defaultRowHeight="14.25"/>
  <cols>
    <col min="1" max="2" width="21.25" style="376" customWidth="1"/>
    <col min="3" max="3" width="3.25" style="376" customWidth="1"/>
    <col min="4" max="4" width="25" style="376" customWidth="1"/>
    <col min="5" max="5" width="21.25" style="376" customWidth="1"/>
    <col min="6" max="6" width="3.25" style="376" customWidth="1"/>
    <col min="7" max="8" width="8.125" style="376"/>
    <col min="9" max="9" width="11.5" style="376" bestFit="1" customWidth="1"/>
    <col min="10" max="16384" width="8.125" style="376"/>
  </cols>
  <sheetData>
    <row r="1" spans="1:6" ht="20.100000000000001" customHeight="1"/>
    <row r="2" spans="1:6" ht="32.25" customHeight="1">
      <c r="A2" s="714" t="s">
        <v>428</v>
      </c>
      <c r="B2" s="714"/>
      <c r="C2" s="714"/>
      <c r="D2" s="714"/>
      <c r="E2" s="714"/>
      <c r="F2" s="714"/>
    </row>
    <row r="4" spans="1:6" ht="20.100000000000001" customHeight="1">
      <c r="A4" s="377"/>
    </row>
    <row r="5" spans="1:6" ht="20.100000000000001" customHeight="1">
      <c r="A5" s="376" t="s">
        <v>365</v>
      </c>
    </row>
    <row r="6" spans="1:6" ht="20.100000000000001" customHeight="1">
      <c r="A6" s="715" t="s">
        <v>366</v>
      </c>
      <c r="B6" s="716"/>
      <c r="C6" s="378"/>
      <c r="D6" s="716" t="s">
        <v>367</v>
      </c>
      <c r="E6" s="717"/>
      <c r="F6" s="379"/>
    </row>
    <row r="7" spans="1:6" ht="20.100000000000001" customHeight="1">
      <c r="A7" s="380" t="s">
        <v>368</v>
      </c>
      <c r="B7" s="718" t="s">
        <v>369</v>
      </c>
      <c r="C7" s="719"/>
      <c r="D7" s="381" t="s">
        <v>368</v>
      </c>
      <c r="E7" s="512" t="s">
        <v>369</v>
      </c>
      <c r="F7" s="379"/>
    </row>
    <row r="8" spans="1:6" ht="30" customHeight="1">
      <c r="A8" s="515" t="s">
        <v>370</v>
      </c>
      <c r="B8" s="513">
        <f>別紙２!G23</f>
        <v>0</v>
      </c>
      <c r="C8" s="382"/>
      <c r="D8" s="511" t="s">
        <v>377</v>
      </c>
      <c r="E8" s="513">
        <f>別紙２!$C$8</f>
        <v>0</v>
      </c>
      <c r="F8" s="383"/>
    </row>
    <row r="9" spans="1:6" ht="36" customHeight="1">
      <c r="A9" s="516" t="s">
        <v>371</v>
      </c>
      <c r="B9" s="517">
        <f>E14-(B8+B10+B11)</f>
        <v>0</v>
      </c>
      <c r="C9" s="383"/>
      <c r="D9" s="399" t="s">
        <v>378</v>
      </c>
      <c r="E9" s="384">
        <f>別紙２!$C$10</f>
        <v>0</v>
      </c>
      <c r="F9" s="383"/>
    </row>
    <row r="10" spans="1:6" ht="30" customHeight="1">
      <c r="A10" s="516" t="s">
        <v>372</v>
      </c>
      <c r="B10" s="518"/>
      <c r="C10" s="383"/>
      <c r="D10" s="400" t="s">
        <v>379</v>
      </c>
      <c r="E10" s="384">
        <f>別紙２!$C$11</f>
        <v>0</v>
      </c>
      <c r="F10" s="383"/>
    </row>
    <row r="11" spans="1:6" ht="30" customHeight="1">
      <c r="A11" s="516" t="s">
        <v>373</v>
      </c>
      <c r="B11" s="518"/>
      <c r="C11" s="383"/>
      <c r="D11" s="400" t="s">
        <v>380</v>
      </c>
      <c r="E11" s="384">
        <f>別紙２!$C$15</f>
        <v>0</v>
      </c>
      <c r="F11" s="383"/>
    </row>
    <row r="12" spans="1:6" ht="43.5" customHeight="1">
      <c r="A12" s="386"/>
      <c r="B12" s="384"/>
      <c r="C12" s="383"/>
      <c r="D12" s="401" t="s">
        <v>242</v>
      </c>
      <c r="E12" s="384">
        <f>別紙２!$C$20</f>
        <v>0</v>
      </c>
      <c r="F12" s="383"/>
    </row>
    <row r="13" spans="1:6" ht="33" customHeight="1">
      <c r="A13" s="385"/>
      <c r="B13" s="384"/>
      <c r="C13" s="383"/>
      <c r="D13" s="402" t="s">
        <v>244</v>
      </c>
      <c r="E13" s="384">
        <f>別紙２!$C$22</f>
        <v>0</v>
      </c>
      <c r="F13" s="514"/>
    </row>
    <row r="14" spans="1:6" ht="20.100000000000001" customHeight="1">
      <c r="A14" s="381" t="s">
        <v>374</v>
      </c>
      <c r="B14" s="387">
        <f>SUM(B8:B13)</f>
        <v>0</v>
      </c>
      <c r="C14" s="379" t="s">
        <v>375</v>
      </c>
      <c r="D14" s="381" t="s">
        <v>374</v>
      </c>
      <c r="E14" s="387">
        <f>SUM(E8:E13)</f>
        <v>0</v>
      </c>
      <c r="F14" s="388" t="s">
        <v>375</v>
      </c>
    </row>
    <row r="15" spans="1:6" ht="20.100000000000001" customHeight="1">
      <c r="A15" s="389"/>
      <c r="B15" s="390"/>
      <c r="C15" s="391"/>
      <c r="D15" s="389"/>
      <c r="E15" s="391"/>
      <c r="F15" s="391"/>
    </row>
    <row r="16" spans="1:6" ht="20.100000000000001" customHeight="1">
      <c r="B16" s="392" t="s">
        <v>376</v>
      </c>
    </row>
    <row r="17" spans="1:5" ht="20.100000000000001" customHeight="1">
      <c r="A17" s="393"/>
      <c r="D17" s="508">
        <f>'基礎情報入力シート（要入力）'!$D$3</f>
        <v>0</v>
      </c>
    </row>
    <row r="18" spans="1:5" ht="20.100000000000001" customHeight="1">
      <c r="A18" s="392"/>
      <c r="D18" s="394"/>
    </row>
    <row r="19" spans="1:5" ht="20.100000000000001" customHeight="1">
      <c r="A19" s="392"/>
      <c r="B19" s="395" t="str">
        <f>IF('[1]基礎情報入力シート（要入力）'!D3="","",'[1]基礎情報入力シート（要入力）'!D3)</f>
        <v/>
      </c>
      <c r="D19" s="394"/>
    </row>
    <row r="20" spans="1:5" ht="20.100000000000001" customHeight="1">
      <c r="B20" s="396"/>
      <c r="C20" s="396"/>
      <c r="D20" s="720" t="s">
        <v>427</v>
      </c>
      <c r="E20" s="720"/>
    </row>
    <row r="21" spans="1:5" ht="20.100000000000001" customHeight="1">
      <c r="B21" s="397"/>
      <c r="C21" s="398"/>
      <c r="D21" s="441"/>
      <c r="E21" s="441">
        <f>'事業実施計画（第１号様式）'!$S$10</f>
        <v>0</v>
      </c>
    </row>
    <row r="22" spans="1:5" ht="20.100000000000001" customHeight="1">
      <c r="D22" s="441"/>
      <c r="E22" s="441">
        <f>'事業実施計画（第１号様式）'!$S$12</f>
        <v>0</v>
      </c>
    </row>
    <row r="23" spans="1:5" ht="22.5" customHeight="1">
      <c r="D23" s="441"/>
      <c r="E23" s="441">
        <f>'事業実施計画（第１号様式）'!$S$14</f>
        <v>0</v>
      </c>
    </row>
  </sheetData>
  <mergeCells count="5">
    <mergeCell ref="A2:F2"/>
    <mergeCell ref="A6:B6"/>
    <mergeCell ref="D6:E6"/>
    <mergeCell ref="B7:C7"/>
    <mergeCell ref="D20:E20"/>
  </mergeCells>
  <phoneticPr fontId="2"/>
  <dataValidations count="1">
    <dataValidation type="whole" operator="greaterThanOrEqual" allowBlank="1" showInputMessage="1" showErrorMessage="1" error="空床数がマイナスになっています" sqref="B8:B11 E8">
      <formula1>C8</formula1>
    </dataValidation>
  </dataValidations>
  <pageMargins left="0.7" right="0.7" top="0.75" bottom="0.75" header="0.3" footer="0.3"/>
  <pageSetup paperSize="9" scale="8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Z47"/>
  <sheetViews>
    <sheetView view="pageBreakPreview" zoomScaleNormal="100" zoomScaleSheetLayoutView="100" workbookViewId="0">
      <selection activeCell="Z45" sqref="Z45"/>
    </sheetView>
  </sheetViews>
  <sheetFormatPr defaultColWidth="3.625" defaultRowHeight="14.25"/>
  <cols>
    <col min="16" max="16" width="3.625" customWidth="1"/>
  </cols>
  <sheetData>
    <row r="2" spans="3:24" ht="18.75">
      <c r="P2" s="454" t="s">
        <v>430</v>
      </c>
    </row>
    <row r="3" spans="3:24" ht="15" thickBot="1"/>
    <row r="4" spans="3:24" ht="28.5" customHeight="1" thickBot="1">
      <c r="K4" s="728" t="s">
        <v>431</v>
      </c>
      <c r="L4" s="728"/>
      <c r="M4" s="728"/>
      <c r="N4" s="721">
        <f>'基礎情報入力シート（要入力）'!$D$9</f>
        <v>0</v>
      </c>
      <c r="O4" s="722"/>
      <c r="P4" s="722"/>
      <c r="Q4" s="722"/>
      <c r="R4" s="722"/>
      <c r="S4" s="722"/>
      <c r="T4" s="722"/>
      <c r="U4" s="722"/>
      <c r="V4" s="722"/>
      <c r="W4" s="722"/>
      <c r="X4" s="723"/>
    </row>
    <row r="5" spans="3:24" ht="30" customHeight="1" thickBot="1">
      <c r="K5" s="728" t="s">
        <v>432</v>
      </c>
      <c r="L5" s="728"/>
      <c r="M5" s="728"/>
      <c r="N5" s="721">
        <f>'基礎情報入力シート（要入力）'!$D$11</f>
        <v>0</v>
      </c>
      <c r="O5" s="722"/>
      <c r="P5" s="722"/>
      <c r="Q5" s="722"/>
      <c r="R5" s="722"/>
      <c r="S5" s="722"/>
      <c r="T5" s="722"/>
      <c r="U5" s="722"/>
      <c r="V5" s="722"/>
      <c r="W5" s="722"/>
      <c r="X5" s="723"/>
    </row>
    <row r="6" spans="3:24" ht="23.25" customHeight="1" thickBot="1">
      <c r="K6" s="728" t="s">
        <v>433</v>
      </c>
      <c r="L6" s="728"/>
      <c r="M6" s="728"/>
      <c r="N6" s="721">
        <f>'基礎情報入力シート（要入力）'!$D$12</f>
        <v>0</v>
      </c>
      <c r="O6" s="722"/>
      <c r="P6" s="722"/>
      <c r="Q6" s="722"/>
      <c r="R6" s="722"/>
      <c r="S6" s="722"/>
      <c r="T6" s="722"/>
      <c r="U6" s="722"/>
      <c r="V6" s="722"/>
      <c r="W6" s="722"/>
      <c r="X6" s="723"/>
    </row>
    <row r="8" spans="3:24">
      <c r="C8" s="455" t="s">
        <v>532</v>
      </c>
    </row>
    <row r="9" spans="3:24">
      <c r="C9" s="456" t="s">
        <v>434</v>
      </c>
    </row>
    <row r="11" spans="3:24">
      <c r="C11" t="s">
        <v>435</v>
      </c>
    </row>
    <row r="13" spans="3:24" ht="17.25">
      <c r="C13" s="457" t="s">
        <v>436</v>
      </c>
    </row>
    <row r="14" spans="3:24">
      <c r="C14" t="s">
        <v>437</v>
      </c>
    </row>
    <row r="24" spans="3:3" ht="17.25">
      <c r="C24" s="457" t="s">
        <v>438</v>
      </c>
    </row>
    <row r="25" spans="3:3">
      <c r="C25" s="455" t="s">
        <v>439</v>
      </c>
    </row>
    <row r="26" spans="3:3">
      <c r="C26" s="455" t="s">
        <v>440</v>
      </c>
    </row>
    <row r="27" spans="3:3">
      <c r="C27" s="455" t="s">
        <v>441</v>
      </c>
    </row>
    <row r="36" spans="3:26">
      <c r="C36" s="458" t="s">
        <v>442</v>
      </c>
    </row>
    <row r="37" spans="3:26">
      <c r="C37" s="458" t="s">
        <v>443</v>
      </c>
    </row>
    <row r="39" spans="3:26">
      <c r="C39" t="s">
        <v>444</v>
      </c>
    </row>
    <row r="40" spans="3:26">
      <c r="C40" s="455" t="s">
        <v>445</v>
      </c>
    </row>
    <row r="41" spans="3:26">
      <c r="C41" s="455" t="s">
        <v>446</v>
      </c>
    </row>
    <row r="42" spans="3:26" ht="15" thickBot="1"/>
    <row r="43" spans="3:26" ht="33" customHeight="1" thickBot="1">
      <c r="C43" s="724" t="s">
        <v>447</v>
      </c>
      <c r="D43" s="724"/>
      <c r="E43" s="724"/>
      <c r="F43" s="724"/>
      <c r="G43" s="724"/>
      <c r="H43" s="724"/>
      <c r="I43" s="725" t="s">
        <v>448</v>
      </c>
      <c r="J43" s="726"/>
      <c r="K43" s="726"/>
      <c r="L43" s="726"/>
      <c r="M43" s="726"/>
      <c r="N43" s="726"/>
      <c r="O43" s="727"/>
    </row>
    <row r="45" spans="3:26" ht="15" thickBot="1"/>
    <row r="46" spans="3:26" ht="27" customHeight="1" thickBot="1">
      <c r="C46" s="724" t="s">
        <v>449</v>
      </c>
      <c r="D46" s="724"/>
      <c r="E46" s="724"/>
      <c r="F46" s="724"/>
      <c r="G46" s="724"/>
      <c r="H46" s="724"/>
      <c r="I46" s="724"/>
      <c r="J46" s="724"/>
      <c r="K46" s="724"/>
      <c r="R46" s="724" t="s">
        <v>451</v>
      </c>
      <c r="S46" s="724"/>
      <c r="T46" s="724"/>
      <c r="U46" s="724"/>
      <c r="V46" s="724"/>
      <c r="W46" s="724"/>
      <c r="X46" s="724"/>
      <c r="Y46" s="724"/>
      <c r="Z46" s="724"/>
    </row>
    <row r="47" spans="3:26" ht="27.75" customHeight="1" thickBot="1">
      <c r="C47" s="729"/>
      <c r="D47" s="729"/>
      <c r="E47" s="729"/>
      <c r="F47" s="729"/>
      <c r="G47" s="729"/>
      <c r="H47" s="724" t="s">
        <v>450</v>
      </c>
      <c r="I47" s="724"/>
      <c r="J47" s="724"/>
      <c r="K47" s="724"/>
      <c r="R47" s="729"/>
      <c r="S47" s="729"/>
      <c r="T47" s="729"/>
      <c r="U47" s="729"/>
      <c r="V47" s="729"/>
      <c r="W47" s="724" t="s">
        <v>450</v>
      </c>
      <c r="X47" s="724"/>
      <c r="Y47" s="724"/>
      <c r="Z47" s="724"/>
    </row>
  </sheetData>
  <mergeCells count="14">
    <mergeCell ref="C46:K46"/>
    <mergeCell ref="H47:K47"/>
    <mergeCell ref="C47:G47"/>
    <mergeCell ref="R46:Z46"/>
    <mergeCell ref="R47:V47"/>
    <mergeCell ref="W47:Z47"/>
    <mergeCell ref="N4:X4"/>
    <mergeCell ref="N5:X5"/>
    <mergeCell ref="N6:X6"/>
    <mergeCell ref="C43:H43"/>
    <mergeCell ref="I43:O43"/>
    <mergeCell ref="K4:M4"/>
    <mergeCell ref="K5:M5"/>
    <mergeCell ref="K6:M6"/>
  </mergeCells>
  <phoneticPr fontId="2"/>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Header>&amp;L４）外来対応医療機関設備整備事業</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Z48"/>
  <sheetViews>
    <sheetView view="pageBreakPreview" zoomScaleNormal="100" zoomScaleSheetLayoutView="100" workbookViewId="0">
      <selection activeCell="R48" sqref="R48:V48"/>
    </sheetView>
  </sheetViews>
  <sheetFormatPr defaultColWidth="3.625" defaultRowHeight="14.25"/>
  <cols>
    <col min="16" max="16" width="3.625" customWidth="1"/>
  </cols>
  <sheetData>
    <row r="2" spans="3:24" ht="18.75">
      <c r="P2" s="454" t="s">
        <v>430</v>
      </c>
    </row>
    <row r="3" spans="3:24" ht="15" thickBot="1"/>
    <row r="4" spans="3:24" ht="28.5" customHeight="1" thickBot="1">
      <c r="K4" s="728" t="s">
        <v>431</v>
      </c>
      <c r="L4" s="728"/>
      <c r="M4" s="728"/>
      <c r="N4" s="721">
        <f>'基礎情報入力シート（要入力）'!$D$9</f>
        <v>0</v>
      </c>
      <c r="O4" s="722"/>
      <c r="P4" s="722"/>
      <c r="Q4" s="722"/>
      <c r="R4" s="722"/>
      <c r="S4" s="722"/>
      <c r="T4" s="722"/>
      <c r="U4" s="722"/>
      <c r="V4" s="722"/>
      <c r="W4" s="722"/>
      <c r="X4" s="723"/>
    </row>
    <row r="5" spans="3:24" ht="30" customHeight="1" thickBot="1">
      <c r="K5" s="728" t="s">
        <v>432</v>
      </c>
      <c r="L5" s="728"/>
      <c r="M5" s="728"/>
      <c r="N5" s="721">
        <f>'基礎情報入力シート（要入力）'!$D$11</f>
        <v>0</v>
      </c>
      <c r="O5" s="722"/>
      <c r="P5" s="722"/>
      <c r="Q5" s="722"/>
      <c r="R5" s="722"/>
      <c r="S5" s="722"/>
      <c r="T5" s="722"/>
      <c r="U5" s="722"/>
      <c r="V5" s="722"/>
      <c r="W5" s="722"/>
      <c r="X5" s="723"/>
    </row>
    <row r="6" spans="3:24" ht="23.25" customHeight="1" thickBot="1">
      <c r="K6" s="728" t="s">
        <v>433</v>
      </c>
      <c r="L6" s="728"/>
      <c r="M6" s="728"/>
      <c r="N6" s="721">
        <f>'基礎情報入力シート（要入力）'!$D$12</f>
        <v>0</v>
      </c>
      <c r="O6" s="722"/>
      <c r="P6" s="722"/>
      <c r="Q6" s="722"/>
      <c r="R6" s="722"/>
      <c r="S6" s="722"/>
      <c r="T6" s="722"/>
      <c r="U6" s="722"/>
      <c r="V6" s="722"/>
      <c r="W6" s="722"/>
      <c r="X6" s="723"/>
    </row>
    <row r="8" spans="3:24">
      <c r="C8" s="455" t="s">
        <v>458</v>
      </c>
    </row>
    <row r="9" spans="3:24">
      <c r="C9" s="456" t="s">
        <v>459</v>
      </c>
    </row>
    <row r="10" spans="3:24">
      <c r="C10" s="239" t="s">
        <v>460</v>
      </c>
    </row>
    <row r="12" spans="3:24">
      <c r="C12" t="s">
        <v>452</v>
      </c>
    </row>
    <row r="14" spans="3:24" ht="17.25">
      <c r="C14" s="457" t="s">
        <v>436</v>
      </c>
    </row>
    <row r="15" spans="3:24">
      <c r="C15" t="s">
        <v>453</v>
      </c>
    </row>
    <row r="25" spans="3:3" ht="17.25">
      <c r="C25" s="457" t="s">
        <v>438</v>
      </c>
    </row>
    <row r="26" spans="3:3">
      <c r="C26" s="455" t="s">
        <v>454</v>
      </c>
    </row>
    <row r="27" spans="3:3">
      <c r="C27" s="455" t="s">
        <v>440</v>
      </c>
    </row>
    <row r="28" spans="3:3">
      <c r="C28" s="455" t="s">
        <v>441</v>
      </c>
    </row>
    <row r="37" spans="3:26">
      <c r="C37" s="458" t="s">
        <v>442</v>
      </c>
    </row>
    <row r="38" spans="3:26">
      <c r="C38" s="458" t="s">
        <v>443</v>
      </c>
    </row>
    <row r="40" spans="3:26">
      <c r="C40" t="s">
        <v>455</v>
      </c>
    </row>
    <row r="41" spans="3:26">
      <c r="C41" s="455" t="s">
        <v>445</v>
      </c>
    </row>
    <row r="42" spans="3:26">
      <c r="C42" s="455" t="s">
        <v>446</v>
      </c>
    </row>
    <row r="43" spans="3:26" ht="15" thickBot="1"/>
    <row r="44" spans="3:26" ht="33" customHeight="1" thickBot="1">
      <c r="C44" s="724" t="s">
        <v>447</v>
      </c>
      <c r="D44" s="724"/>
      <c r="E44" s="724"/>
      <c r="F44" s="724"/>
      <c r="G44" s="724"/>
      <c r="H44" s="724"/>
      <c r="I44" s="725" t="s">
        <v>448</v>
      </c>
      <c r="J44" s="726"/>
      <c r="K44" s="726"/>
      <c r="L44" s="726"/>
      <c r="M44" s="726"/>
      <c r="N44" s="726"/>
      <c r="O44" s="727"/>
    </row>
    <row r="46" spans="3:26" ht="15" thickBot="1">
      <c r="C46" s="459" t="s">
        <v>456</v>
      </c>
    </row>
    <row r="47" spans="3:26" ht="27" customHeight="1" thickBot="1">
      <c r="C47" s="724" t="s">
        <v>449</v>
      </c>
      <c r="D47" s="724"/>
      <c r="E47" s="724"/>
      <c r="F47" s="724"/>
      <c r="G47" s="724"/>
      <c r="H47" s="724"/>
      <c r="I47" s="724"/>
      <c r="J47" s="724"/>
      <c r="K47" s="724"/>
      <c r="R47" s="724" t="s">
        <v>451</v>
      </c>
      <c r="S47" s="724"/>
      <c r="T47" s="724"/>
      <c r="U47" s="724"/>
      <c r="V47" s="724"/>
      <c r="W47" s="724"/>
      <c r="X47" s="724"/>
      <c r="Y47" s="724"/>
      <c r="Z47" s="724"/>
    </row>
    <row r="48" spans="3:26" ht="27.75" customHeight="1" thickBot="1">
      <c r="C48" s="729"/>
      <c r="D48" s="729"/>
      <c r="E48" s="729"/>
      <c r="F48" s="729"/>
      <c r="G48" s="729"/>
      <c r="H48" s="724" t="s">
        <v>457</v>
      </c>
      <c r="I48" s="724"/>
      <c r="J48" s="724"/>
      <c r="K48" s="724"/>
      <c r="R48" s="729"/>
      <c r="S48" s="729"/>
      <c r="T48" s="729"/>
      <c r="U48" s="729"/>
      <c r="V48" s="729"/>
      <c r="W48" s="724" t="s">
        <v>457</v>
      </c>
      <c r="X48" s="724"/>
      <c r="Y48" s="724"/>
      <c r="Z48" s="724"/>
    </row>
  </sheetData>
  <mergeCells count="14">
    <mergeCell ref="C44:H44"/>
    <mergeCell ref="I44:O44"/>
    <mergeCell ref="C47:K47"/>
    <mergeCell ref="R47:Z47"/>
    <mergeCell ref="C48:G48"/>
    <mergeCell ref="H48:K48"/>
    <mergeCell ref="R48:V48"/>
    <mergeCell ref="W48:Z48"/>
    <mergeCell ref="K4:M4"/>
    <mergeCell ref="N4:X4"/>
    <mergeCell ref="K5:M5"/>
    <mergeCell ref="N5:X5"/>
    <mergeCell ref="K6:M6"/>
    <mergeCell ref="N6:X6"/>
  </mergeCells>
  <phoneticPr fontId="2"/>
  <printOptions horizontalCentered="1" verticalCentered="1"/>
  <pageMargins left="0.70866141732283472" right="0.70866141732283472" top="0.74803149606299213" bottom="0.74803149606299213" header="0.31496062992125984" footer="0.31496062992125984"/>
  <pageSetup paperSize="9" scale="80" fitToHeight="0" orientation="portrait" r:id="rId1"/>
  <headerFooter>
    <oddHeader>&amp;L（13）新型コロナウイルス感染症を疑う患者受入れのための救急・周産期・小児医療体制確保事業</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25"/>
  <sheetViews>
    <sheetView view="pageBreakPreview" topLeftCell="A5" zoomScale="115" zoomScaleNormal="100" zoomScaleSheetLayoutView="115" workbookViewId="0">
      <selection activeCell="C25" sqref="C25:M25"/>
    </sheetView>
  </sheetViews>
  <sheetFormatPr defaultRowHeight="14.25"/>
  <cols>
    <col min="1" max="1" width="2.625" customWidth="1"/>
    <col min="2" max="2" width="7.5" customWidth="1"/>
    <col min="3" max="3" width="6.125" customWidth="1"/>
    <col min="4" max="5" width="4.625" customWidth="1"/>
    <col min="9" max="13" width="5.625" customWidth="1"/>
  </cols>
  <sheetData>
    <row r="1" spans="2:13" ht="29.25" customHeight="1"/>
    <row r="2" spans="2:13" ht="24.95" customHeight="1">
      <c r="B2" s="731" t="s">
        <v>461</v>
      </c>
      <c r="C2" s="731"/>
      <c r="D2" s="731"/>
      <c r="E2" s="731"/>
      <c r="F2" s="731"/>
      <c r="G2" s="731"/>
      <c r="H2" s="731"/>
      <c r="I2" s="731"/>
      <c r="J2" s="731"/>
      <c r="K2" s="731"/>
      <c r="L2" s="731"/>
      <c r="M2" s="731"/>
    </row>
    <row r="3" spans="2:13" ht="12" customHeight="1">
      <c r="B3" s="460"/>
      <c r="C3" s="460"/>
      <c r="D3" s="460"/>
      <c r="E3" s="460"/>
      <c r="F3" s="460"/>
      <c r="G3" s="460"/>
      <c r="H3" s="460"/>
      <c r="I3" s="460"/>
      <c r="J3" s="460"/>
      <c r="K3" s="460"/>
      <c r="L3" s="460"/>
      <c r="M3" s="460"/>
    </row>
    <row r="4" spans="2:13" ht="20.100000000000001" customHeight="1">
      <c r="B4" s="460"/>
      <c r="C4" s="460"/>
      <c r="D4" s="460"/>
      <c r="E4" s="460"/>
      <c r="F4" s="461" t="s">
        <v>462</v>
      </c>
      <c r="G4" s="732">
        <f>'基礎情報入力シート（要入力）'!$D$9</f>
        <v>0</v>
      </c>
      <c r="H4" s="733"/>
      <c r="I4" s="733"/>
      <c r="J4" s="733"/>
      <c r="K4" s="733"/>
      <c r="L4" s="733"/>
      <c r="M4" s="734"/>
    </row>
    <row r="5" spans="2:13" ht="20.100000000000001" customHeight="1">
      <c r="B5" s="460"/>
      <c r="C5" s="460"/>
      <c r="D5" s="460"/>
      <c r="E5" s="460"/>
      <c r="F5" s="462" t="s">
        <v>293</v>
      </c>
      <c r="G5" s="732">
        <f>'基礎情報入力シート（要入力）'!$D$11</f>
        <v>0</v>
      </c>
      <c r="H5" s="733"/>
      <c r="I5" s="733"/>
      <c r="J5" s="733"/>
      <c r="K5" s="733"/>
      <c r="L5" s="733"/>
      <c r="M5" s="734"/>
    </row>
    <row r="6" spans="2:13" ht="20.100000000000001" customHeight="1">
      <c r="B6" s="460"/>
      <c r="C6" s="460"/>
      <c r="D6" s="460"/>
      <c r="E6" s="460"/>
      <c r="F6" s="463" t="s">
        <v>291</v>
      </c>
      <c r="G6" s="732">
        <f>'基礎情報入力シート（要入力）'!$D$12</f>
        <v>0</v>
      </c>
      <c r="H6" s="733"/>
      <c r="I6" s="733"/>
      <c r="J6" s="733"/>
      <c r="K6" s="733"/>
      <c r="L6" s="733"/>
      <c r="M6" s="734"/>
    </row>
    <row r="7" spans="2:13" ht="24.95" customHeight="1">
      <c r="B7" s="735" t="s">
        <v>463</v>
      </c>
      <c r="C7" s="735"/>
      <c r="D7" s="735"/>
      <c r="E7" s="735"/>
      <c r="F7" s="735"/>
      <c r="G7" s="735"/>
      <c r="H7" s="735"/>
      <c r="I7" s="735"/>
      <c r="J7" s="735"/>
      <c r="K7" s="735"/>
      <c r="L7" s="735"/>
      <c r="M7" s="735"/>
    </row>
    <row r="8" spans="2:13" ht="24.95" customHeight="1">
      <c r="B8" s="735"/>
      <c r="C8" s="735"/>
      <c r="D8" s="735"/>
      <c r="E8" s="735"/>
      <c r="F8" s="735"/>
      <c r="G8" s="735"/>
      <c r="H8" s="735"/>
      <c r="I8" s="735"/>
      <c r="J8" s="735"/>
      <c r="K8" s="735"/>
      <c r="L8" s="735"/>
      <c r="M8" s="735"/>
    </row>
    <row r="9" spans="2:13" ht="24.95" customHeight="1">
      <c r="B9" s="735"/>
      <c r="C9" s="735"/>
      <c r="D9" s="735"/>
      <c r="E9" s="735"/>
      <c r="F9" s="735"/>
      <c r="G9" s="735"/>
      <c r="H9" s="735"/>
      <c r="I9" s="735"/>
      <c r="J9" s="735"/>
      <c r="K9" s="735"/>
      <c r="L9" s="735"/>
      <c r="M9" s="735"/>
    </row>
    <row r="10" spans="2:13" ht="20.100000000000001" customHeight="1">
      <c r="B10" s="735"/>
      <c r="C10" s="735"/>
      <c r="D10" s="735"/>
      <c r="E10" s="735"/>
      <c r="F10" s="735"/>
      <c r="G10" s="735"/>
      <c r="H10" s="735"/>
      <c r="I10" s="735"/>
      <c r="J10" s="735"/>
      <c r="K10" s="735"/>
      <c r="L10" s="735"/>
      <c r="M10" s="735"/>
    </row>
    <row r="11" spans="2:13" ht="36" customHeight="1" thickBot="1">
      <c r="B11" s="464" t="s">
        <v>464</v>
      </c>
      <c r="C11" s="460"/>
      <c r="D11" s="460"/>
      <c r="E11" s="460"/>
      <c r="F11" s="460"/>
      <c r="G11" s="460"/>
      <c r="H11" s="460"/>
      <c r="I11" s="465"/>
      <c r="J11" s="465"/>
      <c r="K11" s="465"/>
      <c r="L11" s="465"/>
      <c r="M11" s="465"/>
    </row>
    <row r="12" spans="2:13" ht="30" customHeight="1">
      <c r="B12" s="466" t="s">
        <v>465</v>
      </c>
      <c r="C12" s="736" t="s">
        <v>466</v>
      </c>
      <c r="D12" s="737"/>
      <c r="E12" s="737"/>
      <c r="F12" s="737"/>
      <c r="G12" s="737"/>
      <c r="H12" s="737"/>
      <c r="I12" s="737"/>
      <c r="J12" s="737"/>
      <c r="K12" s="737"/>
      <c r="L12" s="737"/>
      <c r="M12" s="738"/>
    </row>
    <row r="13" spans="2:13" ht="50.1" customHeight="1">
      <c r="B13" s="522"/>
      <c r="C13" s="467">
        <v>1</v>
      </c>
      <c r="D13" s="739" t="s">
        <v>467</v>
      </c>
      <c r="E13" s="740"/>
      <c r="F13" s="740"/>
      <c r="G13" s="740"/>
      <c r="H13" s="740"/>
      <c r="I13" s="740"/>
      <c r="J13" s="740"/>
      <c r="K13" s="740"/>
      <c r="L13" s="740"/>
      <c r="M13" s="741"/>
    </row>
    <row r="14" spans="2:13" ht="50.1" customHeight="1">
      <c r="B14" s="522"/>
      <c r="C14" s="467">
        <v>2</v>
      </c>
      <c r="D14" s="739" t="s">
        <v>468</v>
      </c>
      <c r="E14" s="740"/>
      <c r="F14" s="740"/>
      <c r="G14" s="740"/>
      <c r="H14" s="740"/>
      <c r="I14" s="740"/>
      <c r="J14" s="740"/>
      <c r="K14" s="740"/>
      <c r="L14" s="740"/>
      <c r="M14" s="741"/>
    </row>
    <row r="15" spans="2:13" ht="50.1" customHeight="1" thickBot="1">
      <c r="B15" s="523"/>
      <c r="C15" s="468">
        <v>3</v>
      </c>
      <c r="D15" s="742" t="s">
        <v>469</v>
      </c>
      <c r="E15" s="743"/>
      <c r="F15" s="743"/>
      <c r="G15" s="743"/>
      <c r="H15" s="743"/>
      <c r="I15" s="743"/>
      <c r="J15" s="743"/>
      <c r="K15" s="743"/>
      <c r="L15" s="743"/>
      <c r="M15" s="744"/>
    </row>
    <row r="16" spans="2:13" ht="27" customHeight="1" thickBot="1">
      <c r="B16" s="469"/>
      <c r="C16" s="745" t="s">
        <v>470</v>
      </c>
      <c r="D16" s="745"/>
      <c r="E16" s="745"/>
      <c r="F16" s="745"/>
      <c r="G16" s="745"/>
      <c r="H16" s="745"/>
      <c r="I16" s="745"/>
      <c r="J16" s="745"/>
      <c r="K16" s="745"/>
      <c r="L16" s="745"/>
      <c r="M16" s="745"/>
    </row>
    <row r="17" spans="2:13" ht="99.95" customHeight="1" thickBot="1">
      <c r="B17" s="470"/>
      <c r="C17" s="746"/>
      <c r="D17" s="747"/>
      <c r="E17" s="747"/>
      <c r="F17" s="747"/>
      <c r="G17" s="747"/>
      <c r="H17" s="747"/>
      <c r="I17" s="747"/>
      <c r="J17" s="747"/>
      <c r="K17" s="747"/>
      <c r="L17" s="747"/>
      <c r="M17" s="748"/>
    </row>
    <row r="18" spans="2:13" ht="15" customHeight="1">
      <c r="B18" s="469"/>
      <c r="C18" s="471"/>
      <c r="D18" s="465"/>
      <c r="E18" s="465"/>
      <c r="F18" s="465"/>
      <c r="G18" s="465"/>
      <c r="H18" s="465"/>
      <c r="I18" s="465"/>
      <c r="J18" s="465"/>
      <c r="K18" s="465"/>
      <c r="L18" s="465"/>
      <c r="M18" s="472"/>
    </row>
    <row r="19" spans="2:13" ht="36" customHeight="1">
      <c r="B19" s="464" t="s">
        <v>471</v>
      </c>
      <c r="C19" s="460"/>
      <c r="D19" s="460"/>
      <c r="E19" s="460"/>
      <c r="F19" s="460"/>
      <c r="G19" s="460"/>
      <c r="H19" s="460"/>
      <c r="I19" s="465"/>
      <c r="J19" s="465"/>
      <c r="K19" s="465"/>
      <c r="L19" s="465"/>
      <c r="M19" s="465"/>
    </row>
    <row r="20" spans="2:13" ht="24.95" customHeight="1" thickBot="1">
      <c r="B20" s="730" t="s">
        <v>472</v>
      </c>
      <c r="C20" s="730"/>
      <c r="D20" s="730"/>
      <c r="E20" s="730"/>
      <c r="F20" s="730"/>
      <c r="G20" s="730"/>
      <c r="H20" s="730"/>
      <c r="I20" s="730"/>
      <c r="J20" s="730"/>
      <c r="K20" s="730"/>
      <c r="L20" s="730"/>
      <c r="M20" s="730"/>
    </row>
    <row r="21" spans="2:13" ht="30" customHeight="1">
      <c r="B21" s="466" t="s">
        <v>465</v>
      </c>
      <c r="C21" s="736"/>
      <c r="D21" s="737"/>
      <c r="E21" s="737"/>
      <c r="F21" s="737"/>
      <c r="G21" s="737"/>
      <c r="H21" s="737"/>
      <c r="I21" s="737"/>
      <c r="J21" s="737"/>
      <c r="K21" s="737"/>
      <c r="L21" s="737"/>
      <c r="M21" s="738"/>
    </row>
    <row r="22" spans="2:13" ht="30" customHeight="1">
      <c r="B22" s="522"/>
      <c r="C22" s="467">
        <v>1</v>
      </c>
      <c r="D22" s="739" t="s">
        <v>473</v>
      </c>
      <c r="E22" s="740"/>
      <c r="F22" s="740"/>
      <c r="G22" s="740"/>
      <c r="H22" s="740"/>
      <c r="I22" s="740"/>
      <c r="J22" s="740"/>
      <c r="K22" s="740"/>
      <c r="L22" s="740"/>
      <c r="M22" s="741"/>
    </row>
    <row r="23" spans="2:13" ht="30" customHeight="1" thickBot="1">
      <c r="B23" s="523"/>
      <c r="C23" s="468">
        <v>2</v>
      </c>
      <c r="D23" s="742" t="s">
        <v>474</v>
      </c>
      <c r="E23" s="743"/>
      <c r="F23" s="743"/>
      <c r="G23" s="743"/>
      <c r="H23" s="743"/>
      <c r="I23" s="743"/>
      <c r="J23" s="743"/>
      <c r="K23" s="743"/>
      <c r="L23" s="743"/>
      <c r="M23" s="744"/>
    </row>
    <row r="24" spans="2:13" ht="30" customHeight="1" thickBot="1">
      <c r="B24" s="749" t="s">
        <v>475</v>
      </c>
      <c r="C24" s="745"/>
      <c r="D24" s="745"/>
      <c r="E24" s="745"/>
      <c r="F24" s="745"/>
      <c r="G24" s="745"/>
      <c r="H24" s="745"/>
      <c r="I24" s="745"/>
      <c r="J24" s="745"/>
      <c r="K24" s="745"/>
      <c r="L24" s="745"/>
      <c r="M24" s="472"/>
    </row>
    <row r="25" spans="2:13" ht="99.95" customHeight="1" thickBot="1">
      <c r="B25" s="470"/>
      <c r="C25" s="746"/>
      <c r="D25" s="747"/>
      <c r="E25" s="747"/>
      <c r="F25" s="747"/>
      <c r="G25" s="747"/>
      <c r="H25" s="747"/>
      <c r="I25" s="747"/>
      <c r="J25" s="747"/>
      <c r="K25" s="747"/>
      <c r="L25" s="747"/>
      <c r="M25" s="748"/>
    </row>
  </sheetData>
  <sheetProtection selectLockedCells="1" selectUnlockedCells="1"/>
  <mergeCells count="17">
    <mergeCell ref="C21:M21"/>
    <mergeCell ref="D22:M22"/>
    <mergeCell ref="D23:M23"/>
    <mergeCell ref="B24:L24"/>
    <mergeCell ref="C25:M25"/>
    <mergeCell ref="B20:M20"/>
    <mergeCell ref="B2:M2"/>
    <mergeCell ref="G4:M4"/>
    <mergeCell ref="G5:M5"/>
    <mergeCell ref="G6:M6"/>
    <mergeCell ref="B7:M10"/>
    <mergeCell ref="C12:M12"/>
    <mergeCell ref="D13:M13"/>
    <mergeCell ref="D14:M14"/>
    <mergeCell ref="D15:M15"/>
    <mergeCell ref="C16:M16"/>
    <mergeCell ref="C17:M17"/>
  </mergeCells>
  <phoneticPr fontId="2"/>
  <dataValidations count="1">
    <dataValidation type="list" allowBlank="1" showInputMessage="1" showErrorMessage="1" sqref="B13:B15 B22:B23">
      <formula1>"〇"</formula1>
    </dataValidation>
  </dataValidations>
  <printOptions horizontalCentered="1"/>
  <pageMargins left="0.31496062992125984" right="0.31496062992125984" top="0.35433070866141736" bottom="0.35433070866141736"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AS39"/>
  <sheetViews>
    <sheetView view="pageBreakPreview" zoomScaleNormal="100" zoomScaleSheetLayoutView="100" workbookViewId="0">
      <selection activeCell="S3" sqref="S3"/>
    </sheetView>
  </sheetViews>
  <sheetFormatPr defaultColWidth="3.625" defaultRowHeight="14.25"/>
  <sheetData>
    <row r="2" spans="3:22">
      <c r="C2" s="497"/>
      <c r="E2" s="496"/>
      <c r="P2" s="498"/>
    </row>
    <row r="3" spans="3:22">
      <c r="Q3" s="524" t="s">
        <v>560</v>
      </c>
      <c r="R3" s="524"/>
      <c r="S3" s="524"/>
      <c r="T3" s="524"/>
      <c r="U3" s="524"/>
      <c r="V3" s="524"/>
    </row>
    <row r="4" spans="3:22">
      <c r="C4" t="s">
        <v>542</v>
      </c>
    </row>
    <row r="6" spans="3:22">
      <c r="C6" t="s">
        <v>548</v>
      </c>
      <c r="O6" s="499">
        <f>'基礎情報入力シート（要入力）'!$D$5</f>
        <v>0</v>
      </c>
      <c r="P6" s="499"/>
      <c r="Q6" s="499"/>
      <c r="R6" s="499"/>
      <c r="S6" s="499"/>
      <c r="T6" s="499"/>
    </row>
    <row r="7" spans="3:22">
      <c r="C7" t="s">
        <v>549</v>
      </c>
      <c r="O7" s="499">
        <f>'基礎情報入力シート（要入力）'!$D$6</f>
        <v>0</v>
      </c>
      <c r="P7" s="499"/>
      <c r="Q7" s="499"/>
      <c r="R7" s="499"/>
      <c r="S7" s="499"/>
      <c r="T7" s="499"/>
    </row>
    <row r="8" spans="3:22">
      <c r="C8" t="s">
        <v>565</v>
      </c>
      <c r="O8" s="499">
        <f>'基礎情報入力シート（要入力）'!$D$9</f>
        <v>0</v>
      </c>
      <c r="P8" s="499"/>
      <c r="Q8" s="499"/>
      <c r="R8" s="499"/>
      <c r="S8" s="499"/>
      <c r="T8" s="499"/>
    </row>
    <row r="9" spans="3:22">
      <c r="C9" t="s">
        <v>564</v>
      </c>
      <c r="O9" s="499">
        <f>'基礎情報入力シート（要入力）'!$D$7</f>
        <v>0</v>
      </c>
      <c r="P9" s="499"/>
      <c r="Q9" s="499"/>
      <c r="R9" s="499"/>
      <c r="S9" s="499"/>
      <c r="T9" s="499"/>
    </row>
    <row r="10" spans="3:22">
      <c r="O10" s="499"/>
    </row>
    <row r="12" spans="3:22">
      <c r="C12" t="s">
        <v>543</v>
      </c>
    </row>
    <row r="13" spans="3:22">
      <c r="L13" t="s">
        <v>539</v>
      </c>
    </row>
    <row r="15" spans="3:22">
      <c r="C15" t="s">
        <v>550</v>
      </c>
    </row>
    <row r="16" spans="3:22">
      <c r="C16" t="s">
        <v>551</v>
      </c>
    </row>
    <row r="17" spans="3:45">
      <c r="C17" t="s">
        <v>552</v>
      </c>
    </row>
    <row r="18" spans="3:45">
      <c r="C18" t="s">
        <v>553</v>
      </c>
    </row>
    <row r="19" spans="3:45">
      <c r="C19" t="s">
        <v>554</v>
      </c>
    </row>
    <row r="21" spans="3:45">
      <c r="C21" t="s">
        <v>544</v>
      </c>
    </row>
    <row r="22" spans="3:45">
      <c r="C22" t="s">
        <v>545</v>
      </c>
    </row>
    <row r="24" spans="3:45">
      <c r="C24" t="s">
        <v>546</v>
      </c>
    </row>
    <row r="25" spans="3:45">
      <c r="C25" t="s">
        <v>555</v>
      </c>
    </row>
    <row r="26" spans="3:45">
      <c r="C26" t="s">
        <v>556</v>
      </c>
    </row>
    <row r="28" spans="3:45">
      <c r="C28" t="s">
        <v>547</v>
      </c>
    </row>
    <row r="29" spans="3:45">
      <c r="C29" t="s">
        <v>571</v>
      </c>
      <c r="K29" s="524"/>
      <c r="L29" s="524"/>
      <c r="M29" s="524"/>
      <c r="N29" s="524"/>
      <c r="O29" s="524"/>
    </row>
    <row r="30" spans="3:45">
      <c r="C30" t="s">
        <v>557</v>
      </c>
    </row>
    <row r="31" spans="3:45">
      <c r="C31" t="s">
        <v>558</v>
      </c>
      <c r="AS31" s="506"/>
    </row>
    <row r="33" spans="3:17">
      <c r="C33" t="s">
        <v>559</v>
      </c>
    </row>
    <row r="34" spans="3:17">
      <c r="C34" s="524" t="s">
        <v>573</v>
      </c>
      <c r="D34" s="524"/>
      <c r="E34" s="524"/>
      <c r="F34" s="524"/>
      <c r="G34" s="524"/>
      <c r="H34" s="524"/>
      <c r="I34" s="524"/>
      <c r="J34" s="524"/>
      <c r="K34" s="524"/>
      <c r="L34" s="524"/>
    </row>
    <row r="36" spans="3:17">
      <c r="L36" t="s">
        <v>562</v>
      </c>
      <c r="N36" t="s">
        <v>563</v>
      </c>
      <c r="Q36" s="499">
        <f>'基礎情報入力シート（要入力）'!$D$10</f>
        <v>0</v>
      </c>
    </row>
    <row r="37" spans="3:17">
      <c r="N37" t="s">
        <v>561</v>
      </c>
      <c r="Q37" s="499">
        <f>'基礎情報入力シート（要入力）'!$D$11</f>
        <v>0</v>
      </c>
    </row>
    <row r="38" spans="3:17">
      <c r="Q38" s="499"/>
    </row>
    <row r="39" spans="3:17">
      <c r="Q39" s="500"/>
    </row>
  </sheetData>
  <phoneticPr fontId="2"/>
  <pageMargins left="0.7" right="0.7" top="0.75" bottom="0.75" header="0.3" footer="0.3"/>
  <pageSetup paperSize="9" scale="9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29"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32.450000000000003" customHeight="1">
      <c r="B7" s="39" t="s">
        <v>99</v>
      </c>
      <c r="C7" s="598" t="s">
        <v>507</v>
      </c>
      <c r="D7" s="598"/>
      <c r="E7" s="598"/>
      <c r="F7" s="598"/>
      <c r="G7" s="598"/>
      <c r="H7" s="598"/>
      <c r="I7" s="598"/>
      <c r="J7" s="77"/>
    </row>
    <row r="8" spans="1:11" ht="20.25" customHeight="1">
      <c r="K8" s="26" t="s">
        <v>230</v>
      </c>
    </row>
    <row r="9" spans="1:11" s="23" customFormat="1" ht="20.25" customHeight="1">
      <c r="A9" s="24" t="s">
        <v>98</v>
      </c>
      <c r="K9" s="80" t="s">
        <v>508</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57.75" customHeight="1">
      <c r="B24" s="606" t="str">
        <f t="shared" ref="B24" si="0">$C$7</f>
        <v>（２）新型コロナウイルス感染症対策事業(令和５年４月１日から９月30日までに生じた費用を対象)</v>
      </c>
      <c r="C24" s="607"/>
      <c r="D24" s="608"/>
      <c r="E24" s="609"/>
      <c r="F24" s="610"/>
      <c r="G24" s="611">
        <f>'別紙4(2)'!H59</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ROUNDDOWN('別紙4(2)'!I60/1000,0)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17"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32.450000000000003" customHeight="1">
      <c r="B7" s="39" t="s">
        <v>99</v>
      </c>
      <c r="C7" s="598" t="s">
        <v>234</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41.1" customHeight="1">
      <c r="B24" s="606" t="str">
        <f t="shared" ref="B24" si="0">$C$7</f>
        <v>（５）感染症検査機関等設備整備事業
(令和５年４月１日から５月７日までに生じた費用を対象)</v>
      </c>
      <c r="C24" s="607"/>
      <c r="D24" s="608"/>
      <c r="E24" s="609"/>
      <c r="F24" s="610"/>
      <c r="G24" s="611">
        <f>'別紙4(5)'!E15</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ROUNDDOWN('別紙4(5)'!E15/1000,0)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19"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32.450000000000003" customHeight="1">
      <c r="B7" s="39" t="s">
        <v>99</v>
      </c>
      <c r="C7" s="598" t="s">
        <v>479</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41.1" customHeight="1">
      <c r="B24" s="606" t="str">
        <f t="shared" ref="B24" si="0">$C$7</f>
        <v>（６）感染症対策専門家派遣等事業
(令和５年４月１日から５月７日までに生じた費用を対象)</v>
      </c>
      <c r="C24" s="607"/>
      <c r="D24" s="608"/>
      <c r="E24" s="609"/>
      <c r="F24" s="610"/>
      <c r="G24" s="611">
        <f>'別紙4(6)'!D26</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ROUNDDOWN('別紙4(6)'!D26/1000,0)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17"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32.450000000000003" customHeight="1">
      <c r="B7" s="39" t="s">
        <v>99</v>
      </c>
      <c r="C7" s="750" t="s">
        <v>236</v>
      </c>
      <c r="D7" s="750"/>
      <c r="E7" s="750"/>
      <c r="F7" s="750"/>
      <c r="G7" s="750"/>
      <c r="H7" s="750"/>
      <c r="I7" s="750"/>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41.1" customHeight="1">
      <c r="B24" s="606" t="str">
        <f t="shared" ref="B24" si="0">$C$7</f>
        <v>（７）新型コロナウイルス重症患者を診療する医療従事者派遣体制の確保事業
(令和５年４月１日から５月７日までに生じた費用を対象)</v>
      </c>
      <c r="C24" s="607"/>
      <c r="D24" s="608"/>
      <c r="E24" s="609"/>
      <c r="F24" s="610"/>
      <c r="G24" s="611">
        <f>'別紙4(7)'!H9</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ROUNDDOWN('別紙4(7)'!I10/1000,0)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E26"/>
  <sheetViews>
    <sheetView view="pageBreakPreview" zoomScaleNormal="100" zoomScaleSheetLayoutView="100" workbookViewId="0">
      <selection activeCell="B12" sqref="B12:E14"/>
    </sheetView>
  </sheetViews>
  <sheetFormatPr defaultColWidth="9" defaultRowHeight="38.450000000000003" customHeight="1"/>
  <cols>
    <col min="1" max="1" width="6" style="370" customWidth="1"/>
    <col min="2" max="2" width="15" style="368" customWidth="1"/>
    <col min="3" max="3" width="21.125" style="368" customWidth="1"/>
    <col min="4" max="4" width="53.75" style="369" customWidth="1"/>
    <col min="5" max="5" width="9.25" style="368" customWidth="1"/>
    <col min="6" max="16384" width="9" style="362"/>
  </cols>
  <sheetData>
    <row r="2" spans="1:5" ht="23.45" customHeight="1">
      <c r="B2" s="545" t="s">
        <v>309</v>
      </c>
      <c r="C2" s="546"/>
      <c r="D2" s="546"/>
      <c r="E2" s="546"/>
    </row>
    <row r="3" spans="1:5" ht="23.45" customHeight="1">
      <c r="B3" s="545" t="s">
        <v>310</v>
      </c>
      <c r="C3" s="546"/>
      <c r="D3" s="546"/>
      <c r="E3" s="546"/>
    </row>
    <row r="4" spans="1:5" ht="38.450000000000003" customHeight="1">
      <c r="B4" s="539" t="s">
        <v>287</v>
      </c>
      <c r="C4" s="540"/>
      <c r="D4" s="558">
        <f>'基礎情報入力シート（要入力）'!D8</f>
        <v>0</v>
      </c>
      <c r="E4" s="558"/>
    </row>
    <row r="5" spans="1:5" ht="38.450000000000003" customHeight="1">
      <c r="B5" s="539" t="s">
        <v>289</v>
      </c>
      <c r="C5" s="540"/>
      <c r="D5" s="558">
        <f>'基礎情報入力シート（要入力）'!D9</f>
        <v>0</v>
      </c>
      <c r="E5" s="558"/>
    </row>
    <row r="6" spans="1:5" ht="38.450000000000003" customHeight="1">
      <c r="B6" s="541" t="s">
        <v>291</v>
      </c>
      <c r="C6" s="366" t="s">
        <v>292</v>
      </c>
      <c r="D6" s="558">
        <f>'基礎情報入力シート（要入力）'!D10</f>
        <v>0</v>
      </c>
      <c r="E6" s="558"/>
    </row>
    <row r="7" spans="1:5" ht="38.450000000000003" customHeight="1">
      <c r="B7" s="541"/>
      <c r="C7" s="366" t="s">
        <v>293</v>
      </c>
      <c r="D7" s="558">
        <f>'基礎情報入力シート（要入力）'!D11</f>
        <v>0</v>
      </c>
      <c r="E7" s="558"/>
    </row>
    <row r="8" spans="1:5" ht="38.450000000000003" customHeight="1">
      <c r="B8" s="541"/>
      <c r="C8" s="366" t="s">
        <v>295</v>
      </c>
      <c r="D8" s="558">
        <f>'基礎情報入力シート（要入力）'!D12</f>
        <v>0</v>
      </c>
      <c r="E8" s="558"/>
    </row>
    <row r="9" spans="1:5" ht="38.450000000000003" customHeight="1">
      <c r="B9" s="541"/>
      <c r="C9" s="366" t="s">
        <v>296</v>
      </c>
      <c r="D9" s="558">
        <f>'基礎情報入力シート（要入力）'!D13</f>
        <v>0</v>
      </c>
      <c r="E9" s="558"/>
    </row>
    <row r="10" spans="1:5" ht="38.450000000000003" customHeight="1">
      <c r="B10" s="541"/>
      <c r="C10" s="366" t="s">
        <v>303</v>
      </c>
      <c r="D10" s="559">
        <f>'基礎情報入力シート（要入力）'!D14</f>
        <v>0</v>
      </c>
      <c r="E10" s="560"/>
    </row>
    <row r="11" spans="1:5" ht="31.15" customHeight="1">
      <c r="B11" s="366"/>
      <c r="C11" s="536" t="s">
        <v>304</v>
      </c>
      <c r="D11" s="536"/>
      <c r="E11" s="536"/>
    </row>
    <row r="12" spans="1:5" ht="55.9" customHeight="1">
      <c r="B12" s="537" t="s">
        <v>311</v>
      </c>
      <c r="C12" s="538"/>
      <c r="D12" s="538"/>
      <c r="E12" s="538"/>
    </row>
    <row r="13" spans="1:5" ht="18.600000000000001" customHeight="1">
      <c r="B13" s="555" t="s">
        <v>305</v>
      </c>
      <c r="C13" s="556"/>
      <c r="D13" s="555" t="s">
        <v>306</v>
      </c>
      <c r="E13" s="557" t="s">
        <v>307</v>
      </c>
    </row>
    <row r="14" spans="1:5" ht="33.6" customHeight="1">
      <c r="B14" s="556"/>
      <c r="C14" s="556"/>
      <c r="D14" s="556"/>
      <c r="E14" s="557"/>
    </row>
    <row r="15" spans="1:5" ht="38.450000000000003" customHeight="1">
      <c r="A15" s="370" t="s">
        <v>312</v>
      </c>
      <c r="B15" s="541" t="s">
        <v>313</v>
      </c>
      <c r="C15" s="541"/>
      <c r="D15" s="371"/>
      <c r="E15" s="473"/>
    </row>
    <row r="16" spans="1:5" ht="38.450000000000003" customHeight="1">
      <c r="A16" s="370" t="s">
        <v>314</v>
      </c>
      <c r="B16" s="541" t="s">
        <v>315</v>
      </c>
      <c r="C16" s="541"/>
      <c r="D16" s="371"/>
      <c r="E16" s="473"/>
    </row>
    <row r="17" spans="1:5" ht="38.450000000000003" customHeight="1">
      <c r="A17" s="370" t="s">
        <v>316</v>
      </c>
      <c r="B17" s="541" t="s">
        <v>317</v>
      </c>
      <c r="C17" s="541"/>
      <c r="D17" s="371"/>
      <c r="E17" s="473"/>
    </row>
    <row r="18" spans="1:5" ht="38.450000000000003" customHeight="1">
      <c r="A18" s="370" t="s">
        <v>318</v>
      </c>
      <c r="B18" s="541" t="s">
        <v>319</v>
      </c>
      <c r="C18" s="541"/>
      <c r="D18" s="371"/>
      <c r="E18" s="473"/>
    </row>
    <row r="19" spans="1:5" ht="38.450000000000003" customHeight="1">
      <c r="A19" s="370" t="s">
        <v>320</v>
      </c>
      <c r="B19" s="541" t="s">
        <v>321</v>
      </c>
      <c r="C19" s="541"/>
      <c r="D19" s="371" t="s">
        <v>322</v>
      </c>
      <c r="E19" s="473"/>
    </row>
    <row r="20" spans="1:5" ht="38.450000000000003" customHeight="1">
      <c r="A20" s="370" t="s">
        <v>323</v>
      </c>
      <c r="B20" s="541" t="s">
        <v>324</v>
      </c>
      <c r="C20" s="552"/>
      <c r="D20" s="371" t="s">
        <v>325</v>
      </c>
      <c r="E20" s="473"/>
    </row>
    <row r="21" spans="1:5" ht="38.450000000000003" customHeight="1">
      <c r="A21" s="370" t="s">
        <v>326</v>
      </c>
      <c r="B21" s="541" t="s">
        <v>327</v>
      </c>
      <c r="C21" s="541"/>
      <c r="D21" s="371" t="s">
        <v>328</v>
      </c>
      <c r="E21" s="474"/>
    </row>
    <row r="22" spans="1:5" ht="62.25" customHeight="1">
      <c r="A22" s="370" t="s">
        <v>329</v>
      </c>
      <c r="B22" s="541" t="s">
        <v>330</v>
      </c>
      <c r="C22" s="541"/>
      <c r="D22" s="371" t="s">
        <v>331</v>
      </c>
      <c r="E22" s="473"/>
    </row>
    <row r="23" spans="1:5" ht="38.450000000000003" customHeight="1">
      <c r="A23" s="370" t="s">
        <v>332</v>
      </c>
      <c r="B23" s="541" t="s">
        <v>308</v>
      </c>
      <c r="C23" s="552"/>
      <c r="D23" s="371"/>
      <c r="E23" s="473"/>
    </row>
    <row r="24" spans="1:5" ht="38.450000000000003" customHeight="1">
      <c r="A24" s="370" t="s">
        <v>333</v>
      </c>
      <c r="B24" s="541" t="s">
        <v>334</v>
      </c>
      <c r="C24" s="541"/>
      <c r="D24" s="371"/>
      <c r="E24" s="473"/>
    </row>
    <row r="25" spans="1:5" ht="65.25" customHeight="1">
      <c r="A25" s="370" t="s">
        <v>335</v>
      </c>
      <c r="B25" s="539" t="s">
        <v>336</v>
      </c>
      <c r="C25" s="540"/>
      <c r="D25" s="372" t="s">
        <v>337</v>
      </c>
      <c r="E25" s="473"/>
    </row>
    <row r="26" spans="1:5" ht="38.450000000000003" customHeight="1">
      <c r="B26" s="553" t="s">
        <v>338</v>
      </c>
      <c r="C26" s="554"/>
      <c r="D26" s="554"/>
      <c r="E26" s="554"/>
    </row>
  </sheetData>
  <mergeCells count="29">
    <mergeCell ref="B2:E2"/>
    <mergeCell ref="B3:E3"/>
    <mergeCell ref="B4:C4"/>
    <mergeCell ref="D4:E4"/>
    <mergeCell ref="B5:C5"/>
    <mergeCell ref="D5:E5"/>
    <mergeCell ref="B6:B10"/>
    <mergeCell ref="D6:E6"/>
    <mergeCell ref="D7:E7"/>
    <mergeCell ref="D8:E8"/>
    <mergeCell ref="D9:E9"/>
    <mergeCell ref="D10:E10"/>
    <mergeCell ref="B21:C21"/>
    <mergeCell ref="C11:E11"/>
    <mergeCell ref="B12:E12"/>
    <mergeCell ref="B13:C14"/>
    <mergeCell ref="D13:D14"/>
    <mergeCell ref="E13:E14"/>
    <mergeCell ref="B15:C15"/>
    <mergeCell ref="B16:C16"/>
    <mergeCell ref="B17:C17"/>
    <mergeCell ref="B18:C18"/>
    <mergeCell ref="B19:C19"/>
    <mergeCell ref="B20:C20"/>
    <mergeCell ref="B22:C22"/>
    <mergeCell ref="B23:C23"/>
    <mergeCell ref="B24:C24"/>
    <mergeCell ref="B25:C25"/>
    <mergeCell ref="B26:E26"/>
  </mergeCells>
  <phoneticPr fontId="2"/>
  <dataValidations count="1">
    <dataValidation allowBlank="1" showInputMessage="1" sqref="B6 D23:D25 B2:B4 D13 D15:E16 D20:D21 J1:M11 C27:E1048576 F25:M1048576 F1:I24 N1:XFD1048576 E22:E25 B26:B1048576 E18:E20 D18 A1:A1048576 B15:B24 D4:D10"/>
  </dataValidations>
  <printOptions horizontalCentered="1"/>
  <pageMargins left="0.78740157480314965" right="0.39370078740157483" top="0.39370078740157483" bottom="0.19685039370078741" header="0.31496062992125984" footer="0.31496062992125984"/>
  <pageSetup paperSize="9" scale="78" fitToWidth="0" fitToHeight="0" orientation="portrait" r:id="rId1"/>
  <headerFooter scaleWithDoc="0" alignWithMargins="0">
    <firstHeader>&amp;L&amp;10&amp;F</first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13"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32.450000000000003" customHeight="1">
      <c r="B7" s="39" t="s">
        <v>99</v>
      </c>
      <c r="C7" s="598" t="s">
        <v>480</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41.1" customHeight="1">
      <c r="B24" s="606" t="str">
        <f t="shared" ref="B24" si="0">$C$7</f>
        <v>（８）ＤＭＡＴ・ＤＰＡＴ等医療チーム派遣事業</v>
      </c>
      <c r="C24" s="607"/>
      <c r="D24" s="608"/>
      <c r="E24" s="609"/>
      <c r="F24" s="610"/>
      <c r="G24" s="611">
        <f>'別紙4(8)'!G35</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ROUNDDOWN('別紙4(8)'!H36/1000,0)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21"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32.450000000000003" customHeight="1">
      <c r="B7" s="39" t="s">
        <v>99</v>
      </c>
      <c r="C7" s="751" t="s">
        <v>481</v>
      </c>
      <c r="D7" s="751"/>
      <c r="E7" s="751"/>
      <c r="F7" s="751"/>
      <c r="G7" s="751"/>
      <c r="H7" s="751"/>
      <c r="I7" s="751"/>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75.75" customHeight="1">
      <c r="B24" s="606" t="str">
        <f t="shared" ref="B24" si="0">$C$7</f>
        <v>（９）新型コロナウイルスに感染した医師等にかわり診療等を行う医師等派遣体制の確保事業
(令和５年４月１日から５月７日までに生じた費用を対象)</v>
      </c>
      <c r="C24" s="607"/>
      <c r="D24" s="608"/>
      <c r="E24" s="609"/>
      <c r="F24" s="610"/>
      <c r="G24" s="611">
        <f>'別紙4(９)'!H9</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ROUNDDOWN('別紙4(９)'!I10/1000,0)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17"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76.5" customHeight="1">
      <c r="B7" s="39" t="s">
        <v>99</v>
      </c>
      <c r="C7" s="598" t="s">
        <v>567</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506</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80.25" customHeight="1">
      <c r="B24" s="606" t="str">
        <f t="shared" ref="B24" si="0">$C$7</f>
        <v>（10）新型コロナウイルス感染症により休業等となった医療機関等に対する継続・再開支援事業(令和５年４月１日から９月30日までに生じた費用を対象)</v>
      </c>
      <c r="C24" s="607"/>
      <c r="D24" s="608"/>
      <c r="E24" s="609"/>
      <c r="F24" s="610"/>
      <c r="G24" s="611">
        <f>'別紙4(10) '!H11</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ROUNDDOWN('別紙4(10) '!I12/1000,0)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273</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17"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32.450000000000003" customHeight="1">
      <c r="B7" s="39" t="s">
        <v>99</v>
      </c>
      <c r="C7" s="751" t="s">
        <v>274</v>
      </c>
      <c r="D7" s="751"/>
      <c r="E7" s="751"/>
      <c r="F7" s="751"/>
      <c r="G7" s="751"/>
      <c r="H7" s="751"/>
      <c r="I7" s="751"/>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82.5" customHeight="1">
      <c r="B24" s="606" t="str">
        <f t="shared" ref="B24" si="0">$C$7</f>
        <v>（11）医療機関における新型コロナウイルス感染症の外国人患者受入れのための設備整備事業
(令和５年４月１日から５月７日までに生じた費用を対象)</v>
      </c>
      <c r="C24" s="607"/>
      <c r="D24" s="608"/>
      <c r="E24" s="609"/>
      <c r="F24" s="610"/>
      <c r="G24" s="611">
        <f>'別紙4(11)'!D7</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ROUNDDOWN('別紙4(11)'!D7/1000,0)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17"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32.450000000000003" customHeight="1">
      <c r="B7" s="39" t="s">
        <v>99</v>
      </c>
      <c r="C7" s="598" t="s">
        <v>275</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87" customHeight="1">
      <c r="B24" s="606" t="str">
        <f t="shared" ref="B24" si="0">$C$7</f>
        <v>（12）新型コロナウイルス感染症重点医療機関等設備整備事業
(令和５年４月１日から５月７日までに生じた費用を対象)</v>
      </c>
      <c r="C24" s="607"/>
      <c r="D24" s="608"/>
      <c r="E24" s="609"/>
      <c r="F24" s="610"/>
      <c r="G24" s="611">
        <f>'別紙4(12)'!H16</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ROUNDDOWN('別紙4(12)'!I17/1000,0)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46"/>
  <sheetViews>
    <sheetView showZeros="0" view="pageBreakPreview" topLeftCell="A17"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56.25" customHeight="1">
      <c r="B7" s="39" t="s">
        <v>99</v>
      </c>
      <c r="C7" s="598" t="s">
        <v>509</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510</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75.75" customHeight="1">
      <c r="B24" s="606" t="str">
        <f t="shared" ref="B24" si="0">$C$7</f>
        <v>（14）新型コロナウイルス感染症患者等入院医療機関等における外国人患者の受入れ体制確保事業(令和５年４月１日から９月30日までに生じた費用を対象)</v>
      </c>
      <c r="C24" s="607"/>
      <c r="D24" s="608"/>
      <c r="E24" s="609"/>
      <c r="F24" s="610"/>
      <c r="G24" s="611">
        <f>'別紙4(14)'!G8</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ROUNDDOWN('別紙4(14)'!H8/1000,0)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272</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60"/>
  <sheetViews>
    <sheetView showZeros="0" view="pageBreakPreview" topLeftCell="A3" zoomScale="60" zoomScaleNormal="100" workbookViewId="0">
      <selection activeCell="G24" sqref="G24:I24"/>
    </sheetView>
  </sheetViews>
  <sheetFormatPr defaultColWidth="9" defaultRowHeight="25.15" customHeight="1"/>
  <cols>
    <col min="1" max="1" width="29.5" style="135" customWidth="1"/>
    <col min="2" max="8" width="17.25" style="135" customWidth="1"/>
    <col min="9" max="9" width="42.375" style="135" customWidth="1"/>
    <col min="10" max="10" width="11.75" style="135" customWidth="1"/>
    <col min="11" max="16384" width="9" style="135"/>
  </cols>
  <sheetData>
    <row r="1" spans="1:10" ht="21.6" customHeight="1">
      <c r="A1" s="116" t="s">
        <v>82</v>
      </c>
    </row>
    <row r="2" spans="1:10" ht="25.15" customHeight="1">
      <c r="A2" s="152" t="s">
        <v>81</v>
      </c>
    </row>
    <row r="3" spans="1:10" ht="25.15" customHeight="1">
      <c r="A3" s="135" t="s">
        <v>261</v>
      </c>
      <c r="H3" s="153"/>
      <c r="I3" s="153"/>
    </row>
    <row r="4" spans="1:10" s="303" customFormat="1" ht="25.15" customHeight="1">
      <c r="A4" s="759" t="s">
        <v>16</v>
      </c>
      <c r="B4" s="759"/>
      <c r="C4" s="760" t="s">
        <v>142</v>
      </c>
      <c r="D4" s="759" t="s">
        <v>2</v>
      </c>
      <c r="E4" s="759"/>
      <c r="F4" s="761" t="s">
        <v>80</v>
      </c>
      <c r="G4" s="762"/>
      <c r="H4" s="204" t="s">
        <v>163</v>
      </c>
      <c r="I4" s="631" t="s">
        <v>11</v>
      </c>
      <c r="J4" s="634" t="s">
        <v>169</v>
      </c>
    </row>
    <row r="5" spans="1:10" s="303" customFormat="1" ht="25.15" customHeight="1">
      <c r="A5" s="759"/>
      <c r="B5" s="759"/>
      <c r="C5" s="760"/>
      <c r="D5" s="315" t="s">
        <v>166</v>
      </c>
      <c r="E5" s="315" t="s">
        <v>160</v>
      </c>
      <c r="F5" s="206" t="s">
        <v>166</v>
      </c>
      <c r="G5" s="206" t="s">
        <v>161</v>
      </c>
      <c r="H5" s="215" t="s">
        <v>150</v>
      </c>
      <c r="I5" s="631"/>
      <c r="J5" s="631"/>
    </row>
    <row r="6" spans="1:10" s="303" customFormat="1" ht="25.15" customHeight="1">
      <c r="A6" s="752" t="s">
        <v>48</v>
      </c>
      <c r="B6" s="753"/>
      <c r="C6" s="139"/>
      <c r="D6" s="140">
        <v>13100</v>
      </c>
      <c r="E6" s="140">
        <f>C6*D6</f>
        <v>0</v>
      </c>
      <c r="F6" s="141"/>
      <c r="G6" s="163">
        <f t="shared" ref="G6:G9" si="0">C6*F6</f>
        <v>0</v>
      </c>
      <c r="H6" s="140">
        <f t="shared" ref="H6:H9" si="1">MIN(E6,G6)</f>
        <v>0</v>
      </c>
      <c r="I6" s="203"/>
      <c r="J6" s="299"/>
    </row>
    <row r="7" spans="1:10" s="303" customFormat="1" ht="25.15" customHeight="1">
      <c r="A7" s="752" t="s">
        <v>47</v>
      </c>
      <c r="B7" s="637"/>
      <c r="C7" s="754"/>
      <c r="D7" s="755"/>
      <c r="E7" s="756"/>
      <c r="F7" s="294"/>
      <c r="G7" s="163"/>
      <c r="H7" s="140">
        <f>G7</f>
        <v>0</v>
      </c>
      <c r="I7" s="203"/>
      <c r="J7" s="299"/>
    </row>
    <row r="8" spans="1:10" s="303" customFormat="1" ht="25.15" customHeight="1">
      <c r="A8" s="757" t="s">
        <v>42</v>
      </c>
      <c r="B8" s="316" t="s">
        <v>17</v>
      </c>
      <c r="C8" s="139"/>
      <c r="D8" s="140">
        <v>1500</v>
      </c>
      <c r="E8" s="140">
        <f>C8*D8</f>
        <v>0</v>
      </c>
      <c r="F8" s="141"/>
      <c r="G8" s="163">
        <f t="shared" si="0"/>
        <v>0</v>
      </c>
      <c r="H8" s="140">
        <f t="shared" si="1"/>
        <v>0</v>
      </c>
      <c r="I8" s="203"/>
      <c r="J8" s="299"/>
    </row>
    <row r="9" spans="1:10" s="303" customFormat="1" ht="25.15" customHeight="1">
      <c r="A9" s="758"/>
      <c r="B9" s="316" t="s">
        <v>18</v>
      </c>
      <c r="C9" s="139"/>
      <c r="D9" s="140">
        <v>4500</v>
      </c>
      <c r="E9" s="140">
        <f>C9*D9</f>
        <v>0</v>
      </c>
      <c r="F9" s="141"/>
      <c r="G9" s="163">
        <f t="shared" si="0"/>
        <v>0</v>
      </c>
      <c r="H9" s="140">
        <f t="shared" si="1"/>
        <v>0</v>
      </c>
      <c r="I9" s="203"/>
      <c r="J9" s="299"/>
    </row>
    <row r="10" spans="1:10" s="303" customFormat="1" ht="25.15" customHeight="1">
      <c r="A10" s="167"/>
      <c r="B10" s="167"/>
      <c r="C10" s="296"/>
      <c r="D10" s="168"/>
      <c r="F10" s="317" t="s">
        <v>131</v>
      </c>
      <c r="G10" s="202">
        <f>SUM(G6:G9)</f>
        <v>0</v>
      </c>
      <c r="H10" s="202">
        <f>SUM(H6:H9)</f>
        <v>0</v>
      </c>
      <c r="I10" s="179"/>
    </row>
    <row r="11" spans="1:10" ht="25.35" customHeight="1">
      <c r="A11" s="318" t="s">
        <v>216</v>
      </c>
      <c r="B11" s="169"/>
      <c r="C11" s="170"/>
      <c r="D11" s="171"/>
      <c r="E11" s="171"/>
      <c r="F11" s="171"/>
      <c r="G11" s="172"/>
      <c r="H11" s="173"/>
      <c r="I11" s="183"/>
    </row>
    <row r="12" spans="1:10" ht="25.15" customHeight="1">
      <c r="A12" s="777" t="s">
        <v>16</v>
      </c>
      <c r="B12" s="779"/>
      <c r="C12" s="632" t="s">
        <v>141</v>
      </c>
      <c r="D12" s="783"/>
      <c r="E12" s="783"/>
      <c r="F12" s="783"/>
      <c r="G12" s="633"/>
      <c r="H12" s="201" t="s">
        <v>165</v>
      </c>
      <c r="I12" s="631" t="s">
        <v>11</v>
      </c>
      <c r="J12" s="634" t="s">
        <v>169</v>
      </c>
    </row>
    <row r="13" spans="1:10" ht="25.15" customHeight="1">
      <c r="A13" s="780"/>
      <c r="B13" s="782"/>
      <c r="C13" s="788" t="s">
        <v>21</v>
      </c>
      <c r="D13" s="789"/>
      <c r="E13" s="789"/>
      <c r="F13" s="790"/>
      <c r="G13" s="216" t="s">
        <v>162</v>
      </c>
      <c r="H13" s="209"/>
      <c r="I13" s="631"/>
      <c r="J13" s="631"/>
    </row>
    <row r="14" spans="1:10" ht="25.15" customHeight="1">
      <c r="A14" s="119" t="s">
        <v>148</v>
      </c>
      <c r="B14" s="120"/>
      <c r="C14" s="765"/>
      <c r="D14" s="766"/>
      <c r="E14" s="766"/>
      <c r="F14" s="767"/>
      <c r="G14" s="203"/>
      <c r="H14" s="644"/>
      <c r="I14" s="210"/>
      <c r="J14" s="122"/>
    </row>
    <row r="15" spans="1:10" ht="25.15" customHeight="1">
      <c r="A15" s="119" t="s">
        <v>25</v>
      </c>
      <c r="B15" s="120"/>
      <c r="C15" s="765"/>
      <c r="D15" s="766"/>
      <c r="E15" s="766"/>
      <c r="F15" s="767"/>
      <c r="G15" s="203"/>
      <c r="H15" s="645"/>
      <c r="I15" s="210"/>
      <c r="J15" s="122"/>
    </row>
    <row r="16" spans="1:10" ht="25.15" customHeight="1">
      <c r="A16" s="119" t="s">
        <v>26</v>
      </c>
      <c r="B16" s="120"/>
      <c r="C16" s="765"/>
      <c r="D16" s="766"/>
      <c r="E16" s="766"/>
      <c r="F16" s="767"/>
      <c r="G16" s="203"/>
      <c r="H16" s="645"/>
      <c r="I16" s="210"/>
      <c r="J16" s="122"/>
    </row>
    <row r="17" spans="1:10" ht="25.15" customHeight="1">
      <c r="A17" s="123" t="s">
        <v>27</v>
      </c>
      <c r="B17" s="124" t="s">
        <v>28</v>
      </c>
      <c r="C17" s="765"/>
      <c r="D17" s="766"/>
      <c r="E17" s="766"/>
      <c r="F17" s="767"/>
      <c r="G17" s="203"/>
      <c r="H17" s="645"/>
      <c r="I17" s="210"/>
      <c r="J17" s="122"/>
    </row>
    <row r="18" spans="1:10" ht="25.15" customHeight="1">
      <c r="A18" s="126"/>
      <c r="B18" s="127" t="s">
        <v>29</v>
      </c>
      <c r="C18" s="765"/>
      <c r="D18" s="766"/>
      <c r="E18" s="766"/>
      <c r="F18" s="767"/>
      <c r="G18" s="203"/>
      <c r="H18" s="645"/>
      <c r="I18" s="210"/>
      <c r="J18" s="122"/>
    </row>
    <row r="19" spans="1:10" ht="25.15" customHeight="1">
      <c r="A19" s="126"/>
      <c r="B19" s="127" t="s">
        <v>30</v>
      </c>
      <c r="C19" s="765"/>
      <c r="D19" s="766"/>
      <c r="E19" s="766"/>
      <c r="F19" s="767"/>
      <c r="G19" s="203"/>
      <c r="H19" s="645"/>
      <c r="I19" s="210"/>
      <c r="J19" s="122"/>
    </row>
    <row r="20" spans="1:10" ht="25.15" customHeight="1">
      <c r="A20" s="126"/>
      <c r="B20" s="127" t="s">
        <v>31</v>
      </c>
      <c r="C20" s="765"/>
      <c r="D20" s="766"/>
      <c r="E20" s="766"/>
      <c r="F20" s="767"/>
      <c r="G20" s="203"/>
      <c r="H20" s="645"/>
      <c r="I20" s="210"/>
      <c r="J20" s="122"/>
    </row>
    <row r="21" spans="1:10" ht="25.15" customHeight="1">
      <c r="A21" s="126"/>
      <c r="B21" s="127" t="s">
        <v>32</v>
      </c>
      <c r="C21" s="765"/>
      <c r="D21" s="766"/>
      <c r="E21" s="766"/>
      <c r="F21" s="767"/>
      <c r="G21" s="203"/>
      <c r="H21" s="645"/>
      <c r="I21" s="210"/>
      <c r="J21" s="122"/>
    </row>
    <row r="22" spans="1:10" ht="25.15" customHeight="1">
      <c r="A22" s="128"/>
      <c r="B22" s="124" t="s">
        <v>33</v>
      </c>
      <c r="C22" s="765"/>
      <c r="D22" s="766"/>
      <c r="E22" s="766"/>
      <c r="F22" s="767"/>
      <c r="G22" s="203"/>
      <c r="H22" s="645"/>
      <c r="I22" s="210"/>
      <c r="J22" s="122"/>
    </row>
    <row r="23" spans="1:10" ht="25.15" customHeight="1">
      <c r="A23" s="123" t="s">
        <v>34</v>
      </c>
      <c r="B23" s="129" t="s">
        <v>35</v>
      </c>
      <c r="C23" s="765"/>
      <c r="D23" s="766"/>
      <c r="E23" s="766"/>
      <c r="F23" s="767"/>
      <c r="G23" s="203"/>
      <c r="H23" s="645"/>
      <c r="I23" s="210"/>
      <c r="J23" s="122"/>
    </row>
    <row r="24" spans="1:10" ht="25.15" customHeight="1">
      <c r="A24" s="126"/>
      <c r="B24" s="129" t="s">
        <v>36</v>
      </c>
      <c r="C24" s="765"/>
      <c r="D24" s="766"/>
      <c r="E24" s="766"/>
      <c r="F24" s="767"/>
      <c r="G24" s="203"/>
      <c r="H24" s="645"/>
      <c r="I24" s="210"/>
      <c r="J24" s="122"/>
    </row>
    <row r="25" spans="1:10" ht="25.15" customHeight="1">
      <c r="A25" s="128"/>
      <c r="B25" s="129" t="s">
        <v>37</v>
      </c>
      <c r="C25" s="765"/>
      <c r="D25" s="766"/>
      <c r="E25" s="766"/>
      <c r="F25" s="767"/>
      <c r="G25" s="203"/>
      <c r="H25" s="645"/>
      <c r="I25" s="210"/>
      <c r="J25" s="122"/>
    </row>
    <row r="26" spans="1:10" ht="25.15" customHeight="1">
      <c r="A26" s="119" t="s">
        <v>38</v>
      </c>
      <c r="B26" s="120"/>
      <c r="C26" s="765"/>
      <c r="D26" s="766"/>
      <c r="E26" s="766"/>
      <c r="F26" s="767"/>
      <c r="G26" s="203"/>
      <c r="H26" s="645"/>
      <c r="I26" s="210"/>
      <c r="J26" s="122"/>
    </row>
    <row r="27" spans="1:10" ht="25.15" customHeight="1">
      <c r="A27" s="119" t="s">
        <v>39</v>
      </c>
      <c r="B27" s="120"/>
      <c r="C27" s="765"/>
      <c r="D27" s="766"/>
      <c r="E27" s="766"/>
      <c r="F27" s="767"/>
      <c r="G27" s="203"/>
      <c r="H27" s="645"/>
      <c r="I27" s="220" t="s">
        <v>147</v>
      </c>
      <c r="J27" s="122"/>
    </row>
    <row r="28" spans="1:10" ht="25.15" customHeight="1">
      <c r="A28" s="119" t="s">
        <v>40</v>
      </c>
      <c r="B28" s="120"/>
      <c r="C28" s="765"/>
      <c r="D28" s="766"/>
      <c r="E28" s="766"/>
      <c r="F28" s="767"/>
      <c r="G28" s="203"/>
      <c r="H28" s="645"/>
      <c r="I28" s="210"/>
      <c r="J28" s="122"/>
    </row>
    <row r="29" spans="1:10" ht="25.15" customHeight="1">
      <c r="A29" s="119" t="s">
        <v>41</v>
      </c>
      <c r="B29" s="120"/>
      <c r="C29" s="765"/>
      <c r="D29" s="766"/>
      <c r="E29" s="766"/>
      <c r="F29" s="767"/>
      <c r="G29" s="203"/>
      <c r="H29" s="645"/>
      <c r="I29" s="210"/>
      <c r="J29" s="122"/>
    </row>
    <row r="30" spans="1:10" ht="25.15" customHeight="1">
      <c r="A30" s="119" t="s">
        <v>194</v>
      </c>
      <c r="B30" s="120"/>
      <c r="C30" s="765"/>
      <c r="D30" s="766"/>
      <c r="E30" s="766"/>
      <c r="F30" s="767"/>
      <c r="G30" s="203"/>
      <c r="H30" s="770"/>
      <c r="I30" s="211"/>
      <c r="J30" s="122"/>
    </row>
    <row r="31" spans="1:10" ht="25.15" customHeight="1">
      <c r="A31" s="165"/>
      <c r="B31" s="166"/>
      <c r="C31" s="178"/>
      <c r="E31" s="178"/>
      <c r="F31" s="138" t="s">
        <v>131</v>
      </c>
      <c r="G31" s="202">
        <f>SUM(G14:G30)</f>
        <v>0</v>
      </c>
      <c r="H31" s="202">
        <f>G31</f>
        <v>0</v>
      </c>
      <c r="I31" s="180"/>
    </row>
    <row r="32" spans="1:10" ht="16.149999999999999" customHeight="1">
      <c r="B32" s="156"/>
      <c r="C32" s="76"/>
      <c r="E32" s="76"/>
      <c r="F32" s="136"/>
      <c r="G32" s="188"/>
      <c r="H32" s="208"/>
      <c r="I32" s="181"/>
    </row>
    <row r="33" spans="1:11" ht="25.15" customHeight="1">
      <c r="B33" s="156"/>
      <c r="C33" s="76"/>
      <c r="E33" s="164"/>
      <c r="F33" s="75" t="s">
        <v>117</v>
      </c>
      <c r="G33" s="154">
        <f>G10+G31</f>
        <v>0</v>
      </c>
      <c r="H33" s="155">
        <f>H10+H31</f>
        <v>0</v>
      </c>
      <c r="I33" s="181"/>
    </row>
    <row r="34" spans="1:11" ht="21.6" customHeight="1">
      <c r="A34" s="116" t="s">
        <v>82</v>
      </c>
      <c r="B34" s="156"/>
      <c r="C34" s="76"/>
      <c r="D34" s="76"/>
      <c r="E34" s="74"/>
      <c r="F34" s="74"/>
      <c r="G34" s="174"/>
      <c r="H34" s="174"/>
      <c r="I34" s="181"/>
    </row>
    <row r="35" spans="1:11" s="303" customFormat="1" ht="9.9499999999999993" customHeight="1">
      <c r="A35" s="297"/>
      <c r="B35" s="297"/>
      <c r="C35" s="74"/>
    </row>
    <row r="36" spans="1:11" s="303" customFormat="1" ht="25.15" customHeight="1">
      <c r="A36" s="152" t="s">
        <v>211</v>
      </c>
      <c r="B36" s="152"/>
      <c r="J36" s="153"/>
    </row>
    <row r="37" spans="1:11" s="303" customFormat="1" ht="25.15" customHeight="1">
      <c r="A37" s="777" t="s">
        <v>16</v>
      </c>
      <c r="B37" s="778"/>
      <c r="C37" s="779"/>
      <c r="D37" s="632" t="s">
        <v>80</v>
      </c>
      <c r="E37" s="783"/>
      <c r="F37" s="783"/>
      <c r="G37" s="783"/>
      <c r="H37" s="633"/>
      <c r="I37" s="309" t="s">
        <v>163</v>
      </c>
      <c r="J37" s="784" t="s">
        <v>11</v>
      </c>
      <c r="K37" s="786" t="s">
        <v>169</v>
      </c>
    </row>
    <row r="38" spans="1:11" s="303" customFormat="1" ht="25.15" customHeight="1">
      <c r="A38" s="780"/>
      <c r="B38" s="781"/>
      <c r="C38" s="782"/>
      <c r="D38" s="788" t="s">
        <v>21</v>
      </c>
      <c r="E38" s="789"/>
      <c r="F38" s="789"/>
      <c r="G38" s="790"/>
      <c r="H38" s="311" t="s">
        <v>210</v>
      </c>
      <c r="I38" s="209"/>
      <c r="J38" s="785"/>
      <c r="K38" s="787"/>
    </row>
    <row r="39" spans="1:11" s="303" customFormat="1" ht="25.15" customHeight="1">
      <c r="A39" s="763" t="s">
        <v>148</v>
      </c>
      <c r="B39" s="764"/>
      <c r="C39" s="298"/>
      <c r="D39" s="765"/>
      <c r="E39" s="766"/>
      <c r="F39" s="766"/>
      <c r="G39" s="767"/>
      <c r="H39" s="203"/>
      <c r="I39" s="644"/>
      <c r="J39" s="203"/>
      <c r="K39" s="299"/>
    </row>
    <row r="40" spans="1:11" s="303" customFormat="1" ht="25.15" customHeight="1">
      <c r="A40" s="763" t="s">
        <v>25</v>
      </c>
      <c r="B40" s="764"/>
      <c r="C40" s="298"/>
      <c r="D40" s="765"/>
      <c r="E40" s="766"/>
      <c r="F40" s="766"/>
      <c r="G40" s="767"/>
      <c r="H40" s="203"/>
      <c r="I40" s="645"/>
      <c r="J40" s="203"/>
      <c r="K40" s="299"/>
    </row>
    <row r="41" spans="1:11" s="303" customFormat="1" ht="25.15" customHeight="1">
      <c r="A41" s="763" t="s">
        <v>26</v>
      </c>
      <c r="B41" s="764"/>
      <c r="C41" s="298"/>
      <c r="D41" s="765"/>
      <c r="E41" s="766"/>
      <c r="F41" s="766"/>
      <c r="G41" s="767"/>
      <c r="H41" s="203"/>
      <c r="I41" s="645"/>
      <c r="J41" s="203"/>
      <c r="K41" s="299"/>
    </row>
    <row r="42" spans="1:11" s="303" customFormat="1" ht="25.15" customHeight="1">
      <c r="A42" s="771" t="s">
        <v>27</v>
      </c>
      <c r="B42" s="772"/>
      <c r="C42" s="300" t="s">
        <v>28</v>
      </c>
      <c r="D42" s="765"/>
      <c r="E42" s="766"/>
      <c r="F42" s="766"/>
      <c r="G42" s="767"/>
      <c r="H42" s="203"/>
      <c r="I42" s="645"/>
      <c r="J42" s="203"/>
      <c r="K42" s="299"/>
    </row>
    <row r="43" spans="1:11" s="303" customFormat="1" ht="25.15" customHeight="1">
      <c r="A43" s="773"/>
      <c r="B43" s="774"/>
      <c r="C43" s="301" t="s">
        <v>29</v>
      </c>
      <c r="D43" s="765"/>
      <c r="E43" s="766"/>
      <c r="F43" s="766"/>
      <c r="G43" s="767"/>
      <c r="H43" s="203"/>
      <c r="I43" s="645"/>
      <c r="J43" s="203"/>
      <c r="K43" s="299"/>
    </row>
    <row r="44" spans="1:11" s="303" customFormat="1" ht="25.15" customHeight="1">
      <c r="A44" s="773"/>
      <c r="B44" s="774"/>
      <c r="C44" s="301" t="s">
        <v>30</v>
      </c>
      <c r="D44" s="765"/>
      <c r="E44" s="766"/>
      <c r="F44" s="766"/>
      <c r="G44" s="767"/>
      <c r="H44" s="203"/>
      <c r="I44" s="645"/>
      <c r="J44" s="203"/>
      <c r="K44" s="299"/>
    </row>
    <row r="45" spans="1:11" s="303" customFormat="1" ht="25.15" customHeight="1">
      <c r="A45" s="773"/>
      <c r="B45" s="774"/>
      <c r="C45" s="301" t="s">
        <v>31</v>
      </c>
      <c r="D45" s="765"/>
      <c r="E45" s="766"/>
      <c r="F45" s="766"/>
      <c r="G45" s="767"/>
      <c r="H45" s="203"/>
      <c r="I45" s="645"/>
      <c r="J45" s="203"/>
      <c r="K45" s="299"/>
    </row>
    <row r="46" spans="1:11" s="303" customFormat="1" ht="25.15" customHeight="1">
      <c r="A46" s="773"/>
      <c r="B46" s="774"/>
      <c r="C46" s="301" t="s">
        <v>32</v>
      </c>
      <c r="D46" s="765"/>
      <c r="E46" s="766"/>
      <c r="F46" s="766"/>
      <c r="G46" s="767"/>
      <c r="H46" s="203"/>
      <c r="I46" s="645"/>
      <c r="J46" s="203"/>
      <c r="K46" s="299"/>
    </row>
    <row r="47" spans="1:11" s="303" customFormat="1" ht="25.15" customHeight="1">
      <c r="A47" s="775"/>
      <c r="B47" s="776"/>
      <c r="C47" s="300" t="s">
        <v>33</v>
      </c>
      <c r="D47" s="765"/>
      <c r="E47" s="766"/>
      <c r="F47" s="766"/>
      <c r="G47" s="767"/>
      <c r="H47" s="203"/>
      <c r="I47" s="645"/>
      <c r="J47" s="203"/>
      <c r="K47" s="299"/>
    </row>
    <row r="48" spans="1:11" s="303" customFormat="1" ht="25.15" customHeight="1">
      <c r="A48" s="771" t="s">
        <v>34</v>
      </c>
      <c r="B48" s="772"/>
      <c r="C48" s="302" t="s">
        <v>35</v>
      </c>
      <c r="D48" s="765"/>
      <c r="E48" s="766"/>
      <c r="F48" s="766"/>
      <c r="G48" s="767"/>
      <c r="H48" s="203"/>
      <c r="I48" s="645"/>
      <c r="J48" s="203"/>
      <c r="K48" s="299"/>
    </row>
    <row r="49" spans="1:11" s="303" customFormat="1" ht="25.15" customHeight="1">
      <c r="A49" s="773"/>
      <c r="B49" s="774"/>
      <c r="C49" s="302" t="s">
        <v>36</v>
      </c>
      <c r="D49" s="765"/>
      <c r="E49" s="766"/>
      <c r="F49" s="766"/>
      <c r="G49" s="767"/>
      <c r="H49" s="203"/>
      <c r="I49" s="645"/>
      <c r="J49" s="203"/>
      <c r="K49" s="299"/>
    </row>
    <row r="50" spans="1:11" s="303" customFormat="1" ht="25.15" customHeight="1">
      <c r="A50" s="775"/>
      <c r="B50" s="776"/>
      <c r="C50" s="302" t="s">
        <v>37</v>
      </c>
      <c r="D50" s="765"/>
      <c r="E50" s="766"/>
      <c r="F50" s="766"/>
      <c r="G50" s="767"/>
      <c r="H50" s="203"/>
      <c r="I50" s="645"/>
      <c r="J50" s="203"/>
      <c r="K50" s="299"/>
    </row>
    <row r="51" spans="1:11" s="303" customFormat="1" ht="25.15" customHeight="1">
      <c r="A51" s="763" t="s">
        <v>38</v>
      </c>
      <c r="B51" s="764"/>
      <c r="C51" s="298"/>
      <c r="D51" s="765"/>
      <c r="E51" s="766"/>
      <c r="F51" s="766"/>
      <c r="G51" s="767"/>
      <c r="H51" s="203"/>
      <c r="I51" s="645"/>
      <c r="J51" s="203"/>
      <c r="K51" s="299"/>
    </row>
    <row r="52" spans="1:11" s="303" customFormat="1" ht="25.15" customHeight="1">
      <c r="A52" s="763" t="s">
        <v>39</v>
      </c>
      <c r="B52" s="764"/>
      <c r="C52" s="298"/>
      <c r="D52" s="765"/>
      <c r="E52" s="766"/>
      <c r="F52" s="766"/>
      <c r="G52" s="767"/>
      <c r="H52" s="203"/>
      <c r="I52" s="645"/>
      <c r="J52" s="203"/>
      <c r="K52" s="299"/>
    </row>
    <row r="53" spans="1:11" s="303" customFormat="1" ht="25.15" customHeight="1">
      <c r="A53" s="763" t="s">
        <v>40</v>
      </c>
      <c r="B53" s="764"/>
      <c r="C53" s="298"/>
      <c r="D53" s="765"/>
      <c r="E53" s="766"/>
      <c r="F53" s="766"/>
      <c r="G53" s="767"/>
      <c r="H53" s="203"/>
      <c r="I53" s="645"/>
      <c r="J53" s="203"/>
      <c r="K53" s="299"/>
    </row>
    <row r="54" spans="1:11" s="303" customFormat="1" ht="25.15" customHeight="1">
      <c r="A54" s="763" t="s">
        <v>41</v>
      </c>
      <c r="B54" s="764"/>
      <c r="C54" s="298"/>
      <c r="D54" s="765"/>
      <c r="E54" s="766"/>
      <c r="F54" s="766"/>
      <c r="G54" s="767"/>
      <c r="H54" s="203"/>
      <c r="I54" s="645"/>
      <c r="J54" s="203"/>
      <c r="K54" s="299"/>
    </row>
    <row r="55" spans="1:11" s="303" customFormat="1" ht="25.15" customHeight="1">
      <c r="A55" s="763"/>
      <c r="B55" s="764"/>
      <c r="C55" s="298"/>
      <c r="D55" s="765"/>
      <c r="E55" s="766"/>
      <c r="F55" s="766"/>
      <c r="G55" s="767"/>
      <c r="H55" s="203"/>
      <c r="I55" s="645"/>
      <c r="J55" s="203"/>
      <c r="K55" s="299"/>
    </row>
    <row r="56" spans="1:11" s="303" customFormat="1" ht="25.15" customHeight="1">
      <c r="A56" s="763"/>
      <c r="B56" s="764"/>
      <c r="C56" s="298"/>
      <c r="D56" s="765"/>
      <c r="E56" s="766"/>
      <c r="F56" s="766"/>
      <c r="G56" s="767"/>
      <c r="H56" s="203"/>
      <c r="I56" s="770"/>
      <c r="J56" s="203"/>
      <c r="K56" s="299"/>
    </row>
    <row r="57" spans="1:11" s="303" customFormat="1" ht="25.15" customHeight="1">
      <c r="B57" s="296"/>
      <c r="C57" s="166"/>
      <c r="D57" s="178"/>
      <c r="E57" s="178"/>
      <c r="G57" s="312" t="s">
        <v>116</v>
      </c>
      <c r="H57" s="202">
        <f>SUM(H39:H56)</f>
        <v>0</v>
      </c>
      <c r="I57" s="202">
        <f>H57</f>
        <v>0</v>
      </c>
      <c r="J57" s="174"/>
    </row>
    <row r="58" spans="1:11" s="303" customFormat="1" ht="25.15" customHeight="1" thickBot="1">
      <c r="B58" s="74"/>
      <c r="D58" s="156"/>
      <c r="E58" s="156"/>
      <c r="F58" s="156"/>
      <c r="G58" s="156"/>
      <c r="H58" s="156"/>
    </row>
    <row r="59" spans="1:11" s="303" customFormat="1" ht="25.15" customHeight="1" thickBot="1">
      <c r="B59" s="74"/>
      <c r="E59" s="768" t="s">
        <v>152</v>
      </c>
      <c r="F59" s="769"/>
      <c r="G59" s="310" t="s">
        <v>214</v>
      </c>
      <c r="H59" s="99">
        <f>G33+H57</f>
        <v>0</v>
      </c>
      <c r="I59" s="182"/>
      <c r="J59" s="174"/>
    </row>
    <row r="60" spans="1:11" s="303" customFormat="1" ht="25.15" customHeight="1" thickBot="1">
      <c r="B60" s="74"/>
      <c r="E60" s="768" t="s">
        <v>130</v>
      </c>
      <c r="F60" s="769"/>
      <c r="G60" s="310" t="s">
        <v>214</v>
      </c>
      <c r="H60" s="175"/>
      <c r="I60" s="99">
        <f>H33+I57</f>
        <v>0</v>
      </c>
      <c r="J60" s="174"/>
    </row>
  </sheetData>
  <mergeCells count="70">
    <mergeCell ref="A12:B13"/>
    <mergeCell ref="I12:I13"/>
    <mergeCell ref="H14:H30"/>
    <mergeCell ref="C12:G12"/>
    <mergeCell ref="C13:F13"/>
    <mergeCell ref="C14:F14"/>
    <mergeCell ref="C15:F15"/>
    <mergeCell ref="C16:F16"/>
    <mergeCell ref="C24:F24"/>
    <mergeCell ref="C25:F25"/>
    <mergeCell ref="C26:F26"/>
    <mergeCell ref="C19:F19"/>
    <mergeCell ref="C20:F20"/>
    <mergeCell ref="C21:F21"/>
    <mergeCell ref="C22:F22"/>
    <mergeCell ref="C23:F23"/>
    <mergeCell ref="J12:J13"/>
    <mergeCell ref="C29:F29"/>
    <mergeCell ref="C30:F30"/>
    <mergeCell ref="C27:F27"/>
    <mergeCell ref="C28:F28"/>
    <mergeCell ref="C17:F17"/>
    <mergeCell ref="C18:F18"/>
    <mergeCell ref="A37:C38"/>
    <mergeCell ref="D37:H37"/>
    <mergeCell ref="J37:J38"/>
    <mergeCell ref="K37:K38"/>
    <mergeCell ref="D38:G38"/>
    <mergeCell ref="A39:B39"/>
    <mergeCell ref="D39:G39"/>
    <mergeCell ref="I39:I56"/>
    <mergeCell ref="A40:B40"/>
    <mergeCell ref="D40:G40"/>
    <mergeCell ref="A41:B41"/>
    <mergeCell ref="D41:G41"/>
    <mergeCell ref="A42:B47"/>
    <mergeCell ref="D42:G42"/>
    <mergeCell ref="D43:G43"/>
    <mergeCell ref="D44:G44"/>
    <mergeCell ref="D45:G45"/>
    <mergeCell ref="D46:G46"/>
    <mergeCell ref="D47:G47"/>
    <mergeCell ref="A48:B50"/>
    <mergeCell ref="D48:G48"/>
    <mergeCell ref="D49:G49"/>
    <mergeCell ref="D50:G50"/>
    <mergeCell ref="A51:B51"/>
    <mergeCell ref="D51:G51"/>
    <mergeCell ref="A52:B52"/>
    <mergeCell ref="D52:G52"/>
    <mergeCell ref="A56:B56"/>
    <mergeCell ref="D56:G56"/>
    <mergeCell ref="E59:F59"/>
    <mergeCell ref="E60:F60"/>
    <mergeCell ref="A53:B53"/>
    <mergeCell ref="D53:G53"/>
    <mergeCell ref="A54:B54"/>
    <mergeCell ref="D54:G54"/>
    <mergeCell ref="A55:B55"/>
    <mergeCell ref="D55:G55"/>
    <mergeCell ref="J4:J5"/>
    <mergeCell ref="A6:B6"/>
    <mergeCell ref="A7:B7"/>
    <mergeCell ref="C7:E7"/>
    <mergeCell ref="A8:A9"/>
    <mergeCell ref="A4:B5"/>
    <mergeCell ref="C4:C5"/>
    <mergeCell ref="D4:E4"/>
    <mergeCell ref="F4:G4"/>
    <mergeCell ref="I4:I5"/>
  </mergeCells>
  <phoneticPr fontId="2"/>
  <printOptions horizontalCentered="1"/>
  <pageMargins left="0.59055118110236227" right="0.59055118110236227" top="0.78740157480314965" bottom="0.78740157480314965" header="0.31496062992125984" footer="0.31496062992125984"/>
  <pageSetup paperSize="9" scale="58" fitToHeight="0" orientation="landscape" r:id="rId1"/>
  <rowBreaks count="1" manualBreakCount="1">
    <brk id="33" max="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15"/>
  <sheetViews>
    <sheetView showZeros="0" view="pageBreakPreview" zoomScale="70" zoomScaleNormal="100" zoomScaleSheetLayoutView="70" workbookViewId="0">
      <selection activeCell="G24" sqref="G24:I24"/>
    </sheetView>
  </sheetViews>
  <sheetFormatPr defaultColWidth="9" defaultRowHeight="24.75" customHeight="1"/>
  <cols>
    <col min="1" max="1" width="48.75" style="116" customWidth="1"/>
    <col min="2" max="2" width="35.75" style="116" customWidth="1"/>
    <col min="3" max="3" width="16.75" style="116" customWidth="1"/>
    <col min="4" max="5" width="19.25" style="116" customWidth="1"/>
    <col min="6" max="6" width="34.875" style="116" customWidth="1"/>
    <col min="7" max="7" width="17.25" style="116" customWidth="1"/>
    <col min="8" max="16384" width="9" style="116"/>
  </cols>
  <sheetData>
    <row r="1" spans="1:7" ht="24.75" customHeight="1">
      <c r="A1" s="116" t="s">
        <v>107</v>
      </c>
    </row>
    <row r="2" spans="1:7" ht="24.75" customHeight="1">
      <c r="A2" s="116" t="s">
        <v>219</v>
      </c>
    </row>
    <row r="3" spans="1:7" ht="24.75" customHeight="1">
      <c r="A3" s="793" t="s">
        <v>1</v>
      </c>
      <c r="B3" s="640" t="s">
        <v>80</v>
      </c>
      <c r="C3" s="640"/>
      <c r="D3" s="640"/>
      <c r="E3" s="640"/>
      <c r="F3" s="640" t="s">
        <v>11</v>
      </c>
      <c r="G3" s="634" t="s">
        <v>169</v>
      </c>
    </row>
    <row r="4" spans="1:7" ht="24.75" customHeight="1">
      <c r="A4" s="794"/>
      <c r="B4" s="88" t="s">
        <v>4</v>
      </c>
      <c r="C4" s="88" t="s">
        <v>0</v>
      </c>
      <c r="D4" s="88" t="s">
        <v>166</v>
      </c>
      <c r="E4" s="88" t="s">
        <v>161</v>
      </c>
      <c r="F4" s="640"/>
      <c r="G4" s="631"/>
    </row>
    <row r="5" spans="1:7" ht="31.15" customHeight="1">
      <c r="A5" s="217" t="s">
        <v>14</v>
      </c>
      <c r="B5" s="11"/>
      <c r="C5" s="12"/>
      <c r="D5" s="12"/>
      <c r="E5" s="10">
        <f t="shared" ref="E5:E14" si="0">C5*D5</f>
        <v>0</v>
      </c>
      <c r="F5" s="71"/>
      <c r="G5" s="122"/>
    </row>
    <row r="6" spans="1:7" ht="31.15" customHeight="1">
      <c r="A6" s="217" t="s">
        <v>49</v>
      </c>
      <c r="B6" s="11"/>
      <c r="C6" s="12"/>
      <c r="D6" s="203"/>
      <c r="E6" s="10">
        <f t="shared" si="0"/>
        <v>0</v>
      </c>
      <c r="F6" s="71"/>
      <c r="G6" s="122"/>
    </row>
    <row r="7" spans="1:7" ht="31.15" customHeight="1">
      <c r="A7" s="217" t="s">
        <v>15</v>
      </c>
      <c r="B7" s="46"/>
      <c r="C7" s="66"/>
      <c r="D7" s="67"/>
      <c r="E7" s="10">
        <f t="shared" si="0"/>
        <v>0</v>
      </c>
      <c r="F7" s="71"/>
      <c r="G7" s="122"/>
    </row>
    <row r="8" spans="1:7" ht="31.15" customHeight="1">
      <c r="A8" s="217" t="s">
        <v>187</v>
      </c>
      <c r="B8" s="72"/>
      <c r="C8" s="66"/>
      <c r="D8" s="66"/>
      <c r="E8" s="10">
        <f t="shared" si="0"/>
        <v>0</v>
      </c>
      <c r="F8" s="71"/>
      <c r="G8" s="122"/>
    </row>
    <row r="9" spans="1:7" ht="31.15" customHeight="1">
      <c r="A9" s="217"/>
      <c r="B9" s="46"/>
      <c r="C9" s="66"/>
      <c r="D9" s="66"/>
      <c r="E9" s="10">
        <f t="shared" si="0"/>
        <v>0</v>
      </c>
      <c r="F9" s="71"/>
      <c r="G9" s="122"/>
    </row>
    <row r="10" spans="1:7" ht="31.15" customHeight="1">
      <c r="A10" s="217"/>
      <c r="B10" s="11"/>
      <c r="C10" s="66"/>
      <c r="D10" s="12"/>
      <c r="E10" s="10">
        <f t="shared" si="0"/>
        <v>0</v>
      </c>
      <c r="F10" s="71"/>
      <c r="G10" s="122"/>
    </row>
    <row r="11" spans="1:7" ht="31.15" customHeight="1">
      <c r="A11" s="217"/>
      <c r="B11" s="11"/>
      <c r="C11" s="66"/>
      <c r="D11" s="12"/>
      <c r="E11" s="10">
        <f t="shared" si="0"/>
        <v>0</v>
      </c>
      <c r="F11" s="71"/>
      <c r="G11" s="122"/>
    </row>
    <row r="12" spans="1:7" ht="31.15" customHeight="1">
      <c r="A12" s="217"/>
      <c r="B12" s="11"/>
      <c r="C12" s="66"/>
      <c r="D12" s="12"/>
      <c r="E12" s="10">
        <f t="shared" si="0"/>
        <v>0</v>
      </c>
      <c r="F12" s="71"/>
      <c r="G12" s="122"/>
    </row>
    <row r="13" spans="1:7" ht="31.15" customHeight="1">
      <c r="A13" s="217"/>
      <c r="B13" s="11"/>
      <c r="C13" s="66"/>
      <c r="D13" s="12"/>
      <c r="E13" s="10">
        <f t="shared" si="0"/>
        <v>0</v>
      </c>
      <c r="F13" s="71"/>
      <c r="G13" s="122"/>
    </row>
    <row r="14" spans="1:7" ht="31.15" customHeight="1" thickBot="1">
      <c r="A14" s="217"/>
      <c r="B14" s="11"/>
      <c r="C14" s="66"/>
      <c r="D14" s="12"/>
      <c r="E14" s="10">
        <f t="shared" si="0"/>
        <v>0</v>
      </c>
      <c r="F14" s="71"/>
      <c r="G14" s="122"/>
    </row>
    <row r="15" spans="1:7" ht="31.15" customHeight="1" thickBot="1">
      <c r="C15" s="791" t="s">
        <v>151</v>
      </c>
      <c r="D15" s="792"/>
      <c r="E15" s="97">
        <f>SUM(E5:E14)</f>
        <v>0</v>
      </c>
      <c r="F15" s="162"/>
    </row>
  </sheetData>
  <mergeCells count="5">
    <mergeCell ref="B3:E3"/>
    <mergeCell ref="F3:F4"/>
    <mergeCell ref="C15:D15"/>
    <mergeCell ref="A3:A4"/>
    <mergeCell ref="G3:G4"/>
  </mergeCells>
  <phoneticPr fontId="2"/>
  <printOptions horizontalCentered="1"/>
  <pageMargins left="0.59055118110236227" right="0.59055118110236227" top="0.78740157480314965" bottom="0.78740157480314965" header="0.31496062992125984" footer="0.31496062992125984"/>
  <pageSetup paperSize="9" scale="64"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26"/>
  <sheetViews>
    <sheetView showZeros="0" view="pageBreakPreview" zoomScale="60" zoomScaleNormal="80" workbookViewId="0">
      <selection activeCell="G24" sqref="G24:I24"/>
    </sheetView>
  </sheetViews>
  <sheetFormatPr defaultColWidth="8.875" defaultRowHeight="28.9" customHeight="1"/>
  <cols>
    <col min="1" max="1" width="25.75" style="117" customWidth="1"/>
    <col min="2" max="2" width="18.75" style="117" customWidth="1"/>
    <col min="3" max="3" width="46.5" style="117" customWidth="1"/>
    <col min="4" max="4" width="20.125" style="117" customWidth="1"/>
    <col min="5" max="5" width="42.125" style="117" customWidth="1"/>
    <col min="6" max="6" width="14.625" style="117" customWidth="1"/>
    <col min="7" max="16384" width="8.875" style="117"/>
  </cols>
  <sheetData>
    <row r="1" spans="1:6" ht="28.9" customHeight="1">
      <c r="A1" s="116" t="s">
        <v>108</v>
      </c>
    </row>
    <row r="2" spans="1:6" ht="28.9" customHeight="1">
      <c r="A2" s="117" t="s">
        <v>220</v>
      </c>
    </row>
    <row r="3" spans="1:6" ht="28.9" customHeight="1">
      <c r="A3" s="631" t="s">
        <v>16</v>
      </c>
      <c r="B3" s="631"/>
      <c r="C3" s="632" t="s">
        <v>80</v>
      </c>
      <c r="D3" s="633"/>
      <c r="E3" s="631" t="s">
        <v>11</v>
      </c>
      <c r="F3" s="634" t="s">
        <v>169</v>
      </c>
    </row>
    <row r="4" spans="1:6" ht="28.9" customHeight="1">
      <c r="A4" s="631"/>
      <c r="B4" s="631"/>
      <c r="C4" s="214" t="s">
        <v>21</v>
      </c>
      <c r="D4" s="88" t="s">
        <v>161</v>
      </c>
      <c r="E4" s="631"/>
      <c r="F4" s="631"/>
    </row>
    <row r="5" spans="1:6" ht="28.9" customHeight="1">
      <c r="A5" s="119" t="s">
        <v>148</v>
      </c>
      <c r="B5" s="120"/>
      <c r="C5" s="219"/>
      <c r="D5" s="225"/>
      <c r="E5" s="158"/>
      <c r="F5" s="122"/>
    </row>
    <row r="6" spans="1:6" ht="28.9" customHeight="1">
      <c r="A6" s="119" t="s">
        <v>195</v>
      </c>
      <c r="B6" s="120"/>
      <c r="C6" s="219"/>
      <c r="D6" s="225"/>
      <c r="E6" s="269"/>
      <c r="F6" s="122"/>
    </row>
    <row r="7" spans="1:6" ht="28.9" customHeight="1">
      <c r="A7" s="119" t="s">
        <v>196</v>
      </c>
      <c r="B7" s="120"/>
      <c r="C7" s="219"/>
      <c r="D7" s="225"/>
      <c r="E7" s="269"/>
      <c r="F7" s="122"/>
    </row>
    <row r="8" spans="1:6" ht="28.9" customHeight="1">
      <c r="A8" s="119" t="s">
        <v>25</v>
      </c>
      <c r="B8" s="120"/>
      <c r="C8" s="219"/>
      <c r="D8" s="225"/>
      <c r="E8" s="158"/>
      <c r="F8" s="122"/>
    </row>
    <row r="9" spans="1:6" ht="28.9" customHeight="1">
      <c r="A9" s="119" t="s">
        <v>26</v>
      </c>
      <c r="B9" s="120"/>
      <c r="C9" s="219"/>
      <c r="D9" s="225"/>
      <c r="E9" s="158"/>
      <c r="F9" s="122"/>
    </row>
    <row r="10" spans="1:6" ht="28.9" customHeight="1">
      <c r="A10" s="123" t="s">
        <v>27</v>
      </c>
      <c r="B10" s="124" t="s">
        <v>28</v>
      </c>
      <c r="C10" s="219"/>
      <c r="D10" s="225"/>
      <c r="E10" s="158"/>
      <c r="F10" s="122"/>
    </row>
    <row r="11" spans="1:6" ht="28.9" customHeight="1">
      <c r="A11" s="126"/>
      <c r="B11" s="127" t="s">
        <v>29</v>
      </c>
      <c r="C11" s="219"/>
      <c r="D11" s="225"/>
      <c r="E11" s="158"/>
      <c r="F11" s="122"/>
    </row>
    <row r="12" spans="1:6" ht="28.9" customHeight="1">
      <c r="A12" s="126"/>
      <c r="B12" s="127" t="s">
        <v>30</v>
      </c>
      <c r="C12" s="219"/>
      <c r="D12" s="225"/>
      <c r="E12" s="158"/>
      <c r="F12" s="122"/>
    </row>
    <row r="13" spans="1:6" ht="28.9" customHeight="1">
      <c r="A13" s="126"/>
      <c r="B13" s="127" t="s">
        <v>31</v>
      </c>
      <c r="C13" s="219"/>
      <c r="D13" s="225"/>
      <c r="E13" s="158"/>
      <c r="F13" s="122"/>
    </row>
    <row r="14" spans="1:6" ht="28.9" customHeight="1">
      <c r="A14" s="126"/>
      <c r="B14" s="127" t="s">
        <v>32</v>
      </c>
      <c r="C14" s="219"/>
      <c r="D14" s="225"/>
      <c r="E14" s="158"/>
      <c r="F14" s="122"/>
    </row>
    <row r="15" spans="1:6" ht="28.9" customHeight="1">
      <c r="A15" s="128"/>
      <c r="B15" s="124" t="s">
        <v>33</v>
      </c>
      <c r="C15" s="219"/>
      <c r="D15" s="225"/>
      <c r="E15" s="158"/>
      <c r="F15" s="122"/>
    </row>
    <row r="16" spans="1:6" ht="28.9" customHeight="1">
      <c r="A16" s="123" t="s">
        <v>34</v>
      </c>
      <c r="B16" s="129" t="s">
        <v>35</v>
      </c>
      <c r="C16" s="219"/>
      <c r="D16" s="225"/>
      <c r="E16" s="158"/>
      <c r="F16" s="122"/>
    </row>
    <row r="17" spans="1:6" ht="28.9" customHeight="1">
      <c r="A17" s="126"/>
      <c r="B17" s="129" t="s">
        <v>36</v>
      </c>
      <c r="C17" s="219"/>
      <c r="D17" s="225"/>
      <c r="E17" s="158"/>
      <c r="F17" s="122"/>
    </row>
    <row r="18" spans="1:6" ht="28.9" customHeight="1">
      <c r="A18" s="128"/>
      <c r="B18" s="129" t="s">
        <v>37</v>
      </c>
      <c r="C18" s="219"/>
      <c r="D18" s="225"/>
      <c r="E18" s="158"/>
      <c r="F18" s="122"/>
    </row>
    <row r="19" spans="1:6" ht="28.9" customHeight="1">
      <c r="A19" s="119" t="s">
        <v>38</v>
      </c>
      <c r="B19" s="120"/>
      <c r="C19" s="219"/>
      <c r="D19" s="225"/>
      <c r="E19" s="158"/>
      <c r="F19" s="122"/>
    </row>
    <row r="20" spans="1:6" ht="28.9" customHeight="1">
      <c r="A20" s="119" t="s">
        <v>39</v>
      </c>
      <c r="B20" s="120"/>
      <c r="C20" s="219"/>
      <c r="D20" s="225"/>
      <c r="E20" s="158"/>
      <c r="F20" s="122"/>
    </row>
    <row r="21" spans="1:6" ht="28.9" customHeight="1">
      <c r="A21" s="119" t="s">
        <v>40</v>
      </c>
      <c r="B21" s="120"/>
      <c r="C21" s="219"/>
      <c r="D21" s="225"/>
      <c r="E21" s="158"/>
      <c r="F21" s="122"/>
    </row>
    <row r="22" spans="1:6" ht="28.9" customHeight="1">
      <c r="A22" s="119" t="s">
        <v>41</v>
      </c>
      <c r="B22" s="120"/>
      <c r="C22" s="219"/>
      <c r="D22" s="225"/>
      <c r="E22" s="158"/>
      <c r="F22" s="122"/>
    </row>
    <row r="23" spans="1:6" ht="28.9" customHeight="1">
      <c r="A23" s="119"/>
      <c r="B23" s="120"/>
      <c r="C23" s="219"/>
      <c r="D23" s="12"/>
      <c r="E23" s="158"/>
      <c r="F23" s="122"/>
    </row>
    <row r="24" spans="1:6" ht="28.9" customHeight="1">
      <c r="A24" s="119"/>
      <c r="B24" s="159"/>
      <c r="C24" s="219"/>
      <c r="D24" s="12"/>
      <c r="E24" s="141"/>
      <c r="F24" s="122"/>
    </row>
    <row r="25" spans="1:6" ht="28.9" customHeight="1" thickBot="1">
      <c r="A25" s="119"/>
      <c r="B25" s="120"/>
      <c r="C25" s="219"/>
      <c r="D25" s="157"/>
      <c r="E25" s="141"/>
      <c r="F25" s="122"/>
    </row>
    <row r="26" spans="1:6" ht="28.9" customHeight="1" thickBot="1">
      <c r="C26" s="218" t="s">
        <v>151</v>
      </c>
      <c r="D26" s="160">
        <f>SUM(D5:D25)</f>
        <v>0</v>
      </c>
      <c r="E26" s="161"/>
    </row>
  </sheetData>
  <mergeCells count="4">
    <mergeCell ref="A3:B4"/>
    <mergeCell ref="C3:D3"/>
    <mergeCell ref="E3:E4"/>
    <mergeCell ref="F3:F4"/>
  </mergeCells>
  <phoneticPr fontId="2"/>
  <printOptions horizontalCentered="1"/>
  <pageMargins left="0.59055118110236227" right="0.59055118110236227" top="0.78740157480314965" bottom="0.78740157480314965" header="0.31496062992125984" footer="0.31496062992125984"/>
  <pageSetup paperSize="9" scale="6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10"/>
  <sheetViews>
    <sheetView showZeros="0" view="pageBreakPreview" zoomScale="60" zoomScaleNormal="100" workbookViewId="0">
      <selection activeCell="G24" sqref="G24:I24"/>
    </sheetView>
  </sheetViews>
  <sheetFormatPr defaultColWidth="9" defaultRowHeight="31.15" customHeight="1"/>
  <cols>
    <col min="1" max="2" width="17.625" style="135" customWidth="1"/>
    <col min="3" max="9" width="17.375" style="135" customWidth="1"/>
    <col min="10" max="10" width="35.25" style="135" customWidth="1"/>
    <col min="11" max="16384" width="9" style="135"/>
  </cols>
  <sheetData>
    <row r="1" spans="1:11" ht="31.15" customHeight="1">
      <c r="A1" s="116" t="s">
        <v>110</v>
      </c>
      <c r="B1" s="116"/>
    </row>
    <row r="2" spans="1:11" ht="31.15" customHeight="1">
      <c r="A2" s="152" t="s">
        <v>221</v>
      </c>
      <c r="B2" s="152"/>
    </row>
    <row r="3" spans="1:11" ht="31.15" customHeight="1">
      <c r="A3" s="777" t="s">
        <v>43</v>
      </c>
      <c r="B3" s="778"/>
      <c r="C3" s="759" t="s">
        <v>44</v>
      </c>
      <c r="D3" s="759" t="s">
        <v>45</v>
      </c>
      <c r="E3" s="798" t="s">
        <v>2</v>
      </c>
      <c r="F3" s="799"/>
      <c r="G3" s="759" t="s">
        <v>109</v>
      </c>
      <c r="H3" s="759"/>
      <c r="I3" s="204" t="s">
        <v>163</v>
      </c>
      <c r="J3" s="759" t="s">
        <v>11</v>
      </c>
      <c r="K3" s="634" t="s">
        <v>169</v>
      </c>
    </row>
    <row r="4" spans="1:11" ht="31.15" customHeight="1">
      <c r="A4" s="780"/>
      <c r="B4" s="781"/>
      <c r="C4" s="759"/>
      <c r="D4" s="759"/>
      <c r="E4" s="236" t="s">
        <v>166</v>
      </c>
      <c r="F4" s="137" t="s">
        <v>160</v>
      </c>
      <c r="G4" s="215" t="s">
        <v>166</v>
      </c>
      <c r="H4" s="205" t="s">
        <v>161</v>
      </c>
      <c r="I4" s="205" t="s">
        <v>150</v>
      </c>
      <c r="J4" s="759"/>
      <c r="K4" s="631"/>
    </row>
    <row r="5" spans="1:11" ht="31.15" customHeight="1">
      <c r="A5" s="797" t="s">
        <v>22</v>
      </c>
      <c r="B5" s="796"/>
      <c r="C5" s="11"/>
      <c r="D5" s="139"/>
      <c r="E5" s="64">
        <v>7550</v>
      </c>
      <c r="F5" s="64">
        <f t="shared" ref="F5:F8" si="0">C5*D5*E5</f>
        <v>0</v>
      </c>
      <c r="G5" s="12"/>
      <c r="H5" s="64">
        <f t="shared" ref="H5:H8" si="1">C5*D5*G5</f>
        <v>0</v>
      </c>
      <c r="I5" s="64">
        <f t="shared" ref="I5:I8" si="2">MIN(F5,H5)</f>
        <v>0</v>
      </c>
      <c r="J5" s="11"/>
      <c r="K5" s="122"/>
    </row>
    <row r="6" spans="1:11" ht="31.15" customHeight="1">
      <c r="A6" s="797" t="s">
        <v>46</v>
      </c>
      <c r="B6" s="796"/>
      <c r="C6" s="11"/>
      <c r="D6" s="139"/>
      <c r="E6" s="64">
        <v>2760</v>
      </c>
      <c r="F6" s="64">
        <f t="shared" si="0"/>
        <v>0</v>
      </c>
      <c r="G6" s="157"/>
      <c r="H6" s="64">
        <f t="shared" si="1"/>
        <v>0</v>
      </c>
      <c r="I6" s="64">
        <f t="shared" si="2"/>
        <v>0</v>
      </c>
      <c r="J6" s="11"/>
      <c r="K6" s="122"/>
    </row>
    <row r="7" spans="1:11" ht="31.15" customHeight="1">
      <c r="A7" s="795" t="s">
        <v>190</v>
      </c>
      <c r="B7" s="796"/>
      <c r="C7" s="11"/>
      <c r="D7" s="139"/>
      <c r="E7" s="64">
        <v>15100</v>
      </c>
      <c r="F7" s="64">
        <f t="shared" si="0"/>
        <v>0</v>
      </c>
      <c r="G7" s="157"/>
      <c r="H7" s="64">
        <f t="shared" si="1"/>
        <v>0</v>
      </c>
      <c r="I7" s="64">
        <f t="shared" si="2"/>
        <v>0</v>
      </c>
      <c r="J7" s="11"/>
      <c r="K7" s="122"/>
    </row>
    <row r="8" spans="1:11" s="303" customFormat="1" ht="51.6" customHeight="1" thickBot="1">
      <c r="A8" s="795" t="s">
        <v>197</v>
      </c>
      <c r="B8" s="800"/>
      <c r="C8" s="11"/>
      <c r="D8" s="139"/>
      <c r="E8" s="64">
        <v>8280</v>
      </c>
      <c r="F8" s="64">
        <f t="shared" si="0"/>
        <v>0</v>
      </c>
      <c r="G8" s="157"/>
      <c r="H8" s="64">
        <f t="shared" si="1"/>
        <v>0</v>
      </c>
      <c r="I8" s="64">
        <f t="shared" si="2"/>
        <v>0</v>
      </c>
      <c r="J8" s="11"/>
      <c r="K8" s="299"/>
    </row>
    <row r="9" spans="1:11" ht="31.15" customHeight="1" thickBot="1">
      <c r="A9" s="74"/>
      <c r="B9" s="74"/>
      <c r="C9" s="74"/>
      <c r="F9" s="635" t="s">
        <v>152</v>
      </c>
      <c r="G9" s="636"/>
      <c r="H9" s="96">
        <f>SUM(H5:H8)</f>
        <v>0</v>
      </c>
      <c r="I9" s="176"/>
      <c r="J9" s="104"/>
    </row>
    <row r="10" spans="1:11" ht="31.15" customHeight="1" thickBot="1">
      <c r="F10" s="635" t="s">
        <v>130</v>
      </c>
      <c r="G10" s="637"/>
      <c r="H10" s="133"/>
      <c r="I10" s="95">
        <f>SUM(I5:I8)</f>
        <v>0</v>
      </c>
      <c r="J10" s="62"/>
    </row>
  </sheetData>
  <mergeCells count="13">
    <mergeCell ref="K3:K4"/>
    <mergeCell ref="F10:G10"/>
    <mergeCell ref="F9:G9"/>
    <mergeCell ref="J3:J4"/>
    <mergeCell ref="A7:B7"/>
    <mergeCell ref="A6:B6"/>
    <mergeCell ref="A5:B5"/>
    <mergeCell ref="A3:B4"/>
    <mergeCell ref="E3:F3"/>
    <mergeCell ref="G3:H3"/>
    <mergeCell ref="D3:D4"/>
    <mergeCell ref="C3:C4"/>
    <mergeCell ref="A8:B8"/>
  </mergeCells>
  <phoneticPr fontId="2"/>
  <printOptions horizontalCentered="1"/>
  <pageMargins left="0.59055118110236227" right="0.59055118110236227" top="0.78740157480314965" bottom="0.78740157480314965"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0"/>
  <sheetViews>
    <sheetView view="pageBreakPreview" zoomScaleNormal="100" zoomScaleSheetLayoutView="100" workbookViewId="0">
      <selection activeCell="S14" sqref="S6:AE15"/>
    </sheetView>
  </sheetViews>
  <sheetFormatPr defaultRowHeight="14.25"/>
  <cols>
    <col min="1" max="48" width="2.625" customWidth="1"/>
  </cols>
  <sheetData>
    <row r="1" spans="1:31" ht="20.100000000000001" customHeight="1">
      <c r="A1" s="569" t="s">
        <v>339</v>
      </c>
      <c r="B1" s="570"/>
      <c r="C1" s="570"/>
      <c r="D1" s="570"/>
      <c r="E1" s="570"/>
      <c r="F1" s="570"/>
      <c r="G1" s="570"/>
      <c r="H1" s="570"/>
      <c r="I1" s="570"/>
      <c r="J1" s="570"/>
      <c r="K1" s="570"/>
      <c r="L1" s="570"/>
      <c r="M1" s="570"/>
      <c r="N1" s="570"/>
      <c r="O1" s="570"/>
      <c r="P1" s="570"/>
      <c r="Q1" s="570"/>
      <c r="R1" s="570"/>
      <c r="S1" s="373"/>
      <c r="T1" s="373"/>
      <c r="U1" s="373"/>
      <c r="V1" s="373"/>
      <c r="W1" s="373"/>
      <c r="X1" s="373"/>
      <c r="Y1" s="373"/>
      <c r="Z1" s="373"/>
      <c r="AA1" s="373"/>
      <c r="AB1" s="373"/>
      <c r="AC1" s="373"/>
      <c r="AD1" s="373"/>
      <c r="AE1" s="373"/>
    </row>
    <row r="2" spans="1:31" ht="20.100000000000001" customHeight="1">
      <c r="A2" s="373"/>
      <c r="B2" s="373"/>
      <c r="C2" s="373"/>
      <c r="D2" s="373"/>
      <c r="E2" s="373"/>
      <c r="F2" s="373"/>
      <c r="G2" s="373"/>
      <c r="H2" s="373"/>
      <c r="I2" s="373"/>
      <c r="J2" s="373"/>
      <c r="K2" s="373"/>
      <c r="L2" s="373"/>
      <c r="M2" s="373"/>
      <c r="N2" s="373"/>
      <c r="O2" s="373"/>
      <c r="P2" s="373"/>
      <c r="Q2" s="373"/>
      <c r="R2" s="373"/>
      <c r="S2" s="373"/>
      <c r="T2" s="373"/>
      <c r="U2" s="373"/>
      <c r="V2" s="373"/>
      <c r="W2" s="571">
        <f>('基礎情報入力シート（要入力）'!D3)</f>
        <v>0</v>
      </c>
      <c r="X2" s="571"/>
      <c r="Y2" s="571"/>
      <c r="Z2" s="571"/>
      <c r="AA2" s="571"/>
      <c r="AB2" s="571"/>
      <c r="AC2" s="571"/>
      <c r="AD2" s="571"/>
      <c r="AE2" s="571"/>
    </row>
    <row r="3" spans="1:31" ht="20.100000000000001" customHeight="1">
      <c r="A3" s="373"/>
      <c r="B3" s="373"/>
      <c r="C3" s="373"/>
      <c r="D3" s="373"/>
      <c r="E3" s="373"/>
      <c r="F3" s="373"/>
      <c r="G3" s="373"/>
      <c r="H3" s="373"/>
      <c r="I3" s="373"/>
      <c r="J3" s="373"/>
      <c r="K3" s="373"/>
      <c r="L3" s="373"/>
      <c r="M3" s="373"/>
      <c r="N3" s="373"/>
      <c r="O3" s="373"/>
      <c r="P3" s="373"/>
      <c r="Q3" s="373"/>
      <c r="R3" s="373"/>
      <c r="S3" s="373"/>
      <c r="T3" s="373"/>
      <c r="U3" s="373"/>
      <c r="V3" s="373"/>
      <c r="W3" s="571"/>
      <c r="X3" s="571"/>
      <c r="Y3" s="571"/>
      <c r="Z3" s="571"/>
      <c r="AA3" s="571"/>
      <c r="AB3" s="571"/>
      <c r="AC3" s="571"/>
      <c r="AD3" s="571"/>
      <c r="AE3" s="571"/>
    </row>
    <row r="4" spans="1:31" ht="20.100000000000001" customHeight="1">
      <c r="A4" s="567" t="s">
        <v>340</v>
      </c>
      <c r="B4" s="567"/>
      <c r="C4" s="567"/>
      <c r="D4" s="567"/>
      <c r="E4" s="567"/>
      <c r="F4" s="567"/>
      <c r="G4" s="567"/>
      <c r="H4" s="567"/>
      <c r="I4" s="373"/>
      <c r="J4" s="373"/>
      <c r="K4" s="373"/>
      <c r="L4" s="373"/>
      <c r="M4" s="373"/>
      <c r="N4" s="373"/>
      <c r="O4" s="373"/>
      <c r="P4" s="373"/>
      <c r="Q4" s="373"/>
      <c r="R4" s="373"/>
      <c r="S4" s="373"/>
      <c r="T4" s="373"/>
      <c r="U4" s="373"/>
      <c r="V4" s="373"/>
      <c r="W4" s="373"/>
      <c r="X4" s="373"/>
      <c r="Y4" s="373"/>
      <c r="Z4" s="373"/>
      <c r="AA4" s="373"/>
      <c r="AB4" s="373"/>
      <c r="AC4" s="373"/>
      <c r="AD4" s="373"/>
      <c r="AE4" s="373"/>
    </row>
    <row r="5" spans="1:31" ht="20.100000000000001" customHeight="1">
      <c r="A5" s="567"/>
      <c r="B5" s="567"/>
      <c r="C5" s="567"/>
      <c r="D5" s="567"/>
      <c r="E5" s="567"/>
      <c r="F5" s="567"/>
      <c r="G5" s="567"/>
      <c r="H5" s="567"/>
      <c r="I5" s="373"/>
      <c r="J5" s="373"/>
      <c r="K5" s="373"/>
      <c r="L5" s="373"/>
      <c r="M5" s="373"/>
      <c r="N5" s="373"/>
      <c r="O5" s="373"/>
      <c r="P5" s="373"/>
      <c r="Q5" s="373"/>
      <c r="R5" s="373"/>
      <c r="S5" s="373"/>
      <c r="T5" s="373"/>
      <c r="U5" s="373"/>
      <c r="V5" s="373"/>
      <c r="W5" s="373"/>
      <c r="X5" s="373"/>
      <c r="Y5" s="373"/>
      <c r="Z5" s="373"/>
      <c r="AA5" s="373"/>
      <c r="AB5" s="373"/>
      <c r="AC5" s="373"/>
      <c r="AD5" s="373"/>
      <c r="AE5" s="373"/>
    </row>
    <row r="6" spans="1:31" ht="20.100000000000001" customHeight="1">
      <c r="A6" s="373"/>
      <c r="B6" s="373"/>
      <c r="C6" s="373"/>
      <c r="D6" s="373"/>
      <c r="E6" s="373"/>
      <c r="F6" s="373"/>
      <c r="G6" s="373"/>
      <c r="H6" s="373"/>
      <c r="I6" s="373"/>
      <c r="J6" s="373"/>
      <c r="K6" s="373"/>
      <c r="L6" s="373"/>
      <c r="M6" s="373"/>
      <c r="N6" s="567" t="s">
        <v>341</v>
      </c>
      <c r="O6" s="567"/>
      <c r="P6" s="567"/>
      <c r="Q6" s="567"/>
      <c r="R6" s="567"/>
      <c r="S6" s="572">
        <f>'基礎情報入力シート（要入力）'!D4</f>
        <v>0</v>
      </c>
      <c r="T6" s="572"/>
      <c r="U6" s="572"/>
      <c r="V6" s="572"/>
      <c r="W6" s="572"/>
      <c r="X6" s="572"/>
      <c r="Y6" s="572"/>
      <c r="Z6" s="572"/>
      <c r="AA6" s="572"/>
      <c r="AB6" s="572"/>
      <c r="AC6" s="572"/>
      <c r="AD6" s="572"/>
      <c r="AE6" s="572"/>
    </row>
    <row r="7" spans="1:31" ht="20.100000000000001" customHeight="1">
      <c r="A7" s="373"/>
      <c r="B7" s="373"/>
      <c r="C7" s="373"/>
      <c r="D7" s="373"/>
      <c r="E7" s="373"/>
      <c r="F7" s="373"/>
      <c r="G7" s="373"/>
      <c r="H7" s="373"/>
      <c r="I7" s="373"/>
      <c r="J7" s="373"/>
      <c r="K7" s="373"/>
      <c r="L7" s="373"/>
      <c r="M7" s="373"/>
      <c r="N7" s="567"/>
      <c r="O7" s="567"/>
      <c r="P7" s="567"/>
      <c r="Q7" s="567"/>
      <c r="R7" s="567"/>
      <c r="S7" s="572"/>
      <c r="T7" s="572"/>
      <c r="U7" s="572"/>
      <c r="V7" s="572"/>
      <c r="W7" s="572"/>
      <c r="X7" s="572"/>
      <c r="Y7" s="572"/>
      <c r="Z7" s="572"/>
      <c r="AA7" s="572"/>
      <c r="AB7" s="572"/>
      <c r="AC7" s="572"/>
      <c r="AD7" s="572"/>
      <c r="AE7" s="572"/>
    </row>
    <row r="8" spans="1:31" ht="20.100000000000001" customHeight="1">
      <c r="A8" s="373"/>
      <c r="B8" s="373"/>
      <c r="C8" s="373"/>
      <c r="D8" s="373"/>
      <c r="E8" s="373"/>
      <c r="F8" s="373"/>
      <c r="G8" s="373"/>
      <c r="H8" s="373"/>
      <c r="I8" s="373"/>
      <c r="J8" s="373"/>
      <c r="K8" s="373"/>
      <c r="L8" s="373"/>
      <c r="M8" s="373"/>
      <c r="N8" s="566" t="s">
        <v>284</v>
      </c>
      <c r="O8" s="567"/>
      <c r="P8" s="567"/>
      <c r="Q8" s="567"/>
      <c r="R8" s="567"/>
      <c r="S8" s="568">
        <f>'基礎情報入力シート（要入力）'!D5</f>
        <v>0</v>
      </c>
      <c r="T8" s="568"/>
      <c r="U8" s="568"/>
      <c r="V8" s="568"/>
      <c r="W8" s="568"/>
      <c r="X8" s="568"/>
      <c r="Y8" s="568"/>
      <c r="Z8" s="568"/>
      <c r="AA8" s="568"/>
      <c r="AB8" s="568"/>
      <c r="AC8" s="568"/>
      <c r="AD8" s="568"/>
      <c r="AE8" s="568"/>
    </row>
    <row r="9" spans="1:31" ht="20.100000000000001" customHeight="1">
      <c r="A9" s="373"/>
      <c r="B9" s="373"/>
      <c r="C9" s="373"/>
      <c r="D9" s="373"/>
      <c r="E9" s="373"/>
      <c r="F9" s="373"/>
      <c r="G9" s="373"/>
      <c r="H9" s="373"/>
      <c r="I9" s="373"/>
      <c r="J9" s="373"/>
      <c r="K9" s="373"/>
      <c r="L9" s="373"/>
      <c r="M9" s="373"/>
      <c r="N9" s="567"/>
      <c r="O9" s="567"/>
      <c r="P9" s="567"/>
      <c r="Q9" s="567"/>
      <c r="R9" s="567"/>
      <c r="S9" s="568"/>
      <c r="T9" s="568"/>
      <c r="U9" s="568"/>
      <c r="V9" s="568"/>
      <c r="W9" s="568"/>
      <c r="X9" s="568"/>
      <c r="Y9" s="568"/>
      <c r="Z9" s="568"/>
      <c r="AA9" s="568"/>
      <c r="AB9" s="568"/>
      <c r="AC9" s="568"/>
      <c r="AD9" s="568"/>
      <c r="AE9" s="568"/>
    </row>
    <row r="10" spans="1:31" ht="15" customHeight="1">
      <c r="A10" s="373"/>
      <c r="B10" s="373"/>
      <c r="C10" s="373"/>
      <c r="D10" s="373"/>
      <c r="E10" s="373"/>
      <c r="F10" s="373"/>
      <c r="G10" s="373"/>
      <c r="H10" s="373"/>
      <c r="I10" s="373"/>
      <c r="J10" s="373"/>
      <c r="K10" s="373"/>
      <c r="L10" s="373"/>
      <c r="M10" s="373"/>
      <c r="N10" s="565" t="s">
        <v>342</v>
      </c>
      <c r="O10" s="565"/>
      <c r="P10" s="565"/>
      <c r="Q10" s="565"/>
      <c r="R10" s="565"/>
      <c r="S10" s="561">
        <f>'基礎情報入力シート（要入力）'!D6</f>
        <v>0</v>
      </c>
      <c r="T10" s="561"/>
      <c r="U10" s="561"/>
      <c r="V10" s="561"/>
      <c r="W10" s="561"/>
      <c r="X10" s="561"/>
      <c r="Y10" s="561"/>
      <c r="Z10" s="561"/>
      <c r="AA10" s="561"/>
      <c r="AB10" s="561"/>
      <c r="AC10" s="561"/>
      <c r="AD10" s="561"/>
      <c r="AE10" s="561"/>
    </row>
    <row r="11" spans="1:31" ht="15" customHeight="1">
      <c r="A11" s="373"/>
      <c r="B11" s="373"/>
      <c r="C11" s="373"/>
      <c r="D11" s="373"/>
      <c r="E11" s="373"/>
      <c r="F11" s="373"/>
      <c r="G11" s="373"/>
      <c r="H11" s="373"/>
      <c r="I11" s="373"/>
      <c r="J11" s="373"/>
      <c r="K11" s="373"/>
      <c r="L11" s="373"/>
      <c r="M11" s="373"/>
      <c r="N11" s="565"/>
      <c r="O11" s="565"/>
      <c r="P11" s="565"/>
      <c r="Q11" s="565"/>
      <c r="R11" s="565"/>
      <c r="S11" s="561"/>
      <c r="T11" s="561"/>
      <c r="U11" s="561"/>
      <c r="V11" s="561"/>
      <c r="W11" s="561"/>
      <c r="X11" s="561"/>
      <c r="Y11" s="561"/>
      <c r="Z11" s="561"/>
      <c r="AA11" s="561"/>
      <c r="AB11" s="561"/>
      <c r="AC11" s="561"/>
      <c r="AD11" s="561"/>
      <c r="AE11" s="561"/>
    </row>
    <row r="12" spans="1:31" ht="15" customHeight="1">
      <c r="A12" s="373"/>
      <c r="B12" s="373"/>
      <c r="C12" s="373"/>
      <c r="D12" s="373"/>
      <c r="E12" s="373"/>
      <c r="F12" s="373"/>
      <c r="G12" s="373"/>
      <c r="H12" s="373"/>
      <c r="I12" s="373"/>
      <c r="J12" s="373"/>
      <c r="K12" s="373"/>
      <c r="L12" s="373"/>
      <c r="M12" s="373"/>
      <c r="N12" s="565"/>
      <c r="O12" s="565"/>
      <c r="P12" s="565"/>
      <c r="Q12" s="565"/>
      <c r="R12" s="565"/>
      <c r="S12" s="561">
        <f>'基礎情報入力シート（要入力）'!D9</f>
        <v>0</v>
      </c>
      <c r="T12" s="561"/>
      <c r="U12" s="561"/>
      <c r="V12" s="561"/>
      <c r="W12" s="561"/>
      <c r="X12" s="561"/>
      <c r="Y12" s="561"/>
      <c r="Z12" s="561"/>
      <c r="AA12" s="561"/>
      <c r="AB12" s="561"/>
      <c r="AC12" s="561"/>
      <c r="AD12" s="561"/>
      <c r="AE12" s="561"/>
    </row>
    <row r="13" spans="1:31" ht="15" customHeight="1">
      <c r="A13" s="373"/>
      <c r="B13" s="373"/>
      <c r="C13" s="373"/>
      <c r="D13" s="373"/>
      <c r="E13" s="373"/>
      <c r="F13" s="373"/>
      <c r="G13" s="373"/>
      <c r="H13" s="373"/>
      <c r="I13" s="373"/>
      <c r="J13" s="373"/>
      <c r="K13" s="373"/>
      <c r="L13" s="373"/>
      <c r="M13" s="373"/>
      <c r="N13" s="565"/>
      <c r="O13" s="565"/>
      <c r="P13" s="565"/>
      <c r="Q13" s="565"/>
      <c r="R13" s="565"/>
      <c r="S13" s="561"/>
      <c r="T13" s="561"/>
      <c r="U13" s="561"/>
      <c r="V13" s="561"/>
      <c r="W13" s="561"/>
      <c r="X13" s="561"/>
      <c r="Y13" s="561"/>
      <c r="Z13" s="561"/>
      <c r="AA13" s="561"/>
      <c r="AB13" s="561"/>
      <c r="AC13" s="561"/>
      <c r="AD13" s="561"/>
      <c r="AE13" s="561"/>
    </row>
    <row r="14" spans="1:31" ht="15" customHeight="1">
      <c r="A14" s="373"/>
      <c r="B14" s="373"/>
      <c r="C14" s="373"/>
      <c r="D14" s="373"/>
      <c r="E14" s="373"/>
      <c r="F14" s="373"/>
      <c r="G14" s="373"/>
      <c r="H14" s="373"/>
      <c r="I14" s="373"/>
      <c r="J14" s="373"/>
      <c r="K14" s="373"/>
      <c r="L14" s="373"/>
      <c r="M14" s="373"/>
      <c r="N14" s="375"/>
      <c r="O14" s="375"/>
      <c r="P14" s="375"/>
      <c r="Q14" s="375"/>
      <c r="R14" s="375"/>
      <c r="S14" s="561">
        <f>'基礎情報入力シート（要入力）'!D7</f>
        <v>0</v>
      </c>
      <c r="T14" s="561"/>
      <c r="U14" s="561"/>
      <c r="V14" s="561"/>
      <c r="W14" s="561"/>
      <c r="X14" s="561"/>
      <c r="Y14" s="561"/>
      <c r="Z14" s="561"/>
      <c r="AA14" s="561"/>
      <c r="AB14" s="561"/>
      <c r="AC14" s="561"/>
      <c r="AD14" s="561"/>
      <c r="AE14" s="561"/>
    </row>
    <row r="15" spans="1:31" ht="15" customHeight="1">
      <c r="A15" s="373"/>
      <c r="B15" s="373"/>
      <c r="C15" s="373"/>
      <c r="D15" s="373"/>
      <c r="E15" s="373"/>
      <c r="F15" s="373"/>
      <c r="G15" s="373"/>
      <c r="H15" s="373"/>
      <c r="I15" s="373"/>
      <c r="J15" s="373"/>
      <c r="K15" s="373"/>
      <c r="L15" s="373"/>
      <c r="M15" s="373"/>
      <c r="N15" s="373"/>
      <c r="O15" s="373"/>
      <c r="P15" s="373"/>
      <c r="Q15" s="373"/>
      <c r="R15" s="373"/>
      <c r="S15" s="561"/>
      <c r="T15" s="561"/>
      <c r="U15" s="561"/>
      <c r="V15" s="561"/>
      <c r="W15" s="561"/>
      <c r="X15" s="561"/>
      <c r="Y15" s="561"/>
      <c r="Z15" s="561"/>
      <c r="AA15" s="561"/>
      <c r="AB15" s="561"/>
      <c r="AC15" s="561"/>
      <c r="AD15" s="561"/>
      <c r="AE15" s="561"/>
    </row>
    <row r="16" spans="1:31" ht="20.100000000000001" customHeight="1">
      <c r="A16" s="562" t="s">
        <v>347</v>
      </c>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row>
    <row r="17" spans="1:31" ht="20.100000000000001" customHeight="1">
      <c r="A17" s="563"/>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row>
    <row r="18" spans="1:31" ht="20.100000000000001" customHeight="1">
      <c r="A18" s="563"/>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row>
    <row r="19" spans="1:31" ht="20.100000000000001" customHeight="1">
      <c r="A19" s="563"/>
      <c r="B19" s="563"/>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row>
    <row r="20" spans="1:31" ht="20.100000000000001" customHeight="1">
      <c r="A20" s="374"/>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row>
    <row r="21" spans="1:31" ht="20.100000000000001" customHeight="1">
      <c r="A21" s="373"/>
      <c r="B21" s="373" t="s">
        <v>348</v>
      </c>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row>
    <row r="22" spans="1:31" ht="20.100000000000001" customHeight="1">
      <c r="A22" s="373" t="s">
        <v>294</v>
      </c>
      <c r="B22" s="373" t="s">
        <v>343</v>
      </c>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row>
    <row r="23" spans="1:31" ht="20.100000000000001" customHeight="1">
      <c r="A23" s="373"/>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row>
    <row r="24" spans="1:31" ht="20.100000000000001" customHeight="1">
      <c r="A24" s="373"/>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row>
    <row r="25" spans="1:31" ht="20.100000000000001" customHeight="1">
      <c r="A25" s="373"/>
      <c r="B25" s="373" t="s">
        <v>349</v>
      </c>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row>
    <row r="26" spans="1:31" ht="20.100000000000001" customHeight="1">
      <c r="A26" s="373"/>
      <c r="B26" s="373" t="s">
        <v>344</v>
      </c>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row>
    <row r="27" spans="1:31" ht="20.100000000000001" customHeight="1">
      <c r="A27" s="373"/>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row>
    <row r="28" spans="1:31" ht="20.100000000000001" customHeight="1">
      <c r="A28" s="373"/>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row>
    <row r="29" spans="1:31" ht="20.100000000000001" customHeight="1">
      <c r="A29" s="373"/>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row>
    <row r="30" spans="1:31" ht="20.100000000000001" customHeight="1">
      <c r="A30" s="373"/>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row>
    <row r="31" spans="1:31" ht="20.100000000000001" customHeight="1">
      <c r="A31" s="373"/>
      <c r="B31" s="373" t="s">
        <v>345</v>
      </c>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row>
    <row r="32" spans="1:31" ht="20.100000000000001" customHeight="1">
      <c r="A32" s="373"/>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row>
    <row r="33" spans="1:31" ht="20.100000000000001" customHeight="1">
      <c r="A33" s="373"/>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row>
    <row r="34" spans="1:31" ht="20.100000000000001" customHeight="1">
      <c r="A34" s="373"/>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row>
    <row r="35" spans="1:31" ht="20.100000000000001" customHeight="1">
      <c r="A35" s="37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row>
    <row r="36" spans="1:31" ht="20.100000000000001" customHeight="1">
      <c r="A36" s="373"/>
      <c r="B36" s="373" t="s">
        <v>346</v>
      </c>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row>
    <row r="37" spans="1:31">
      <c r="A37" s="373"/>
      <c r="B37" s="373"/>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373"/>
    </row>
    <row r="38" spans="1:31">
      <c r="A38" s="373"/>
      <c r="B38" s="373"/>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373"/>
    </row>
    <row r="39" spans="1:31">
      <c r="A39" s="373"/>
      <c r="B39" s="373"/>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373"/>
    </row>
    <row r="40" spans="1:31">
      <c r="A40" s="373"/>
      <c r="B40" s="373"/>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373"/>
    </row>
  </sheetData>
  <sheetProtection password="CC55" sheet="1" objects="1" scenarios="1" formatColumns="0" formatRows="0"/>
  <mergeCells count="13">
    <mergeCell ref="N8:R9"/>
    <mergeCell ref="S8:AE9"/>
    <mergeCell ref="A1:R1"/>
    <mergeCell ref="W2:AE3"/>
    <mergeCell ref="A4:H5"/>
    <mergeCell ref="N6:R7"/>
    <mergeCell ref="S6:AE7"/>
    <mergeCell ref="S10:AE11"/>
    <mergeCell ref="S12:AE13"/>
    <mergeCell ref="S14:AE15"/>
    <mergeCell ref="A16:AE19"/>
    <mergeCell ref="C37:AD40"/>
    <mergeCell ref="N10:R13"/>
  </mergeCells>
  <phoneticPr fontId="2"/>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36"/>
  <sheetViews>
    <sheetView showZeros="0" view="pageBreakPreview" zoomScale="60" zoomScaleNormal="70" workbookViewId="0">
      <selection activeCell="G24" sqref="G24:I24"/>
    </sheetView>
  </sheetViews>
  <sheetFormatPr defaultColWidth="8.875" defaultRowHeight="27" customHeight="1"/>
  <cols>
    <col min="1" max="1" width="28.75" style="117" customWidth="1"/>
    <col min="2" max="8" width="17.25" style="117" customWidth="1"/>
    <col min="9" max="9" width="32.875" style="117" customWidth="1"/>
    <col min="10" max="10" width="14.75" style="117" customWidth="1"/>
    <col min="11" max="16384" width="8.875" style="117"/>
  </cols>
  <sheetData>
    <row r="1" spans="1:10" ht="27" customHeight="1">
      <c r="A1" s="116" t="s">
        <v>189</v>
      </c>
    </row>
    <row r="2" spans="1:10" ht="27" customHeight="1">
      <c r="A2" s="117" t="s">
        <v>188</v>
      </c>
    </row>
    <row r="3" spans="1:10" ht="27" customHeight="1">
      <c r="A3" s="142" t="s">
        <v>69</v>
      </c>
      <c r="D3" s="9"/>
      <c r="E3" s="20"/>
      <c r="I3" s="13"/>
    </row>
    <row r="4" spans="1:10" s="135" customFormat="1" ht="27" customHeight="1">
      <c r="A4" s="759" t="s">
        <v>43</v>
      </c>
      <c r="B4" s="759" t="s">
        <v>44</v>
      </c>
      <c r="C4" s="759" t="s">
        <v>45</v>
      </c>
      <c r="D4" s="798" t="s">
        <v>2</v>
      </c>
      <c r="E4" s="799"/>
      <c r="F4" s="759" t="s">
        <v>80</v>
      </c>
      <c r="G4" s="759"/>
      <c r="H4" s="204" t="s">
        <v>163</v>
      </c>
      <c r="I4" s="759" t="s">
        <v>11</v>
      </c>
      <c r="J4" s="634" t="s">
        <v>169</v>
      </c>
    </row>
    <row r="5" spans="1:10" s="135" customFormat="1" ht="27" customHeight="1">
      <c r="A5" s="759"/>
      <c r="B5" s="759"/>
      <c r="C5" s="759"/>
      <c r="D5" s="236" t="s">
        <v>166</v>
      </c>
      <c r="E5" s="233" t="s">
        <v>160</v>
      </c>
      <c r="F5" s="215" t="s">
        <v>166</v>
      </c>
      <c r="G5" s="215" t="s">
        <v>161</v>
      </c>
      <c r="H5" s="215" t="s">
        <v>150</v>
      </c>
      <c r="I5" s="759"/>
      <c r="J5" s="631"/>
    </row>
    <row r="6" spans="1:10" s="135" customFormat="1" ht="27" customHeight="1">
      <c r="A6" s="306" t="s">
        <v>22</v>
      </c>
      <c r="B6" s="11"/>
      <c r="C6" s="139"/>
      <c r="D6" s="140">
        <v>7550</v>
      </c>
      <c r="E6" s="64">
        <f t="shared" ref="E6:E15" si="0">B6*C6*D6</f>
        <v>0</v>
      </c>
      <c r="F6" s="12"/>
      <c r="G6" s="64">
        <f t="shared" ref="G6" si="1">B6*C6*F6</f>
        <v>0</v>
      </c>
      <c r="H6" s="64">
        <f t="shared" ref="H6" si="2">MIN(E6,G6)</f>
        <v>0</v>
      </c>
      <c r="I6" s="12"/>
      <c r="J6" s="122"/>
    </row>
    <row r="7" spans="1:10" s="135" customFormat="1" ht="27" customHeight="1">
      <c r="A7" s="305" t="s">
        <v>46</v>
      </c>
      <c r="B7" s="143"/>
      <c r="C7" s="144"/>
      <c r="D7" s="140">
        <v>2760</v>
      </c>
      <c r="E7" s="64">
        <f t="shared" si="0"/>
        <v>0</v>
      </c>
      <c r="F7" s="12"/>
      <c r="G7" s="64">
        <f t="shared" ref="G7:G15" si="3">B7*C7*F7</f>
        <v>0</v>
      </c>
      <c r="H7" s="64">
        <f t="shared" ref="H7:H15" si="4">MIN(E7,G7)</f>
        <v>0</v>
      </c>
      <c r="I7" s="157"/>
      <c r="J7" s="122"/>
    </row>
    <row r="8" spans="1:10" s="135" customFormat="1" ht="27" customHeight="1">
      <c r="A8" s="304" t="s">
        <v>70</v>
      </c>
      <c r="B8" s="71"/>
      <c r="C8" s="139"/>
      <c r="D8" s="140">
        <v>1560</v>
      </c>
      <c r="E8" s="64">
        <f t="shared" si="0"/>
        <v>0</v>
      </c>
      <c r="F8" s="12"/>
      <c r="G8" s="64">
        <f t="shared" si="3"/>
        <v>0</v>
      </c>
      <c r="H8" s="64">
        <f t="shared" si="4"/>
        <v>0</v>
      </c>
      <c r="I8" s="12"/>
      <c r="J8" s="122"/>
    </row>
    <row r="9" spans="1:10" s="303" customFormat="1" ht="132" customHeight="1">
      <c r="A9" s="304" t="s">
        <v>262</v>
      </c>
      <c r="B9" s="71"/>
      <c r="C9" s="139"/>
      <c r="D9" s="140">
        <v>15100</v>
      </c>
      <c r="E9" s="64">
        <f t="shared" si="0"/>
        <v>0</v>
      </c>
      <c r="F9" s="295"/>
      <c r="G9" s="64">
        <f t="shared" si="3"/>
        <v>0</v>
      </c>
      <c r="H9" s="64">
        <f t="shared" si="4"/>
        <v>0</v>
      </c>
      <c r="I9" s="295"/>
      <c r="J9" s="299"/>
    </row>
    <row r="10" spans="1:10" s="303" customFormat="1" ht="136.15" customHeight="1">
      <c r="A10" s="305" t="s">
        <v>263</v>
      </c>
      <c r="B10" s="71"/>
      <c r="C10" s="139"/>
      <c r="D10" s="140">
        <v>5520</v>
      </c>
      <c r="E10" s="64">
        <f t="shared" si="0"/>
        <v>0</v>
      </c>
      <c r="F10" s="295"/>
      <c r="G10" s="64">
        <f t="shared" si="3"/>
        <v>0</v>
      </c>
      <c r="H10" s="64">
        <f t="shared" si="4"/>
        <v>0</v>
      </c>
      <c r="I10" s="295"/>
      <c r="J10" s="299"/>
    </row>
    <row r="11" spans="1:10" s="303" customFormat="1" ht="108.75" customHeight="1">
      <c r="A11" s="305" t="s">
        <v>265</v>
      </c>
      <c r="B11" s="71"/>
      <c r="C11" s="139"/>
      <c r="D11" s="140">
        <v>8280</v>
      </c>
      <c r="E11" s="64">
        <f t="shared" si="0"/>
        <v>0</v>
      </c>
      <c r="F11" s="295"/>
      <c r="G11" s="64">
        <f t="shared" si="3"/>
        <v>0</v>
      </c>
      <c r="H11" s="64">
        <f t="shared" si="4"/>
        <v>0</v>
      </c>
      <c r="I11" s="295"/>
      <c r="J11" s="299"/>
    </row>
    <row r="12" spans="1:10" s="303" customFormat="1" ht="108" customHeight="1">
      <c r="A12" s="304" t="s">
        <v>264</v>
      </c>
      <c r="B12" s="71"/>
      <c r="C12" s="139"/>
      <c r="D12" s="140">
        <v>3120</v>
      </c>
      <c r="E12" s="64">
        <f t="shared" si="0"/>
        <v>0</v>
      </c>
      <c r="F12" s="295"/>
      <c r="G12" s="64">
        <f t="shared" si="3"/>
        <v>0</v>
      </c>
      <c r="H12" s="64">
        <f t="shared" si="4"/>
        <v>0</v>
      </c>
      <c r="I12" s="295"/>
      <c r="J12" s="299"/>
    </row>
    <row r="13" spans="1:10" s="135" customFormat="1" ht="50.1" customHeight="1">
      <c r="A13" s="304" t="s">
        <v>266</v>
      </c>
      <c r="B13" s="71"/>
      <c r="C13" s="139"/>
      <c r="D13" s="140">
        <v>15100</v>
      </c>
      <c r="E13" s="64">
        <f t="shared" si="0"/>
        <v>0</v>
      </c>
      <c r="F13" s="12"/>
      <c r="G13" s="64">
        <f t="shared" si="3"/>
        <v>0</v>
      </c>
      <c r="H13" s="64">
        <f t="shared" si="4"/>
        <v>0</v>
      </c>
      <c r="I13" s="12"/>
      <c r="J13" s="122"/>
    </row>
    <row r="14" spans="1:10" s="303" customFormat="1" ht="50.1" customHeight="1">
      <c r="A14" s="305" t="s">
        <v>270</v>
      </c>
      <c r="B14" s="71"/>
      <c r="C14" s="139"/>
      <c r="D14" s="140">
        <v>8280</v>
      </c>
      <c r="E14" s="64">
        <f t="shared" si="0"/>
        <v>0</v>
      </c>
      <c r="F14" s="295"/>
      <c r="G14" s="64">
        <f t="shared" si="3"/>
        <v>0</v>
      </c>
      <c r="H14" s="64">
        <f t="shared" si="4"/>
        <v>0</v>
      </c>
      <c r="I14" s="295"/>
      <c r="J14" s="299"/>
    </row>
    <row r="15" spans="1:10" s="135" customFormat="1" ht="50.1" customHeight="1">
      <c r="A15" s="304" t="s">
        <v>271</v>
      </c>
      <c r="B15" s="71"/>
      <c r="C15" s="139"/>
      <c r="D15" s="140">
        <v>3120</v>
      </c>
      <c r="E15" s="64">
        <f t="shared" si="0"/>
        <v>0</v>
      </c>
      <c r="F15" s="12"/>
      <c r="G15" s="64">
        <f t="shared" si="3"/>
        <v>0</v>
      </c>
      <c r="H15" s="64">
        <f t="shared" si="4"/>
        <v>0</v>
      </c>
      <c r="I15" s="12"/>
      <c r="J15" s="122"/>
    </row>
    <row r="16" spans="1:10" s="135" customFormat="1" ht="27" customHeight="1">
      <c r="B16" s="74"/>
      <c r="C16" s="74"/>
      <c r="E16" s="805" t="s">
        <v>118</v>
      </c>
      <c r="F16" s="805"/>
      <c r="G16" s="145">
        <f>SUM(G6:G15)</f>
        <v>0</v>
      </c>
      <c r="H16" s="155">
        <f>SUM(H6:H15)</f>
        <v>0</v>
      </c>
    </row>
    <row r="17" spans="1:10" ht="27" customHeight="1">
      <c r="A17" s="142" t="s">
        <v>71</v>
      </c>
      <c r="D17" s="9"/>
      <c r="E17" s="13"/>
      <c r="H17" s="13"/>
      <c r="I17" s="13"/>
    </row>
    <row r="18" spans="1:10" ht="27" customHeight="1">
      <c r="A18" s="806" t="s">
        <v>149</v>
      </c>
      <c r="B18" s="807"/>
      <c r="C18" s="676" t="s">
        <v>104</v>
      </c>
      <c r="D18" s="676"/>
      <c r="E18" s="676"/>
      <c r="F18" s="676"/>
      <c r="G18" s="234"/>
      <c r="H18" s="204" t="s">
        <v>163</v>
      </c>
      <c r="I18" s="631" t="s">
        <v>11</v>
      </c>
      <c r="J18" s="634" t="s">
        <v>169</v>
      </c>
    </row>
    <row r="19" spans="1:10" ht="27" customHeight="1">
      <c r="A19" s="808"/>
      <c r="B19" s="809"/>
      <c r="C19" s="810" t="s">
        <v>21</v>
      </c>
      <c r="D19" s="811"/>
      <c r="E19" s="811"/>
      <c r="F19" s="812"/>
      <c r="G19" s="207" t="s">
        <v>161</v>
      </c>
      <c r="H19" s="205"/>
      <c r="I19" s="631"/>
      <c r="J19" s="631"/>
    </row>
    <row r="20" spans="1:10" ht="27" customHeight="1">
      <c r="A20" s="119" t="s">
        <v>148</v>
      </c>
      <c r="B20" s="120"/>
      <c r="C20" s="804"/>
      <c r="D20" s="804"/>
      <c r="E20" s="804"/>
      <c r="F20" s="804"/>
      <c r="G20" s="255"/>
      <c r="H20" s="801"/>
      <c r="I20" s="146"/>
      <c r="J20" s="122"/>
    </row>
    <row r="21" spans="1:10" ht="27" customHeight="1">
      <c r="A21" s="119" t="s">
        <v>26</v>
      </c>
      <c r="B21" s="120"/>
      <c r="C21" s="804"/>
      <c r="D21" s="804"/>
      <c r="E21" s="804"/>
      <c r="F21" s="804"/>
      <c r="G21" s="255"/>
      <c r="H21" s="802"/>
      <c r="I21" s="146"/>
      <c r="J21" s="122"/>
    </row>
    <row r="22" spans="1:10" ht="27" customHeight="1">
      <c r="A22" s="123" t="s">
        <v>27</v>
      </c>
      <c r="B22" s="124" t="s">
        <v>28</v>
      </c>
      <c r="C22" s="804"/>
      <c r="D22" s="804"/>
      <c r="E22" s="804"/>
      <c r="F22" s="804"/>
      <c r="G22" s="255"/>
      <c r="H22" s="802"/>
      <c r="I22" s="146"/>
      <c r="J22" s="122"/>
    </row>
    <row r="23" spans="1:10" ht="27" customHeight="1">
      <c r="A23" s="126"/>
      <c r="B23" s="127" t="s">
        <v>30</v>
      </c>
      <c r="C23" s="804"/>
      <c r="D23" s="804"/>
      <c r="E23" s="804"/>
      <c r="F23" s="804"/>
      <c r="G23" s="255"/>
      <c r="H23" s="802"/>
      <c r="I23" s="146"/>
      <c r="J23" s="122"/>
    </row>
    <row r="24" spans="1:10" ht="27" customHeight="1">
      <c r="A24" s="126"/>
      <c r="B24" s="127" t="s">
        <v>32</v>
      </c>
      <c r="C24" s="804"/>
      <c r="D24" s="804"/>
      <c r="E24" s="804"/>
      <c r="F24" s="804"/>
      <c r="G24" s="255"/>
      <c r="H24" s="802"/>
      <c r="I24" s="146"/>
      <c r="J24" s="122"/>
    </row>
    <row r="25" spans="1:10" ht="27" customHeight="1">
      <c r="A25" s="128"/>
      <c r="B25" s="124" t="s">
        <v>198</v>
      </c>
      <c r="C25" s="804"/>
      <c r="D25" s="804"/>
      <c r="E25" s="804"/>
      <c r="F25" s="804"/>
      <c r="G25" s="255"/>
      <c r="H25" s="802"/>
      <c r="I25" s="146"/>
      <c r="J25" s="122"/>
    </row>
    <row r="26" spans="1:10" ht="27" customHeight="1">
      <c r="A26" s="123" t="s">
        <v>34</v>
      </c>
      <c r="B26" s="129" t="s">
        <v>35</v>
      </c>
      <c r="C26" s="804"/>
      <c r="D26" s="804"/>
      <c r="E26" s="804"/>
      <c r="F26" s="804"/>
      <c r="G26" s="255"/>
      <c r="H26" s="802"/>
      <c r="I26" s="146"/>
      <c r="J26" s="122"/>
    </row>
    <row r="27" spans="1:10" ht="27" customHeight="1">
      <c r="A27" s="126"/>
      <c r="B27" s="129" t="s">
        <v>36</v>
      </c>
      <c r="C27" s="804"/>
      <c r="D27" s="804"/>
      <c r="E27" s="804"/>
      <c r="F27" s="804"/>
      <c r="G27" s="255"/>
      <c r="H27" s="802"/>
      <c r="I27" s="146"/>
      <c r="J27" s="122"/>
    </row>
    <row r="28" spans="1:10" ht="27" customHeight="1">
      <c r="A28" s="128"/>
      <c r="B28" s="129" t="s">
        <v>37</v>
      </c>
      <c r="C28" s="804"/>
      <c r="D28" s="804"/>
      <c r="E28" s="804"/>
      <c r="F28" s="804"/>
      <c r="G28" s="255"/>
      <c r="H28" s="802"/>
      <c r="I28" s="146"/>
      <c r="J28" s="122"/>
    </row>
    <row r="29" spans="1:10" ht="27" customHeight="1">
      <c r="A29" s="119" t="s">
        <v>38</v>
      </c>
      <c r="B29" s="120"/>
      <c r="C29" s="804"/>
      <c r="D29" s="804"/>
      <c r="E29" s="804"/>
      <c r="F29" s="804"/>
      <c r="G29" s="255"/>
      <c r="H29" s="802"/>
      <c r="I29" s="146"/>
      <c r="J29" s="122"/>
    </row>
    <row r="30" spans="1:10" ht="27" customHeight="1">
      <c r="A30" s="119" t="s">
        <v>39</v>
      </c>
      <c r="B30" s="120"/>
      <c r="C30" s="804"/>
      <c r="D30" s="804"/>
      <c r="E30" s="804"/>
      <c r="F30" s="804"/>
      <c r="G30" s="255"/>
      <c r="H30" s="802"/>
      <c r="I30" s="146"/>
      <c r="J30" s="122"/>
    </row>
    <row r="31" spans="1:10" ht="27" customHeight="1">
      <c r="A31" s="119" t="s">
        <v>41</v>
      </c>
      <c r="B31" s="120"/>
      <c r="C31" s="804"/>
      <c r="D31" s="804"/>
      <c r="E31" s="804"/>
      <c r="F31" s="804"/>
      <c r="G31" s="255"/>
      <c r="H31" s="802"/>
      <c r="I31" s="146"/>
      <c r="J31" s="122"/>
    </row>
    <row r="32" spans="1:10" ht="27" customHeight="1">
      <c r="A32" s="119"/>
      <c r="B32" s="120"/>
      <c r="C32" s="804"/>
      <c r="D32" s="804"/>
      <c r="E32" s="804"/>
      <c r="F32" s="804"/>
      <c r="G32" s="255"/>
      <c r="H32" s="803"/>
      <c r="I32" s="146"/>
      <c r="J32" s="122"/>
    </row>
    <row r="33" spans="2:9" s="135" customFormat="1" ht="27" customHeight="1">
      <c r="B33" s="74"/>
      <c r="C33" s="74"/>
      <c r="E33" s="758" t="s">
        <v>119</v>
      </c>
      <c r="F33" s="758"/>
      <c r="G33" s="256">
        <f>SUM(G20:G32)</f>
        <v>0</v>
      </c>
      <c r="H33" s="212">
        <f>G33</f>
        <v>0</v>
      </c>
    </row>
    <row r="34" spans="2:9" ht="27" customHeight="1" thickBot="1"/>
    <row r="35" spans="2:9" s="113" customFormat="1" ht="27" customHeight="1" thickBot="1">
      <c r="B35" s="76"/>
      <c r="C35" s="76"/>
      <c r="E35" s="813" t="s">
        <v>152</v>
      </c>
      <c r="F35" s="635"/>
      <c r="G35" s="147">
        <f>G16+G33</f>
        <v>0</v>
      </c>
      <c r="H35" s="148"/>
      <c r="I35" s="149"/>
    </row>
    <row r="36" spans="2:9" s="113" customFormat="1" ht="27" customHeight="1" thickBot="1">
      <c r="B36" s="76"/>
      <c r="C36" s="76"/>
      <c r="E36" s="813" t="s">
        <v>130</v>
      </c>
      <c r="F36" s="813"/>
      <c r="G36" s="150"/>
      <c r="H36" s="99">
        <f>H16+H33</f>
        <v>0</v>
      </c>
    </row>
  </sheetData>
  <mergeCells count="30">
    <mergeCell ref="E35:F35"/>
    <mergeCell ref="E36:F36"/>
    <mergeCell ref="E33:F33"/>
    <mergeCell ref="C25:F25"/>
    <mergeCell ref="C26:F26"/>
    <mergeCell ref="C30:F30"/>
    <mergeCell ref="A4:A5"/>
    <mergeCell ref="I18:I19"/>
    <mergeCell ref="I4:I5"/>
    <mergeCell ref="E16:F16"/>
    <mergeCell ref="C18:F18"/>
    <mergeCell ref="C4:C5"/>
    <mergeCell ref="D4:E4"/>
    <mergeCell ref="F4:G4"/>
    <mergeCell ref="B4:B5"/>
    <mergeCell ref="A18:B19"/>
    <mergeCell ref="C19:F19"/>
    <mergeCell ref="J18:J19"/>
    <mergeCell ref="J4:J5"/>
    <mergeCell ref="H20:H32"/>
    <mergeCell ref="C22:F22"/>
    <mergeCell ref="C23:F23"/>
    <mergeCell ref="C24:F24"/>
    <mergeCell ref="C20:F20"/>
    <mergeCell ref="C21:F21"/>
    <mergeCell ref="C31:F31"/>
    <mergeCell ref="C32:F32"/>
    <mergeCell ref="C27:F27"/>
    <mergeCell ref="C28:F28"/>
    <mergeCell ref="C29:F29"/>
  </mergeCells>
  <phoneticPr fontId="2"/>
  <printOptions horizontalCentered="1"/>
  <pageMargins left="0.59055118110236227" right="0.59055118110236227" top="0.78740157480314965" bottom="0.78740157480314965" header="0.31496062992125984" footer="0.31496062992125984"/>
  <pageSetup paperSize="9" scale="3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93"/>
  <sheetViews>
    <sheetView showZeros="0" view="pageBreakPreview" zoomScale="60" zoomScaleNormal="85" workbookViewId="0">
      <selection activeCell="G24" sqref="G24:I24"/>
    </sheetView>
  </sheetViews>
  <sheetFormatPr defaultColWidth="9" defaultRowHeight="31.15" customHeight="1"/>
  <cols>
    <col min="1" max="2" width="17.625" style="135" customWidth="1"/>
    <col min="3" max="9" width="17.375" style="135" customWidth="1"/>
    <col min="10" max="10" width="35.25" style="135" customWidth="1"/>
    <col min="11" max="11" width="12.75" style="135" customWidth="1"/>
    <col min="12" max="16384" width="9" style="135"/>
  </cols>
  <sheetData>
    <row r="1" spans="1:11" ht="31.15" customHeight="1">
      <c r="A1" s="132" t="s">
        <v>200</v>
      </c>
      <c r="B1" s="132"/>
    </row>
    <row r="2" spans="1:11" ht="31.15" customHeight="1">
      <c r="A2" s="297" t="s">
        <v>268</v>
      </c>
      <c r="B2" s="132"/>
    </row>
    <row r="3" spans="1:11" ht="31.15" customHeight="1">
      <c r="A3" s="777" t="s">
        <v>43</v>
      </c>
      <c r="B3" s="778"/>
      <c r="C3" s="759" t="s">
        <v>44</v>
      </c>
      <c r="D3" s="759" t="s">
        <v>45</v>
      </c>
      <c r="E3" s="798" t="s">
        <v>2</v>
      </c>
      <c r="F3" s="799"/>
      <c r="G3" s="759" t="s">
        <v>112</v>
      </c>
      <c r="H3" s="759"/>
      <c r="I3" s="204" t="s">
        <v>163</v>
      </c>
      <c r="J3" s="759" t="s">
        <v>11</v>
      </c>
      <c r="K3" s="634" t="s">
        <v>169</v>
      </c>
    </row>
    <row r="4" spans="1:11" ht="31.15" customHeight="1">
      <c r="A4" s="780"/>
      <c r="B4" s="781"/>
      <c r="C4" s="759"/>
      <c r="D4" s="759"/>
      <c r="E4" s="236" t="s">
        <v>166</v>
      </c>
      <c r="F4" s="137" t="s">
        <v>160</v>
      </c>
      <c r="G4" s="215" t="s">
        <v>166</v>
      </c>
      <c r="H4" s="215" t="s">
        <v>161</v>
      </c>
      <c r="I4" s="205" t="s">
        <v>150</v>
      </c>
      <c r="J4" s="759"/>
      <c r="K4" s="631"/>
    </row>
    <row r="5" spans="1:11" ht="31.15" customHeight="1">
      <c r="A5" s="797" t="s">
        <v>22</v>
      </c>
      <c r="B5" s="796"/>
      <c r="C5" s="11"/>
      <c r="D5" s="139"/>
      <c r="E5" s="64">
        <v>7550</v>
      </c>
      <c r="F5" s="64">
        <f>C5*D5*E5</f>
        <v>0</v>
      </c>
      <c r="G5" s="12"/>
      <c r="H5" s="64">
        <f>C5*D5*G5</f>
        <v>0</v>
      </c>
      <c r="I5" s="64">
        <f>MIN(F5,H5)</f>
        <v>0</v>
      </c>
      <c r="J5" s="11"/>
      <c r="K5" s="122"/>
    </row>
    <row r="6" spans="1:11" ht="31.15" customHeight="1">
      <c r="A6" s="795" t="s">
        <v>60</v>
      </c>
      <c r="B6" s="800"/>
      <c r="C6" s="71"/>
      <c r="D6" s="139"/>
      <c r="E6" s="64">
        <v>2760</v>
      </c>
      <c r="F6" s="64">
        <f>C6*D6*E6</f>
        <v>0</v>
      </c>
      <c r="G6" s="157"/>
      <c r="H6" s="64">
        <f>C6*D6*G6</f>
        <v>0</v>
      </c>
      <c r="I6" s="64">
        <f>MIN(F6,H6)</f>
        <v>0</v>
      </c>
      <c r="J6" s="11"/>
      <c r="K6" s="122"/>
    </row>
    <row r="7" spans="1:11" ht="31.15" customHeight="1">
      <c r="A7" s="795" t="s">
        <v>190</v>
      </c>
      <c r="B7" s="796"/>
      <c r="C7" s="71"/>
      <c r="D7" s="139"/>
      <c r="E7" s="64">
        <v>15100</v>
      </c>
      <c r="F7" s="64">
        <f>C7*D7*E7</f>
        <v>0</v>
      </c>
      <c r="G7" s="157"/>
      <c r="H7" s="64">
        <f>C7*D7*G7</f>
        <v>0</v>
      </c>
      <c r="I7" s="64">
        <f>MIN(F7,H7)</f>
        <v>0</v>
      </c>
      <c r="J7" s="11"/>
      <c r="K7" s="122"/>
    </row>
    <row r="8" spans="1:11" s="303" customFormat="1" ht="42" customHeight="1" thickBot="1">
      <c r="A8" s="795" t="s">
        <v>191</v>
      </c>
      <c r="B8" s="800"/>
      <c r="C8" s="71"/>
      <c r="D8" s="139"/>
      <c r="E8" s="64">
        <v>8280</v>
      </c>
      <c r="F8" s="64">
        <f>C8*D8*E8</f>
        <v>0</v>
      </c>
      <c r="G8" s="157"/>
      <c r="H8" s="64">
        <f>C8*D8*G8</f>
        <v>0</v>
      </c>
      <c r="I8" s="64">
        <f>MIN(F8,H8)</f>
        <v>0</v>
      </c>
      <c r="J8" s="11"/>
      <c r="K8" s="299"/>
    </row>
    <row r="9" spans="1:11" ht="31.15" customHeight="1" thickBot="1">
      <c r="F9" s="635" t="s">
        <v>152</v>
      </c>
      <c r="G9" s="636"/>
      <c r="H9" s="96">
        <f>SUM(H5:H8)</f>
        <v>0</v>
      </c>
      <c r="I9" s="176"/>
      <c r="J9" s="104"/>
    </row>
    <row r="10" spans="1:11" ht="31.15" customHeight="1" thickBot="1">
      <c r="F10" s="635" t="s">
        <v>130</v>
      </c>
      <c r="G10" s="637"/>
      <c r="H10" s="133"/>
      <c r="I10" s="95">
        <f>SUM(I5:I8)</f>
        <v>0</v>
      </c>
      <c r="J10" s="62"/>
    </row>
    <row r="93" spans="4:4" ht="31.15" customHeight="1">
      <c r="D93" s="135" t="s">
        <v>164</v>
      </c>
    </row>
  </sheetData>
  <mergeCells count="13">
    <mergeCell ref="K3:K4"/>
    <mergeCell ref="F10:G10"/>
    <mergeCell ref="F9:G9"/>
    <mergeCell ref="J3:J4"/>
    <mergeCell ref="A7:B7"/>
    <mergeCell ref="A6:B6"/>
    <mergeCell ref="A5:B5"/>
    <mergeCell ref="A3:B4"/>
    <mergeCell ref="E3:F3"/>
    <mergeCell ref="G3:H3"/>
    <mergeCell ref="D3:D4"/>
    <mergeCell ref="C3:C4"/>
    <mergeCell ref="A8:B8"/>
  </mergeCells>
  <phoneticPr fontId="2"/>
  <printOptions horizontalCentered="1"/>
  <pageMargins left="0.59055118110236227" right="0.59055118110236227" top="0.78740157480314965" bottom="0.78740157480314965" header="0.31496062992125984" footer="0.31496062992125984"/>
  <pageSetup paperSize="9" scale="6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95"/>
  <sheetViews>
    <sheetView showZeros="0" view="pageBreakPreview" zoomScale="55" zoomScaleNormal="100" zoomScaleSheetLayoutView="55" workbookViewId="0">
      <selection activeCell="G24" sqref="G24:I24"/>
    </sheetView>
  </sheetViews>
  <sheetFormatPr defaultColWidth="9" defaultRowHeight="30" customHeight="1"/>
  <cols>
    <col min="1" max="1" width="38.875" style="134" customWidth="1"/>
    <col min="2" max="2" width="13.5" style="134" customWidth="1"/>
    <col min="3" max="4" width="17.75" style="134" customWidth="1"/>
    <col min="5" max="5" width="19" style="134" customWidth="1"/>
    <col min="6" max="6" width="14.875" style="134" customWidth="1"/>
    <col min="7" max="9" width="17.75" style="134" customWidth="1"/>
    <col min="10" max="10" width="32.125" style="134" customWidth="1"/>
    <col min="11" max="11" width="11.875" style="134" customWidth="1"/>
    <col min="12" max="16384" width="9" style="134"/>
  </cols>
  <sheetData>
    <row r="1" spans="1:11" ht="30" customHeight="1">
      <c r="A1" s="132" t="s">
        <v>111</v>
      </c>
      <c r="B1" s="132"/>
      <c r="C1" s="132"/>
      <c r="D1" s="132"/>
      <c r="E1" s="132"/>
      <c r="F1" s="132"/>
      <c r="G1" s="132"/>
      <c r="H1" s="132"/>
      <c r="I1" s="132"/>
      <c r="J1" s="132"/>
    </row>
    <row r="2" spans="1:11" ht="30" customHeight="1">
      <c r="A2" s="132" t="s">
        <v>267</v>
      </c>
      <c r="B2" s="132"/>
      <c r="C2" s="132"/>
      <c r="D2" s="132"/>
      <c r="E2" s="132"/>
      <c r="F2" s="132"/>
      <c r="G2" s="132"/>
      <c r="H2" s="132"/>
      <c r="I2" s="132"/>
      <c r="J2" s="132"/>
    </row>
    <row r="3" spans="1:11" ht="30" customHeight="1">
      <c r="A3" s="815" t="s">
        <v>1</v>
      </c>
      <c r="B3" s="814" t="s">
        <v>2</v>
      </c>
      <c r="C3" s="814"/>
      <c r="D3" s="814"/>
      <c r="E3" s="814" t="s">
        <v>104</v>
      </c>
      <c r="F3" s="814"/>
      <c r="G3" s="814"/>
      <c r="H3" s="814"/>
      <c r="I3" s="204" t="s">
        <v>163</v>
      </c>
      <c r="J3" s="814" t="s">
        <v>11</v>
      </c>
      <c r="K3" s="634" t="s">
        <v>169</v>
      </c>
    </row>
    <row r="4" spans="1:11" ht="30" customHeight="1">
      <c r="A4" s="816"/>
      <c r="B4" s="92" t="s">
        <v>3</v>
      </c>
      <c r="C4" s="92" t="s">
        <v>168</v>
      </c>
      <c r="D4" s="92" t="s">
        <v>160</v>
      </c>
      <c r="E4" s="92" t="s">
        <v>4</v>
      </c>
      <c r="F4" s="92" t="s">
        <v>0</v>
      </c>
      <c r="G4" s="92" t="s">
        <v>166</v>
      </c>
      <c r="H4" s="92" t="s">
        <v>161</v>
      </c>
      <c r="I4" s="205" t="s">
        <v>150</v>
      </c>
      <c r="J4" s="814"/>
      <c r="K4" s="631"/>
    </row>
    <row r="5" spans="1:11" ht="30" customHeight="1">
      <c r="A5" s="287" t="s">
        <v>204</v>
      </c>
      <c r="B5" s="50"/>
      <c r="C5" s="54">
        <v>905000</v>
      </c>
      <c r="D5" s="307">
        <f>IF(B5&gt;1,1810000,905000)</f>
        <v>905000</v>
      </c>
      <c r="E5" s="50"/>
      <c r="F5" s="227">
        <f>B5</f>
        <v>0</v>
      </c>
      <c r="G5" s="52"/>
      <c r="H5" s="51">
        <f>F5*G5</f>
        <v>0</v>
      </c>
      <c r="I5" s="51">
        <f t="shared" ref="I5:I10" si="0">MIN(D5/2,H5/2)</f>
        <v>0</v>
      </c>
      <c r="J5" s="50" t="s">
        <v>144</v>
      </c>
      <c r="K5" s="122"/>
    </row>
    <row r="6" spans="1:11" ht="30" customHeight="1">
      <c r="A6" s="287" t="s">
        <v>203</v>
      </c>
      <c r="B6" s="50"/>
      <c r="C6" s="54">
        <v>905000</v>
      </c>
      <c r="D6" s="307">
        <f>IF(B6&gt;0,905000,0)</f>
        <v>0</v>
      </c>
      <c r="E6" s="50"/>
      <c r="F6" s="227">
        <f>B6</f>
        <v>0</v>
      </c>
      <c r="G6" s="52"/>
      <c r="H6" s="51">
        <f>F6*G6</f>
        <v>0</v>
      </c>
      <c r="I6" s="51">
        <f t="shared" si="0"/>
        <v>0</v>
      </c>
      <c r="J6" s="50" t="s">
        <v>144</v>
      </c>
      <c r="K6" s="122"/>
    </row>
    <row r="7" spans="1:11" ht="30" customHeight="1">
      <c r="A7" s="55" t="s">
        <v>61</v>
      </c>
      <c r="B7" s="50"/>
      <c r="C7" s="53"/>
      <c r="D7" s="307">
        <v>600000</v>
      </c>
      <c r="E7" s="50"/>
      <c r="F7" s="227">
        <f>B7</f>
        <v>0</v>
      </c>
      <c r="G7" s="52"/>
      <c r="H7" s="51">
        <f t="shared" ref="H7:H10" si="1">F7*G7</f>
        <v>0</v>
      </c>
      <c r="I7" s="51">
        <f t="shared" si="0"/>
        <v>0</v>
      </c>
      <c r="J7" s="50" t="s">
        <v>144</v>
      </c>
      <c r="K7" s="122"/>
    </row>
    <row r="8" spans="1:11" ht="30" customHeight="1">
      <c r="A8" s="55"/>
      <c r="B8" s="53"/>
      <c r="C8" s="53"/>
      <c r="D8" s="53"/>
      <c r="E8" s="50"/>
      <c r="F8" s="50"/>
      <c r="G8" s="52"/>
      <c r="H8" s="51">
        <f t="shared" si="1"/>
        <v>0</v>
      </c>
      <c r="I8" s="51">
        <f t="shared" si="0"/>
        <v>0</v>
      </c>
      <c r="J8" s="50"/>
      <c r="K8" s="122"/>
    </row>
    <row r="9" spans="1:11" ht="30" customHeight="1">
      <c r="A9" s="55"/>
      <c r="B9" s="53"/>
      <c r="C9" s="53"/>
      <c r="D9" s="53"/>
      <c r="E9" s="50"/>
      <c r="F9" s="50"/>
      <c r="G9" s="52"/>
      <c r="H9" s="51">
        <f t="shared" ref="H9" si="2">F9*G9</f>
        <v>0</v>
      </c>
      <c r="I9" s="51">
        <f t="shared" si="0"/>
        <v>0</v>
      </c>
      <c r="J9" s="50"/>
      <c r="K9" s="122"/>
    </row>
    <row r="10" spans="1:11" ht="30" customHeight="1" thickBot="1">
      <c r="A10" s="55"/>
      <c r="B10" s="53"/>
      <c r="C10" s="53"/>
      <c r="D10" s="53"/>
      <c r="E10" s="50"/>
      <c r="F10" s="50"/>
      <c r="G10" s="52"/>
      <c r="H10" s="51">
        <f t="shared" si="1"/>
        <v>0</v>
      </c>
      <c r="I10" s="51">
        <f t="shared" si="0"/>
        <v>0</v>
      </c>
      <c r="J10" s="50"/>
      <c r="K10" s="122"/>
    </row>
    <row r="11" spans="1:11" ht="30" customHeight="1" thickBot="1">
      <c r="E11" s="813" t="s">
        <v>152</v>
      </c>
      <c r="F11" s="813"/>
      <c r="G11" s="635"/>
      <c r="H11" s="96">
        <f>SUM(H5:H10)</f>
        <v>0</v>
      </c>
      <c r="I11" s="176"/>
      <c r="J11" s="104"/>
    </row>
    <row r="12" spans="1:11" ht="30" customHeight="1" thickBot="1">
      <c r="E12" s="813" t="s">
        <v>130</v>
      </c>
      <c r="F12" s="813"/>
      <c r="G12" s="813"/>
      <c r="H12" s="133"/>
      <c r="I12" s="95">
        <f>SUM(I5:I10)</f>
        <v>0</v>
      </c>
      <c r="J12" s="62"/>
    </row>
    <row r="95" spans="3:3" ht="30" customHeight="1">
      <c r="C95" s="134" t="s">
        <v>164</v>
      </c>
    </row>
  </sheetData>
  <mergeCells count="7">
    <mergeCell ref="K3:K4"/>
    <mergeCell ref="J3:J4"/>
    <mergeCell ref="E12:G12"/>
    <mergeCell ref="E11:G11"/>
    <mergeCell ref="A3:A4"/>
    <mergeCell ref="B3:D3"/>
    <mergeCell ref="E3:H3"/>
  </mergeCells>
  <phoneticPr fontId="2"/>
  <printOptions horizontalCentered="1"/>
  <pageMargins left="0.59055118110236227" right="0.59055118110236227" top="0.78740157480314965" bottom="0.78740157480314965" header="0.31496062992125984" footer="0.31496062992125984"/>
  <pageSetup paperSize="9" scale="56"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7"/>
  <sheetViews>
    <sheetView view="pageBreakPreview" zoomScale="80" zoomScaleNormal="80" zoomScaleSheetLayoutView="80" workbookViewId="0">
      <selection activeCell="G24" sqref="G24:I24"/>
    </sheetView>
  </sheetViews>
  <sheetFormatPr defaultColWidth="8.875" defaultRowHeight="24.75" customHeight="1"/>
  <cols>
    <col min="1" max="1" width="8.875" style="242"/>
    <col min="2" max="2" width="16.75" style="242" customWidth="1"/>
    <col min="3" max="3" width="43" style="242" customWidth="1"/>
    <col min="4" max="4" width="18.75" style="242" customWidth="1"/>
    <col min="5" max="5" width="38.75" style="242" customWidth="1"/>
    <col min="6" max="6" width="12.625" style="242" customWidth="1"/>
    <col min="7" max="16384" width="8.875" style="242"/>
  </cols>
  <sheetData>
    <row r="1" spans="1:6" ht="24.75" customHeight="1">
      <c r="A1" s="239" t="s">
        <v>113</v>
      </c>
    </row>
    <row r="2" spans="1:6" ht="24.75" customHeight="1">
      <c r="A2" s="354" t="s">
        <v>252</v>
      </c>
      <c r="B2" s="353"/>
      <c r="C2" s="353"/>
      <c r="D2" s="353"/>
      <c r="E2" s="353"/>
    </row>
    <row r="3" spans="1:6" ht="24.75" customHeight="1">
      <c r="A3" s="817" t="s">
        <v>16</v>
      </c>
      <c r="B3" s="818"/>
      <c r="C3" s="632" t="s">
        <v>80</v>
      </c>
      <c r="D3" s="633"/>
      <c r="E3" s="823" t="s">
        <v>11</v>
      </c>
      <c r="F3" s="634" t="s">
        <v>169</v>
      </c>
    </row>
    <row r="4" spans="1:6" ht="24.75" customHeight="1">
      <c r="A4" s="819"/>
      <c r="B4" s="820"/>
      <c r="C4" s="118" t="s">
        <v>21</v>
      </c>
      <c r="D4" s="241" t="s">
        <v>161</v>
      </c>
      <c r="E4" s="824"/>
      <c r="F4" s="631"/>
    </row>
    <row r="5" spans="1:6" ht="24.75" customHeight="1">
      <c r="A5" s="243" t="s">
        <v>40</v>
      </c>
      <c r="B5" s="244"/>
      <c r="C5" s="245"/>
      <c r="D5" s="245"/>
      <c r="E5" s="245"/>
      <c r="F5" s="122"/>
    </row>
    <row r="6" spans="1:6" ht="24.75" customHeight="1" thickBot="1">
      <c r="A6" s="821" t="s">
        <v>41</v>
      </c>
      <c r="B6" s="822"/>
      <c r="C6" s="245"/>
      <c r="D6" s="245"/>
      <c r="E6" s="245"/>
      <c r="F6" s="122"/>
    </row>
    <row r="7" spans="1:6" s="117" customFormat="1" ht="28.9" customHeight="1" thickBot="1">
      <c r="C7" s="213" t="s">
        <v>151</v>
      </c>
      <c r="D7" s="97">
        <f>SUM(D5:D6)</f>
        <v>0</v>
      </c>
      <c r="E7" s="131"/>
    </row>
  </sheetData>
  <mergeCells count="5">
    <mergeCell ref="A3:B4"/>
    <mergeCell ref="F3:F4"/>
    <mergeCell ref="A6:B6"/>
    <mergeCell ref="C3:D3"/>
    <mergeCell ref="E3:E4"/>
  </mergeCells>
  <phoneticPr fontId="2"/>
  <pageMargins left="0.59055118110236227" right="0.59055118110236227" top="0.78740157480314965" bottom="0.78740157480314965" header="0.31496062992125984" footer="0.31496062992125984"/>
  <pageSetup paperSize="9" scale="90"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94"/>
  <sheetViews>
    <sheetView showZeros="0" view="pageBreakPreview" zoomScale="70" zoomScaleNormal="70" zoomScaleSheetLayoutView="70" workbookViewId="0">
      <selection activeCell="G24" sqref="G24:I24"/>
    </sheetView>
  </sheetViews>
  <sheetFormatPr defaultColWidth="9" defaultRowHeight="30" customHeight="1"/>
  <cols>
    <col min="1" max="1" width="38.875" style="116" customWidth="1"/>
    <col min="2" max="2" width="13.5" style="116" customWidth="1"/>
    <col min="3" max="4" width="18.875" style="116" customWidth="1"/>
    <col min="5" max="5" width="19" style="116" customWidth="1"/>
    <col min="6" max="6" width="13.875" style="116" customWidth="1"/>
    <col min="7" max="9" width="18.875" style="116" customWidth="1"/>
    <col min="10" max="10" width="30" style="116" customWidth="1"/>
    <col min="11" max="11" width="12.75" style="116" customWidth="1"/>
    <col min="12" max="16384" width="9" style="116"/>
  </cols>
  <sheetData>
    <row r="1" spans="1:11" ht="30" customHeight="1">
      <c r="A1" s="132" t="s">
        <v>114</v>
      </c>
    </row>
    <row r="2" spans="1:11" ht="30" customHeight="1">
      <c r="A2" s="297" t="s">
        <v>253</v>
      </c>
    </row>
    <row r="3" spans="1:11" ht="30" customHeight="1">
      <c r="A3" s="638" t="s">
        <v>1</v>
      </c>
      <c r="B3" s="640" t="s">
        <v>2</v>
      </c>
      <c r="C3" s="640"/>
      <c r="D3" s="640"/>
      <c r="E3" s="640" t="s">
        <v>104</v>
      </c>
      <c r="F3" s="640"/>
      <c r="G3" s="640"/>
      <c r="H3" s="640"/>
      <c r="I3" s="204" t="s">
        <v>163</v>
      </c>
      <c r="J3" s="640" t="s">
        <v>11</v>
      </c>
      <c r="K3" s="634" t="s">
        <v>169</v>
      </c>
    </row>
    <row r="4" spans="1:11" ht="30" customHeight="1">
      <c r="A4" s="639"/>
      <c r="B4" s="88" t="s">
        <v>3</v>
      </c>
      <c r="C4" s="88" t="s">
        <v>166</v>
      </c>
      <c r="D4" s="88" t="s">
        <v>160</v>
      </c>
      <c r="E4" s="88" t="s">
        <v>4</v>
      </c>
      <c r="F4" s="88" t="s">
        <v>0</v>
      </c>
      <c r="G4" s="88" t="s">
        <v>166</v>
      </c>
      <c r="H4" s="88" t="s">
        <v>161</v>
      </c>
      <c r="I4" s="205" t="s">
        <v>150</v>
      </c>
      <c r="J4" s="640"/>
      <c r="K4" s="631"/>
    </row>
    <row r="5" spans="1:11" ht="30" customHeight="1">
      <c r="A5" s="90" t="s">
        <v>62</v>
      </c>
      <c r="B5" s="11"/>
      <c r="C5" s="10">
        <v>11000000</v>
      </c>
      <c r="D5" s="10">
        <f t="shared" ref="D5:D15" si="0">B5*C5</f>
        <v>0</v>
      </c>
      <c r="E5" s="11"/>
      <c r="F5" s="228">
        <f>B5</f>
        <v>0</v>
      </c>
      <c r="G5" s="12"/>
      <c r="H5" s="10">
        <f t="shared" ref="H5" si="1">F5*G5</f>
        <v>0</v>
      </c>
      <c r="I5" s="10">
        <f t="shared" ref="I5" si="2">MIN(D5,H5)</f>
        <v>0</v>
      </c>
      <c r="J5" s="11"/>
      <c r="K5" s="122"/>
    </row>
    <row r="6" spans="1:11" ht="30" customHeight="1">
      <c r="A6" s="91" t="s">
        <v>63</v>
      </c>
      <c r="B6" s="11"/>
      <c r="C6" s="10">
        <v>6600000</v>
      </c>
      <c r="D6" s="10">
        <f t="shared" si="0"/>
        <v>0</v>
      </c>
      <c r="E6" s="11"/>
      <c r="F6" s="228">
        <f t="shared" ref="F6:F11" si="3">B6</f>
        <v>0</v>
      </c>
      <c r="G6" s="12"/>
      <c r="H6" s="10">
        <f t="shared" ref="H6:H15" si="4">F6*G6</f>
        <v>0</v>
      </c>
      <c r="I6" s="10">
        <f t="shared" ref="I6:I10" si="5">MIN(D6,H6)</f>
        <v>0</v>
      </c>
      <c r="J6" s="11"/>
      <c r="K6" s="122"/>
    </row>
    <row r="7" spans="1:11" ht="30" customHeight="1">
      <c r="A7" s="91" t="s">
        <v>64</v>
      </c>
      <c r="B7" s="11"/>
      <c r="C7" s="10">
        <v>5500000</v>
      </c>
      <c r="D7" s="10">
        <f t="shared" si="0"/>
        <v>0</v>
      </c>
      <c r="E7" s="11"/>
      <c r="F7" s="228">
        <f t="shared" si="3"/>
        <v>0</v>
      </c>
      <c r="G7" s="12"/>
      <c r="H7" s="10">
        <f t="shared" si="4"/>
        <v>0</v>
      </c>
      <c r="I7" s="10">
        <f t="shared" si="5"/>
        <v>0</v>
      </c>
      <c r="J7" s="11"/>
      <c r="K7" s="122"/>
    </row>
    <row r="8" spans="1:11" ht="30" customHeight="1">
      <c r="A8" s="115" t="s">
        <v>65</v>
      </c>
      <c r="B8" s="11"/>
      <c r="C8" s="10">
        <v>66000000</v>
      </c>
      <c r="D8" s="10">
        <f t="shared" si="0"/>
        <v>0</v>
      </c>
      <c r="E8" s="11"/>
      <c r="F8" s="228">
        <f t="shared" si="3"/>
        <v>0</v>
      </c>
      <c r="G8" s="12"/>
      <c r="H8" s="10">
        <f t="shared" si="4"/>
        <v>0</v>
      </c>
      <c r="I8" s="10">
        <f t="shared" si="5"/>
        <v>0</v>
      </c>
      <c r="J8" s="11"/>
      <c r="K8" s="122"/>
    </row>
    <row r="9" spans="1:11" ht="30" customHeight="1">
      <c r="A9" s="91" t="s">
        <v>66</v>
      </c>
      <c r="B9" s="11"/>
      <c r="C9" s="10">
        <v>1100000</v>
      </c>
      <c r="D9" s="10">
        <f t="shared" si="0"/>
        <v>0</v>
      </c>
      <c r="E9" s="11"/>
      <c r="F9" s="228">
        <f t="shared" si="3"/>
        <v>0</v>
      </c>
      <c r="G9" s="12"/>
      <c r="H9" s="10">
        <f t="shared" si="4"/>
        <v>0</v>
      </c>
      <c r="I9" s="10">
        <f t="shared" si="5"/>
        <v>0</v>
      </c>
      <c r="J9" s="11"/>
      <c r="K9" s="122"/>
    </row>
    <row r="10" spans="1:11" ht="30" customHeight="1">
      <c r="A10" s="91" t="s">
        <v>67</v>
      </c>
      <c r="B10" s="11"/>
      <c r="C10" s="10">
        <v>2200000</v>
      </c>
      <c r="D10" s="10">
        <f t="shared" si="0"/>
        <v>0</v>
      </c>
      <c r="E10" s="11"/>
      <c r="F10" s="228">
        <f t="shared" si="3"/>
        <v>0</v>
      </c>
      <c r="G10" s="12"/>
      <c r="H10" s="10">
        <f t="shared" si="4"/>
        <v>0</v>
      </c>
      <c r="I10" s="10">
        <f t="shared" si="5"/>
        <v>0</v>
      </c>
      <c r="J10" s="11"/>
      <c r="K10" s="122"/>
    </row>
    <row r="11" spans="1:11" ht="30" customHeight="1">
      <c r="A11" s="91" t="s">
        <v>68</v>
      </c>
      <c r="B11" s="11"/>
      <c r="C11" s="10">
        <v>1100000</v>
      </c>
      <c r="D11" s="10">
        <f t="shared" si="0"/>
        <v>0</v>
      </c>
      <c r="E11" s="11"/>
      <c r="F11" s="228">
        <f t="shared" si="3"/>
        <v>0</v>
      </c>
      <c r="G11" s="12"/>
      <c r="H11" s="10">
        <f t="shared" si="4"/>
        <v>0</v>
      </c>
      <c r="I11" s="10">
        <f>MIN(D11,H11)</f>
        <v>0</v>
      </c>
      <c r="J11" s="11"/>
      <c r="K11" s="122"/>
    </row>
    <row r="12" spans="1:11" ht="30" customHeight="1">
      <c r="A12" s="91"/>
      <c r="B12" s="237"/>
      <c r="C12" s="238"/>
      <c r="D12" s="238">
        <f t="shared" si="0"/>
        <v>0</v>
      </c>
      <c r="E12" s="11"/>
      <c r="F12" s="11"/>
      <c r="G12" s="12"/>
      <c r="H12" s="10">
        <f t="shared" si="4"/>
        <v>0</v>
      </c>
      <c r="I12" s="64">
        <f>H12</f>
        <v>0</v>
      </c>
      <c r="J12" s="11"/>
      <c r="K12" s="122"/>
    </row>
    <row r="13" spans="1:11" ht="30" customHeight="1">
      <c r="A13" s="91"/>
      <c r="B13" s="237"/>
      <c r="C13" s="238"/>
      <c r="D13" s="238">
        <f t="shared" si="0"/>
        <v>0</v>
      </c>
      <c r="E13" s="11"/>
      <c r="F13" s="11"/>
      <c r="G13" s="12"/>
      <c r="H13" s="10">
        <f t="shared" si="4"/>
        <v>0</v>
      </c>
      <c r="I13" s="64">
        <f>H13</f>
        <v>0</v>
      </c>
      <c r="J13" s="11"/>
      <c r="K13" s="122"/>
    </row>
    <row r="14" spans="1:11" ht="30" customHeight="1">
      <c r="A14" s="91"/>
      <c r="B14" s="237"/>
      <c r="C14" s="238"/>
      <c r="D14" s="238">
        <f t="shared" si="0"/>
        <v>0</v>
      </c>
      <c r="E14" s="11"/>
      <c r="F14" s="11"/>
      <c r="G14" s="12"/>
      <c r="H14" s="10">
        <f t="shared" si="4"/>
        <v>0</v>
      </c>
      <c r="I14" s="64">
        <f>H14</f>
        <v>0</v>
      </c>
      <c r="J14" s="11"/>
      <c r="K14" s="122"/>
    </row>
    <row r="15" spans="1:11" ht="30" customHeight="1" thickBot="1">
      <c r="A15" s="91"/>
      <c r="B15" s="237"/>
      <c r="C15" s="238"/>
      <c r="D15" s="238">
        <f t="shared" si="0"/>
        <v>0</v>
      </c>
      <c r="E15" s="11"/>
      <c r="F15" s="11"/>
      <c r="G15" s="12"/>
      <c r="H15" s="10">
        <f t="shared" si="4"/>
        <v>0</v>
      </c>
      <c r="I15" s="64">
        <f>H15</f>
        <v>0</v>
      </c>
      <c r="J15" s="11"/>
      <c r="K15" s="122"/>
    </row>
    <row r="16" spans="1:11" ht="30" customHeight="1" thickBot="1">
      <c r="E16" s="813" t="s">
        <v>152</v>
      </c>
      <c r="F16" s="813"/>
      <c r="G16" s="635"/>
      <c r="H16" s="96">
        <f>SUM(H5:H15)</f>
        <v>0</v>
      </c>
      <c r="I16" s="176"/>
      <c r="J16" s="104"/>
    </row>
    <row r="17" spans="5:10" ht="30" customHeight="1" thickBot="1">
      <c r="E17" s="813" t="s">
        <v>130</v>
      </c>
      <c r="F17" s="813"/>
      <c r="G17" s="813"/>
      <c r="H17" s="133"/>
      <c r="I17" s="95">
        <f>SUM(I5:I15)</f>
        <v>0</v>
      </c>
      <c r="J17" s="62"/>
    </row>
    <row r="94" spans="3:3" ht="30" customHeight="1">
      <c r="C94" s="116" t="s">
        <v>164</v>
      </c>
    </row>
  </sheetData>
  <mergeCells count="7">
    <mergeCell ref="K3:K4"/>
    <mergeCell ref="J3:J4"/>
    <mergeCell ref="E16:G16"/>
    <mergeCell ref="E17:G17"/>
    <mergeCell ref="A3:A4"/>
    <mergeCell ref="B3:D3"/>
    <mergeCell ref="E3:H3"/>
  </mergeCells>
  <phoneticPr fontId="2"/>
  <printOptions horizontalCentered="1"/>
  <pageMargins left="0.59055118110236227" right="0.59055118110236227" top="0.78740157480314965" bottom="0.78740157480314965" header="0.31496062992125984" footer="0.31496062992125984"/>
  <pageSetup paperSize="9" scale="56"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44"/>
  <sheetViews>
    <sheetView showZeros="0" view="pageBreakPreview" zoomScale="70" zoomScaleNormal="100" zoomScaleSheetLayoutView="70" workbookViewId="0">
      <selection activeCell="G24" sqref="G24:I24"/>
    </sheetView>
  </sheetViews>
  <sheetFormatPr defaultColWidth="9" defaultRowHeight="25.15" customHeight="1"/>
  <cols>
    <col min="1" max="1" width="29.5" style="135" customWidth="1"/>
    <col min="2" max="8" width="17.25" style="135" customWidth="1"/>
    <col min="9" max="9" width="42.375" style="135" customWidth="1"/>
    <col min="10" max="10" width="11.75" style="135" customWidth="1"/>
    <col min="11" max="16384" width="9" style="135"/>
  </cols>
  <sheetData>
    <row r="1" spans="1:10" ht="21.6" customHeight="1">
      <c r="A1" s="116" t="s">
        <v>159</v>
      </c>
    </row>
    <row r="2" spans="1:10" ht="25.15" customHeight="1">
      <c r="A2" s="152" t="s">
        <v>186</v>
      </c>
    </row>
    <row r="3" spans="1:10" ht="25.15" customHeight="1">
      <c r="A3" s="135" t="s">
        <v>269</v>
      </c>
      <c r="H3" s="153"/>
      <c r="I3" s="153"/>
    </row>
    <row r="4" spans="1:10" ht="25.15" customHeight="1">
      <c r="A4" s="777" t="s">
        <v>16</v>
      </c>
      <c r="B4" s="779"/>
      <c r="C4" s="632" t="s">
        <v>80</v>
      </c>
      <c r="D4" s="783"/>
      <c r="E4" s="783"/>
      <c r="F4" s="783"/>
      <c r="G4" s="633"/>
      <c r="H4" s="291" t="s">
        <v>163</v>
      </c>
      <c r="I4" s="631" t="s">
        <v>11</v>
      </c>
      <c r="J4" s="634" t="s">
        <v>169</v>
      </c>
    </row>
    <row r="5" spans="1:10" ht="25.15" customHeight="1">
      <c r="A5" s="780"/>
      <c r="B5" s="782"/>
      <c r="C5" s="788" t="s">
        <v>21</v>
      </c>
      <c r="D5" s="789"/>
      <c r="E5" s="789"/>
      <c r="F5" s="790"/>
      <c r="G5" s="292" t="s">
        <v>161</v>
      </c>
      <c r="H5" s="209"/>
      <c r="I5" s="631"/>
      <c r="J5" s="631"/>
    </row>
    <row r="6" spans="1:10" ht="25.15" customHeight="1">
      <c r="A6" s="763" t="s">
        <v>148</v>
      </c>
      <c r="B6" s="825"/>
      <c r="C6" s="765"/>
      <c r="D6" s="766"/>
      <c r="E6" s="766"/>
      <c r="F6" s="767"/>
      <c r="G6" s="203"/>
      <c r="H6" s="644"/>
      <c r="I6" s="210"/>
      <c r="J6" s="122"/>
    </row>
    <row r="7" spans="1:10" ht="25.15" customHeight="1">
      <c r="A7" s="763" t="s">
        <v>25</v>
      </c>
      <c r="B7" s="825"/>
      <c r="C7" s="765"/>
      <c r="D7" s="766"/>
      <c r="E7" s="766"/>
      <c r="F7" s="767"/>
      <c r="G7" s="203"/>
      <c r="H7" s="645"/>
      <c r="I7" s="210"/>
      <c r="J7" s="122"/>
    </row>
    <row r="8" spans="1:10" ht="25.15" customHeight="1">
      <c r="A8" s="763" t="s">
        <v>26</v>
      </c>
      <c r="B8" s="825"/>
      <c r="C8" s="765"/>
      <c r="D8" s="766"/>
      <c r="E8" s="766"/>
      <c r="F8" s="767"/>
      <c r="G8" s="203"/>
      <c r="H8" s="645"/>
      <c r="I8" s="210"/>
      <c r="J8" s="122"/>
    </row>
    <row r="9" spans="1:10" ht="25.15" customHeight="1">
      <c r="A9" s="123" t="s">
        <v>27</v>
      </c>
      <c r="B9" s="124" t="s">
        <v>28</v>
      </c>
      <c r="C9" s="765"/>
      <c r="D9" s="766"/>
      <c r="E9" s="766"/>
      <c r="F9" s="767"/>
      <c r="G9" s="203"/>
      <c r="H9" s="645"/>
      <c r="I9" s="210"/>
      <c r="J9" s="122"/>
    </row>
    <row r="10" spans="1:10" ht="25.15" customHeight="1">
      <c r="A10" s="126"/>
      <c r="B10" s="127" t="s">
        <v>29</v>
      </c>
      <c r="C10" s="765"/>
      <c r="D10" s="766"/>
      <c r="E10" s="766"/>
      <c r="F10" s="767"/>
      <c r="G10" s="203"/>
      <c r="H10" s="645"/>
      <c r="I10" s="210"/>
      <c r="J10" s="122"/>
    </row>
    <row r="11" spans="1:10" ht="25.15" customHeight="1">
      <c r="A11" s="126"/>
      <c r="B11" s="127" t="s">
        <v>30</v>
      </c>
      <c r="C11" s="765"/>
      <c r="D11" s="766"/>
      <c r="E11" s="766"/>
      <c r="F11" s="767"/>
      <c r="G11" s="203"/>
      <c r="H11" s="645"/>
      <c r="I11" s="210"/>
      <c r="J11" s="122"/>
    </row>
    <row r="12" spans="1:10" ht="25.15" customHeight="1">
      <c r="A12" s="126"/>
      <c r="B12" s="127" t="s">
        <v>31</v>
      </c>
      <c r="C12" s="765"/>
      <c r="D12" s="766"/>
      <c r="E12" s="766"/>
      <c r="F12" s="767"/>
      <c r="G12" s="203"/>
      <c r="H12" s="645"/>
      <c r="I12" s="210"/>
      <c r="J12" s="122"/>
    </row>
    <row r="13" spans="1:10" ht="25.15" customHeight="1">
      <c r="A13" s="126"/>
      <c r="B13" s="127" t="s">
        <v>32</v>
      </c>
      <c r="C13" s="765"/>
      <c r="D13" s="766"/>
      <c r="E13" s="766"/>
      <c r="F13" s="767"/>
      <c r="G13" s="203"/>
      <c r="H13" s="645"/>
      <c r="I13" s="210"/>
      <c r="J13" s="122"/>
    </row>
    <row r="14" spans="1:10" ht="25.15" customHeight="1">
      <c r="A14" s="126"/>
      <c r="B14" s="124" t="s">
        <v>33</v>
      </c>
      <c r="C14" s="765"/>
      <c r="D14" s="766"/>
      <c r="E14" s="766"/>
      <c r="F14" s="767"/>
      <c r="G14" s="203"/>
      <c r="H14" s="645"/>
      <c r="I14" s="210"/>
      <c r="J14" s="122"/>
    </row>
    <row r="15" spans="1:10" ht="25.15" customHeight="1">
      <c r="A15" s="126"/>
      <c r="B15" s="129" t="s">
        <v>193</v>
      </c>
      <c r="C15" s="288"/>
      <c r="D15" s="289"/>
      <c r="E15" s="289"/>
      <c r="F15" s="290"/>
      <c r="G15" s="203"/>
      <c r="H15" s="645"/>
      <c r="I15" s="210"/>
      <c r="J15" s="122"/>
    </row>
    <row r="16" spans="1:10" ht="25.15" customHeight="1">
      <c r="A16" s="123" t="s">
        <v>34</v>
      </c>
      <c r="B16" s="129" t="s">
        <v>35</v>
      </c>
      <c r="C16" s="765"/>
      <c r="D16" s="766"/>
      <c r="E16" s="766"/>
      <c r="F16" s="767"/>
      <c r="G16" s="203"/>
      <c r="H16" s="645"/>
      <c r="I16" s="210"/>
      <c r="J16" s="122"/>
    </row>
    <row r="17" spans="1:10" ht="25.15" customHeight="1">
      <c r="A17" s="126"/>
      <c r="B17" s="129" t="s">
        <v>36</v>
      </c>
      <c r="C17" s="765"/>
      <c r="D17" s="766"/>
      <c r="E17" s="766"/>
      <c r="F17" s="767"/>
      <c r="G17" s="203"/>
      <c r="H17" s="645"/>
      <c r="I17" s="210"/>
      <c r="J17" s="122"/>
    </row>
    <row r="18" spans="1:10" ht="25.15" customHeight="1">
      <c r="A18" s="128"/>
      <c r="B18" s="129" t="s">
        <v>37</v>
      </c>
      <c r="C18" s="765"/>
      <c r="D18" s="766"/>
      <c r="E18" s="766"/>
      <c r="F18" s="767"/>
      <c r="G18" s="203"/>
      <c r="H18" s="645"/>
      <c r="I18" s="210"/>
      <c r="J18" s="122"/>
    </row>
    <row r="19" spans="1:10" ht="25.15" customHeight="1">
      <c r="A19" s="763" t="s">
        <v>38</v>
      </c>
      <c r="B19" s="825"/>
      <c r="C19" s="765"/>
      <c r="D19" s="766"/>
      <c r="E19" s="766"/>
      <c r="F19" s="767"/>
      <c r="G19" s="203"/>
      <c r="H19" s="645"/>
      <c r="I19" s="210"/>
      <c r="J19" s="122"/>
    </row>
    <row r="20" spans="1:10" ht="25.15" customHeight="1">
      <c r="A20" s="763" t="s">
        <v>39</v>
      </c>
      <c r="B20" s="825"/>
      <c r="C20" s="765"/>
      <c r="D20" s="766"/>
      <c r="E20" s="766"/>
      <c r="F20" s="767"/>
      <c r="G20" s="203"/>
      <c r="H20" s="645"/>
      <c r="I20" s="220"/>
      <c r="J20" s="122"/>
    </row>
    <row r="21" spans="1:10" ht="25.15" customHeight="1">
      <c r="A21" s="763" t="s">
        <v>40</v>
      </c>
      <c r="B21" s="825"/>
      <c r="C21" s="765"/>
      <c r="D21" s="766"/>
      <c r="E21" s="766"/>
      <c r="F21" s="767"/>
      <c r="G21" s="203"/>
      <c r="H21" s="645"/>
      <c r="I21" s="210"/>
      <c r="J21" s="122"/>
    </row>
    <row r="22" spans="1:10" ht="25.15" customHeight="1">
      <c r="A22" s="763" t="s">
        <v>41</v>
      </c>
      <c r="B22" s="825"/>
      <c r="C22" s="765"/>
      <c r="D22" s="766"/>
      <c r="E22" s="766"/>
      <c r="F22" s="767"/>
      <c r="G22" s="203"/>
      <c r="H22" s="645"/>
      <c r="I22" s="210"/>
      <c r="J22" s="122"/>
    </row>
    <row r="23" spans="1:10" ht="25.15" customHeight="1">
      <c r="A23" s="165"/>
      <c r="B23" s="166"/>
      <c r="C23" s="178"/>
      <c r="E23" s="178"/>
      <c r="F23" s="293" t="s">
        <v>131</v>
      </c>
      <c r="G23" s="202">
        <f>SUM(G4:G22)</f>
        <v>0</v>
      </c>
      <c r="H23" s="202">
        <f>MIN(10000000,G23)</f>
        <v>0</v>
      </c>
      <c r="I23" s="180"/>
    </row>
    <row r="24" spans="1:10" ht="25.15" customHeight="1">
      <c r="A24" s="303" t="s">
        <v>254</v>
      </c>
      <c r="H24" s="153"/>
      <c r="I24" s="153"/>
    </row>
    <row r="25" spans="1:10" ht="25.15" customHeight="1">
      <c r="A25" s="777" t="s">
        <v>16</v>
      </c>
      <c r="B25" s="779"/>
      <c r="C25" s="632" t="s">
        <v>80</v>
      </c>
      <c r="D25" s="783"/>
      <c r="E25" s="783"/>
      <c r="F25" s="783"/>
      <c r="G25" s="633"/>
      <c r="H25" s="265" t="s">
        <v>163</v>
      </c>
      <c r="I25" s="631" t="s">
        <v>11</v>
      </c>
      <c r="J25" s="634" t="s">
        <v>169</v>
      </c>
    </row>
    <row r="26" spans="1:10" ht="25.15" customHeight="1">
      <c r="A26" s="780"/>
      <c r="B26" s="782"/>
      <c r="C26" s="788" t="s">
        <v>21</v>
      </c>
      <c r="D26" s="789"/>
      <c r="E26" s="789"/>
      <c r="F26" s="790"/>
      <c r="G26" s="267" t="s">
        <v>161</v>
      </c>
      <c r="H26" s="209"/>
      <c r="I26" s="631"/>
      <c r="J26" s="631"/>
    </row>
    <row r="27" spans="1:10" ht="25.15" customHeight="1">
      <c r="A27" s="763" t="s">
        <v>148</v>
      </c>
      <c r="B27" s="825"/>
      <c r="C27" s="765"/>
      <c r="D27" s="766"/>
      <c r="E27" s="766"/>
      <c r="F27" s="767"/>
      <c r="G27" s="203"/>
      <c r="H27" s="644"/>
      <c r="I27" s="210"/>
      <c r="J27" s="122"/>
    </row>
    <row r="28" spans="1:10" ht="25.15" customHeight="1">
      <c r="A28" s="763" t="s">
        <v>25</v>
      </c>
      <c r="B28" s="825"/>
      <c r="C28" s="765"/>
      <c r="D28" s="766"/>
      <c r="E28" s="766"/>
      <c r="F28" s="767"/>
      <c r="G28" s="203"/>
      <c r="H28" s="645"/>
      <c r="I28" s="210"/>
      <c r="J28" s="122"/>
    </row>
    <row r="29" spans="1:10" ht="25.15" customHeight="1">
      <c r="A29" s="763" t="s">
        <v>26</v>
      </c>
      <c r="B29" s="825"/>
      <c r="C29" s="765"/>
      <c r="D29" s="766"/>
      <c r="E29" s="766"/>
      <c r="F29" s="767"/>
      <c r="G29" s="203"/>
      <c r="H29" s="645"/>
      <c r="I29" s="210"/>
      <c r="J29" s="122"/>
    </row>
    <row r="30" spans="1:10" ht="25.15" customHeight="1">
      <c r="A30" s="123" t="s">
        <v>27</v>
      </c>
      <c r="B30" s="124" t="s">
        <v>28</v>
      </c>
      <c r="C30" s="765"/>
      <c r="D30" s="766"/>
      <c r="E30" s="766"/>
      <c r="F30" s="767"/>
      <c r="G30" s="203"/>
      <c r="H30" s="645"/>
      <c r="I30" s="210"/>
      <c r="J30" s="122"/>
    </row>
    <row r="31" spans="1:10" ht="25.15" customHeight="1">
      <c r="A31" s="126"/>
      <c r="B31" s="127" t="s">
        <v>29</v>
      </c>
      <c r="C31" s="765"/>
      <c r="D31" s="766"/>
      <c r="E31" s="766"/>
      <c r="F31" s="767"/>
      <c r="G31" s="203"/>
      <c r="H31" s="645"/>
      <c r="I31" s="210"/>
      <c r="J31" s="122"/>
    </row>
    <row r="32" spans="1:10" ht="25.15" customHeight="1">
      <c r="A32" s="126"/>
      <c r="B32" s="127" t="s">
        <v>30</v>
      </c>
      <c r="C32" s="765"/>
      <c r="D32" s="766"/>
      <c r="E32" s="766"/>
      <c r="F32" s="767"/>
      <c r="G32" s="203"/>
      <c r="H32" s="645"/>
      <c r="I32" s="210"/>
      <c r="J32" s="122"/>
    </row>
    <row r="33" spans="1:10" ht="25.15" customHeight="1">
      <c r="A33" s="126"/>
      <c r="B33" s="127" t="s">
        <v>31</v>
      </c>
      <c r="C33" s="765"/>
      <c r="D33" s="766"/>
      <c r="E33" s="766"/>
      <c r="F33" s="767"/>
      <c r="G33" s="203"/>
      <c r="H33" s="645"/>
      <c r="I33" s="210"/>
      <c r="J33" s="122"/>
    </row>
    <row r="34" spans="1:10" ht="25.15" customHeight="1">
      <c r="A34" s="126"/>
      <c r="B34" s="127" t="s">
        <v>32</v>
      </c>
      <c r="C34" s="765"/>
      <c r="D34" s="766"/>
      <c r="E34" s="766"/>
      <c r="F34" s="767"/>
      <c r="G34" s="203"/>
      <c r="H34" s="645"/>
      <c r="I34" s="210"/>
      <c r="J34" s="122"/>
    </row>
    <row r="35" spans="1:10" ht="25.15" customHeight="1">
      <c r="A35" s="126"/>
      <c r="B35" s="124" t="s">
        <v>33</v>
      </c>
      <c r="C35" s="765"/>
      <c r="D35" s="766"/>
      <c r="E35" s="766"/>
      <c r="F35" s="767"/>
      <c r="G35" s="203"/>
      <c r="H35" s="645"/>
      <c r="I35" s="210"/>
      <c r="J35" s="122"/>
    </row>
    <row r="36" spans="1:10" ht="25.15" customHeight="1">
      <c r="A36" s="126"/>
      <c r="B36" s="129" t="s">
        <v>193</v>
      </c>
      <c r="C36" s="262"/>
      <c r="D36" s="263"/>
      <c r="E36" s="263"/>
      <c r="F36" s="264"/>
      <c r="G36" s="203"/>
      <c r="H36" s="645"/>
      <c r="I36" s="210"/>
      <c r="J36" s="122"/>
    </row>
    <row r="37" spans="1:10" ht="25.15" customHeight="1">
      <c r="A37" s="123" t="s">
        <v>34</v>
      </c>
      <c r="B37" s="129" t="s">
        <v>35</v>
      </c>
      <c r="C37" s="765"/>
      <c r="D37" s="766"/>
      <c r="E37" s="766"/>
      <c r="F37" s="767"/>
      <c r="G37" s="203"/>
      <c r="H37" s="645"/>
      <c r="I37" s="210"/>
      <c r="J37" s="122"/>
    </row>
    <row r="38" spans="1:10" ht="25.15" customHeight="1">
      <c r="A38" s="126"/>
      <c r="B38" s="129" t="s">
        <v>36</v>
      </c>
      <c r="C38" s="765"/>
      <c r="D38" s="766"/>
      <c r="E38" s="766"/>
      <c r="F38" s="767"/>
      <c r="G38" s="203"/>
      <c r="H38" s="645"/>
      <c r="I38" s="210"/>
      <c r="J38" s="122"/>
    </row>
    <row r="39" spans="1:10" ht="25.15" customHeight="1">
      <c r="A39" s="128"/>
      <c r="B39" s="129" t="s">
        <v>37</v>
      </c>
      <c r="C39" s="765"/>
      <c r="D39" s="766"/>
      <c r="E39" s="766"/>
      <c r="F39" s="767"/>
      <c r="G39" s="203"/>
      <c r="H39" s="645"/>
      <c r="I39" s="210"/>
      <c r="J39" s="122"/>
    </row>
    <row r="40" spans="1:10" ht="25.15" customHeight="1">
      <c r="A40" s="763" t="s">
        <v>38</v>
      </c>
      <c r="B40" s="825"/>
      <c r="C40" s="765"/>
      <c r="D40" s="766"/>
      <c r="E40" s="766"/>
      <c r="F40" s="767"/>
      <c r="G40" s="203"/>
      <c r="H40" s="645"/>
      <c r="I40" s="210"/>
      <c r="J40" s="122"/>
    </row>
    <row r="41" spans="1:10" ht="25.15" customHeight="1">
      <c r="A41" s="763" t="s">
        <v>39</v>
      </c>
      <c r="B41" s="825"/>
      <c r="C41" s="765"/>
      <c r="D41" s="766"/>
      <c r="E41" s="766"/>
      <c r="F41" s="767"/>
      <c r="G41" s="203"/>
      <c r="H41" s="645"/>
      <c r="I41" s="220"/>
      <c r="J41" s="122"/>
    </row>
    <row r="42" spans="1:10" ht="25.15" customHeight="1">
      <c r="A42" s="763" t="s">
        <v>40</v>
      </c>
      <c r="B42" s="825"/>
      <c r="C42" s="765"/>
      <c r="D42" s="766"/>
      <c r="E42" s="766"/>
      <c r="F42" s="767"/>
      <c r="G42" s="203"/>
      <c r="H42" s="645"/>
      <c r="I42" s="210"/>
      <c r="J42" s="122"/>
    </row>
    <row r="43" spans="1:10" ht="25.15" customHeight="1">
      <c r="A43" s="763" t="s">
        <v>41</v>
      </c>
      <c r="B43" s="825"/>
      <c r="C43" s="765"/>
      <c r="D43" s="766"/>
      <c r="E43" s="766"/>
      <c r="F43" s="767"/>
      <c r="G43" s="203"/>
      <c r="H43" s="645"/>
      <c r="I43" s="210"/>
      <c r="J43" s="122"/>
    </row>
    <row r="44" spans="1:10" ht="25.15" customHeight="1">
      <c r="A44" s="165"/>
      <c r="B44" s="166"/>
      <c r="C44" s="178"/>
      <c r="E44" s="178"/>
      <c r="F44" s="266" t="s">
        <v>131</v>
      </c>
      <c r="G44" s="202">
        <f>SUM(G27:G43)</f>
        <v>0</v>
      </c>
      <c r="H44" s="202">
        <f>MIN(2000000,G44)</f>
        <v>0</v>
      </c>
      <c r="I44" s="180"/>
    </row>
  </sheetData>
  <mergeCells count="58">
    <mergeCell ref="C38:F38"/>
    <mergeCell ref="A25:B26"/>
    <mergeCell ref="C25:G25"/>
    <mergeCell ref="I25:I26"/>
    <mergeCell ref="J25:J26"/>
    <mergeCell ref="C26:F26"/>
    <mergeCell ref="A27:B27"/>
    <mergeCell ref="A28:B28"/>
    <mergeCell ref="A29:B29"/>
    <mergeCell ref="C39:F39"/>
    <mergeCell ref="C27:F27"/>
    <mergeCell ref="H27:H43"/>
    <mergeCell ref="C28:F28"/>
    <mergeCell ref="C29:F29"/>
    <mergeCell ref="C30:F30"/>
    <mergeCell ref="C31:F31"/>
    <mergeCell ref="C32:F32"/>
    <mergeCell ref="C40:F40"/>
    <mergeCell ref="C41:F41"/>
    <mergeCell ref="C42:F42"/>
    <mergeCell ref="C43:F43"/>
    <mergeCell ref="C33:F33"/>
    <mergeCell ref="C34:F34"/>
    <mergeCell ref="C35:F35"/>
    <mergeCell ref="C37:F37"/>
    <mergeCell ref="A4:B5"/>
    <mergeCell ref="C4:G4"/>
    <mergeCell ref="I4:I5"/>
    <mergeCell ref="J4:J5"/>
    <mergeCell ref="C5:F5"/>
    <mergeCell ref="C6:F6"/>
    <mergeCell ref="H6:H22"/>
    <mergeCell ref="C7:F7"/>
    <mergeCell ref="C8:F8"/>
    <mergeCell ref="C9:F9"/>
    <mergeCell ref="C10:F10"/>
    <mergeCell ref="C11:F11"/>
    <mergeCell ref="C12:F12"/>
    <mergeCell ref="C13:F13"/>
    <mergeCell ref="C14:F14"/>
    <mergeCell ref="C16:F16"/>
    <mergeCell ref="C17:F17"/>
    <mergeCell ref="C18:F18"/>
    <mergeCell ref="C19:F19"/>
    <mergeCell ref="C20:F20"/>
    <mergeCell ref="C21:F21"/>
    <mergeCell ref="C22:F22"/>
    <mergeCell ref="A19:B19"/>
    <mergeCell ref="A20:B20"/>
    <mergeCell ref="A21:B21"/>
    <mergeCell ref="A22:B22"/>
    <mergeCell ref="A40:B40"/>
    <mergeCell ref="A41:B41"/>
    <mergeCell ref="A42:B42"/>
    <mergeCell ref="A43:B43"/>
    <mergeCell ref="A6:B6"/>
    <mergeCell ref="A7:B7"/>
    <mergeCell ref="A8:B8"/>
  </mergeCells>
  <phoneticPr fontId="2"/>
  <printOptions horizontalCentered="1"/>
  <pageMargins left="0.59055118110236227" right="0.59055118110236227" top="0.78740157480314965" bottom="0.78740157480314965" header="0.31496062992125984" footer="0.31496062992125984"/>
  <pageSetup paperSize="9" scale="60" fitToHeight="0" orientation="landscape" r:id="rId1"/>
  <rowBreaks count="1" manualBreakCount="1">
    <brk id="2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8"/>
  <sheetViews>
    <sheetView view="pageBreakPreview" zoomScaleNormal="100" zoomScaleSheetLayoutView="100" workbookViewId="0">
      <selection activeCell="S12" sqref="S12:AE13"/>
    </sheetView>
  </sheetViews>
  <sheetFormatPr defaultRowHeight="14.25"/>
  <cols>
    <col min="1" max="48" width="2.625" customWidth="1"/>
  </cols>
  <sheetData>
    <row r="1" spans="1:31" ht="20.100000000000001" customHeight="1">
      <c r="A1" s="569" t="s">
        <v>351</v>
      </c>
      <c r="B1" s="570"/>
      <c r="C1" s="570"/>
      <c r="D1" s="570"/>
      <c r="E1" s="570"/>
      <c r="F1" s="570"/>
      <c r="G1" s="570"/>
      <c r="H1" s="570"/>
      <c r="I1" s="570"/>
      <c r="J1" s="570"/>
      <c r="K1" s="570"/>
      <c r="L1" s="570"/>
      <c r="M1" s="570"/>
      <c r="N1" s="570"/>
      <c r="O1" s="570"/>
      <c r="P1" s="570"/>
      <c r="Q1" s="570"/>
      <c r="R1" s="570"/>
      <c r="S1" s="373"/>
      <c r="T1" s="373"/>
      <c r="U1" s="373"/>
      <c r="V1" s="373"/>
      <c r="W1" s="373"/>
      <c r="X1" s="373"/>
      <c r="Y1" s="373"/>
      <c r="Z1" s="373"/>
      <c r="AA1" s="373"/>
      <c r="AB1" s="373"/>
      <c r="AC1" s="373"/>
      <c r="AD1" s="373"/>
      <c r="AE1" s="373"/>
    </row>
    <row r="2" spans="1:31" ht="20.100000000000001" customHeight="1">
      <c r="A2" s="373"/>
      <c r="B2" s="373"/>
      <c r="C2" s="373"/>
      <c r="D2" s="373"/>
      <c r="E2" s="373"/>
      <c r="F2" s="373"/>
      <c r="G2" s="373"/>
      <c r="H2" s="373"/>
      <c r="I2" s="373"/>
      <c r="J2" s="373"/>
      <c r="K2" s="373"/>
      <c r="L2" s="373"/>
      <c r="M2" s="373"/>
      <c r="N2" s="373"/>
      <c r="O2" s="373"/>
      <c r="P2" s="373"/>
      <c r="Q2" s="373"/>
      <c r="R2" s="373"/>
      <c r="S2" s="373"/>
      <c r="T2" s="373"/>
      <c r="U2" s="373"/>
      <c r="V2" s="373"/>
      <c r="W2" s="571">
        <f>('基礎情報入力シート（要入力）'!D3)</f>
        <v>0</v>
      </c>
      <c r="X2" s="571"/>
      <c r="Y2" s="571"/>
      <c r="Z2" s="571"/>
      <c r="AA2" s="571"/>
      <c r="AB2" s="571"/>
      <c r="AC2" s="571"/>
      <c r="AD2" s="571"/>
      <c r="AE2" s="571"/>
    </row>
    <row r="3" spans="1:31" ht="20.100000000000001" customHeight="1">
      <c r="A3" s="373"/>
      <c r="B3" s="373"/>
      <c r="C3" s="373"/>
      <c r="D3" s="373"/>
      <c r="E3" s="373"/>
      <c r="F3" s="373"/>
      <c r="G3" s="373"/>
      <c r="H3" s="373"/>
      <c r="I3" s="373"/>
      <c r="J3" s="373"/>
      <c r="K3" s="373"/>
      <c r="L3" s="373"/>
      <c r="M3" s="373"/>
      <c r="N3" s="373"/>
      <c r="O3" s="373"/>
      <c r="P3" s="373"/>
      <c r="Q3" s="373"/>
      <c r="R3" s="373"/>
      <c r="S3" s="373"/>
      <c r="T3" s="373"/>
      <c r="U3" s="373"/>
      <c r="V3" s="373"/>
      <c r="W3" s="571"/>
      <c r="X3" s="571"/>
      <c r="Y3" s="571"/>
      <c r="Z3" s="571"/>
      <c r="AA3" s="571"/>
      <c r="AB3" s="571"/>
      <c r="AC3" s="571"/>
      <c r="AD3" s="571"/>
      <c r="AE3" s="571"/>
    </row>
    <row r="4" spans="1:31" ht="20.100000000000001" customHeight="1">
      <c r="A4" s="567" t="s">
        <v>340</v>
      </c>
      <c r="B4" s="567"/>
      <c r="C4" s="567"/>
      <c r="D4" s="567"/>
      <c r="E4" s="567"/>
      <c r="F4" s="567"/>
      <c r="G4" s="567"/>
      <c r="H4" s="567"/>
      <c r="I4" s="373"/>
      <c r="J4" s="373"/>
      <c r="K4" s="373"/>
      <c r="L4" s="373"/>
      <c r="M4" s="373"/>
      <c r="N4" s="373"/>
      <c r="O4" s="373"/>
      <c r="P4" s="373"/>
      <c r="Q4" s="373"/>
      <c r="R4" s="373"/>
      <c r="S4" s="373"/>
      <c r="T4" s="373"/>
      <c r="U4" s="373"/>
      <c r="V4" s="373"/>
      <c r="W4" s="373"/>
      <c r="X4" s="373"/>
      <c r="Y4" s="373"/>
      <c r="Z4" s="373"/>
      <c r="AA4" s="373"/>
      <c r="AB4" s="373"/>
      <c r="AC4" s="373"/>
      <c r="AD4" s="373"/>
      <c r="AE4" s="373"/>
    </row>
    <row r="5" spans="1:31" ht="20.100000000000001" customHeight="1">
      <c r="A5" s="567"/>
      <c r="B5" s="567"/>
      <c r="C5" s="567"/>
      <c r="D5" s="567"/>
      <c r="E5" s="567"/>
      <c r="F5" s="567"/>
      <c r="G5" s="567"/>
      <c r="H5" s="567"/>
      <c r="I5" s="373"/>
      <c r="J5" s="373"/>
      <c r="K5" s="373"/>
      <c r="L5" s="373"/>
      <c r="M5" s="373"/>
      <c r="N5" s="373"/>
      <c r="O5" s="373"/>
      <c r="P5" s="373"/>
      <c r="Q5" s="373"/>
      <c r="R5" s="373"/>
      <c r="S5" s="373"/>
      <c r="T5" s="373"/>
      <c r="U5" s="373"/>
      <c r="V5" s="373"/>
      <c r="W5" s="373"/>
      <c r="X5" s="373"/>
      <c r="Y5" s="373"/>
      <c r="Z5" s="373"/>
      <c r="AA5" s="373"/>
      <c r="AB5" s="373"/>
      <c r="AC5" s="373"/>
      <c r="AD5" s="373"/>
      <c r="AE5" s="373"/>
    </row>
    <row r="6" spans="1:31" ht="20.100000000000001" customHeight="1">
      <c r="A6" s="373"/>
      <c r="B6" s="373"/>
      <c r="C6" s="373"/>
      <c r="D6" s="373"/>
      <c r="E6" s="373"/>
      <c r="F6" s="373"/>
      <c r="G6" s="373"/>
      <c r="H6" s="373"/>
      <c r="I6" s="373"/>
      <c r="J6" s="373"/>
      <c r="K6" s="373"/>
      <c r="L6" s="373"/>
      <c r="M6" s="373"/>
      <c r="N6" s="567" t="s">
        <v>341</v>
      </c>
      <c r="O6" s="567"/>
      <c r="P6" s="567"/>
      <c r="Q6" s="567"/>
      <c r="R6" s="567"/>
      <c r="S6" s="572">
        <f>'基礎情報入力シート（要入力）'!D4</f>
        <v>0</v>
      </c>
      <c r="T6" s="572"/>
      <c r="U6" s="572"/>
      <c r="V6" s="572"/>
      <c r="W6" s="572"/>
      <c r="X6" s="572"/>
      <c r="Y6" s="572"/>
      <c r="Z6" s="572"/>
      <c r="AA6" s="572"/>
      <c r="AB6" s="572"/>
      <c r="AC6" s="572"/>
      <c r="AD6" s="572"/>
      <c r="AE6" s="572"/>
    </row>
    <row r="7" spans="1:31" ht="20.100000000000001" customHeight="1">
      <c r="A7" s="373"/>
      <c r="B7" s="373"/>
      <c r="C7" s="373"/>
      <c r="D7" s="373"/>
      <c r="E7" s="373"/>
      <c r="F7" s="373"/>
      <c r="G7" s="373"/>
      <c r="H7" s="373"/>
      <c r="I7" s="373"/>
      <c r="J7" s="373"/>
      <c r="K7" s="373"/>
      <c r="L7" s="373"/>
      <c r="M7" s="373"/>
      <c r="N7" s="567"/>
      <c r="O7" s="567"/>
      <c r="P7" s="567"/>
      <c r="Q7" s="567"/>
      <c r="R7" s="567"/>
      <c r="S7" s="572"/>
      <c r="T7" s="572"/>
      <c r="U7" s="572"/>
      <c r="V7" s="572"/>
      <c r="W7" s="572"/>
      <c r="X7" s="572"/>
      <c r="Y7" s="572"/>
      <c r="Z7" s="572"/>
      <c r="AA7" s="572"/>
      <c r="AB7" s="572"/>
      <c r="AC7" s="572"/>
      <c r="AD7" s="572"/>
      <c r="AE7" s="572"/>
    </row>
    <row r="8" spans="1:31" ht="20.100000000000001" customHeight="1">
      <c r="A8" s="373"/>
      <c r="B8" s="373"/>
      <c r="C8" s="373"/>
      <c r="D8" s="373"/>
      <c r="E8" s="373"/>
      <c r="F8" s="373"/>
      <c r="G8" s="373"/>
      <c r="H8" s="373"/>
      <c r="I8" s="373"/>
      <c r="J8" s="373"/>
      <c r="K8" s="373"/>
      <c r="L8" s="373"/>
      <c r="M8" s="373"/>
      <c r="N8" s="566" t="s">
        <v>284</v>
      </c>
      <c r="O8" s="567"/>
      <c r="P8" s="567"/>
      <c r="Q8" s="567"/>
      <c r="R8" s="567"/>
      <c r="S8" s="568">
        <f>'基礎情報入力シート（要入力）'!D5</f>
        <v>0</v>
      </c>
      <c r="T8" s="568"/>
      <c r="U8" s="568"/>
      <c r="V8" s="568"/>
      <c r="W8" s="568"/>
      <c r="X8" s="568"/>
      <c r="Y8" s="568"/>
      <c r="Z8" s="568"/>
      <c r="AA8" s="568"/>
      <c r="AB8" s="568"/>
      <c r="AC8" s="568"/>
      <c r="AD8" s="568"/>
      <c r="AE8" s="568"/>
    </row>
    <row r="9" spans="1:31" ht="20.100000000000001" customHeight="1">
      <c r="A9" s="373"/>
      <c r="B9" s="373"/>
      <c r="C9" s="373"/>
      <c r="D9" s="373"/>
      <c r="E9" s="373"/>
      <c r="F9" s="373"/>
      <c r="G9" s="373"/>
      <c r="H9" s="373"/>
      <c r="I9" s="373"/>
      <c r="J9" s="373"/>
      <c r="K9" s="373"/>
      <c r="L9" s="373"/>
      <c r="M9" s="373"/>
      <c r="N9" s="567"/>
      <c r="O9" s="567"/>
      <c r="P9" s="567"/>
      <c r="Q9" s="567"/>
      <c r="R9" s="567"/>
      <c r="S9" s="568"/>
      <c r="T9" s="568"/>
      <c r="U9" s="568"/>
      <c r="V9" s="568"/>
      <c r="W9" s="568"/>
      <c r="X9" s="568"/>
      <c r="Y9" s="568"/>
      <c r="Z9" s="568"/>
      <c r="AA9" s="568"/>
      <c r="AB9" s="568"/>
      <c r="AC9" s="568"/>
      <c r="AD9" s="568"/>
      <c r="AE9" s="568"/>
    </row>
    <row r="10" spans="1:31" ht="15" customHeight="1">
      <c r="A10" s="373"/>
      <c r="B10" s="373"/>
      <c r="C10" s="373"/>
      <c r="D10" s="373"/>
      <c r="E10" s="373"/>
      <c r="F10" s="373"/>
      <c r="G10" s="373"/>
      <c r="H10" s="373"/>
      <c r="I10" s="373"/>
      <c r="J10" s="373"/>
      <c r="K10" s="373"/>
      <c r="L10" s="373"/>
      <c r="M10" s="373"/>
      <c r="N10" s="565" t="s">
        <v>342</v>
      </c>
      <c r="O10" s="565"/>
      <c r="P10" s="565"/>
      <c r="Q10" s="565"/>
      <c r="R10" s="565"/>
      <c r="S10" s="568">
        <f>'基礎情報入力シート（要入力）'!D6</f>
        <v>0</v>
      </c>
      <c r="T10" s="568"/>
      <c r="U10" s="568"/>
      <c r="V10" s="568"/>
      <c r="W10" s="568"/>
      <c r="X10" s="568"/>
      <c r="Y10" s="568"/>
      <c r="Z10" s="568"/>
      <c r="AA10" s="568"/>
      <c r="AB10" s="568"/>
      <c r="AC10" s="568"/>
      <c r="AD10" s="568"/>
      <c r="AE10" s="568"/>
    </row>
    <row r="11" spans="1:31" ht="15" customHeight="1">
      <c r="A11" s="373"/>
      <c r="B11" s="373"/>
      <c r="C11" s="373"/>
      <c r="D11" s="373"/>
      <c r="E11" s="373"/>
      <c r="F11" s="373"/>
      <c r="G11" s="373"/>
      <c r="H11" s="373"/>
      <c r="I11" s="373"/>
      <c r="J11" s="373"/>
      <c r="K11" s="373"/>
      <c r="L11" s="373"/>
      <c r="M11" s="373"/>
      <c r="N11" s="565"/>
      <c r="O11" s="565"/>
      <c r="P11" s="565"/>
      <c r="Q11" s="565"/>
      <c r="R11" s="565"/>
      <c r="S11" s="568"/>
      <c r="T11" s="568"/>
      <c r="U11" s="568"/>
      <c r="V11" s="568"/>
      <c r="W11" s="568"/>
      <c r="X11" s="568"/>
      <c r="Y11" s="568"/>
      <c r="Z11" s="568"/>
      <c r="AA11" s="568"/>
      <c r="AB11" s="568"/>
      <c r="AC11" s="568"/>
      <c r="AD11" s="568"/>
      <c r="AE11" s="568"/>
    </row>
    <row r="12" spans="1:31" ht="15" customHeight="1">
      <c r="A12" s="373"/>
      <c r="B12" s="373"/>
      <c r="C12" s="373"/>
      <c r="D12" s="373"/>
      <c r="E12" s="373"/>
      <c r="F12" s="373"/>
      <c r="G12" s="373"/>
      <c r="H12" s="373"/>
      <c r="I12" s="373"/>
      <c r="J12" s="373"/>
      <c r="K12" s="373"/>
      <c r="L12" s="373"/>
      <c r="M12" s="373"/>
      <c r="N12" s="565"/>
      <c r="O12" s="565"/>
      <c r="P12" s="565"/>
      <c r="Q12" s="565"/>
      <c r="R12" s="565"/>
      <c r="S12" s="568">
        <f>'基礎情報入力シート（要入力）'!D9</f>
        <v>0</v>
      </c>
      <c r="T12" s="568"/>
      <c r="U12" s="568"/>
      <c r="V12" s="568"/>
      <c r="W12" s="568"/>
      <c r="X12" s="568"/>
      <c r="Y12" s="568"/>
      <c r="Z12" s="568"/>
      <c r="AA12" s="568"/>
      <c r="AB12" s="568"/>
      <c r="AC12" s="568"/>
      <c r="AD12" s="568"/>
      <c r="AE12" s="568"/>
    </row>
    <row r="13" spans="1:31" ht="15" customHeight="1">
      <c r="A13" s="373"/>
      <c r="B13" s="373"/>
      <c r="C13" s="373"/>
      <c r="D13" s="373"/>
      <c r="E13" s="373"/>
      <c r="F13" s="373"/>
      <c r="G13" s="373"/>
      <c r="H13" s="373"/>
      <c r="I13" s="373"/>
      <c r="J13" s="373"/>
      <c r="K13" s="373"/>
      <c r="L13" s="373"/>
      <c r="M13" s="373"/>
      <c r="N13" s="565"/>
      <c r="O13" s="565"/>
      <c r="P13" s="565"/>
      <c r="Q13" s="565"/>
      <c r="R13" s="565"/>
      <c r="S13" s="568"/>
      <c r="T13" s="568"/>
      <c r="U13" s="568"/>
      <c r="V13" s="568"/>
      <c r="W13" s="568"/>
      <c r="X13" s="568"/>
      <c r="Y13" s="568"/>
      <c r="Z13" s="568"/>
      <c r="AA13" s="568"/>
      <c r="AB13" s="568"/>
      <c r="AC13" s="568"/>
      <c r="AD13" s="568"/>
      <c r="AE13" s="568"/>
    </row>
    <row r="14" spans="1:31" ht="15" customHeight="1">
      <c r="A14" s="373"/>
      <c r="B14" s="373"/>
      <c r="C14" s="373"/>
      <c r="D14" s="373"/>
      <c r="E14" s="373"/>
      <c r="F14" s="373"/>
      <c r="G14" s="373"/>
      <c r="H14" s="373"/>
      <c r="I14" s="373"/>
      <c r="J14" s="373"/>
      <c r="K14" s="373"/>
      <c r="L14" s="373"/>
      <c r="M14" s="373"/>
      <c r="N14" s="373"/>
      <c r="O14" s="373"/>
      <c r="P14" s="373"/>
      <c r="Q14" s="373"/>
      <c r="R14" s="373"/>
      <c r="S14" s="568">
        <f>'基礎情報入力シート（要入力）'!D7</f>
        <v>0</v>
      </c>
      <c r="T14" s="568"/>
      <c r="U14" s="568"/>
      <c r="V14" s="568"/>
      <c r="W14" s="568"/>
      <c r="X14" s="568"/>
      <c r="Y14" s="568"/>
      <c r="Z14" s="568"/>
      <c r="AA14" s="568"/>
      <c r="AB14" s="568"/>
      <c r="AC14" s="568"/>
      <c r="AD14" s="568"/>
      <c r="AE14" s="568"/>
    </row>
    <row r="15" spans="1:31" ht="15" customHeight="1">
      <c r="A15" s="373"/>
      <c r="B15" s="373"/>
      <c r="C15" s="373"/>
      <c r="D15" s="373"/>
      <c r="E15" s="373"/>
      <c r="F15" s="373"/>
      <c r="G15" s="373"/>
      <c r="H15" s="373"/>
      <c r="I15" s="373"/>
      <c r="J15" s="373"/>
      <c r="K15" s="373"/>
      <c r="L15" s="373"/>
      <c r="M15" s="373"/>
      <c r="N15" s="373"/>
      <c r="O15" s="373"/>
      <c r="P15" s="373"/>
      <c r="Q15" s="373"/>
      <c r="R15" s="373"/>
      <c r="S15" s="568"/>
      <c r="T15" s="568"/>
      <c r="U15" s="568"/>
      <c r="V15" s="568"/>
      <c r="W15" s="568"/>
      <c r="X15" s="568"/>
      <c r="Y15" s="568"/>
      <c r="Z15" s="568"/>
      <c r="AA15" s="568"/>
      <c r="AB15" s="568"/>
      <c r="AC15" s="568"/>
      <c r="AD15" s="568"/>
      <c r="AE15" s="568"/>
    </row>
    <row r="16" spans="1:31" ht="20.100000000000001" customHeight="1">
      <c r="A16" s="562" t="s">
        <v>358</v>
      </c>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row>
    <row r="17" spans="1:31" ht="20.100000000000001" customHeight="1">
      <c r="A17" s="563"/>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row>
    <row r="18" spans="1:31" ht="20.100000000000001" customHeight="1">
      <c r="A18" s="563"/>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row>
    <row r="19" spans="1:31" ht="20.100000000000001" customHeight="1">
      <c r="A19" s="563"/>
      <c r="B19" s="563"/>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row>
    <row r="20" spans="1:31" ht="20.100000000000001" customHeight="1">
      <c r="A20" s="374"/>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row>
    <row r="21" spans="1:31" ht="20.100000000000001" customHeight="1">
      <c r="A21" s="373"/>
      <c r="B21" s="373" t="s">
        <v>359</v>
      </c>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row>
    <row r="22" spans="1:31" ht="20.100000000000001" customHeight="1">
      <c r="A22" s="373" t="s">
        <v>294</v>
      </c>
      <c r="B22" s="373" t="s">
        <v>360</v>
      </c>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row>
    <row r="23" spans="1:31" ht="20.100000000000001" customHeight="1">
      <c r="A23" s="373"/>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row>
    <row r="24" spans="1:31" ht="20.100000000000001" customHeight="1">
      <c r="A24" s="373"/>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row>
    <row r="25" spans="1:31" ht="39.950000000000003" customHeight="1">
      <c r="A25" s="373"/>
      <c r="B25" s="373" t="s">
        <v>352</v>
      </c>
      <c r="C25" s="373"/>
      <c r="D25" s="373"/>
      <c r="E25" s="373"/>
      <c r="F25" s="373"/>
      <c r="G25" s="373"/>
      <c r="H25" s="373"/>
      <c r="I25" s="373"/>
      <c r="J25" s="373"/>
      <c r="K25" s="373"/>
      <c r="L25" s="373"/>
      <c r="M25" s="373" t="s">
        <v>353</v>
      </c>
      <c r="N25" s="573">
        <f>別紙1!E24</f>
        <v>0</v>
      </c>
      <c r="O25" s="574"/>
      <c r="P25" s="574"/>
      <c r="Q25" s="574"/>
      <c r="R25" s="574"/>
      <c r="S25" s="574"/>
      <c r="T25" s="574"/>
      <c r="U25" s="574"/>
      <c r="V25" s="574"/>
      <c r="W25" s="574"/>
      <c r="X25" s="574"/>
      <c r="Y25" s="373" t="s">
        <v>153</v>
      </c>
      <c r="Z25" s="373"/>
      <c r="AA25" s="373"/>
      <c r="AB25" s="373"/>
      <c r="AC25" s="373"/>
      <c r="AD25" s="373"/>
      <c r="AE25" s="373"/>
    </row>
    <row r="26" spans="1:31" ht="20.100000000000001" customHeight="1">
      <c r="A26" s="373"/>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row>
    <row r="27" spans="1:31" ht="20.100000000000001" customHeight="1">
      <c r="A27" s="373"/>
      <c r="B27" s="373" t="s">
        <v>361</v>
      </c>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row>
    <row r="28" spans="1:31" ht="20.100000000000001" customHeight="1">
      <c r="A28" s="373"/>
      <c r="B28" s="373" t="s">
        <v>354</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row>
    <row r="29" spans="1:31" ht="20.100000000000001" customHeight="1">
      <c r="A29" s="373"/>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row>
    <row r="30" spans="1:31" ht="20.100000000000001" customHeight="1">
      <c r="A30" s="373"/>
      <c r="B30" s="373" t="s">
        <v>362</v>
      </c>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row>
    <row r="31" spans="1:31" ht="20.100000000000001" customHeight="1">
      <c r="A31" s="373"/>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row>
    <row r="32" spans="1:31" ht="20.100000000000001" customHeight="1">
      <c r="A32" s="373"/>
      <c r="B32" s="373" t="s">
        <v>355</v>
      </c>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row>
    <row r="33" spans="1:31" ht="20.100000000000001" customHeight="1">
      <c r="A33" s="373"/>
      <c r="B33" s="373" t="s">
        <v>356</v>
      </c>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row>
    <row r="34" spans="1:31" ht="20.100000000000001" customHeight="1">
      <c r="A34" s="373"/>
      <c r="B34" s="373" t="s">
        <v>357</v>
      </c>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row>
    <row r="35" spans="1:31" ht="20.100000000000001" customHeight="1">
      <c r="A35" s="373"/>
      <c r="B35" s="373" t="s">
        <v>363</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row>
    <row r="36" spans="1:31" ht="20.100000000000001" customHeight="1">
      <c r="A36" s="373"/>
      <c r="B36" s="373" t="s">
        <v>364</v>
      </c>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row>
    <row r="37" spans="1:31">
      <c r="A37" s="373"/>
      <c r="B37" s="373"/>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373"/>
    </row>
    <row r="38" spans="1:31">
      <c r="A38" s="373"/>
      <c r="B38" s="373"/>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373"/>
    </row>
  </sheetData>
  <sheetProtection password="CC55" sheet="1" objects="1" scenarios="1" formatColumns="0" formatRows="0"/>
  <mergeCells count="14">
    <mergeCell ref="N8:R9"/>
    <mergeCell ref="S8:AE9"/>
    <mergeCell ref="A1:R1"/>
    <mergeCell ref="W2:AE3"/>
    <mergeCell ref="A4:H5"/>
    <mergeCell ref="N6:R7"/>
    <mergeCell ref="S6:AE7"/>
    <mergeCell ref="C37:AD38"/>
    <mergeCell ref="N10:R13"/>
    <mergeCell ref="S10:AE11"/>
    <mergeCell ref="S12:AE13"/>
    <mergeCell ref="S14:AE15"/>
    <mergeCell ref="A16:AE19"/>
    <mergeCell ref="N25:X25"/>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5"/>
  <sheetViews>
    <sheetView showZeros="0" view="pageBreakPreview" zoomScale="70" zoomScaleNormal="100" zoomScaleSheetLayoutView="70" workbookViewId="0">
      <pane ySplit="8" topLeftCell="A9" activePane="bottomLeft" state="frozen"/>
      <selection activeCell="G24" sqref="G24:I24"/>
      <selection pane="bottomLeft" activeCell="G24" sqref="G24:I24"/>
    </sheetView>
  </sheetViews>
  <sheetFormatPr defaultColWidth="15" defaultRowHeight="17.45" customHeight="1"/>
  <cols>
    <col min="1" max="1" width="6.75" style="15" customWidth="1"/>
    <col min="2" max="2" width="38" style="15" customWidth="1"/>
    <col min="3" max="3" width="75.125" style="15" customWidth="1"/>
    <col min="4" max="5" width="18.75" style="15" customWidth="1"/>
    <col min="6" max="6" width="15.125" style="15" customWidth="1"/>
    <col min="7" max="16384" width="15" style="15"/>
  </cols>
  <sheetData>
    <row r="1" spans="1:8" ht="15.6" customHeight="1">
      <c r="A1" s="16" t="s">
        <v>72</v>
      </c>
      <c r="G1" s="575"/>
      <c r="H1" s="575"/>
    </row>
    <row r="2" spans="1:8" ht="15.6" customHeight="1">
      <c r="A2" s="17"/>
      <c r="B2" s="313" t="s">
        <v>212</v>
      </c>
      <c r="C2" s="16" t="s">
        <v>126</v>
      </c>
      <c r="D2" s="16"/>
      <c r="E2" s="16"/>
      <c r="G2" s="575"/>
      <c r="H2" s="575"/>
    </row>
    <row r="3" spans="1:8" ht="15.6" customHeight="1">
      <c r="G3" s="575"/>
      <c r="H3" s="575"/>
    </row>
    <row r="4" spans="1:8" ht="15.6" customHeight="1">
      <c r="C4" s="21" t="s">
        <v>127</v>
      </c>
      <c r="D4" s="576">
        <f>'基礎情報入力シート（要入力）'!$D$9</f>
        <v>0</v>
      </c>
      <c r="E4" s="576"/>
      <c r="G4" s="575"/>
      <c r="H4" s="575"/>
    </row>
    <row r="5" spans="1:8" ht="15.6" customHeight="1">
      <c r="E5" s="19"/>
      <c r="G5" s="575"/>
      <c r="H5" s="575"/>
    </row>
    <row r="6" spans="1:8" ht="15.6" customHeight="1">
      <c r="A6" s="578" t="s">
        <v>19</v>
      </c>
      <c r="B6" s="579"/>
      <c r="C6" s="582" t="s">
        <v>56</v>
      </c>
      <c r="D6" s="254" t="s">
        <v>57</v>
      </c>
      <c r="E6" s="254" t="s">
        <v>58</v>
      </c>
      <c r="F6" s="582" t="s">
        <v>11</v>
      </c>
      <c r="G6" s="86"/>
      <c r="H6" s="86"/>
    </row>
    <row r="7" spans="1:8" ht="15.6" customHeight="1">
      <c r="A7" s="580"/>
      <c r="B7" s="581"/>
      <c r="C7" s="583"/>
      <c r="D7" s="253" t="s">
        <v>174</v>
      </c>
      <c r="E7" s="259" t="s">
        <v>209</v>
      </c>
      <c r="F7" s="583"/>
      <c r="G7" s="252"/>
      <c r="H7" s="252"/>
    </row>
    <row r="8" spans="1:8" ht="15.6" customHeight="1">
      <c r="A8" s="577"/>
      <c r="B8" s="577"/>
      <c r="C8" s="103"/>
      <c r="D8" s="193" t="s">
        <v>153</v>
      </c>
      <c r="E8" s="232" t="s">
        <v>173</v>
      </c>
      <c r="F8" s="232"/>
    </row>
    <row r="9" spans="1:8" ht="34.9" customHeight="1">
      <c r="A9" s="345" t="s">
        <v>132</v>
      </c>
      <c r="B9" s="346" t="s">
        <v>177</v>
      </c>
      <c r="C9" s="84"/>
      <c r="D9" s="83">
        <f>別紙２!C8</f>
        <v>0</v>
      </c>
      <c r="E9" s="83">
        <f>別紙２!G8</f>
        <v>0</v>
      </c>
      <c r="F9" s="257"/>
    </row>
    <row r="10" spans="1:8" s="18" customFormat="1" ht="28.15" customHeight="1">
      <c r="A10" s="347" t="s">
        <v>133</v>
      </c>
      <c r="B10" s="348" t="s">
        <v>572</v>
      </c>
      <c r="C10" s="85"/>
      <c r="D10" s="260">
        <f>別紙２!C9</f>
        <v>0</v>
      </c>
      <c r="E10" s="260">
        <f>別紙２!G9</f>
        <v>0</v>
      </c>
      <c r="F10" s="270"/>
    </row>
    <row r="11" spans="1:8" s="18" customFormat="1" ht="34.9" customHeight="1">
      <c r="A11" s="349" t="s">
        <v>140</v>
      </c>
      <c r="B11" s="350" t="s">
        <v>178</v>
      </c>
      <c r="C11" s="85"/>
      <c r="D11" s="199">
        <f>別紙２!C10</f>
        <v>0</v>
      </c>
      <c r="E11" s="199">
        <f>別紙２!G10</f>
        <v>0</v>
      </c>
      <c r="F11" s="257"/>
    </row>
    <row r="12" spans="1:8" s="18" customFormat="1" ht="39.950000000000003" customHeight="1">
      <c r="A12" s="349" t="s">
        <v>135</v>
      </c>
      <c r="B12" s="350" t="s">
        <v>245</v>
      </c>
      <c r="C12" s="85"/>
      <c r="D12" s="199">
        <f>別紙２!C11</f>
        <v>0</v>
      </c>
      <c r="E12" s="199">
        <f>別紙２!G11</f>
        <v>0</v>
      </c>
      <c r="F12" s="257"/>
    </row>
    <row r="13" spans="1:8" s="18" customFormat="1" ht="45" customHeight="1">
      <c r="A13" s="349" t="s">
        <v>136</v>
      </c>
      <c r="B13" s="350" t="s">
        <v>246</v>
      </c>
      <c r="C13" s="85"/>
      <c r="D13" s="199">
        <f>別紙２!C12</f>
        <v>0</v>
      </c>
      <c r="E13" s="199">
        <f>別紙２!G12</f>
        <v>0</v>
      </c>
      <c r="F13" s="257"/>
    </row>
    <row r="14" spans="1:8" s="18" customFormat="1" ht="45" customHeight="1">
      <c r="A14" s="349" t="s">
        <v>137</v>
      </c>
      <c r="B14" s="350" t="s">
        <v>247</v>
      </c>
      <c r="C14" s="84"/>
      <c r="D14" s="199">
        <f>別紙２!C13</f>
        <v>0</v>
      </c>
      <c r="E14" s="199">
        <f>別紙２!G13</f>
        <v>0</v>
      </c>
      <c r="F14" s="257"/>
    </row>
    <row r="15" spans="1:8" s="18" customFormat="1" ht="54.95" customHeight="1">
      <c r="A15" s="349" t="s">
        <v>138</v>
      </c>
      <c r="B15" s="350" t="s">
        <v>248</v>
      </c>
      <c r="C15" s="84"/>
      <c r="D15" s="199">
        <f>別紙２!C14</f>
        <v>0</v>
      </c>
      <c r="E15" s="199">
        <f>別紙２!G14</f>
        <v>0</v>
      </c>
      <c r="F15" s="257"/>
    </row>
    <row r="16" spans="1:8" s="18" customFormat="1" ht="34.9" customHeight="1">
      <c r="A16" s="349" t="s">
        <v>139</v>
      </c>
      <c r="B16" s="350" t="s">
        <v>179</v>
      </c>
      <c r="C16" s="84"/>
      <c r="D16" s="199">
        <f>別紙２!C15</f>
        <v>0</v>
      </c>
      <c r="E16" s="199">
        <f>別紙２!G15</f>
        <v>0</v>
      </c>
      <c r="F16" s="257"/>
    </row>
    <row r="17" spans="1:6" s="18" customFormat="1" ht="54.95" customHeight="1">
      <c r="A17" s="349" t="s">
        <v>199</v>
      </c>
      <c r="B17" s="350" t="s">
        <v>249</v>
      </c>
      <c r="C17" s="84"/>
      <c r="D17" s="199">
        <f>別紙２!C16</f>
        <v>0</v>
      </c>
      <c r="E17" s="199">
        <f>別紙２!G16</f>
        <v>0</v>
      </c>
      <c r="F17" s="257"/>
    </row>
    <row r="18" spans="1:6" s="18" customFormat="1" ht="60" customHeight="1">
      <c r="A18" s="349" t="s">
        <v>185</v>
      </c>
      <c r="B18" s="350" t="s">
        <v>259</v>
      </c>
      <c r="C18" s="84"/>
      <c r="D18" s="199">
        <f>別紙２!C17</f>
        <v>0</v>
      </c>
      <c r="E18" s="199">
        <f>別紙２!G17</f>
        <v>0</v>
      </c>
      <c r="F18" s="257"/>
    </row>
    <row r="19" spans="1:6" s="18" customFormat="1" ht="54.95" customHeight="1">
      <c r="A19" s="349" t="s">
        <v>184</v>
      </c>
      <c r="B19" s="350" t="s">
        <v>250</v>
      </c>
      <c r="C19" s="84"/>
      <c r="D19" s="199">
        <f>別紙２!C18</f>
        <v>0</v>
      </c>
      <c r="E19" s="199">
        <f>別紙２!G18</f>
        <v>0</v>
      </c>
      <c r="F19" s="257"/>
    </row>
    <row r="20" spans="1:6" s="18" customFormat="1" ht="54.95" customHeight="1">
      <c r="A20" s="351" t="s">
        <v>183</v>
      </c>
      <c r="B20" s="352" t="s">
        <v>251</v>
      </c>
      <c r="C20" s="271"/>
      <c r="D20" s="272">
        <f>別紙２!C19</f>
        <v>0</v>
      </c>
      <c r="E20" s="272">
        <f>別紙２!G19</f>
        <v>0</v>
      </c>
      <c r="F20" s="273"/>
    </row>
    <row r="21" spans="1:6" s="18" customFormat="1" ht="34.9" customHeight="1">
      <c r="A21" s="349" t="s">
        <v>182</v>
      </c>
      <c r="B21" s="350" t="s">
        <v>180</v>
      </c>
      <c r="C21" s="274"/>
      <c r="D21" s="199">
        <f>別紙２!C20</f>
        <v>0</v>
      </c>
      <c r="E21" s="199">
        <f>別紙２!G20</f>
        <v>0</v>
      </c>
      <c r="F21" s="275"/>
    </row>
    <row r="22" spans="1:6" s="18" customFormat="1" ht="65.25" customHeight="1">
      <c r="A22" s="349" t="s">
        <v>181</v>
      </c>
      <c r="B22" s="350" t="s">
        <v>260</v>
      </c>
      <c r="C22" s="274"/>
      <c r="D22" s="199">
        <f>別紙２!C21</f>
        <v>0</v>
      </c>
      <c r="E22" s="199">
        <f>別紙２!G21</f>
        <v>0</v>
      </c>
      <c r="F22" s="275"/>
    </row>
    <row r="23" spans="1:6" s="18" customFormat="1" ht="34.9" customHeight="1">
      <c r="A23" s="349" t="s">
        <v>205</v>
      </c>
      <c r="B23" s="350" t="s">
        <v>215</v>
      </c>
      <c r="C23" s="274"/>
      <c r="D23" s="199">
        <f>別紙２!C22</f>
        <v>0</v>
      </c>
      <c r="E23" s="199">
        <f>別紙２!G22</f>
        <v>0</v>
      </c>
      <c r="F23" s="275"/>
    </row>
    <row r="24" spans="1:6" s="18" customFormat="1" ht="34.9" customHeight="1" thickBot="1">
      <c r="A24" s="189"/>
      <c r="B24" s="190" t="s">
        <v>59</v>
      </c>
      <c r="C24" s="191"/>
      <c r="D24" s="308">
        <f>SUM(D9:D23)</f>
        <v>0</v>
      </c>
      <c r="E24" s="200">
        <f>SUM(E9:E23)</f>
        <v>0</v>
      </c>
      <c r="F24" s="258"/>
    </row>
    <row r="25" spans="1:6" ht="17.45" customHeight="1" thickTop="1"/>
  </sheetData>
  <mergeCells count="6">
    <mergeCell ref="G1:H5"/>
    <mergeCell ref="D4:E4"/>
    <mergeCell ref="A8:B8"/>
    <mergeCell ref="A6:B7"/>
    <mergeCell ref="C6:C7"/>
    <mergeCell ref="F6:F7"/>
  </mergeCells>
  <phoneticPr fontId="2"/>
  <pageMargins left="0.39370078740157483" right="0.39370078740157483" top="0.78740157480314965" bottom="0.3937007874015748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3"/>
  <sheetViews>
    <sheetView showZeros="0" view="pageBreakPreview" zoomScale="80" zoomScaleNormal="80" zoomScaleSheetLayoutView="80" workbookViewId="0">
      <pane ySplit="7" topLeftCell="A12" activePane="bottomLeft" state="frozen"/>
      <selection activeCell="G24" sqref="G24:I24"/>
      <selection pane="bottomLeft" activeCell="G24" sqref="G24:I24"/>
    </sheetView>
  </sheetViews>
  <sheetFormatPr defaultColWidth="12.625" defaultRowHeight="12"/>
  <cols>
    <col min="1" max="1" width="6" style="15" customWidth="1"/>
    <col min="2" max="2" width="39.25" style="15" customWidth="1"/>
    <col min="3" max="9" width="17.375" style="1" customWidth="1"/>
    <col min="10" max="10" width="20.75" style="1" customWidth="1"/>
    <col min="11" max="11" width="3" style="1" bestFit="1" customWidth="1"/>
    <col min="12" max="16384" width="12.625" style="1"/>
  </cols>
  <sheetData>
    <row r="1" spans="1:11" ht="13.5">
      <c r="A1" s="16" t="s">
        <v>78</v>
      </c>
    </row>
    <row r="2" spans="1:11" ht="13.5">
      <c r="A2" s="17"/>
      <c r="B2" s="313" t="s">
        <v>212</v>
      </c>
      <c r="C2" s="2" t="s">
        <v>176</v>
      </c>
      <c r="D2" s="2"/>
      <c r="E2" s="2"/>
      <c r="F2" s="2"/>
      <c r="G2" s="2"/>
      <c r="H2" s="2"/>
      <c r="I2" s="56"/>
      <c r="J2" s="56"/>
    </row>
    <row r="3" spans="1:11">
      <c r="J3" s="19"/>
    </row>
    <row r="4" spans="1:11" ht="16.899999999999999" customHeight="1">
      <c r="A4" s="250"/>
      <c r="B4" s="251"/>
      <c r="C4" s="240"/>
      <c r="D4" s="240"/>
      <c r="E4" s="240"/>
      <c r="F4" s="248"/>
      <c r="G4" s="240"/>
      <c r="H4" s="586" t="s">
        <v>146</v>
      </c>
      <c r="I4" s="587"/>
      <c r="J4" s="248"/>
    </row>
    <row r="5" spans="1:11" ht="42" customHeight="1">
      <c r="A5" s="580" t="s">
        <v>19</v>
      </c>
      <c r="B5" s="581"/>
      <c r="C5" s="247" t="s">
        <v>171</v>
      </c>
      <c r="D5" s="247" t="s">
        <v>170</v>
      </c>
      <c r="E5" s="247" t="s">
        <v>172</v>
      </c>
      <c r="F5" s="249" t="s">
        <v>23</v>
      </c>
      <c r="G5" s="247" t="s">
        <v>20</v>
      </c>
      <c r="H5" s="240" t="s">
        <v>77</v>
      </c>
      <c r="I5" s="240" t="s">
        <v>76</v>
      </c>
      <c r="J5" s="249" t="s">
        <v>175</v>
      </c>
    </row>
    <row r="6" spans="1:11" ht="14.45" customHeight="1">
      <c r="A6" s="580"/>
      <c r="B6" s="581"/>
      <c r="C6" s="249" t="s">
        <v>75</v>
      </c>
      <c r="D6" s="249" t="s">
        <v>74</v>
      </c>
      <c r="E6" s="249" t="s">
        <v>128</v>
      </c>
      <c r="F6" s="247" t="s">
        <v>129</v>
      </c>
      <c r="G6" s="231" t="s">
        <v>154</v>
      </c>
      <c r="H6" s="231" t="s">
        <v>73</v>
      </c>
      <c r="I6" s="231" t="s">
        <v>202</v>
      </c>
      <c r="J6" s="249"/>
    </row>
    <row r="7" spans="1:11" s="3" customFormat="1" ht="14.45" customHeight="1">
      <c r="A7" s="584"/>
      <c r="B7" s="585"/>
      <c r="C7" s="229" t="s">
        <v>155</v>
      </c>
      <c r="D7" s="229" t="s">
        <v>155</v>
      </c>
      <c r="E7" s="229" t="s">
        <v>155</v>
      </c>
      <c r="F7" s="229" t="s">
        <v>155</v>
      </c>
      <c r="G7" s="230" t="s">
        <v>173</v>
      </c>
      <c r="H7" s="229" t="s">
        <v>155</v>
      </c>
      <c r="I7" s="229" t="s">
        <v>155</v>
      </c>
      <c r="J7" s="4"/>
    </row>
    <row r="8" spans="1:11" s="5" customFormat="1" ht="39" customHeight="1">
      <c r="A8" s="81" t="s">
        <v>132</v>
      </c>
      <c r="B8" s="82" t="str">
        <f>別紙1!B9</f>
        <v>新型コロナウイルス感染症に関する相談窓口設置事業</v>
      </c>
      <c r="C8" s="194">
        <f>'別紙4(1)'!D24</f>
        <v>0</v>
      </c>
      <c r="D8" s="195"/>
      <c r="E8" s="196">
        <f t="shared" ref="E8:E21" si="0">C8-D8</f>
        <v>0</v>
      </c>
      <c r="F8" s="196">
        <f>'別紙4(1)'!D24</f>
        <v>0</v>
      </c>
      <c r="G8" s="196">
        <f>ROUNDDOWN(MIN(F8,E8),-3)</f>
        <v>0</v>
      </c>
      <c r="H8" s="281"/>
      <c r="I8" s="196" t="str">
        <f>IF(H8="","",G8-H8)</f>
        <v/>
      </c>
      <c r="J8" s="6"/>
      <c r="K8" s="7"/>
    </row>
    <row r="9" spans="1:11" s="5" customFormat="1" ht="39" customHeight="1">
      <c r="A9" s="87" t="s">
        <v>133</v>
      </c>
      <c r="B9" s="82" t="str">
        <f>別紙1!B10</f>
        <v>新型コロナウイルス感染症対策事業</v>
      </c>
      <c r="C9" s="194">
        <f>'別紙4(2)'!H59</f>
        <v>0</v>
      </c>
      <c r="D9" s="195"/>
      <c r="E9" s="196">
        <f>C9-D9</f>
        <v>0</v>
      </c>
      <c r="F9" s="196">
        <f>'別紙4(2)'!I60</f>
        <v>0</v>
      </c>
      <c r="G9" s="196">
        <f>ROUNDDOWN(MIN(F9,E9),-3)</f>
        <v>0</v>
      </c>
      <c r="H9" s="195"/>
      <c r="I9" s="196" t="str">
        <f>IF(H9="","",G9-H9)</f>
        <v/>
      </c>
      <c r="J9" s="6"/>
      <c r="K9" s="7"/>
    </row>
    <row r="10" spans="1:11" s="5" customFormat="1" ht="39" customHeight="1">
      <c r="A10" s="81" t="s">
        <v>134</v>
      </c>
      <c r="B10" s="82" t="str">
        <f>別紙1!B11</f>
        <v>新型コロナウイルス感染症患者等入院医療機関設備整備事業</v>
      </c>
      <c r="C10" s="194">
        <f>'別紙4(3)'!H30</f>
        <v>0</v>
      </c>
      <c r="D10" s="195"/>
      <c r="E10" s="196">
        <f t="shared" si="0"/>
        <v>0</v>
      </c>
      <c r="F10" s="196">
        <f>'別紙4(3)'!I31</f>
        <v>0</v>
      </c>
      <c r="G10" s="196">
        <f t="shared" ref="G10:G21" si="1">ROUNDDOWN(MIN(F10,E10),-3)</f>
        <v>0</v>
      </c>
      <c r="H10" s="195"/>
      <c r="I10" s="196" t="str">
        <f t="shared" ref="I10:I21" si="2">IF(H10="","",G10-H10)</f>
        <v/>
      </c>
      <c r="J10" s="6"/>
      <c r="K10" s="7"/>
    </row>
    <row r="11" spans="1:11" s="5" customFormat="1" ht="39" customHeight="1">
      <c r="A11" s="87" t="s">
        <v>135</v>
      </c>
      <c r="B11" s="82" t="str">
        <f>別紙1!B12</f>
        <v>外来対応医療機関設備整備事業（５月７日までは帰国者・接触者外来等設備整備事業）</v>
      </c>
      <c r="C11" s="194">
        <f>'別紙4(4)'!H18</f>
        <v>0</v>
      </c>
      <c r="D11" s="195"/>
      <c r="E11" s="196">
        <f t="shared" si="0"/>
        <v>0</v>
      </c>
      <c r="F11" s="196">
        <f>'別紙4(4)'!I19</f>
        <v>0</v>
      </c>
      <c r="G11" s="196">
        <f t="shared" si="1"/>
        <v>0</v>
      </c>
      <c r="H11" s="195"/>
      <c r="I11" s="196" t="str">
        <f t="shared" si="2"/>
        <v/>
      </c>
      <c r="J11" s="6"/>
      <c r="K11" s="7"/>
    </row>
    <row r="12" spans="1:11" s="5" customFormat="1" ht="39" customHeight="1">
      <c r="A12" s="81" t="s">
        <v>136</v>
      </c>
      <c r="B12" s="82" t="str">
        <f>別紙1!B13</f>
        <v>感染症検査機関等設備整備事業
(令和５年４月１日から５月７日までに生じた費用を対象)</v>
      </c>
      <c r="C12" s="194">
        <f>'別紙4(5)'!E15</f>
        <v>0</v>
      </c>
      <c r="D12" s="195"/>
      <c r="E12" s="196">
        <f t="shared" si="0"/>
        <v>0</v>
      </c>
      <c r="F12" s="196">
        <f>'別紙4(5)'!E15</f>
        <v>0</v>
      </c>
      <c r="G12" s="196">
        <f t="shared" si="1"/>
        <v>0</v>
      </c>
      <c r="H12" s="195"/>
      <c r="I12" s="196" t="str">
        <f t="shared" si="2"/>
        <v/>
      </c>
      <c r="J12" s="6"/>
      <c r="K12" s="7"/>
    </row>
    <row r="13" spans="1:11" s="5" customFormat="1" ht="39" customHeight="1">
      <c r="A13" s="87" t="s">
        <v>137</v>
      </c>
      <c r="B13" s="82" t="str">
        <f>別紙1!B14</f>
        <v>感染症対策専門家派遣等事業
(令和５年４月１日から５月７日までに生じた費用を対象)</v>
      </c>
      <c r="C13" s="194">
        <f>'別紙4(6)'!D26</f>
        <v>0</v>
      </c>
      <c r="D13" s="195"/>
      <c r="E13" s="196">
        <f t="shared" si="0"/>
        <v>0</v>
      </c>
      <c r="F13" s="196">
        <f>'別紙4(6)'!D26</f>
        <v>0</v>
      </c>
      <c r="G13" s="196">
        <f t="shared" si="1"/>
        <v>0</v>
      </c>
      <c r="H13" s="195"/>
      <c r="I13" s="196" t="str">
        <f t="shared" si="2"/>
        <v/>
      </c>
      <c r="J13" s="6"/>
      <c r="K13" s="7"/>
    </row>
    <row r="14" spans="1:11" s="5" customFormat="1" ht="60" customHeight="1">
      <c r="A14" s="81" t="s">
        <v>138</v>
      </c>
      <c r="B14" s="82" t="str">
        <f>別紙1!B15</f>
        <v>新型コロナウイルス重症患者を診療する医療従事者派遣体制の確保事業
(令和５年４月１日から５月７日までに生じた費用を対象)</v>
      </c>
      <c r="C14" s="194">
        <f>'別紙4(7)'!H9</f>
        <v>0</v>
      </c>
      <c r="D14" s="195"/>
      <c r="E14" s="196">
        <f t="shared" si="0"/>
        <v>0</v>
      </c>
      <c r="F14" s="197">
        <f>'別紙4(7)'!I10</f>
        <v>0</v>
      </c>
      <c r="G14" s="196">
        <f t="shared" si="1"/>
        <v>0</v>
      </c>
      <c r="H14" s="195"/>
      <c r="I14" s="196" t="str">
        <f t="shared" si="2"/>
        <v/>
      </c>
      <c r="J14" s="14"/>
      <c r="K14" s="7"/>
    </row>
    <row r="15" spans="1:11" s="5" customFormat="1" ht="39" customHeight="1">
      <c r="A15" s="87" t="s">
        <v>139</v>
      </c>
      <c r="B15" s="82" t="str">
        <f>別紙1!B16</f>
        <v>ＤＭＡＴ・ＤＰＡＴ等医療チーム派遣事業</v>
      </c>
      <c r="C15" s="194">
        <f>'別紙4(8)'!G35</f>
        <v>0</v>
      </c>
      <c r="D15" s="195"/>
      <c r="E15" s="196">
        <f t="shared" si="0"/>
        <v>0</v>
      </c>
      <c r="F15" s="194">
        <f>'別紙4(8)'!H36</f>
        <v>0</v>
      </c>
      <c r="G15" s="196">
        <f t="shared" si="1"/>
        <v>0</v>
      </c>
      <c r="H15" s="195"/>
      <c r="I15" s="196" t="str">
        <f t="shared" si="2"/>
        <v/>
      </c>
      <c r="J15" s="14"/>
      <c r="K15" s="7"/>
    </row>
    <row r="16" spans="1:11" s="5" customFormat="1" ht="60" customHeight="1">
      <c r="A16" s="261" t="s">
        <v>199</v>
      </c>
      <c r="B16" s="82" t="str">
        <f>別紙1!B17</f>
        <v>新型コロナウイルスに感染した医師等にかわり診療等を行う医師等派遣体制の確保事業
(令和５年４月１日から５月７日までに生じた費用を対象)</v>
      </c>
      <c r="C16" s="194">
        <f>'別紙4(９)'!H9</f>
        <v>0</v>
      </c>
      <c r="D16" s="195"/>
      <c r="E16" s="196">
        <f t="shared" si="0"/>
        <v>0</v>
      </c>
      <c r="F16" s="196">
        <f>'別紙4(９)'!I10</f>
        <v>0</v>
      </c>
      <c r="G16" s="196">
        <f t="shared" si="1"/>
        <v>0</v>
      </c>
      <c r="H16" s="195"/>
      <c r="I16" s="196" t="str">
        <f t="shared" si="2"/>
        <v/>
      </c>
      <c r="J16" s="14"/>
      <c r="K16" s="7"/>
    </row>
    <row r="17" spans="1:11" s="5" customFormat="1" ht="60" customHeight="1">
      <c r="A17" s="320" t="s">
        <v>185</v>
      </c>
      <c r="B17" s="82" t="str">
        <f>別紙1!B18</f>
        <v>新型コロナウイルス感染症により休業等となった医療機関等に対する継続・再開支援事業(令和５年４月１日から9月30日までに生じた費用を対象)</v>
      </c>
      <c r="C17" s="194">
        <f>'別紙4(10) '!H11</f>
        <v>0</v>
      </c>
      <c r="D17" s="195"/>
      <c r="E17" s="196">
        <f t="shared" si="0"/>
        <v>0</v>
      </c>
      <c r="F17" s="196">
        <f>'別紙4(10) '!I12</f>
        <v>0</v>
      </c>
      <c r="G17" s="196">
        <f t="shared" si="1"/>
        <v>0</v>
      </c>
      <c r="H17" s="195"/>
      <c r="I17" s="196" t="str">
        <f t="shared" si="2"/>
        <v/>
      </c>
      <c r="J17" s="14"/>
      <c r="K17" s="7"/>
    </row>
    <row r="18" spans="1:11" s="5" customFormat="1" ht="60" customHeight="1">
      <c r="A18" s="321" t="s">
        <v>184</v>
      </c>
      <c r="B18" s="82" t="str">
        <f>別紙1!B19</f>
        <v>医療機関における新型コロナウイルス感染症の外国人患者受入れのための設備整備事業
(令和５年４月１日から５月７日までに生じた費用を対象)</v>
      </c>
      <c r="C18" s="194">
        <f>'別紙4(11)'!D7</f>
        <v>0</v>
      </c>
      <c r="D18" s="195"/>
      <c r="E18" s="196">
        <f t="shared" si="0"/>
        <v>0</v>
      </c>
      <c r="F18" s="196">
        <f>'別紙4(11)'!D7</f>
        <v>0</v>
      </c>
      <c r="G18" s="196">
        <f t="shared" si="1"/>
        <v>0</v>
      </c>
      <c r="H18" s="195"/>
      <c r="I18" s="196" t="str">
        <f t="shared" si="2"/>
        <v/>
      </c>
      <c r="J18" s="8"/>
    </row>
    <row r="19" spans="1:11" s="5" customFormat="1" ht="60" customHeight="1">
      <c r="A19" s="322" t="s">
        <v>201</v>
      </c>
      <c r="B19" s="82" t="str">
        <f>別紙1!B20</f>
        <v>新型コロナウイルス感染症重点医療機関等設備整備事業
(令和５年４月１日から５月７日までに生じた費用を対象)</v>
      </c>
      <c r="C19" s="276">
        <f>'別紙4(12)'!H16</f>
        <v>0</v>
      </c>
      <c r="D19" s="277"/>
      <c r="E19" s="278">
        <f t="shared" si="0"/>
        <v>0</v>
      </c>
      <c r="F19" s="278">
        <f>'別紙4(12)'!I17</f>
        <v>0</v>
      </c>
      <c r="G19" s="278">
        <f t="shared" si="1"/>
        <v>0</v>
      </c>
      <c r="H19" s="277"/>
      <c r="I19" s="278" t="str">
        <f t="shared" si="2"/>
        <v/>
      </c>
      <c r="J19" s="279"/>
    </row>
    <row r="20" spans="1:11" s="5" customFormat="1" ht="39" customHeight="1">
      <c r="A20" s="323" t="s">
        <v>182</v>
      </c>
      <c r="B20" s="82" t="str">
        <f>別紙1!B21</f>
        <v>新型コロナウイルス感染症を疑う患者受入れのための救急・周産期・小児医療体制確保事業</v>
      </c>
      <c r="C20" s="280">
        <f>'別紙4(13)'!I20</f>
        <v>0</v>
      </c>
      <c r="D20" s="281"/>
      <c r="E20" s="278">
        <f t="shared" si="0"/>
        <v>0</v>
      </c>
      <c r="F20" s="282">
        <f>'別紙4(13)'!J21</f>
        <v>0</v>
      </c>
      <c r="G20" s="282">
        <f t="shared" si="1"/>
        <v>0</v>
      </c>
      <c r="H20" s="281"/>
      <c r="I20" s="282" t="str">
        <f t="shared" si="2"/>
        <v/>
      </c>
      <c r="J20" s="283"/>
    </row>
    <row r="21" spans="1:11" s="5" customFormat="1" ht="60" customHeight="1">
      <c r="A21" s="324" t="s">
        <v>181</v>
      </c>
      <c r="B21" s="82" t="str">
        <f>別紙1!B22</f>
        <v>新型コロナウイルス感染症患者等入院医療機関等における外国人患者の受入れ体制確保事業(令和５年４月１日から9月30日までに生じた費用を対象)</v>
      </c>
      <c r="C21" s="280">
        <f>'別紙4(14)'!G23+'別紙4(14)'!G44</f>
        <v>0</v>
      </c>
      <c r="D21" s="281"/>
      <c r="E21" s="282">
        <f t="shared" si="0"/>
        <v>0</v>
      </c>
      <c r="F21" s="282">
        <f>'別紙4(14)'!H23+'別紙4(14)'!H44</f>
        <v>0</v>
      </c>
      <c r="G21" s="282">
        <f t="shared" si="1"/>
        <v>0</v>
      </c>
      <c r="H21" s="281"/>
      <c r="I21" s="282" t="str">
        <f t="shared" si="2"/>
        <v/>
      </c>
      <c r="J21" s="283"/>
    </row>
    <row r="22" spans="1:11" s="5" customFormat="1" ht="39" customHeight="1">
      <c r="A22" s="323" t="s">
        <v>206</v>
      </c>
      <c r="B22" s="82" t="str">
        <f>別紙1!B23</f>
        <v>外来対応医療機関確保事業</v>
      </c>
      <c r="C22" s="280">
        <f>'別紙4(15)'!K13</f>
        <v>0</v>
      </c>
      <c r="D22" s="281"/>
      <c r="E22" s="282">
        <f>C22-D22</f>
        <v>0</v>
      </c>
      <c r="F22" s="282">
        <f>'別紙4(15)'!K14</f>
        <v>0</v>
      </c>
      <c r="G22" s="282">
        <f>ROUNDDOWN(MIN(F22,E22),-3)</f>
        <v>0</v>
      </c>
      <c r="H22" s="281"/>
      <c r="I22" s="282" t="str">
        <f>IF(H22="","",G22-H22)</f>
        <v/>
      </c>
      <c r="J22" s="283"/>
    </row>
    <row r="23" spans="1:11" ht="39" customHeight="1">
      <c r="A23" s="189"/>
      <c r="B23" s="190" t="s">
        <v>59</v>
      </c>
      <c r="C23" s="198">
        <f t="shared" ref="C23:I23" si="3">SUM(C8:C22)</f>
        <v>0</v>
      </c>
      <c r="D23" s="510">
        <f t="shared" si="3"/>
        <v>0</v>
      </c>
      <c r="E23" s="198">
        <f t="shared" si="3"/>
        <v>0</v>
      </c>
      <c r="F23" s="198">
        <f t="shared" si="3"/>
        <v>0</v>
      </c>
      <c r="G23" s="198">
        <f t="shared" si="3"/>
        <v>0</v>
      </c>
      <c r="H23" s="510">
        <f t="shared" si="3"/>
        <v>0</v>
      </c>
      <c r="I23" s="198">
        <f t="shared" si="3"/>
        <v>0</v>
      </c>
      <c r="J23" s="192"/>
    </row>
  </sheetData>
  <mergeCells count="4">
    <mergeCell ref="A6:B6"/>
    <mergeCell ref="A7:B7"/>
    <mergeCell ref="A5:B5"/>
    <mergeCell ref="H4:I4"/>
  </mergeCells>
  <phoneticPr fontId="2"/>
  <pageMargins left="0.39370078740157483" right="0.39370078740157483" top="0.78740157480314965" bottom="0.39370078740157483" header="0.31496062992125984" footer="0.31496062992125984"/>
  <pageSetup paperSize="9"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6"/>
  <sheetViews>
    <sheetView showZeros="0" view="pageBreakPreview"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75" style="22" customWidth="1"/>
    <col min="6" max="6" width="10.625" style="22" customWidth="1"/>
    <col min="7" max="7" width="6.75" style="22" customWidth="1"/>
    <col min="8" max="8" width="9.625" style="22" customWidth="1"/>
    <col min="9" max="10" width="9.7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595"/>
      <c r="D5" s="596"/>
      <c r="E5" s="596"/>
      <c r="F5" s="596"/>
      <c r="G5" s="596"/>
      <c r="H5" s="596"/>
      <c r="I5" s="597"/>
      <c r="J5" s="77"/>
    </row>
    <row r="6" spans="1:11" ht="24.95" customHeight="1">
      <c r="A6" s="30"/>
      <c r="B6" s="40" t="s">
        <v>100</v>
      </c>
      <c r="C6" s="595"/>
      <c r="D6" s="596"/>
      <c r="E6" s="596"/>
      <c r="F6" s="596"/>
      <c r="G6" s="596"/>
      <c r="H6" s="596"/>
      <c r="I6" s="597"/>
      <c r="J6" s="77"/>
    </row>
    <row r="7" spans="1:11" ht="32.450000000000003" customHeight="1">
      <c r="B7" s="39" t="s">
        <v>99</v>
      </c>
      <c r="C7" s="598" t="s">
        <v>477</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40.9" customHeight="1">
      <c r="B24" s="606" t="str">
        <f t="shared" ref="B24" si="0">$C$7</f>
        <v>（１）新型コロナウイルス感染症に関する相談窓口設置事業</v>
      </c>
      <c r="C24" s="607"/>
      <c r="D24" s="608"/>
      <c r="E24" s="609"/>
      <c r="F24" s="610"/>
      <c r="G24" s="611">
        <f>'別紙4(1)'!D24</f>
        <v>0</v>
      </c>
      <c r="H24" s="611"/>
      <c r="I24" s="611"/>
      <c r="J24" s="78"/>
      <c r="K24" s="26"/>
    </row>
    <row r="25" spans="1:11" ht="40.9" customHeight="1">
      <c r="B25" s="606"/>
      <c r="C25" s="607"/>
      <c r="D25" s="612"/>
      <c r="E25" s="613"/>
      <c r="F25" s="614"/>
      <c r="G25" s="611"/>
      <c r="H25" s="611"/>
      <c r="I25" s="611"/>
      <c r="J25" s="79"/>
      <c r="K25" s="26"/>
    </row>
    <row r="26" spans="1:11" ht="40.9" customHeight="1">
      <c r="B26" s="606"/>
      <c r="C26" s="607"/>
      <c r="D26" s="612"/>
      <c r="E26" s="613"/>
      <c r="F26" s="614"/>
      <c r="G26" s="611"/>
      <c r="H26" s="611"/>
      <c r="I26" s="611"/>
      <c r="J26" s="79"/>
      <c r="K26" s="26"/>
    </row>
    <row r="27" spans="1:11" ht="40.9"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57"/>
      <c r="D31" s="37" t="s">
        <v>90</v>
      </c>
      <c r="E31" s="36"/>
      <c r="F31" s="621"/>
      <c r="G31" s="621"/>
      <c r="H31" s="25"/>
    </row>
    <row r="32" spans="1:11" ht="20.25" customHeight="1">
      <c r="B32" s="35" t="s">
        <v>89</v>
      </c>
      <c r="C32" s="34">
        <f>ROUNDDOWN('別紙4(1)'!D24/1000,0)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184">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125</v>
      </c>
    </row>
    <row r="44" spans="1:11" ht="20.25" customHeight="1"/>
    <row r="45" spans="1:11" ht="20.25" customHeight="1"/>
    <row r="46" spans="1:11" ht="20.25" customHeight="1"/>
  </sheetData>
  <mergeCells count="33">
    <mergeCell ref="F35:G35"/>
    <mergeCell ref="F36:G36"/>
    <mergeCell ref="D37:E37"/>
    <mergeCell ref="F37:G37"/>
    <mergeCell ref="B26:C26"/>
    <mergeCell ref="D26:F26"/>
    <mergeCell ref="G26:I26"/>
    <mergeCell ref="F30:G30"/>
    <mergeCell ref="F31:G31"/>
    <mergeCell ref="D32:E32"/>
    <mergeCell ref="F32:G32"/>
    <mergeCell ref="F33:G33"/>
    <mergeCell ref="F34:G34"/>
    <mergeCell ref="B27:C27"/>
    <mergeCell ref="D27:F27"/>
    <mergeCell ref="G27:I27"/>
    <mergeCell ref="B28:C28"/>
    <mergeCell ref="D28:F28"/>
    <mergeCell ref="G28:I28"/>
    <mergeCell ref="B24:C24"/>
    <mergeCell ref="D24:F24"/>
    <mergeCell ref="G24:I24"/>
    <mergeCell ref="B25:C25"/>
    <mergeCell ref="D25:F25"/>
    <mergeCell ref="G25:I25"/>
    <mergeCell ref="B23:C23"/>
    <mergeCell ref="D23:F23"/>
    <mergeCell ref="G23:I23"/>
    <mergeCell ref="A3:I3"/>
    <mergeCell ref="C5:I5"/>
    <mergeCell ref="C6:I6"/>
    <mergeCell ref="C7:I7"/>
    <mergeCell ref="B13:H20"/>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6"/>
  <sheetViews>
    <sheetView showZeros="0" view="pageBreakPreview" zoomScale="85" zoomScaleNormal="100" zoomScaleSheetLayoutView="85" workbookViewId="0">
      <selection activeCell="G24" sqref="G24:I24"/>
    </sheetView>
  </sheetViews>
  <sheetFormatPr defaultColWidth="9" defaultRowHeight="14.25"/>
  <cols>
    <col min="1" max="1" width="7.625" style="22" customWidth="1"/>
    <col min="2" max="3" width="15.625" style="22" customWidth="1"/>
    <col min="4" max="4" width="10.625" style="22" customWidth="1"/>
    <col min="5" max="5" width="6.625" style="22" customWidth="1"/>
    <col min="6" max="6" width="10.625" style="22" customWidth="1"/>
    <col min="7" max="7" width="6.625" style="22" customWidth="1"/>
    <col min="8" max="10" width="9.625" style="22" customWidth="1"/>
    <col min="11" max="11" width="100.5" style="22" customWidth="1"/>
    <col min="12" max="16" width="15.625" style="22" customWidth="1"/>
    <col min="17" max="16384" width="9" style="22"/>
  </cols>
  <sheetData>
    <row r="1" spans="1:11" ht="15.75" customHeight="1">
      <c r="A1" s="42" t="s">
        <v>103</v>
      </c>
    </row>
    <row r="2" spans="1:11" ht="20.25" customHeight="1">
      <c r="A2" s="22" t="s">
        <v>102</v>
      </c>
    </row>
    <row r="3" spans="1:11" s="41" customFormat="1" ht="38.25" customHeight="1">
      <c r="A3" s="594" t="s">
        <v>213</v>
      </c>
      <c r="B3" s="594"/>
      <c r="C3" s="594"/>
      <c r="D3" s="594"/>
      <c r="E3" s="594"/>
      <c r="F3" s="594"/>
      <c r="G3" s="594"/>
      <c r="H3" s="594"/>
      <c r="I3" s="594"/>
      <c r="J3" s="58"/>
    </row>
    <row r="4" spans="1:11" ht="20.25" customHeight="1"/>
    <row r="5" spans="1:11" ht="24.95" customHeight="1">
      <c r="A5" s="30"/>
      <c r="B5" s="40" t="s">
        <v>101</v>
      </c>
      <c r="C5" s="626">
        <f>'基礎情報入力シート（要入力）'!$D$9</f>
        <v>0</v>
      </c>
      <c r="D5" s="627"/>
      <c r="E5" s="627"/>
      <c r="F5" s="627"/>
      <c r="G5" s="627"/>
      <c r="H5" s="627"/>
      <c r="I5" s="628"/>
      <c r="J5" s="77"/>
    </row>
    <row r="6" spans="1:11" ht="24.95" customHeight="1">
      <c r="A6" s="30"/>
      <c r="B6" s="40" t="s">
        <v>100</v>
      </c>
      <c r="C6" s="626">
        <f>'基礎情報入力シート（要入力）'!$D$7</f>
        <v>0</v>
      </c>
      <c r="D6" s="627"/>
      <c r="E6" s="627"/>
      <c r="F6" s="627"/>
      <c r="G6" s="627"/>
      <c r="H6" s="627"/>
      <c r="I6" s="628"/>
      <c r="J6" s="77"/>
    </row>
    <row r="7" spans="1:11" ht="32.450000000000003" customHeight="1">
      <c r="B7" s="39" t="s">
        <v>99</v>
      </c>
      <c r="C7" s="598" t="s">
        <v>478</v>
      </c>
      <c r="D7" s="598"/>
      <c r="E7" s="598"/>
      <c r="F7" s="598"/>
      <c r="G7" s="598"/>
      <c r="H7" s="598"/>
      <c r="I7" s="598"/>
      <c r="J7" s="77"/>
    </row>
    <row r="8" spans="1:11" ht="20.25" customHeight="1">
      <c r="K8" s="26" t="s">
        <v>230</v>
      </c>
    </row>
    <row r="9" spans="1:11" s="23" customFormat="1" ht="20.25" customHeight="1">
      <c r="A9" s="24" t="s">
        <v>98</v>
      </c>
      <c r="K9" s="80" t="s">
        <v>231</v>
      </c>
    </row>
    <row r="10" spans="1:11" ht="9.9499999999999993" customHeight="1">
      <c r="K10" s="26" t="s">
        <v>232</v>
      </c>
    </row>
    <row r="11" spans="1:11" ht="20.25" customHeight="1">
      <c r="A11" s="22">
        <v>1</v>
      </c>
      <c r="B11" s="22" t="s">
        <v>120</v>
      </c>
      <c r="K11" s="26" t="s">
        <v>233</v>
      </c>
    </row>
    <row r="12" spans="1:11" ht="12" customHeight="1">
      <c r="A12" s="22" t="s">
        <v>97</v>
      </c>
      <c r="K12" s="314" t="s">
        <v>234</v>
      </c>
    </row>
    <row r="13" spans="1:11" ht="20.25" customHeight="1">
      <c r="B13" s="599"/>
      <c r="C13" s="599"/>
      <c r="D13" s="599"/>
      <c r="E13" s="599"/>
      <c r="F13" s="599"/>
      <c r="G13" s="599"/>
      <c r="H13" s="599"/>
      <c r="K13" s="314" t="s">
        <v>235</v>
      </c>
    </row>
    <row r="14" spans="1:11" ht="20.25" customHeight="1">
      <c r="B14" s="599"/>
      <c r="C14" s="599"/>
      <c r="D14" s="599"/>
      <c r="E14" s="599"/>
      <c r="F14" s="599"/>
      <c r="G14" s="599"/>
      <c r="H14" s="599"/>
      <c r="K14" s="314" t="s">
        <v>236</v>
      </c>
    </row>
    <row r="15" spans="1:11" ht="20.25" customHeight="1">
      <c r="B15" s="599"/>
      <c r="C15" s="599"/>
      <c r="D15" s="599"/>
      <c r="E15" s="599"/>
      <c r="F15" s="599"/>
      <c r="G15" s="599"/>
      <c r="H15" s="599"/>
      <c r="K15" s="26" t="s">
        <v>237</v>
      </c>
    </row>
    <row r="16" spans="1:11" ht="20.25" customHeight="1">
      <c r="B16" s="599"/>
      <c r="C16" s="599"/>
      <c r="D16" s="599"/>
      <c r="E16" s="599"/>
      <c r="F16" s="599"/>
      <c r="G16" s="599"/>
      <c r="H16" s="599"/>
      <c r="K16" s="314" t="s">
        <v>238</v>
      </c>
    </row>
    <row r="17" spans="1:11" ht="20.25" customHeight="1">
      <c r="B17" s="599"/>
      <c r="C17" s="599"/>
      <c r="D17" s="599"/>
      <c r="E17" s="599"/>
      <c r="F17" s="599"/>
      <c r="G17" s="599"/>
      <c r="H17" s="599"/>
      <c r="K17" s="26" t="s">
        <v>239</v>
      </c>
    </row>
    <row r="18" spans="1:11" ht="20.25" customHeight="1">
      <c r="B18" s="599"/>
      <c r="C18" s="599"/>
      <c r="D18" s="599"/>
      <c r="E18" s="599"/>
      <c r="F18" s="599"/>
      <c r="G18" s="599"/>
      <c r="H18" s="599"/>
      <c r="K18" s="314" t="s">
        <v>240</v>
      </c>
    </row>
    <row r="19" spans="1:11" ht="20.25" customHeight="1">
      <c r="B19" s="599"/>
      <c r="C19" s="599"/>
      <c r="D19" s="599"/>
      <c r="E19" s="599"/>
      <c r="F19" s="599"/>
      <c r="G19" s="599"/>
      <c r="H19" s="599"/>
      <c r="K19" s="314" t="s">
        <v>241</v>
      </c>
    </row>
    <row r="20" spans="1:11" ht="20.25" customHeight="1">
      <c r="B20" s="599"/>
      <c r="C20" s="599"/>
      <c r="D20" s="599"/>
      <c r="E20" s="599"/>
      <c r="F20" s="599"/>
      <c r="G20" s="599"/>
      <c r="H20" s="599"/>
      <c r="K20" s="26" t="s">
        <v>242</v>
      </c>
    </row>
    <row r="21" spans="1:11" ht="20.25" customHeight="1">
      <c r="B21" s="59"/>
      <c r="C21" s="59"/>
      <c r="D21" s="59"/>
      <c r="E21" s="59"/>
      <c r="F21" s="59"/>
      <c r="G21" s="59"/>
      <c r="H21" s="59"/>
      <c r="K21" s="26" t="s">
        <v>243</v>
      </c>
    </row>
    <row r="22" spans="1:11" ht="20.25" customHeight="1">
      <c r="A22" s="22">
        <v>2</v>
      </c>
      <c r="B22" s="22" t="s">
        <v>121</v>
      </c>
      <c r="I22" s="38" t="s">
        <v>96</v>
      </c>
      <c r="K22" s="26" t="s">
        <v>244</v>
      </c>
    </row>
    <row r="23" spans="1:11" ht="20.25" customHeight="1">
      <c r="B23" s="588" t="s">
        <v>95</v>
      </c>
      <c r="C23" s="589"/>
      <c r="D23" s="590" t="s">
        <v>94</v>
      </c>
      <c r="E23" s="591"/>
      <c r="F23" s="592"/>
      <c r="G23" s="593" t="s">
        <v>93</v>
      </c>
      <c r="H23" s="593"/>
      <c r="I23" s="593"/>
      <c r="J23" s="38"/>
      <c r="K23" s="26"/>
    </row>
    <row r="24" spans="1:11" ht="41.1" customHeight="1">
      <c r="B24" s="606" t="str">
        <f t="shared" ref="B24" si="0">$C$7</f>
        <v>（３）新型コロナウイルス感染症患者等入院医療機関設備整備事業</v>
      </c>
      <c r="C24" s="607"/>
      <c r="D24" s="608"/>
      <c r="E24" s="609"/>
      <c r="F24" s="610"/>
      <c r="G24" s="611">
        <f>'別紙4(3)'!H30</f>
        <v>0</v>
      </c>
      <c r="H24" s="611"/>
      <c r="I24" s="611"/>
      <c r="J24" s="78"/>
      <c r="K24" s="26"/>
    </row>
    <row r="25" spans="1:11" ht="41.1" customHeight="1">
      <c r="B25" s="606"/>
      <c r="C25" s="607"/>
      <c r="D25" s="612"/>
      <c r="E25" s="613"/>
      <c r="F25" s="614"/>
      <c r="G25" s="611"/>
      <c r="H25" s="611"/>
      <c r="I25" s="611"/>
      <c r="J25" s="79"/>
      <c r="K25" s="26"/>
    </row>
    <row r="26" spans="1:11" ht="41.1" customHeight="1">
      <c r="B26" s="606"/>
      <c r="C26" s="607"/>
      <c r="D26" s="612"/>
      <c r="E26" s="613"/>
      <c r="F26" s="614"/>
      <c r="G26" s="611"/>
      <c r="H26" s="611"/>
      <c r="I26" s="611"/>
      <c r="J26" s="79"/>
      <c r="K26" s="26"/>
    </row>
    <row r="27" spans="1:11" ht="41.1" customHeight="1">
      <c r="B27" s="606"/>
      <c r="C27" s="607"/>
      <c r="D27" s="612"/>
      <c r="E27" s="613"/>
      <c r="F27" s="614"/>
      <c r="G27" s="611"/>
      <c r="H27" s="611"/>
      <c r="I27" s="611"/>
      <c r="J27" s="79"/>
      <c r="K27" s="26"/>
    </row>
    <row r="28" spans="1:11" ht="30.6" customHeight="1">
      <c r="B28" s="600" t="s">
        <v>84</v>
      </c>
      <c r="C28" s="601"/>
      <c r="D28" s="602"/>
      <c r="E28" s="603"/>
      <c r="F28" s="604"/>
      <c r="G28" s="605">
        <f>SUM(G24:I27)</f>
        <v>0</v>
      </c>
      <c r="H28" s="605"/>
      <c r="I28" s="605"/>
      <c r="J28" s="79"/>
      <c r="K28" s="26"/>
    </row>
    <row r="29" spans="1:11" ht="20.25" customHeight="1"/>
    <row r="30" spans="1:11" ht="20.25" customHeight="1">
      <c r="A30" s="22">
        <v>3</v>
      </c>
      <c r="B30" s="22" t="s">
        <v>122</v>
      </c>
      <c r="F30" s="620" t="s">
        <v>92</v>
      </c>
      <c r="G30" s="620"/>
    </row>
    <row r="31" spans="1:11" ht="20.25" customHeight="1">
      <c r="B31" s="26" t="s">
        <v>91</v>
      </c>
      <c r="C31" s="361"/>
      <c r="D31" s="37" t="s">
        <v>90</v>
      </c>
      <c r="E31" s="36"/>
      <c r="F31" s="621"/>
      <c r="G31" s="621"/>
      <c r="H31" s="25"/>
    </row>
    <row r="32" spans="1:11" ht="20.25" customHeight="1">
      <c r="B32" s="35" t="s">
        <v>89</v>
      </c>
      <c r="C32" s="34">
        <f>ROUNDDOWN('別紙4(3)'!I31/1000,0)</f>
        <v>0</v>
      </c>
      <c r="D32" s="622" t="s">
        <v>145</v>
      </c>
      <c r="E32" s="623"/>
      <c r="F32" s="624">
        <f>ROUNDUP(G28/1000,0)</f>
        <v>0</v>
      </c>
      <c r="G32" s="625"/>
      <c r="H32" s="25"/>
    </row>
    <row r="33" spans="1:11" ht="20.25" customHeight="1">
      <c r="B33" s="33" t="s">
        <v>88</v>
      </c>
      <c r="C33" s="185"/>
      <c r="D33" s="31"/>
      <c r="E33" s="30"/>
      <c r="F33" s="615"/>
      <c r="G33" s="616"/>
    </row>
    <row r="34" spans="1:11" ht="20.25" customHeight="1">
      <c r="B34" s="33" t="s">
        <v>87</v>
      </c>
      <c r="C34" s="32">
        <f>F37-(C32+C33+C35+C36)</f>
        <v>0</v>
      </c>
      <c r="D34" s="31"/>
      <c r="E34" s="30"/>
      <c r="F34" s="615"/>
      <c r="G34" s="616"/>
    </row>
    <row r="35" spans="1:11" ht="20.25" customHeight="1">
      <c r="B35" s="33" t="s">
        <v>86</v>
      </c>
      <c r="C35" s="185"/>
      <c r="D35" s="31"/>
      <c r="E35" s="30"/>
      <c r="F35" s="615"/>
      <c r="G35" s="616"/>
    </row>
    <row r="36" spans="1:11" ht="20.25" customHeight="1">
      <c r="B36" s="29" t="s">
        <v>85</v>
      </c>
      <c r="C36" s="186"/>
      <c r="D36" s="28"/>
      <c r="E36" s="27"/>
      <c r="F36" s="617"/>
      <c r="G36" s="618"/>
    </row>
    <row r="37" spans="1:11" ht="20.25" customHeight="1">
      <c r="B37" s="187" t="s">
        <v>84</v>
      </c>
      <c r="C37" s="360">
        <f>SUM(C32:C36)</f>
        <v>0</v>
      </c>
      <c r="D37" s="600" t="s">
        <v>84</v>
      </c>
      <c r="E37" s="601"/>
      <c r="F37" s="619">
        <f>SUM(F32:G36)</f>
        <v>0</v>
      </c>
      <c r="G37" s="619"/>
      <c r="H37" s="25"/>
    </row>
    <row r="38" spans="1:11" ht="20.25" customHeight="1">
      <c r="K38" s="23"/>
    </row>
    <row r="39" spans="1:11" s="23" customFormat="1" ht="20.25" customHeight="1">
      <c r="A39" s="24" t="s">
        <v>83</v>
      </c>
      <c r="B39" s="22"/>
      <c r="C39" s="22"/>
      <c r="D39" s="22"/>
      <c r="E39" s="22"/>
      <c r="F39" s="22"/>
    </row>
    <row r="40" spans="1:11" s="23" customFormat="1" ht="9.9499999999999993" customHeight="1">
      <c r="A40" s="24"/>
      <c r="K40" s="22"/>
    </row>
    <row r="41" spans="1:11" ht="20.25" customHeight="1">
      <c r="A41" s="22">
        <v>1</v>
      </c>
      <c r="B41" s="22" t="s">
        <v>123</v>
      </c>
      <c r="C41" s="23"/>
      <c r="D41" s="23"/>
      <c r="E41" s="23"/>
      <c r="F41" s="23"/>
    </row>
    <row r="42" spans="1:11" ht="20.25" customHeight="1">
      <c r="A42" s="22">
        <v>2</v>
      </c>
      <c r="B42" s="22" t="s">
        <v>124</v>
      </c>
    </row>
    <row r="43" spans="1:11" ht="20.25" customHeight="1">
      <c r="A43" s="22">
        <v>3</v>
      </c>
      <c r="B43" s="22" t="s">
        <v>125</v>
      </c>
    </row>
    <row r="44" spans="1:11" ht="20.25" customHeight="1"/>
    <row r="45" spans="1:11" ht="20.25" customHeight="1"/>
    <row r="46" spans="1:11" ht="20.25" customHeight="1"/>
  </sheetData>
  <mergeCells count="33">
    <mergeCell ref="A3:I3"/>
    <mergeCell ref="C5:I5"/>
    <mergeCell ref="C6:I6"/>
    <mergeCell ref="C7:I7"/>
    <mergeCell ref="B13:H20"/>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F30:G30"/>
    <mergeCell ref="F31:G31"/>
    <mergeCell ref="D32:E32"/>
    <mergeCell ref="F32:G32"/>
    <mergeCell ref="F33:G33"/>
    <mergeCell ref="F34:G34"/>
    <mergeCell ref="F35:G35"/>
    <mergeCell ref="F36:G36"/>
    <mergeCell ref="D37:E37"/>
    <mergeCell ref="F37:G37"/>
  </mergeCells>
  <phoneticPr fontId="2"/>
  <dataValidations count="1">
    <dataValidation type="list" allowBlank="1" showInputMessage="1" showErrorMessage="1" promptTitle="選択してください" sqref="C7:J7">
      <formula1>$K$8:$K$28</formula1>
    </dataValidation>
  </dataValidations>
  <pageMargins left="0.78740157480314965" right="0.59055118110236227" top="0.59055118110236227" bottom="0.3937007874015748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39</vt:i4>
      </vt:variant>
    </vt:vector>
  </HeadingPairs>
  <TitlesOfParts>
    <vt:vector size="84" baseType="lpstr">
      <vt:lpstr>お読みください</vt:lpstr>
      <vt:lpstr>基礎情報入力シート（要入力）</vt:lpstr>
      <vt:lpstr>連絡票(交付申請用)</vt:lpstr>
      <vt:lpstr>事業実施計画（第１号様式）</vt:lpstr>
      <vt:lpstr>交付申請書（第２号様式） </vt:lpstr>
      <vt:lpstr>別紙1</vt:lpstr>
      <vt:lpstr>別紙２</vt:lpstr>
      <vt:lpstr>別紙3(1)</vt:lpstr>
      <vt:lpstr>別紙3(3)</vt:lpstr>
      <vt:lpstr>別紙3(4)</vt:lpstr>
      <vt:lpstr>別紙3(13)</vt:lpstr>
      <vt:lpstr>別紙3(15)</vt:lpstr>
      <vt:lpstr>別紙4(1)</vt:lpstr>
      <vt:lpstr>別紙4(3)</vt:lpstr>
      <vt:lpstr>別紙４(３)個人防護具計算表</vt:lpstr>
      <vt:lpstr>別紙4(4)</vt:lpstr>
      <vt:lpstr>別紙４(4)個人防護具計算表</vt:lpstr>
      <vt:lpstr>別紙4(13)</vt:lpstr>
      <vt:lpstr>別紙４(13)個人防護具計算表 </vt:lpstr>
      <vt:lpstr>別紙4(15)</vt:lpstr>
      <vt:lpstr>歳入歳出予算書抄本 </vt:lpstr>
      <vt:lpstr>確認書(4)</vt:lpstr>
      <vt:lpstr>確認書(13)</vt:lpstr>
      <vt:lpstr>HEPAフィルター付き空気清浄機確認書</vt:lpstr>
      <vt:lpstr>事前着手届</vt:lpstr>
      <vt:lpstr>別紙3(2)</vt:lpstr>
      <vt:lpstr>別紙3(5)</vt:lpstr>
      <vt:lpstr>別紙3(6)</vt:lpstr>
      <vt:lpstr>別紙3(7)</vt:lpstr>
      <vt:lpstr>別紙3(8)</vt:lpstr>
      <vt:lpstr>別紙3(9)</vt:lpstr>
      <vt:lpstr>別紙3(10)</vt:lpstr>
      <vt:lpstr>別紙3(11)</vt:lpstr>
      <vt:lpstr>別紙3(12)</vt:lpstr>
      <vt:lpstr>別紙3(14)</vt:lpstr>
      <vt:lpstr>別紙4(2)</vt:lpstr>
      <vt:lpstr>別紙4(5)</vt:lpstr>
      <vt:lpstr>別紙4(6)</vt:lpstr>
      <vt:lpstr>別紙4(7)</vt:lpstr>
      <vt:lpstr>別紙4(8)</vt:lpstr>
      <vt:lpstr>別紙4(９)</vt:lpstr>
      <vt:lpstr>別紙4(10) </vt:lpstr>
      <vt:lpstr>別紙4(11)</vt:lpstr>
      <vt:lpstr>別紙4(12)</vt:lpstr>
      <vt:lpstr>別紙4(14)</vt:lpstr>
      <vt:lpstr>HEPAフィルター付き空気清浄機確認書!Print_Area</vt:lpstr>
      <vt:lpstr>お読みください!Print_Area</vt:lpstr>
      <vt:lpstr>'確認書(13)'!Print_Area</vt:lpstr>
      <vt:lpstr>'確認書(4)'!Print_Area</vt:lpstr>
      <vt:lpstr>'基礎情報入力シート（要入力）'!Print_Area</vt:lpstr>
      <vt:lpstr>'交付申請書（第２号様式） '!Print_Area</vt:lpstr>
      <vt:lpstr>'歳入歳出予算書抄本 '!Print_Area</vt:lpstr>
      <vt:lpstr>'事業実施計画（第１号様式）'!Print_Area</vt:lpstr>
      <vt:lpstr>事前着手届!Print_Area</vt:lpstr>
      <vt:lpstr>別紙1!Print_Area</vt:lpstr>
      <vt:lpstr>別紙２!Print_Area</vt:lpstr>
      <vt:lpstr>'別紙3(1)'!Print_Area</vt:lpstr>
      <vt:lpstr>'別紙3(10)'!Print_Area</vt:lpstr>
      <vt:lpstr>'別紙3(11)'!Print_Area</vt:lpstr>
      <vt:lpstr>'別紙3(12)'!Print_Area</vt:lpstr>
      <vt:lpstr>'別紙3(13)'!Print_Area</vt:lpstr>
      <vt:lpstr>'別紙3(14)'!Print_Area</vt:lpstr>
      <vt:lpstr>'別紙3(15)'!Print_Area</vt:lpstr>
      <vt:lpstr>'別紙3(2)'!Print_Area</vt:lpstr>
      <vt:lpstr>'別紙3(3)'!Print_Area</vt:lpstr>
      <vt:lpstr>'別紙3(4)'!Print_Area</vt:lpstr>
      <vt:lpstr>'別紙3(5)'!Print_Area</vt:lpstr>
      <vt:lpstr>'別紙3(6)'!Print_Area</vt:lpstr>
      <vt:lpstr>'別紙3(7)'!Print_Area</vt:lpstr>
      <vt:lpstr>'別紙3(8)'!Print_Area</vt:lpstr>
      <vt:lpstr>'別紙3(9)'!Print_Area</vt:lpstr>
      <vt:lpstr>'別紙4(10) '!Print_Area</vt:lpstr>
      <vt:lpstr>'別紙4(11)'!Print_Area</vt:lpstr>
      <vt:lpstr>'別紙4(12)'!Print_Area</vt:lpstr>
      <vt:lpstr>'別紙4(13)'!Print_Area</vt:lpstr>
      <vt:lpstr>'別紙４(13)個人防護具計算表 '!Print_Area</vt:lpstr>
      <vt:lpstr>'別紙4(14)'!Print_Area</vt:lpstr>
      <vt:lpstr>'別紙4(3)'!Print_Area</vt:lpstr>
      <vt:lpstr>'別紙４(３)個人防護具計算表'!Print_Area</vt:lpstr>
      <vt:lpstr>'別紙4(4)'!Print_Area</vt:lpstr>
      <vt:lpstr>'別紙４(4)個人防護具計算表'!Print_Area</vt:lpstr>
      <vt:lpstr>'別紙4(９)'!Print_Area</vt:lpstr>
      <vt:lpstr>'連絡票(交付申請用)'!Print_Area</vt:lpstr>
      <vt:lpstr>別紙1!Print_Titles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2023-10-23T04:46:59Z</cp:lastPrinted>
  <dcterms:created xsi:type="dcterms:W3CDTF">2020-06-03T01:56:50Z</dcterms:created>
  <dcterms:modified xsi:type="dcterms:W3CDTF">2023-10-23T06:07:19Z</dcterms:modified>
</cp:coreProperties>
</file>