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班別フォルダ★\02_調整グループ（経理）\02_補助金・交付金\02_緊急包括支援交付金\01_令和５年度\10_交付金審査\02_設備\■R5設備申請準備\R5様式\２　HP掲載様式\"/>
    </mc:Choice>
  </mc:AlternateContent>
  <bookViews>
    <workbookView xWindow="0" yWindow="0" windowWidth="12410" windowHeight="7000" tabRatio="861"/>
  </bookViews>
  <sheets>
    <sheet name="お読みください" sheetId="98" r:id="rId1"/>
    <sheet name="別紙1" sheetId="47" r:id="rId2"/>
    <sheet name="別紙２" sheetId="48" r:id="rId3"/>
    <sheet name="別紙3(1)" sheetId="86" r:id="rId4"/>
    <sheet name="別紙3(2)" sheetId="99" r:id="rId5"/>
    <sheet name="別紙3(3)" sheetId="100" r:id="rId6"/>
    <sheet name="別紙3(4)" sheetId="101" r:id="rId7"/>
    <sheet name="別紙3(5)" sheetId="102" r:id="rId8"/>
    <sheet name="別紙3(6)" sheetId="103" r:id="rId9"/>
    <sheet name="別紙3(7)" sheetId="105" r:id="rId10"/>
    <sheet name="別紙3(8)" sheetId="106" r:id="rId11"/>
    <sheet name="別紙3(9)" sheetId="107" r:id="rId12"/>
    <sheet name="別紙3(10)" sheetId="108" r:id="rId13"/>
    <sheet name="別紙3(11)" sheetId="109" r:id="rId14"/>
    <sheet name="別紙3(12)" sheetId="110" r:id="rId15"/>
    <sheet name="別紙3(13)" sheetId="111" r:id="rId16"/>
    <sheet name="別紙3(14)" sheetId="112" r:id="rId17"/>
    <sheet name="別紙3(15)" sheetId="113" r:id="rId18"/>
    <sheet name="別紙4(1)" sheetId="49" r:id="rId19"/>
    <sheet name="別紙4(2)" sheetId="50" r:id="rId20"/>
    <sheet name="別紙4(3)" sheetId="52" r:id="rId21"/>
    <sheet name="別紙4(4)" sheetId="54" r:id="rId22"/>
    <sheet name="別紙4(5)" sheetId="56" r:id="rId23"/>
    <sheet name="別紙4(6)" sheetId="57" r:id="rId24"/>
    <sheet name="別紙4(7)" sheetId="58" r:id="rId25"/>
    <sheet name="別紙4(8)" sheetId="63" r:id="rId26"/>
    <sheet name="別紙4(９)" sheetId="64" r:id="rId27"/>
    <sheet name="別紙4(10) " sheetId="65" r:id="rId28"/>
    <sheet name="別紙4(11)" sheetId="88" r:id="rId29"/>
    <sheet name="別紙4(12)" sheetId="67" r:id="rId30"/>
    <sheet name="別紙4(13)" sheetId="62" r:id="rId31"/>
    <sheet name="別紙4(14)" sheetId="93" r:id="rId32"/>
    <sheet name="別紙4(15)" sheetId="96" r:id="rId33"/>
  </sheets>
  <definedNames>
    <definedName name="_xlnm._FilterDatabase" localSheetId="1" hidden="1">別紙1!$A$8:$F$24</definedName>
    <definedName name="_xlnm.Print_Area" localSheetId="0">お読みください!$A$1:$B$31</definedName>
    <definedName name="_xlnm.Print_Area" localSheetId="1">別紙1!$A$1:$F$24</definedName>
    <definedName name="_xlnm.Print_Area" localSheetId="2">別紙２!$A$1:$J$23</definedName>
    <definedName name="_xlnm.Print_Area" localSheetId="3">'別紙3(1)'!$A$1:$I$43</definedName>
    <definedName name="_xlnm.Print_Area" localSheetId="12">'別紙3(10)'!$A$1:$I$43</definedName>
    <definedName name="_xlnm.Print_Area" localSheetId="13">'別紙3(11)'!$A$1:$I$43</definedName>
    <definedName name="_xlnm.Print_Area" localSheetId="14">'別紙3(12)'!$A$1:$I$43</definedName>
    <definedName name="_xlnm.Print_Area" localSheetId="15">'別紙3(13)'!$A$1:$I$43</definedName>
    <definedName name="_xlnm.Print_Area" localSheetId="16">'別紙3(14)'!$A$1:$I$43</definedName>
    <definedName name="_xlnm.Print_Area" localSheetId="17">'別紙3(15)'!$A$1:$I$43</definedName>
    <definedName name="_xlnm.Print_Area" localSheetId="4">'別紙3(2)'!$A$1:$I$43</definedName>
    <definedName name="_xlnm.Print_Area" localSheetId="5">'別紙3(3)'!$A$1:$I$43</definedName>
    <definedName name="_xlnm.Print_Area" localSheetId="6">'別紙3(4)'!$A$1:$I$43</definedName>
    <definedName name="_xlnm.Print_Area" localSheetId="7">'別紙3(5)'!$A$1:$I$43</definedName>
    <definedName name="_xlnm.Print_Area" localSheetId="8">'別紙3(6)'!$A$1:$I$43</definedName>
    <definedName name="_xlnm.Print_Area" localSheetId="9">'別紙3(7)'!$A$1:$I$43</definedName>
    <definedName name="_xlnm.Print_Area" localSheetId="10">'別紙3(8)'!$A$1:$I$43</definedName>
    <definedName name="_xlnm.Print_Area" localSheetId="11">'別紙3(9)'!$A$1:$I$43</definedName>
    <definedName name="_xlnm.Print_Area" localSheetId="27">'別紙4(10) '!$A$1:$K$12</definedName>
    <definedName name="_xlnm.Print_Area" localSheetId="28">'別紙4(11)'!$A$1:$F$7</definedName>
    <definedName name="_xlnm.Print_Area" localSheetId="29">'別紙4(12)'!$A$1:$K$17</definedName>
    <definedName name="_xlnm.Print_Area" localSheetId="30">'別紙4(13)'!$A$1:$L$21</definedName>
    <definedName name="_xlnm.Print_Area" localSheetId="31">'別紙4(14)'!$A$1:$J$8</definedName>
    <definedName name="_xlnm.Print_Area" localSheetId="21">'別紙4(4)'!$A$1:$K$19</definedName>
    <definedName name="_xlnm.Print_Area" localSheetId="26">'別紙4(９)'!$A$1:$K$10</definedName>
    <definedName name="_xlnm.Print_Titles" localSheetId="1">別紙1!$8:$8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96" l="1"/>
  <c r="G24" i="113" s="1"/>
  <c r="H10" i="96"/>
  <c r="H9" i="96"/>
  <c r="H8" i="96"/>
  <c r="H7" i="96"/>
  <c r="H6" i="96"/>
  <c r="H5" i="96"/>
  <c r="I5" i="96" s="1"/>
  <c r="I12" i="96" s="1"/>
  <c r="F22" i="48" s="1"/>
  <c r="C22" i="48" l="1"/>
  <c r="C32" i="113"/>
  <c r="G28" i="113"/>
  <c r="F32" i="113" s="1"/>
  <c r="F37" i="113" s="1"/>
  <c r="G24" i="111"/>
  <c r="G28" i="111" s="1"/>
  <c r="F32" i="111" s="1"/>
  <c r="F37" i="111" s="1"/>
  <c r="C32" i="111"/>
  <c r="C32" i="110"/>
  <c r="G24" i="110"/>
  <c r="C32" i="109"/>
  <c r="G24" i="109"/>
  <c r="G28" i="109" s="1"/>
  <c r="F32" i="109" s="1"/>
  <c r="F37" i="109" s="1"/>
  <c r="C32" i="108"/>
  <c r="G24" i="108"/>
  <c r="C32" i="107"/>
  <c r="G24" i="107"/>
  <c r="G28" i="107" s="1"/>
  <c r="F32" i="107" s="1"/>
  <c r="F37" i="107" s="1"/>
  <c r="C34" i="107" s="1"/>
  <c r="C32" i="106"/>
  <c r="G24" i="106"/>
  <c r="G28" i="106" s="1"/>
  <c r="F32" i="106" s="1"/>
  <c r="F37" i="106" s="1"/>
  <c r="C32" i="105"/>
  <c r="G24" i="105"/>
  <c r="C32" i="103"/>
  <c r="G24" i="103"/>
  <c r="C32" i="102"/>
  <c r="G24" i="102"/>
  <c r="G28" i="102" s="1"/>
  <c r="F32" i="102" s="1"/>
  <c r="F37" i="102" s="1"/>
  <c r="C32" i="100"/>
  <c r="G24" i="100"/>
  <c r="G28" i="100" s="1"/>
  <c r="F32" i="100" s="1"/>
  <c r="F37" i="100" s="1"/>
  <c r="C32" i="101"/>
  <c r="G24" i="101"/>
  <c r="C32" i="99"/>
  <c r="G24" i="99"/>
  <c r="F32" i="86"/>
  <c r="G28" i="110"/>
  <c r="F32" i="110" s="1"/>
  <c r="F37" i="110" s="1"/>
  <c r="G28" i="108"/>
  <c r="F32" i="108" s="1"/>
  <c r="F37" i="108" s="1"/>
  <c r="G28" i="105"/>
  <c r="F32" i="105" s="1"/>
  <c r="F37" i="105" s="1"/>
  <c r="G28" i="103"/>
  <c r="F32" i="103" s="1"/>
  <c r="F37" i="103" s="1"/>
  <c r="G28" i="101"/>
  <c r="F32" i="101" s="1"/>
  <c r="F37" i="101" s="1"/>
  <c r="G28" i="99"/>
  <c r="F32" i="99" s="1"/>
  <c r="F37" i="99" s="1"/>
  <c r="C34" i="113" l="1"/>
  <c r="C37" i="113" s="1"/>
  <c r="C34" i="111"/>
  <c r="C37" i="111" s="1"/>
  <c r="C34" i="110"/>
  <c r="C34" i="109"/>
  <c r="C37" i="109" s="1"/>
  <c r="C34" i="108"/>
  <c r="C34" i="106"/>
  <c r="C37" i="106" s="1"/>
  <c r="C34" i="105"/>
  <c r="C34" i="103"/>
  <c r="C34" i="102"/>
  <c r="C37" i="102" s="1"/>
  <c r="C34" i="101"/>
  <c r="C34" i="100"/>
  <c r="C37" i="100" s="1"/>
  <c r="C34" i="99"/>
  <c r="C37" i="110"/>
  <c r="C37" i="108"/>
  <c r="C37" i="107"/>
  <c r="C37" i="105"/>
  <c r="C37" i="103"/>
  <c r="C37" i="101"/>
  <c r="C37" i="99"/>
  <c r="I10" i="64"/>
  <c r="H9" i="64"/>
  <c r="I23" i="52" l="1"/>
  <c r="I10" i="52"/>
  <c r="H15" i="52"/>
  <c r="I14" i="52"/>
  <c r="H14" i="52"/>
  <c r="F14" i="52"/>
  <c r="D14" i="52"/>
  <c r="F13" i="52"/>
  <c r="H13" i="52" s="1"/>
  <c r="H22" i="52" s="1"/>
  <c r="D13" i="52"/>
  <c r="I13" i="52" s="1"/>
  <c r="D23" i="48" l="1"/>
  <c r="B9" i="48"/>
  <c r="B10" i="48"/>
  <c r="B11" i="48"/>
  <c r="B12" i="48"/>
  <c r="B13" i="48"/>
  <c r="B14" i="48"/>
  <c r="B15" i="48"/>
  <c r="B16" i="48"/>
  <c r="B17" i="48"/>
  <c r="B18" i="48"/>
  <c r="B19" i="48"/>
  <c r="B20" i="48"/>
  <c r="B21" i="48"/>
  <c r="B22" i="48"/>
  <c r="B8" i="48"/>
  <c r="G33" i="50" l="1"/>
  <c r="H59" i="50"/>
  <c r="G10" i="50"/>
  <c r="H33" i="50"/>
  <c r="G9" i="50"/>
  <c r="E9" i="50"/>
  <c r="H9" i="50" s="1"/>
  <c r="G8" i="50"/>
  <c r="H8" i="50" s="1"/>
  <c r="E8" i="50"/>
  <c r="H7" i="50"/>
  <c r="G6" i="50"/>
  <c r="E6" i="50"/>
  <c r="H6" i="50" s="1"/>
  <c r="H10" i="50" l="1"/>
  <c r="H57" i="50" l="1"/>
  <c r="I57" i="50" s="1"/>
  <c r="E15" i="63" l="1"/>
  <c r="E14" i="63"/>
  <c r="E13" i="63"/>
  <c r="E12" i="63"/>
  <c r="H12" i="63" s="1"/>
  <c r="E11" i="63"/>
  <c r="E10" i="63"/>
  <c r="H10" i="63" s="1"/>
  <c r="E9" i="63"/>
  <c r="E8" i="63"/>
  <c r="E7" i="63"/>
  <c r="E6" i="63"/>
  <c r="G15" i="63"/>
  <c r="H15" i="63" s="1"/>
  <c r="G14" i="63"/>
  <c r="H14" i="63" s="1"/>
  <c r="G13" i="63"/>
  <c r="G12" i="63"/>
  <c r="G11" i="63"/>
  <c r="G10" i="63"/>
  <c r="G9" i="63"/>
  <c r="H9" i="63" s="1"/>
  <c r="H8" i="63"/>
  <c r="G8" i="63"/>
  <c r="G7" i="63"/>
  <c r="H7" i="63" s="1"/>
  <c r="H13" i="63" l="1"/>
  <c r="H11" i="63"/>
  <c r="E14" i="56"/>
  <c r="E13" i="56"/>
  <c r="E12" i="56"/>
  <c r="E11" i="56"/>
  <c r="E10" i="56"/>
  <c r="E9" i="56"/>
  <c r="E8" i="56"/>
  <c r="E7" i="56"/>
  <c r="E6" i="56"/>
  <c r="E5" i="56"/>
  <c r="E15" i="56" s="1"/>
  <c r="H23" i="48" l="1"/>
  <c r="D5" i="65" l="1"/>
  <c r="H8" i="64" l="1"/>
  <c r="H7" i="64"/>
  <c r="H6" i="64"/>
  <c r="H5" i="64"/>
  <c r="F8" i="64"/>
  <c r="F7" i="64"/>
  <c r="F6" i="64"/>
  <c r="F5" i="64"/>
  <c r="G6" i="63"/>
  <c r="G16" i="63" s="1"/>
  <c r="F8" i="58"/>
  <c r="F7" i="58"/>
  <c r="F6" i="58"/>
  <c r="F5" i="58"/>
  <c r="H8" i="58"/>
  <c r="I8" i="58" l="1"/>
  <c r="H6" i="63"/>
  <c r="H16" i="63" s="1"/>
  <c r="I5" i="64"/>
  <c r="I6" i="64"/>
  <c r="I7" i="64"/>
  <c r="I8" i="64"/>
  <c r="I22" i="48" l="1"/>
  <c r="D23" i="47" l="1"/>
  <c r="E22" i="48" l="1"/>
  <c r="F6" i="65"/>
  <c r="F5" i="65"/>
  <c r="D6" i="65"/>
  <c r="G22" i="48" l="1"/>
  <c r="E23" i="47" s="1"/>
  <c r="H6" i="65"/>
  <c r="I6" i="65" s="1"/>
  <c r="H5" i="65"/>
  <c r="F7" i="65"/>
  <c r="H7" i="65" s="1"/>
  <c r="I7" i="65" s="1"/>
  <c r="H8" i="65"/>
  <c r="I8" i="65" s="1"/>
  <c r="I5" i="65" l="1"/>
  <c r="H21" i="52"/>
  <c r="H20" i="52"/>
  <c r="H19" i="52"/>
  <c r="H18" i="52"/>
  <c r="H17" i="52"/>
  <c r="H16" i="52"/>
  <c r="D13" i="62" l="1"/>
  <c r="F9" i="52"/>
  <c r="F8" i="52"/>
  <c r="F7" i="52"/>
  <c r="F6" i="52"/>
  <c r="F5" i="52"/>
  <c r="G8" i="93" l="1"/>
  <c r="C21" i="48" s="1"/>
  <c r="I12" i="62"/>
  <c r="I11" i="62"/>
  <c r="I10" i="62"/>
  <c r="H7" i="58"/>
  <c r="I7" i="58" s="1"/>
  <c r="H6" i="58"/>
  <c r="I6" i="58" s="1"/>
  <c r="H5" i="58"/>
  <c r="H12" i="52"/>
  <c r="H11" i="52"/>
  <c r="H9" i="52"/>
  <c r="H8" i="52"/>
  <c r="H7" i="52"/>
  <c r="H6" i="52"/>
  <c r="H5" i="52"/>
  <c r="H8" i="93" l="1"/>
  <c r="G24" i="112"/>
  <c r="G28" i="112" s="1"/>
  <c r="F32" i="112" s="1"/>
  <c r="F37" i="112" s="1"/>
  <c r="H9" i="58"/>
  <c r="I5" i="58"/>
  <c r="I10" i="58" s="1"/>
  <c r="I21" i="48"/>
  <c r="I20" i="48"/>
  <c r="I19" i="48"/>
  <c r="I18" i="48"/>
  <c r="I17" i="48"/>
  <c r="I16" i="48"/>
  <c r="I15" i="48"/>
  <c r="I14" i="48"/>
  <c r="I13" i="48"/>
  <c r="I12" i="48"/>
  <c r="I11" i="48"/>
  <c r="I10" i="48"/>
  <c r="I9" i="48"/>
  <c r="I8" i="48"/>
  <c r="C34" i="112" l="1"/>
  <c r="C37" i="112" s="1"/>
  <c r="C32" i="112"/>
  <c r="F21" i="48"/>
  <c r="I23" i="48"/>
  <c r="D22" i="47"/>
  <c r="F16" i="48" l="1"/>
  <c r="C16" i="48"/>
  <c r="D17" i="47" l="1"/>
  <c r="G33" i="63"/>
  <c r="G35" i="63" s="1"/>
  <c r="G31" i="50"/>
  <c r="E21" i="48" l="1"/>
  <c r="G21" i="48" s="1"/>
  <c r="E22" i="47" s="1"/>
  <c r="D7" i="88" l="1"/>
  <c r="F18" i="48" l="1"/>
  <c r="C18" i="48"/>
  <c r="D19" i="47" s="1"/>
  <c r="C15" i="48" l="1"/>
  <c r="D16" i="47" s="1"/>
  <c r="F6" i="67"/>
  <c r="F7" i="67"/>
  <c r="F8" i="67"/>
  <c r="F9" i="67"/>
  <c r="F10" i="67"/>
  <c r="F11" i="67"/>
  <c r="F5" i="67"/>
  <c r="G17" i="62"/>
  <c r="G16" i="62"/>
  <c r="G14" i="62"/>
  <c r="G13" i="62"/>
  <c r="G7" i="62"/>
  <c r="G8" i="62"/>
  <c r="G9" i="62"/>
  <c r="G6" i="62"/>
  <c r="F6" i="54"/>
  <c r="F7" i="54"/>
  <c r="F8" i="54"/>
  <c r="F5" i="54"/>
  <c r="H10" i="52"/>
  <c r="D17" i="62" l="1"/>
  <c r="D16" i="62"/>
  <c r="D14" i="62"/>
  <c r="D9" i="62"/>
  <c r="D8" i="62"/>
  <c r="D7" i="62"/>
  <c r="D6" i="62"/>
  <c r="D15" i="67"/>
  <c r="D14" i="67"/>
  <c r="D13" i="67"/>
  <c r="D12" i="67"/>
  <c r="D11" i="67"/>
  <c r="D10" i="67"/>
  <c r="D9" i="67"/>
  <c r="D8" i="67"/>
  <c r="D7" i="67"/>
  <c r="D6" i="67"/>
  <c r="D5" i="67"/>
  <c r="D10" i="52"/>
  <c r="D9" i="52"/>
  <c r="D8" i="52"/>
  <c r="D7" i="52"/>
  <c r="D6" i="52"/>
  <c r="D5" i="52"/>
  <c r="D8" i="54"/>
  <c r="D7" i="54"/>
  <c r="D6" i="54"/>
  <c r="D5" i="54"/>
  <c r="C9" i="48" l="1"/>
  <c r="I18" i="62"/>
  <c r="J18" i="62" s="1"/>
  <c r="I19" i="62"/>
  <c r="J19" i="62" s="1"/>
  <c r="I17" i="62"/>
  <c r="J17" i="62" s="1"/>
  <c r="H6" i="67"/>
  <c r="I6" i="67" s="1"/>
  <c r="H7" i="67"/>
  <c r="I7" i="67" s="1"/>
  <c r="H8" i="67"/>
  <c r="I8" i="67"/>
  <c r="H9" i="67"/>
  <c r="I9" i="67" s="1"/>
  <c r="H10" i="67"/>
  <c r="I10" i="67" s="1"/>
  <c r="H11" i="67"/>
  <c r="I11" i="67" s="1"/>
  <c r="H12" i="67"/>
  <c r="I12" i="67" s="1"/>
  <c r="H13" i="67"/>
  <c r="I13" i="67" s="1"/>
  <c r="H14" i="67"/>
  <c r="I14" i="67" s="1"/>
  <c r="H15" i="67"/>
  <c r="I15" i="67" s="1"/>
  <c r="H9" i="65"/>
  <c r="H10" i="65"/>
  <c r="I10" i="65" s="1"/>
  <c r="H6" i="54"/>
  <c r="H7" i="54"/>
  <c r="H8" i="54"/>
  <c r="H9" i="54"/>
  <c r="H10" i="54"/>
  <c r="H11" i="54"/>
  <c r="H12" i="54"/>
  <c r="H13" i="54"/>
  <c r="H14" i="54"/>
  <c r="H15" i="54"/>
  <c r="H16" i="54"/>
  <c r="H17" i="54"/>
  <c r="H5" i="54"/>
  <c r="H33" i="63"/>
  <c r="I7" i="62"/>
  <c r="I8" i="62"/>
  <c r="I9" i="62"/>
  <c r="I13" i="62"/>
  <c r="I15" i="62"/>
  <c r="J15" i="62" s="1"/>
  <c r="I16" i="62"/>
  <c r="J16" i="62" s="1"/>
  <c r="I6" i="62"/>
  <c r="H31" i="50"/>
  <c r="E24" i="49"/>
  <c r="I9" i="65" l="1"/>
  <c r="I12" i="65" s="1"/>
  <c r="H11" i="65"/>
  <c r="H18" i="54"/>
  <c r="H36" i="63"/>
  <c r="J10" i="62"/>
  <c r="F15" i="48" l="1"/>
  <c r="C11" i="48"/>
  <c r="E11" i="48" s="1"/>
  <c r="D12" i="47" l="1"/>
  <c r="D26" i="57"/>
  <c r="C14" i="48" l="1"/>
  <c r="F13" i="48"/>
  <c r="C13" i="48"/>
  <c r="D14" i="47" s="1"/>
  <c r="D15" i="47" l="1"/>
  <c r="E13" i="48"/>
  <c r="G13" i="48" s="1"/>
  <c r="E14" i="47" s="1"/>
  <c r="E14" i="48"/>
  <c r="H5" i="67"/>
  <c r="H16" i="67" s="1"/>
  <c r="I14" i="62"/>
  <c r="I20" i="62" s="1"/>
  <c r="I7" i="54"/>
  <c r="I5" i="52"/>
  <c r="D24" i="49"/>
  <c r="C20" i="48" l="1"/>
  <c r="J14" i="62"/>
  <c r="I7" i="52"/>
  <c r="G24" i="86"/>
  <c r="G28" i="86" s="1"/>
  <c r="F37" i="86" s="1"/>
  <c r="C32" i="86"/>
  <c r="I9" i="52"/>
  <c r="I6" i="52"/>
  <c r="I8" i="52"/>
  <c r="I6" i="54"/>
  <c r="I15" i="52"/>
  <c r="F8" i="48"/>
  <c r="C8" i="48"/>
  <c r="I5" i="67"/>
  <c r="J8" i="62"/>
  <c r="J6" i="62"/>
  <c r="J7" i="62"/>
  <c r="J13" i="62"/>
  <c r="J9" i="62"/>
  <c r="I5" i="54"/>
  <c r="I9" i="54"/>
  <c r="I8" i="54"/>
  <c r="I19" i="54" l="1"/>
  <c r="I17" i="67"/>
  <c r="D21" i="47"/>
  <c r="E20" i="48"/>
  <c r="J21" i="62"/>
  <c r="F20" i="48" s="1"/>
  <c r="C19" i="48"/>
  <c r="E19" i="48" s="1"/>
  <c r="C34" i="86"/>
  <c r="F14" i="48"/>
  <c r="E16" i="48"/>
  <c r="G16" i="48" s="1"/>
  <c r="E17" i="47" s="1"/>
  <c r="C17" i="48"/>
  <c r="E15" i="48"/>
  <c r="E8" i="48"/>
  <c r="D9" i="47"/>
  <c r="C10" i="48"/>
  <c r="C12" i="48"/>
  <c r="F12" i="48"/>
  <c r="F19" i="48"/>
  <c r="G20" i="48" l="1"/>
  <c r="E21" i="47" s="1"/>
  <c r="D20" i="47"/>
  <c r="G8" i="48"/>
  <c r="G14" i="48"/>
  <c r="E12" i="48"/>
  <c r="G12" i="48" s="1"/>
  <c r="E13" i="47" s="1"/>
  <c r="D13" i="47"/>
  <c r="E10" i="48"/>
  <c r="D11" i="47"/>
  <c r="E17" i="48"/>
  <c r="D18" i="47"/>
  <c r="G19" i="48"/>
  <c r="E20" i="47" s="1"/>
  <c r="F17" i="48"/>
  <c r="G15" i="48"/>
  <c r="E16" i="47" s="1"/>
  <c r="F11" i="48"/>
  <c r="G11" i="48" s="1"/>
  <c r="E12" i="47" s="1"/>
  <c r="F10" i="48"/>
  <c r="E18" i="48"/>
  <c r="E9" i="47" l="1"/>
  <c r="G10" i="48"/>
  <c r="E11" i="47" s="1"/>
  <c r="E15" i="47"/>
  <c r="G17" i="48"/>
  <c r="E18" i="47" s="1"/>
  <c r="C23" i="48"/>
  <c r="D10" i="47" l="1"/>
  <c r="D24" i="47" s="1"/>
  <c r="E9" i="48"/>
  <c r="E23" i="48" s="1"/>
  <c r="G18" i="48" l="1"/>
  <c r="E19" i="47" s="1"/>
  <c r="C37" i="86" l="1"/>
  <c r="I60" i="50"/>
  <c r="F9" i="48" l="1"/>
  <c r="F23" i="48" s="1"/>
  <c r="G9" i="48" l="1"/>
  <c r="G23" i="48" s="1"/>
  <c r="E10" i="47" l="1"/>
  <c r="E24" i="47" s="1"/>
</calcChain>
</file>

<file path=xl/sharedStrings.xml><?xml version="1.0" encoding="utf-8"?>
<sst xmlns="http://schemas.openxmlformats.org/spreadsheetml/2006/main" count="1268" uniqueCount="313">
  <si>
    <t>数量</t>
    <rPh sb="0" eb="2">
      <t>スウリョウ</t>
    </rPh>
    <phoneticPr fontId="2"/>
  </si>
  <si>
    <t>品目</t>
    <rPh sb="0" eb="2">
      <t>ヒンモク</t>
    </rPh>
    <phoneticPr fontId="2"/>
  </si>
  <si>
    <t>基準額</t>
    <rPh sb="0" eb="2">
      <t>キジュン</t>
    </rPh>
    <rPh sb="2" eb="3">
      <t>ガク</t>
    </rPh>
    <phoneticPr fontId="2"/>
  </si>
  <si>
    <t>員数</t>
    <rPh sb="0" eb="2">
      <t>インスウ</t>
    </rPh>
    <phoneticPr fontId="2"/>
  </si>
  <si>
    <t>規格</t>
    <rPh sb="0" eb="2">
      <t>キカク</t>
    </rPh>
    <phoneticPr fontId="2"/>
  </si>
  <si>
    <t>新設・増設に伴う初度設備</t>
    <rPh sb="0" eb="2">
      <t>シンセツ</t>
    </rPh>
    <rPh sb="3" eb="5">
      <t>ゾウセツ</t>
    </rPh>
    <rPh sb="6" eb="7">
      <t>トモナ</t>
    </rPh>
    <rPh sb="8" eb="10">
      <t>ショド</t>
    </rPh>
    <rPh sb="10" eb="12">
      <t>セツビ</t>
    </rPh>
    <phoneticPr fontId="2"/>
  </si>
  <si>
    <t>人工呼吸器及び付帯する備品</t>
    <rPh sb="0" eb="5">
      <t>ジンコウコキュウキ</t>
    </rPh>
    <rPh sb="5" eb="6">
      <t>オヨ</t>
    </rPh>
    <rPh sb="7" eb="9">
      <t>フタイ</t>
    </rPh>
    <rPh sb="11" eb="13">
      <t>ビヒン</t>
    </rPh>
    <phoneticPr fontId="2"/>
  </si>
  <si>
    <t>個人防護具</t>
    <rPh sb="0" eb="2">
      <t>コジン</t>
    </rPh>
    <rPh sb="2" eb="4">
      <t>ボウゴ</t>
    </rPh>
    <rPh sb="4" eb="5">
      <t>グ</t>
    </rPh>
    <phoneticPr fontId="2"/>
  </si>
  <si>
    <t>簡易陰圧装置</t>
    <rPh sb="0" eb="2">
      <t>カンイ</t>
    </rPh>
    <rPh sb="2" eb="4">
      <t>インアツ</t>
    </rPh>
    <rPh sb="4" eb="6">
      <t>ソウチ</t>
    </rPh>
    <phoneticPr fontId="2"/>
  </si>
  <si>
    <t>簡易ベッド</t>
    <rPh sb="0" eb="2">
      <t>カンイ</t>
    </rPh>
    <phoneticPr fontId="2"/>
  </si>
  <si>
    <t>簡易病室及び付帯する備品</t>
    <rPh sb="0" eb="2">
      <t>カンイ</t>
    </rPh>
    <rPh sb="2" eb="4">
      <t>ビョウシツ</t>
    </rPh>
    <rPh sb="4" eb="5">
      <t>オヨ</t>
    </rPh>
    <rPh sb="6" eb="8">
      <t>フタイ</t>
    </rPh>
    <rPh sb="10" eb="12">
      <t>ビヒン</t>
    </rPh>
    <phoneticPr fontId="2"/>
  </si>
  <si>
    <t>備考</t>
    <rPh sb="0" eb="2">
      <t>ビコウ</t>
    </rPh>
    <phoneticPr fontId="2"/>
  </si>
  <si>
    <t>個人防護具</t>
    <rPh sb="0" eb="5">
      <t>コジンボウゴグ</t>
    </rPh>
    <phoneticPr fontId="2"/>
  </si>
  <si>
    <t>簡易診療室及び付帯する備品</t>
    <rPh sb="0" eb="2">
      <t>カンイ</t>
    </rPh>
    <rPh sb="2" eb="4">
      <t>シンリョウ</t>
    </rPh>
    <rPh sb="4" eb="5">
      <t>シツ</t>
    </rPh>
    <rPh sb="5" eb="6">
      <t>オヨ</t>
    </rPh>
    <rPh sb="7" eb="9">
      <t>フタイ</t>
    </rPh>
    <rPh sb="11" eb="13">
      <t>ビヒン</t>
    </rPh>
    <phoneticPr fontId="2"/>
  </si>
  <si>
    <t>次世代シークエンサー</t>
    <rPh sb="0" eb="3">
      <t>ジセダイ</t>
    </rPh>
    <phoneticPr fontId="2"/>
  </si>
  <si>
    <t>等温遺伝子増幅装置</t>
    <rPh sb="0" eb="5">
      <t>トウオンイデンシ</t>
    </rPh>
    <rPh sb="5" eb="9">
      <t>ゾウフクソウチ</t>
    </rPh>
    <phoneticPr fontId="2"/>
  </si>
  <si>
    <t>対象経費</t>
    <rPh sb="0" eb="4">
      <t>タイショウケイヒ</t>
    </rPh>
    <phoneticPr fontId="2"/>
  </si>
  <si>
    <t>１食</t>
    <rPh sb="1" eb="2">
      <t>ショク</t>
    </rPh>
    <phoneticPr fontId="2"/>
  </si>
  <si>
    <t>１日</t>
    <rPh sb="1" eb="2">
      <t>ニチ</t>
    </rPh>
    <phoneticPr fontId="2"/>
  </si>
  <si>
    <t>事業区分</t>
    <rPh sb="0" eb="2">
      <t>ジギョウ</t>
    </rPh>
    <rPh sb="2" eb="4">
      <t>クブン</t>
    </rPh>
    <phoneticPr fontId="3"/>
  </si>
  <si>
    <t>公費補助額</t>
    <rPh sb="0" eb="2">
      <t>コウヒ</t>
    </rPh>
    <phoneticPr fontId="3"/>
  </si>
  <si>
    <t>積算内訳</t>
    <rPh sb="0" eb="2">
      <t>セキサン</t>
    </rPh>
    <rPh sb="2" eb="4">
      <t>ウチワケ</t>
    </rPh>
    <phoneticPr fontId="2"/>
  </si>
  <si>
    <t>医師</t>
    <rPh sb="0" eb="2">
      <t>イシ</t>
    </rPh>
    <phoneticPr fontId="2"/>
  </si>
  <si>
    <t>選定額</t>
    <rPh sb="0" eb="3">
      <t>センテイガク</t>
    </rPh>
    <phoneticPr fontId="3"/>
  </si>
  <si>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2"/>
  </si>
  <si>
    <t>会議費</t>
    <rPh sb="0" eb="3">
      <t>カイギヒ</t>
    </rPh>
    <phoneticPr fontId="2"/>
  </si>
  <si>
    <t>旅費</t>
    <rPh sb="0" eb="2">
      <t>リョヒ</t>
    </rPh>
    <phoneticPr fontId="2"/>
  </si>
  <si>
    <t>需用費</t>
    <rPh sb="0" eb="3">
      <t>ジュヨウヒ</t>
    </rPh>
    <phoneticPr fontId="2"/>
  </si>
  <si>
    <t>消耗品費</t>
    <rPh sb="0" eb="3">
      <t>ショウモウヒン</t>
    </rPh>
    <rPh sb="3" eb="4">
      <t>ヒ</t>
    </rPh>
    <phoneticPr fontId="2"/>
  </si>
  <si>
    <t>印刷製本費</t>
    <rPh sb="0" eb="2">
      <t>インサツ</t>
    </rPh>
    <rPh sb="2" eb="4">
      <t>セイホン</t>
    </rPh>
    <rPh sb="4" eb="5">
      <t>ヒ</t>
    </rPh>
    <phoneticPr fontId="2"/>
  </si>
  <si>
    <t>材料費</t>
    <rPh sb="0" eb="3">
      <t>ザイリョウヒ</t>
    </rPh>
    <phoneticPr fontId="2"/>
  </si>
  <si>
    <t>光熱水費</t>
    <rPh sb="0" eb="4">
      <t>コウネツスイヒ</t>
    </rPh>
    <phoneticPr fontId="2"/>
  </si>
  <si>
    <t>燃料費</t>
    <rPh sb="0" eb="3">
      <t>ネンリョウヒ</t>
    </rPh>
    <phoneticPr fontId="2"/>
  </si>
  <si>
    <t>修繕料</t>
    <rPh sb="0" eb="2">
      <t>シュウゼン</t>
    </rPh>
    <rPh sb="2" eb="3">
      <t>リョウ</t>
    </rPh>
    <phoneticPr fontId="2"/>
  </si>
  <si>
    <t>役務費</t>
    <rPh sb="0" eb="3">
      <t>エキムヒ</t>
    </rPh>
    <phoneticPr fontId="2"/>
  </si>
  <si>
    <t>通信運搬費</t>
    <rPh sb="0" eb="2">
      <t>ツウシン</t>
    </rPh>
    <rPh sb="2" eb="4">
      <t>ウンパン</t>
    </rPh>
    <rPh sb="4" eb="5">
      <t>ヒ</t>
    </rPh>
    <phoneticPr fontId="2"/>
  </si>
  <si>
    <t>手数料</t>
    <rPh sb="0" eb="3">
      <t>テスウリョウ</t>
    </rPh>
    <phoneticPr fontId="2"/>
  </si>
  <si>
    <t>保険料</t>
    <rPh sb="0" eb="3">
      <t>ホケンリョウ</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</si>
  <si>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</si>
  <si>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</si>
  <si>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</si>
  <si>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補助及び交付金</t>
    <rPh sb="0" eb="2">
      <t>ホジョ</t>
    </rPh>
    <rPh sb="2" eb="3">
      <t>オヨ</t>
    </rPh>
    <rPh sb="4" eb="7">
      <t>コウフキン</t>
    </rPh>
    <phoneticPr fontId="2"/>
  </si>
  <si>
    <t>食　費</t>
    <rPh sb="0" eb="1">
      <t>ショク</t>
    </rPh>
    <rPh sb="2" eb="3">
      <t>ヒ</t>
    </rPh>
    <phoneticPr fontId="2"/>
  </si>
  <si>
    <t>対象経費</t>
    <rPh sb="0" eb="2">
      <t>タイショウ</t>
    </rPh>
    <rPh sb="2" eb="4">
      <t>ケイヒ</t>
    </rPh>
    <phoneticPr fontId="2"/>
  </si>
  <si>
    <t>従事者数</t>
    <rPh sb="0" eb="3">
      <t>ジュウジシャ</t>
    </rPh>
    <rPh sb="3" eb="4">
      <t>スウ</t>
    </rPh>
    <phoneticPr fontId="2"/>
  </si>
  <si>
    <t>延べ時間数</t>
    <rPh sb="0" eb="1">
      <t>ノ</t>
    </rPh>
    <rPh sb="2" eb="4">
      <t>ジカン</t>
    </rPh>
    <rPh sb="4" eb="5">
      <t>スウ</t>
    </rPh>
    <phoneticPr fontId="2"/>
  </si>
  <si>
    <t>医師以外の医療従事者</t>
    <rPh sb="0" eb="2">
      <t>イシ</t>
    </rPh>
    <rPh sb="2" eb="4">
      <t>イガイ</t>
    </rPh>
    <rPh sb="5" eb="7">
      <t>イリョウ</t>
    </rPh>
    <rPh sb="7" eb="10">
      <t>ジュウジシャ</t>
    </rPh>
    <phoneticPr fontId="2"/>
  </si>
  <si>
    <t>有料施設等（会議室、レストラン等）</t>
    <rPh sb="0" eb="2">
      <t>ユウリョウ</t>
    </rPh>
    <rPh sb="2" eb="4">
      <t>シセツ</t>
    </rPh>
    <rPh sb="4" eb="5">
      <t>トウ</t>
    </rPh>
    <rPh sb="6" eb="9">
      <t>カイギシツ</t>
    </rPh>
    <rPh sb="15" eb="16">
      <t>トウ</t>
    </rPh>
    <phoneticPr fontId="2"/>
  </si>
  <si>
    <t>宿泊施設借上に係る室料</t>
    <rPh sb="0" eb="2">
      <t>シュクハク</t>
    </rPh>
    <rPh sb="2" eb="4">
      <t>シセツ</t>
    </rPh>
    <rPh sb="4" eb="6">
      <t>カリア</t>
    </rPh>
    <rPh sb="7" eb="8">
      <t>カカ</t>
    </rPh>
    <rPh sb="9" eb="10">
      <t>シツ</t>
    </rPh>
    <rPh sb="10" eb="11">
      <t>リョウ</t>
    </rPh>
    <phoneticPr fontId="2"/>
  </si>
  <si>
    <t>リアルタイムＰＣＲ装置</t>
    <rPh sb="9" eb="11">
      <t>ソウチ</t>
    </rPh>
    <phoneticPr fontId="2"/>
  </si>
  <si>
    <t>新型コロナウイルス感染症を疑う患者受入れのための救急・周産期・小児医療体制確保事業</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phoneticPr fontId="2"/>
  </si>
  <si>
    <t>簡易診療室及び付帯する備品</t>
    <rPh sb="0" eb="2">
      <t>カンイ</t>
    </rPh>
    <rPh sb="2" eb="5">
      <t>シンリョウシツ</t>
    </rPh>
    <rPh sb="5" eb="6">
      <t>オヨ</t>
    </rPh>
    <rPh sb="7" eb="9">
      <t>フタイ</t>
    </rPh>
    <rPh sb="11" eb="13">
      <t>ビヒン</t>
    </rPh>
    <phoneticPr fontId="2"/>
  </si>
  <si>
    <t>消毒経費</t>
    <rPh sb="0" eb="2">
      <t>ショウドク</t>
    </rPh>
    <rPh sb="2" eb="4">
      <t>ケイヒ</t>
    </rPh>
    <phoneticPr fontId="2"/>
  </si>
  <si>
    <t>疑い患者の診療に要する備品
（救急医療を担う医療機関）</t>
    <rPh sb="0" eb="1">
      <t>ウタガ</t>
    </rPh>
    <rPh sb="2" eb="4">
      <t>カンジャ</t>
    </rPh>
    <rPh sb="5" eb="7">
      <t>シンリョウ</t>
    </rPh>
    <rPh sb="8" eb="9">
      <t>ヨウ</t>
    </rPh>
    <rPh sb="11" eb="13">
      <t>ビヒン</t>
    </rPh>
    <rPh sb="15" eb="17">
      <t>キュウキュウ</t>
    </rPh>
    <rPh sb="17" eb="19">
      <t>イリョウ</t>
    </rPh>
    <rPh sb="20" eb="21">
      <t>ニナ</t>
    </rPh>
    <rPh sb="22" eb="24">
      <t>イリョウ</t>
    </rPh>
    <rPh sb="24" eb="26">
      <t>キカン</t>
    </rPh>
    <phoneticPr fontId="2"/>
  </si>
  <si>
    <t>疑い患者に使用する保育器
（周産期医療又は小児医療を担う医療機関）</t>
    <rPh sb="0" eb="1">
      <t>ウタガ</t>
    </rPh>
    <rPh sb="2" eb="4">
      <t>カンジャ</t>
    </rPh>
    <rPh sb="5" eb="7">
      <t>シヨウ</t>
    </rPh>
    <rPh sb="9" eb="12">
      <t>ホイクキ</t>
    </rPh>
    <rPh sb="14" eb="17">
      <t>シュウサンキ</t>
    </rPh>
    <rPh sb="17" eb="19">
      <t>イリョウ</t>
    </rPh>
    <rPh sb="19" eb="20">
      <t>マタ</t>
    </rPh>
    <rPh sb="21" eb="23">
      <t>ショウニ</t>
    </rPh>
    <rPh sb="23" eb="25">
      <t>イリョウ</t>
    </rPh>
    <rPh sb="26" eb="27">
      <t>ニナ</t>
    </rPh>
    <rPh sb="28" eb="30">
      <t>イリョウ</t>
    </rPh>
    <rPh sb="30" eb="32">
      <t>キカン</t>
    </rPh>
    <phoneticPr fontId="2"/>
  </si>
  <si>
    <t>①設備整備等事業</t>
    <rPh sb="1" eb="3">
      <t>セツビ</t>
    </rPh>
    <rPh sb="3" eb="5">
      <t>セイビ</t>
    </rPh>
    <rPh sb="5" eb="6">
      <t>トウ</t>
    </rPh>
    <rPh sb="6" eb="8">
      <t>ジギョウ</t>
    </rPh>
    <phoneticPr fontId="2"/>
  </si>
  <si>
    <t>事業概要</t>
    <rPh sb="0" eb="2">
      <t>ジギョウ</t>
    </rPh>
    <rPh sb="2" eb="4">
      <t>ガイヨウ</t>
    </rPh>
    <phoneticPr fontId="3"/>
  </si>
  <si>
    <t>総事業費</t>
    <rPh sb="0" eb="1">
      <t>ソウ</t>
    </rPh>
    <rPh sb="1" eb="4">
      <t>ジギョウヒ</t>
    </rPh>
    <phoneticPr fontId="3"/>
  </si>
  <si>
    <t>うち国庫交付額</t>
    <rPh sb="2" eb="4">
      <t>コッコ</t>
    </rPh>
    <rPh sb="4" eb="6">
      <t>コウフ</t>
    </rPh>
    <rPh sb="6" eb="7">
      <t>ガク</t>
    </rPh>
    <phoneticPr fontId="3"/>
  </si>
  <si>
    <t>合計</t>
    <rPh sb="0" eb="2">
      <t>ゴウケイ</t>
    </rPh>
    <phoneticPr fontId="3"/>
  </si>
  <si>
    <t>薬剤師</t>
    <rPh sb="0" eb="3">
      <t>ヤクザイシ</t>
    </rPh>
    <phoneticPr fontId="2"/>
  </si>
  <si>
    <t>消毒費用等</t>
    <rPh sb="0" eb="2">
      <t>ショウドク</t>
    </rPh>
    <rPh sb="2" eb="4">
      <t>ヒヨウ</t>
    </rPh>
    <rPh sb="4" eb="5">
      <t>トウ</t>
    </rPh>
    <phoneticPr fontId="2"/>
  </si>
  <si>
    <t>超音波画像診断装置</t>
    <rPh sb="0" eb="3">
      <t>チョウオンパ</t>
    </rPh>
    <rPh sb="3" eb="5">
      <t>ガゾウ</t>
    </rPh>
    <rPh sb="5" eb="7">
      <t>シンダン</t>
    </rPh>
    <rPh sb="7" eb="9">
      <t>ソウチ</t>
    </rPh>
    <phoneticPr fontId="2"/>
  </si>
  <si>
    <t>血液浄化装置</t>
    <rPh sb="0" eb="2">
      <t>ケツエキ</t>
    </rPh>
    <rPh sb="2" eb="4">
      <t>ジョウカ</t>
    </rPh>
    <rPh sb="4" eb="6">
      <t>ソウチ</t>
    </rPh>
    <phoneticPr fontId="2"/>
  </si>
  <si>
    <t>気管支鏡</t>
    <rPh sb="0" eb="2">
      <t>キカン</t>
    </rPh>
    <phoneticPr fontId="2"/>
  </si>
  <si>
    <t>ＣＴ撮影装置等
（画像診断支援プログラム含む）</t>
    <rPh sb="2" eb="4">
      <t>サツエイ</t>
    </rPh>
    <rPh sb="4" eb="6">
      <t>ソウチ</t>
    </rPh>
    <rPh sb="6" eb="7">
      <t>トウ</t>
    </rPh>
    <rPh sb="9" eb="11">
      <t>ガゾウ</t>
    </rPh>
    <rPh sb="11" eb="13">
      <t>シンダン</t>
    </rPh>
    <rPh sb="13" eb="15">
      <t>シエン</t>
    </rPh>
    <rPh sb="20" eb="21">
      <t>フク</t>
    </rPh>
    <phoneticPr fontId="2"/>
  </si>
  <si>
    <t>生体情報モニタ</t>
    <rPh sb="0" eb="2">
      <t>セイタイ</t>
    </rPh>
    <rPh sb="2" eb="4">
      <t>ジョウホウ</t>
    </rPh>
    <phoneticPr fontId="2"/>
  </si>
  <si>
    <t>分娩監視装置</t>
    <rPh sb="0" eb="2">
      <t>ブンベン</t>
    </rPh>
    <rPh sb="2" eb="4">
      <t>カンシ</t>
    </rPh>
    <rPh sb="4" eb="6">
      <t>ソウチ</t>
    </rPh>
    <phoneticPr fontId="2"/>
  </si>
  <si>
    <t>新生児モニタ</t>
    <rPh sb="0" eb="3">
      <t>シンセイジ</t>
    </rPh>
    <phoneticPr fontId="2"/>
  </si>
  <si>
    <t>①医療チーム派遣経費</t>
    <rPh sb="1" eb="3">
      <t>イリョウ</t>
    </rPh>
    <rPh sb="6" eb="8">
      <t>ハケン</t>
    </rPh>
    <rPh sb="8" eb="10">
      <t>ケイヒ</t>
    </rPh>
    <phoneticPr fontId="2"/>
  </si>
  <si>
    <t>業務調整員</t>
    <rPh sb="0" eb="2">
      <t>ギョウム</t>
    </rPh>
    <rPh sb="2" eb="4">
      <t>チョウセイ</t>
    </rPh>
    <rPh sb="4" eb="5">
      <t>イン</t>
    </rPh>
    <phoneticPr fontId="2"/>
  </si>
  <si>
    <t>②医療チーム活動費</t>
    <rPh sb="1" eb="3">
      <t>イリョウ</t>
    </rPh>
    <rPh sb="6" eb="8">
      <t>カツドウ</t>
    </rPh>
    <rPh sb="8" eb="9">
      <t>ヒ</t>
    </rPh>
    <phoneticPr fontId="2"/>
  </si>
  <si>
    <t>別紙１</t>
    <rPh sb="0" eb="2">
      <t>ベッシ</t>
    </rPh>
    <phoneticPr fontId="3"/>
  </si>
  <si>
    <t>(F)</t>
    <phoneticPr fontId="2"/>
  </si>
  <si>
    <t>（B)</t>
    <phoneticPr fontId="3"/>
  </si>
  <si>
    <t>（A)</t>
    <phoneticPr fontId="3"/>
  </si>
  <si>
    <t>増減額</t>
    <rPh sb="0" eb="3">
      <t>ゾウゲンガク</t>
    </rPh>
    <phoneticPr fontId="2"/>
  </si>
  <si>
    <t>既交付決定額</t>
    <rPh sb="0" eb="1">
      <t>スデ</t>
    </rPh>
    <rPh sb="1" eb="6">
      <t>コウフケッテイガク</t>
    </rPh>
    <phoneticPr fontId="2"/>
  </si>
  <si>
    <t>別紙２</t>
    <rPh sb="0" eb="2">
      <t>ベッシ</t>
    </rPh>
    <phoneticPr fontId="3"/>
  </si>
  <si>
    <t>別紙４（１）</t>
    <rPh sb="0" eb="2">
      <t>ベッシ</t>
    </rPh>
    <phoneticPr fontId="2"/>
  </si>
  <si>
    <t>対象経費支出予定額</t>
    <phoneticPr fontId="2"/>
  </si>
  <si>
    <t>新型コロナウイルス感染症対策事業</t>
    <phoneticPr fontId="2"/>
  </si>
  <si>
    <t>別紙４（２）</t>
    <rPh sb="0" eb="2">
      <t>ベッシ</t>
    </rPh>
    <phoneticPr fontId="2"/>
  </si>
  <si>
    <t>Ⅱ　添付書類</t>
  </si>
  <si>
    <t>計</t>
    <rPh sb="0" eb="1">
      <t>ケイ</t>
    </rPh>
    <phoneticPr fontId="14"/>
  </si>
  <si>
    <t>寄付金その他</t>
    <rPh sb="0" eb="3">
      <t>キフキン</t>
    </rPh>
    <rPh sb="5" eb="6">
      <t>ホカ</t>
    </rPh>
    <phoneticPr fontId="14"/>
  </si>
  <si>
    <t>起債</t>
    <rPh sb="0" eb="2">
      <t>キサイ</t>
    </rPh>
    <phoneticPr fontId="14"/>
  </si>
  <si>
    <t>一般財源</t>
    <rPh sb="0" eb="2">
      <t>イッパン</t>
    </rPh>
    <rPh sb="2" eb="4">
      <t>ザイゲン</t>
    </rPh>
    <phoneticPr fontId="14"/>
  </si>
  <si>
    <t>県等費補助</t>
    <rPh sb="0" eb="1">
      <t>ケン</t>
    </rPh>
    <rPh sb="1" eb="2">
      <t>トウ</t>
    </rPh>
    <rPh sb="2" eb="3">
      <t>ヒ</t>
    </rPh>
    <rPh sb="3" eb="5">
      <t>ホジョ</t>
    </rPh>
    <phoneticPr fontId="14"/>
  </si>
  <si>
    <t>国庫補助</t>
    <rPh sb="0" eb="2">
      <t>コッコ</t>
    </rPh>
    <rPh sb="2" eb="4">
      <t>ホジョ</t>
    </rPh>
    <phoneticPr fontId="14"/>
  </si>
  <si>
    <t>（歳出）</t>
    <rPh sb="1" eb="3">
      <t>サイシュツ</t>
    </rPh>
    <phoneticPr fontId="14"/>
  </si>
  <si>
    <t>（歳入）</t>
    <rPh sb="1" eb="3">
      <t>サイニュウ</t>
    </rPh>
    <phoneticPr fontId="14"/>
  </si>
  <si>
    <t>（千円）</t>
    <rPh sb="1" eb="3">
      <t>センエン</t>
    </rPh>
    <phoneticPr fontId="14"/>
  </si>
  <si>
    <t>事業費（総額）</t>
    <rPh sb="0" eb="3">
      <t>ジギョウヒ</t>
    </rPh>
    <rPh sb="4" eb="6">
      <t>ソウガク</t>
    </rPh>
    <phoneticPr fontId="14"/>
  </si>
  <si>
    <t>内訳</t>
    <rPh sb="0" eb="2">
      <t>ウチワケ</t>
    </rPh>
    <phoneticPr fontId="14"/>
  </si>
  <si>
    <t>名称</t>
    <rPh sb="0" eb="2">
      <t>メイショウ</t>
    </rPh>
    <phoneticPr fontId="14"/>
  </si>
  <si>
    <t>（円）</t>
    <rPh sb="1" eb="2">
      <t>エン</t>
    </rPh>
    <phoneticPr fontId="14"/>
  </si>
  <si>
    <t xml:space="preserve">      </t>
  </si>
  <si>
    <t>Ⅰ　事業計画</t>
    <rPh sb="2" eb="4">
      <t>ジギョウ</t>
    </rPh>
    <phoneticPr fontId="2"/>
  </si>
  <si>
    <t>事業区分</t>
    <rPh sb="0" eb="2">
      <t>ジギョウ</t>
    </rPh>
    <rPh sb="2" eb="4">
      <t>クブン</t>
    </rPh>
    <phoneticPr fontId="2"/>
  </si>
  <si>
    <t xml:space="preserve">代表者名 </t>
    <phoneticPr fontId="14"/>
  </si>
  <si>
    <t>事業者名</t>
    <rPh sb="0" eb="2">
      <t>ジギョウ</t>
    </rPh>
    <rPh sb="2" eb="3">
      <t>シャ</t>
    </rPh>
    <rPh sb="3" eb="4">
      <t>メイ</t>
    </rPh>
    <phoneticPr fontId="2"/>
  </si>
  <si>
    <t xml:space="preserve">                                        </t>
  </si>
  <si>
    <t>別紙３</t>
    <rPh sb="0" eb="2">
      <t>ベッシ</t>
    </rPh>
    <phoneticPr fontId="14"/>
  </si>
  <si>
    <t>対象経費支出予定額</t>
    <rPh sb="0" eb="4">
      <t>タイショウケイヒ</t>
    </rPh>
    <rPh sb="4" eb="6">
      <t>シシュツ</t>
    </rPh>
    <rPh sb="6" eb="8">
      <t>ヨテイ</t>
    </rPh>
    <rPh sb="8" eb="9">
      <t>ガク</t>
    </rPh>
    <phoneticPr fontId="2"/>
  </si>
  <si>
    <t>別紙４（３）</t>
    <rPh sb="0" eb="2">
      <t>ベッシ</t>
    </rPh>
    <phoneticPr fontId="2"/>
  </si>
  <si>
    <t>別紙４（４）</t>
    <rPh sb="0" eb="2">
      <t>ベッシ</t>
    </rPh>
    <phoneticPr fontId="2"/>
  </si>
  <si>
    <t>別紙４（５）</t>
    <rPh sb="0" eb="2">
      <t>ベッシ</t>
    </rPh>
    <phoneticPr fontId="2"/>
  </si>
  <si>
    <t>別紙４（６）</t>
    <rPh sb="0" eb="2">
      <t>ベッシ</t>
    </rPh>
    <phoneticPr fontId="2"/>
  </si>
  <si>
    <t>対象経費支出予定額</t>
    <phoneticPr fontId="2"/>
  </si>
  <si>
    <t>別紙４（７）</t>
    <rPh sb="0" eb="2">
      <t>ベッシ</t>
    </rPh>
    <phoneticPr fontId="2"/>
  </si>
  <si>
    <t>別紙４（10）</t>
    <rPh sb="0" eb="2">
      <t>ベッシ</t>
    </rPh>
    <phoneticPr fontId="2"/>
  </si>
  <si>
    <t>対象経費支出予定額</t>
    <phoneticPr fontId="2"/>
  </si>
  <si>
    <t>別紙４（11）</t>
    <rPh sb="0" eb="2">
      <t>ベッシ</t>
    </rPh>
    <phoneticPr fontId="2"/>
  </si>
  <si>
    <t>新型コロナウイルス感染症により休業等となった医療機関等に対する継続・再開支援事業</t>
    <rPh sb="0" eb="2">
      <t>シンガタ</t>
    </rPh>
    <rPh sb="9" eb="12">
      <t>カンセンショウ</t>
    </rPh>
    <rPh sb="15" eb="17">
      <t>キュウギョウ</t>
    </rPh>
    <rPh sb="17" eb="18">
      <t>トウ</t>
    </rPh>
    <rPh sb="22" eb="24">
      <t>イリョウ</t>
    </rPh>
    <rPh sb="24" eb="26">
      <t>キカン</t>
    </rPh>
    <rPh sb="26" eb="27">
      <t>トウ</t>
    </rPh>
    <rPh sb="28" eb="29">
      <t>タイ</t>
    </rPh>
    <rPh sb="31" eb="33">
      <t>ケイゾク</t>
    </rPh>
    <rPh sb="34" eb="36">
      <t>サイカイ</t>
    </rPh>
    <rPh sb="36" eb="38">
      <t>シエン</t>
    </rPh>
    <rPh sb="38" eb="40">
      <t>ジギョウ</t>
    </rPh>
    <phoneticPr fontId="2"/>
  </si>
  <si>
    <t>別紙４（12）</t>
    <rPh sb="0" eb="2">
      <t>ベッシ</t>
    </rPh>
    <phoneticPr fontId="2"/>
  </si>
  <si>
    <t>別紙４（13）</t>
    <rPh sb="0" eb="2">
      <t>ベッシ</t>
    </rPh>
    <phoneticPr fontId="2"/>
  </si>
  <si>
    <t>小　計②</t>
    <rPh sb="0" eb="1">
      <t>ショウ</t>
    </rPh>
    <rPh sb="2" eb="3">
      <t>ケイ</t>
    </rPh>
    <phoneticPr fontId="2"/>
  </si>
  <si>
    <t>小　計①</t>
    <rPh sb="0" eb="1">
      <t>ショウ</t>
    </rPh>
    <rPh sb="2" eb="3">
      <t>ケイ</t>
    </rPh>
    <phoneticPr fontId="2"/>
  </si>
  <si>
    <t>小計①</t>
    <rPh sb="0" eb="2">
      <t>ショウケイ</t>
    </rPh>
    <phoneticPr fontId="2"/>
  </si>
  <si>
    <t>小計②</t>
    <rPh sb="0" eb="2">
      <t>ショウケイ</t>
    </rPh>
    <phoneticPr fontId="2"/>
  </si>
  <si>
    <t>必要理由（経緯、問題点等についても整理し、記載すること。）</t>
    <phoneticPr fontId="14"/>
  </si>
  <si>
    <t>事業の内容</t>
    <rPh sb="0" eb="2">
      <t>ジギョウ</t>
    </rPh>
    <phoneticPr fontId="14"/>
  </si>
  <si>
    <t>事　業　費</t>
    <phoneticPr fontId="14"/>
  </si>
  <si>
    <t>予算書（又は見込書）抄本</t>
    <phoneticPr fontId="2"/>
  </si>
  <si>
    <t>カタログ及び見積書</t>
    <phoneticPr fontId="2"/>
  </si>
  <si>
    <r>
      <t>その他参考となる書類</t>
    </r>
    <r>
      <rPr>
        <sz val="11"/>
        <color rgb="FF000000"/>
        <rFont val="ＭＳ 明朝"/>
        <family val="1"/>
        <charset val="128"/>
      </rPr>
      <t>（パーティション及び空気清浄機の場合は設置場所の図面）</t>
    </r>
    <rPh sb="18" eb="19">
      <t>オヨ</t>
    </rPh>
    <rPh sb="20" eb="22">
      <t>クウキ</t>
    </rPh>
    <rPh sb="22" eb="25">
      <t>セイジョウキ</t>
    </rPh>
    <rPh sb="26" eb="28">
      <t>バアイ</t>
    </rPh>
    <rPh sb="29" eb="31">
      <t>セッチ</t>
    </rPh>
    <rPh sb="31" eb="33">
      <t>バショ</t>
    </rPh>
    <rPh sb="34" eb="36">
      <t>ズメン</t>
    </rPh>
    <phoneticPr fontId="14"/>
  </si>
  <si>
    <t>神奈川県新型コロナウイルス感染症緊急包括支援補助金（医療分）に関する事業実施計画</t>
    <rPh sb="0" eb="4">
      <t>カナガワケン</t>
    </rPh>
    <rPh sb="22" eb="25">
      <t>ホジョキン</t>
    </rPh>
    <rPh sb="26" eb="28">
      <t>イリョウ</t>
    </rPh>
    <rPh sb="28" eb="29">
      <t>ブン</t>
    </rPh>
    <rPh sb="34" eb="36">
      <t>ジギョウ</t>
    </rPh>
    <rPh sb="36" eb="38">
      <t>ジッシ</t>
    </rPh>
    <phoneticPr fontId="3"/>
  </si>
  <si>
    <t>事業者名：</t>
    <rPh sb="0" eb="3">
      <t>ジギョウシャ</t>
    </rPh>
    <rPh sb="3" eb="4">
      <t>メイ</t>
    </rPh>
    <phoneticPr fontId="2"/>
  </si>
  <si>
    <t>（C)=（A)-(B)</t>
    <phoneticPr fontId="3"/>
  </si>
  <si>
    <t>（D)</t>
    <phoneticPr fontId="2"/>
  </si>
  <si>
    <t>別紙２_選定額　(D)</t>
    <rPh sb="0" eb="2">
      <t>ベッシ</t>
    </rPh>
    <phoneticPr fontId="2"/>
  </si>
  <si>
    <t>計</t>
    <rPh sb="0" eb="1">
      <t>ケイ</t>
    </rPh>
    <phoneticPr fontId="2"/>
  </si>
  <si>
    <t>（1）</t>
    <phoneticPr fontId="2"/>
  </si>
  <si>
    <t>（2）</t>
    <phoneticPr fontId="2"/>
  </si>
  <si>
    <t>（3）</t>
  </si>
  <si>
    <t>（4）</t>
  </si>
  <si>
    <t>（5）</t>
  </si>
  <si>
    <t>（6）</t>
  </si>
  <si>
    <t>（7）</t>
  </si>
  <si>
    <t>（8）</t>
  </si>
  <si>
    <t>（3）</t>
    <phoneticPr fontId="2"/>
  </si>
  <si>
    <t>対象経費支出予定額</t>
    <phoneticPr fontId="2"/>
  </si>
  <si>
    <t>延べ
借り上げ日数</t>
    <rPh sb="0" eb="1">
      <t>ノ</t>
    </rPh>
    <rPh sb="3" eb="4">
      <t>カ</t>
    </rPh>
    <rPh sb="5" eb="6">
      <t>ア</t>
    </rPh>
    <rPh sb="7" eb="9">
      <t>ニッスウ</t>
    </rPh>
    <phoneticPr fontId="2"/>
  </si>
  <si>
    <t>体外式膜型人工肺
及び付帯する備品</t>
    <rPh sb="0" eb="4">
      <t>タイガイシキマク</t>
    </rPh>
    <rPh sb="4" eb="5">
      <t>ガタ</t>
    </rPh>
    <rPh sb="5" eb="7">
      <t>ジンコウ</t>
    </rPh>
    <rPh sb="7" eb="8">
      <t>ハイ</t>
    </rPh>
    <rPh sb="9" eb="10">
      <t>オヨ</t>
    </rPh>
    <rPh sb="11" eb="13">
      <t>フタイ</t>
    </rPh>
    <rPh sb="15" eb="17">
      <t>ビヒン</t>
    </rPh>
    <phoneticPr fontId="2"/>
  </si>
  <si>
    <t>※購入額の1/2を補助</t>
    <rPh sb="1" eb="3">
      <t>コウニュウ</t>
    </rPh>
    <rPh sb="3" eb="4">
      <t>ガク</t>
    </rPh>
    <rPh sb="9" eb="11">
      <t>ホジョ</t>
    </rPh>
    <phoneticPr fontId="2"/>
  </si>
  <si>
    <t>事業費</t>
    <rPh sb="0" eb="3">
      <t>ジギョウヒ</t>
    </rPh>
    <phoneticPr fontId="14"/>
  </si>
  <si>
    <t>変更申請時</t>
    <rPh sb="0" eb="2">
      <t>ヘンコウ</t>
    </rPh>
    <rPh sb="2" eb="5">
      <t>シンセイジ</t>
    </rPh>
    <phoneticPr fontId="2"/>
  </si>
  <si>
    <t>※宿泊施設借上に係る室料、有料施設等を除く</t>
    <phoneticPr fontId="2"/>
  </si>
  <si>
    <t>賃金・報酬・謝金</t>
    <rPh sb="0" eb="2">
      <t>チンギン</t>
    </rPh>
    <rPh sb="3" eb="5">
      <t>ホウシュウ</t>
    </rPh>
    <rPh sb="6" eb="8">
      <t>シャキン</t>
    </rPh>
    <phoneticPr fontId="2"/>
  </si>
  <si>
    <t>対象経費</t>
    <rPh sb="0" eb="2">
      <t>タイショウ</t>
    </rPh>
    <rPh sb="2" eb="4">
      <t>ケイヒ</t>
    </rPh>
    <phoneticPr fontId="2"/>
  </si>
  <si>
    <t>（a or b）</t>
  </si>
  <si>
    <t>別紙２_総事業費(A)
別紙２_選定額　(D)</t>
    <rPh sb="0" eb="2">
      <t>ベッシ</t>
    </rPh>
    <rPh sb="12" eb="14">
      <t>ベッシ</t>
    </rPh>
    <phoneticPr fontId="2"/>
  </si>
  <si>
    <t>別紙２_総事業費(A)</t>
    <rPh sb="0" eb="2">
      <t>ベッシ</t>
    </rPh>
    <phoneticPr fontId="2"/>
  </si>
  <si>
    <t>円</t>
    <rPh sb="0" eb="1">
      <t>エン</t>
    </rPh>
    <phoneticPr fontId="2"/>
  </si>
  <si>
    <t>(E)=（C)or(D)</t>
    <phoneticPr fontId="3"/>
  </si>
  <si>
    <t>円</t>
    <rPh sb="0" eb="1">
      <t>エン</t>
    </rPh>
    <phoneticPr fontId="2"/>
  </si>
  <si>
    <t>ＨＥＰＡフィルター付きパーテーション</t>
    <rPh sb="9" eb="10">
      <t>ツ</t>
    </rPh>
    <phoneticPr fontId="2"/>
  </si>
  <si>
    <t>ＨＥＰＡフィルター付き
パーテーション</t>
    <rPh sb="9" eb="10">
      <t>ツ</t>
    </rPh>
    <phoneticPr fontId="2"/>
  </si>
  <si>
    <t>ＨＥＰＡフィルター付き
空気清浄機</t>
    <rPh sb="9" eb="10">
      <t>ツ</t>
    </rPh>
    <rPh sb="12" eb="17">
      <t>クウキセイジョウキ</t>
    </rPh>
    <phoneticPr fontId="2"/>
  </si>
  <si>
    <t>別紙４（14）</t>
    <rPh sb="0" eb="2">
      <t>ベッシ</t>
    </rPh>
    <phoneticPr fontId="2"/>
  </si>
  <si>
    <t>金額(円)【a】</t>
    <phoneticPr fontId="2"/>
  </si>
  <si>
    <t>金額(円)【b】</t>
    <phoneticPr fontId="2"/>
  </si>
  <si>
    <t>金額(円)【b】</t>
    <phoneticPr fontId="2"/>
  </si>
  <si>
    <t>選定額(円)</t>
    <phoneticPr fontId="2"/>
  </si>
  <si>
    <t>別紙２_選定額(円)　©</t>
    <rPh sb="0" eb="2">
      <t>ベッシ</t>
    </rPh>
    <phoneticPr fontId="2"/>
  </si>
  <si>
    <t>選定額(円)</t>
    <phoneticPr fontId="2"/>
  </si>
  <si>
    <t>単価(円)</t>
    <phoneticPr fontId="2"/>
  </si>
  <si>
    <t>単価(円)</t>
    <phoneticPr fontId="2"/>
  </si>
  <si>
    <t>単価(円)</t>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</si>
  <si>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</si>
  <si>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3"/>
  </si>
  <si>
    <t>総事業費　</t>
  </si>
  <si>
    <t xml:space="preserve">総事業費から
寄付金その他
収入額を控除した額 </t>
    <phoneticPr fontId="2"/>
  </si>
  <si>
    <t>(千円未満切捨)円</t>
    <rPh sb="8" eb="9">
      <t>エン</t>
    </rPh>
    <phoneticPr fontId="2"/>
  </si>
  <si>
    <t>(A)</t>
    <phoneticPr fontId="2"/>
  </si>
  <si>
    <t>備考</t>
    <rPh sb="0" eb="1">
      <t>ソナエ</t>
    </rPh>
    <rPh sb="1" eb="2">
      <t>コウ</t>
    </rPh>
    <phoneticPr fontId="3"/>
  </si>
  <si>
    <t>新型コロナウイルス感染症緊急包括支援補助金（医療分）事業実施額内訳書</t>
    <rPh sb="0" eb="2">
      <t>シンガタ</t>
    </rPh>
    <rPh sb="9" eb="12">
      <t>カンセンショウ</t>
    </rPh>
    <rPh sb="12" eb="14">
      <t>キンキュウ</t>
    </rPh>
    <rPh sb="14" eb="16">
      <t>ホウカツ</t>
    </rPh>
    <rPh sb="16" eb="18">
      <t>シエン</t>
    </rPh>
    <rPh sb="18" eb="21">
      <t>ホジョキン</t>
    </rPh>
    <rPh sb="22" eb="24">
      <t>イリョウ</t>
    </rPh>
    <rPh sb="24" eb="25">
      <t>ブン</t>
    </rPh>
    <rPh sb="30" eb="31">
      <t>ガク</t>
    </rPh>
    <rPh sb="31" eb="34">
      <t>ウチワケショ</t>
    </rPh>
    <phoneticPr fontId="3"/>
  </si>
  <si>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</si>
  <si>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0" eb="2">
      <t>シンガタ</t>
    </rPh>
    <rPh sb="9" eb="12">
      <t>カンセンショウ</t>
    </rPh>
    <rPh sb="12" eb="14">
      <t>タイサク</t>
    </rPh>
    <rPh sb="14" eb="16">
      <t>ジギョウ</t>
    </rPh>
    <phoneticPr fontId="1"/>
  </si>
  <si>
    <t>新型コロナウイルス感染症患者等入院医療機関設備整備事業</t>
    <rPh sb="0" eb="2">
      <t>シンガタ</t>
    </rPh>
    <rPh sb="9" eb="12">
      <t>カンセンショウ</t>
    </rPh>
    <rPh sb="12" eb="15">
      <t>カンジャトウ</t>
    </rPh>
    <rPh sb="15" eb="21">
      <t>ニュウインイリョウキカン</t>
    </rPh>
    <rPh sb="21" eb="25">
      <t>セツビセイビ</t>
    </rPh>
    <rPh sb="25" eb="27">
      <t>ジギョウ</t>
    </rPh>
    <phoneticPr fontId="1"/>
  </si>
  <si>
    <t>ＤＭＡＴ・ＤＰＡＴ等医療チーム派遣事業</t>
    <rPh sb="9" eb="10">
      <t>トウ</t>
    </rPh>
    <rPh sb="10" eb="12">
      <t>イリョウ</t>
    </rPh>
    <rPh sb="15" eb="17">
      <t>ハケン</t>
    </rPh>
    <phoneticPr fontId="1"/>
  </si>
  <si>
    <t>新型コロナウイルス感染症により休業等となった医療機関等に対する継続・再開支援事業</t>
  </si>
  <si>
    <t>新型コロナウイルス感染症を疑う患者受入れのための救急・周産期・小児医療体制確保事業</t>
    <rPh sb="0" eb="2">
      <t>シンガタ</t>
    </rPh>
    <rPh sb="9" eb="12">
      <t>カンセンショウ</t>
    </rPh>
    <rPh sb="13" eb="14">
      <t>ウタガ</t>
    </rPh>
    <rPh sb="15" eb="19">
      <t>カンジャウケイ</t>
    </rPh>
    <rPh sb="24" eb="26">
      <t>キュウキュウ</t>
    </rPh>
    <rPh sb="27" eb="30">
      <t>シュウサンキ</t>
    </rPh>
    <rPh sb="31" eb="33">
      <t>ショウニ</t>
    </rPh>
    <rPh sb="33" eb="35">
      <t>イリョウ</t>
    </rPh>
    <rPh sb="35" eb="37">
      <t>タイセイ</t>
    </rPh>
    <rPh sb="37" eb="39">
      <t>カクホ</t>
    </rPh>
    <rPh sb="39" eb="41">
      <t>ジギョウ</t>
    </rPh>
    <phoneticPr fontId="1"/>
  </si>
  <si>
    <t>新型コロナウイルス感染症患者等入院医療機関等における外国人患者の受入れ体制確保事業</t>
  </si>
  <si>
    <t>（14）</t>
    <phoneticPr fontId="2"/>
  </si>
  <si>
    <t>（13）</t>
    <phoneticPr fontId="2"/>
  </si>
  <si>
    <t>（12）</t>
    <phoneticPr fontId="2"/>
  </si>
  <si>
    <t>（11）</t>
    <phoneticPr fontId="2"/>
  </si>
  <si>
    <t>（10）</t>
    <phoneticPr fontId="2"/>
  </si>
  <si>
    <t>新型コロナウイルス感染症患者等入院医療機関等における外国人患者の受入れ体制確保事業</t>
    <phoneticPr fontId="2"/>
  </si>
  <si>
    <t>全自動化学発光酵素免疫測定装置</t>
    <rPh sb="0" eb="9">
      <t>ゼンジドウカガクハッコウコウソ</t>
    </rPh>
    <rPh sb="9" eb="11">
      <t>メンエキ</t>
    </rPh>
    <rPh sb="11" eb="13">
      <t>ソクテイ</t>
    </rPh>
    <rPh sb="13" eb="15">
      <t>ソウチ</t>
    </rPh>
    <phoneticPr fontId="2"/>
  </si>
  <si>
    <t>DMAT・DPAT等医療チーム派遣事業</t>
    <rPh sb="9" eb="10">
      <t>トウ</t>
    </rPh>
    <rPh sb="10" eb="12">
      <t>イリョウ</t>
    </rPh>
    <rPh sb="15" eb="17">
      <t>ハケン</t>
    </rPh>
    <rPh sb="17" eb="19">
      <t>ジギョウ</t>
    </rPh>
    <phoneticPr fontId="2"/>
  </si>
  <si>
    <t>別紙４（8）</t>
    <rPh sb="0" eb="2">
      <t>ベッシ</t>
    </rPh>
    <phoneticPr fontId="2"/>
  </si>
  <si>
    <t>医師
（重点医療機関に派遣する場合）</t>
    <rPh sb="0" eb="2">
      <t>イシ</t>
    </rPh>
    <rPh sb="4" eb="6">
      <t>ジュウテン</t>
    </rPh>
    <rPh sb="6" eb="8">
      <t>イリョウ</t>
    </rPh>
    <rPh sb="8" eb="10">
      <t>キカン</t>
    </rPh>
    <rPh sb="11" eb="13">
      <t>ハケン</t>
    </rPh>
    <rPh sb="15" eb="17">
      <t>バアイ</t>
    </rPh>
    <phoneticPr fontId="2"/>
  </si>
  <si>
    <t>薬剤師
（重点医療機関に派遣する場合）</t>
    <rPh sb="0" eb="3">
      <t>ヤクザイシ</t>
    </rPh>
    <phoneticPr fontId="2"/>
  </si>
  <si>
    <t>ＨＥＰＡフィルター付き空気清浄機
（陰圧対応可能なものに限る）</t>
    <rPh sb="9" eb="10">
      <t>ツ</t>
    </rPh>
    <rPh sb="11" eb="13">
      <t>クウキ</t>
    </rPh>
    <rPh sb="13" eb="16">
      <t>セイジョウキ</t>
    </rPh>
    <rPh sb="18" eb="20">
      <t>インアツ</t>
    </rPh>
    <rPh sb="20" eb="22">
      <t>タイオウ</t>
    </rPh>
    <rPh sb="22" eb="24">
      <t>カノウ</t>
    </rPh>
    <rPh sb="28" eb="29">
      <t>カギ</t>
    </rPh>
    <phoneticPr fontId="2"/>
  </si>
  <si>
    <t>往診等に要する経費</t>
    <rPh sb="0" eb="2">
      <t>オウシン</t>
    </rPh>
    <rPh sb="2" eb="3">
      <t>トウ</t>
    </rPh>
    <rPh sb="4" eb="5">
      <t>ヨウ</t>
    </rPh>
    <rPh sb="7" eb="9">
      <t>ケイヒ</t>
    </rPh>
    <phoneticPr fontId="2"/>
  </si>
  <si>
    <t>時間外勤務手当</t>
    <rPh sb="0" eb="2">
      <t>ジカン</t>
    </rPh>
    <rPh sb="2" eb="3">
      <t>ガイ</t>
    </rPh>
    <rPh sb="3" eb="5">
      <t>キンム</t>
    </rPh>
    <rPh sb="5" eb="7">
      <t>テアテ</t>
    </rPh>
    <phoneticPr fontId="2"/>
  </si>
  <si>
    <t>特殊勤務手当</t>
    <rPh sb="0" eb="2">
      <t>トクシュ</t>
    </rPh>
    <rPh sb="2" eb="4">
      <t>キンム</t>
    </rPh>
    <rPh sb="4" eb="6">
      <t>テアテ</t>
    </rPh>
    <phoneticPr fontId="2"/>
  </si>
  <si>
    <t>医師以外の医療従事者
（重点医療機関に派遣する場合）</t>
    <rPh sb="0" eb="2">
      <t>イシ</t>
    </rPh>
    <rPh sb="2" eb="4">
      <t>イガイ</t>
    </rPh>
    <rPh sb="5" eb="7">
      <t>イリョウ</t>
    </rPh>
    <rPh sb="7" eb="10">
      <t>ジュウジシャ</t>
    </rPh>
    <phoneticPr fontId="2"/>
  </si>
  <si>
    <t>医師
（重点医療機関に派遣する場合）</t>
    <rPh sb="0" eb="2">
      <t>イシ</t>
    </rPh>
    <phoneticPr fontId="2"/>
  </si>
  <si>
    <t>業務調整員
（重点医療機関に派遣する場合）</t>
    <rPh sb="0" eb="2">
      <t>ギョウム</t>
    </rPh>
    <rPh sb="2" eb="4">
      <t>チョウセイ</t>
    </rPh>
    <rPh sb="4" eb="5">
      <t>イン</t>
    </rPh>
    <phoneticPr fontId="2"/>
  </si>
  <si>
    <t>食糧費</t>
    <rPh sb="0" eb="3">
      <t>ショクリョウヒ</t>
    </rPh>
    <phoneticPr fontId="2"/>
  </si>
  <si>
    <t>（9）</t>
    <phoneticPr fontId="2"/>
  </si>
  <si>
    <t>別紙４（9）</t>
    <rPh sb="0" eb="2">
      <t>ベッシ</t>
    </rPh>
    <phoneticPr fontId="2"/>
  </si>
  <si>
    <t>（12）</t>
    <phoneticPr fontId="2"/>
  </si>
  <si>
    <t>①入院医療機関</t>
    <rPh sb="1" eb="3">
      <t>ニュウイン</t>
    </rPh>
    <rPh sb="3" eb="5">
      <t>イリョウ</t>
    </rPh>
    <rPh sb="5" eb="7">
      <t>キカン</t>
    </rPh>
    <phoneticPr fontId="2"/>
  </si>
  <si>
    <t>(G)=（E)-(F)</t>
    <phoneticPr fontId="2"/>
  </si>
  <si>
    <t>【薬局】ＨＥＰＡフィルター付空気清浄機
（陰圧対応可能なものに限る）</t>
    <rPh sb="1" eb="3">
      <t>ヤッキョク</t>
    </rPh>
    <rPh sb="13" eb="14">
      <t>ツ</t>
    </rPh>
    <rPh sb="14" eb="16">
      <t>クウキ</t>
    </rPh>
    <rPh sb="16" eb="19">
      <t>セイジョウキ</t>
    </rPh>
    <rPh sb="21" eb="23">
      <t>インアツ</t>
    </rPh>
    <rPh sb="23" eb="25">
      <t>タイオウ</t>
    </rPh>
    <rPh sb="25" eb="27">
      <t>カノウ</t>
    </rPh>
    <rPh sb="31" eb="32">
      <t>カギ</t>
    </rPh>
    <phoneticPr fontId="2"/>
  </si>
  <si>
    <t>【医療機関】ＨＥＰＡフィルター付空気清浄機（陰圧対応可能なものに限る）</t>
    <rPh sb="1" eb="3">
      <t>イリョウ</t>
    </rPh>
    <rPh sb="3" eb="5">
      <t>キカン</t>
    </rPh>
    <rPh sb="15" eb="16">
      <t>ツ</t>
    </rPh>
    <rPh sb="16" eb="18">
      <t>クウキ</t>
    </rPh>
    <rPh sb="18" eb="21">
      <t>セイジョウキ</t>
    </rPh>
    <rPh sb="22" eb="24">
      <t>インアツ</t>
    </rPh>
    <rPh sb="24" eb="26">
      <t>タイオウ</t>
    </rPh>
    <rPh sb="26" eb="28">
      <t>カノウ</t>
    </rPh>
    <rPh sb="32" eb="33">
      <t>カギ</t>
    </rPh>
    <phoneticPr fontId="2"/>
  </si>
  <si>
    <t>（15）</t>
    <phoneticPr fontId="2"/>
  </si>
  <si>
    <t>（15）</t>
    <phoneticPr fontId="2"/>
  </si>
  <si>
    <t>別紙４（15）</t>
    <rPh sb="0" eb="2">
      <t>ベッシ</t>
    </rPh>
    <phoneticPr fontId="2"/>
  </si>
  <si>
    <t>(B)</t>
    <phoneticPr fontId="2"/>
  </si>
  <si>
    <t>金額(円)【b】</t>
    <phoneticPr fontId="2"/>
  </si>
  <si>
    <t>③消毒に係る経費</t>
    <rPh sb="1" eb="3">
      <t>ショウドク</t>
    </rPh>
    <rPh sb="4" eb="5">
      <t>カカ</t>
    </rPh>
    <rPh sb="6" eb="8">
      <t>ケイヒ</t>
    </rPh>
    <phoneticPr fontId="2"/>
  </si>
  <si>
    <t>〇補助金の申請書のうち、【別紙１、別紙２、別紙３、別紙４】の作成にあたっては、このエクセルを使用してください。</t>
    <rPh sb="1" eb="4">
      <t>ホジョキン</t>
    </rPh>
    <rPh sb="5" eb="7">
      <t>シンセイ</t>
    </rPh>
    <rPh sb="7" eb="8">
      <t>ショ</t>
    </rPh>
    <rPh sb="13" eb="15">
      <t>ベッシ</t>
    </rPh>
    <rPh sb="17" eb="19">
      <t>ベッシ</t>
    </rPh>
    <rPh sb="21" eb="23">
      <t>ベッシ</t>
    </rPh>
    <rPh sb="25" eb="27">
      <t>ベッシ</t>
    </rPh>
    <rPh sb="30" eb="32">
      <t>サクセイ</t>
    </rPh>
    <rPh sb="46" eb="48">
      <t>シヨウ</t>
    </rPh>
    <phoneticPr fontId="2"/>
  </si>
  <si>
    <t>〇エクセルへの入力にあたっては、薄水色で着色されたセルに、金額や文字を入力してください。</t>
    <rPh sb="7" eb="9">
      <t>ニュウリョク</t>
    </rPh>
    <rPh sb="16" eb="17">
      <t>ウス</t>
    </rPh>
    <rPh sb="17" eb="19">
      <t>ミズイロ</t>
    </rPh>
    <rPh sb="20" eb="22">
      <t>チャクショク</t>
    </rPh>
    <rPh sb="29" eb="31">
      <t>キンガク</t>
    </rPh>
    <rPh sb="32" eb="34">
      <t>モジ</t>
    </rPh>
    <rPh sb="35" eb="37">
      <t>ニュウリョク</t>
    </rPh>
    <phoneticPr fontId="2"/>
  </si>
  <si>
    <t>〇白色（無着色）のセルには、計算式等が既に入力されています。</t>
    <rPh sb="1" eb="2">
      <t>シロ</t>
    </rPh>
    <rPh sb="2" eb="3">
      <t>イロ</t>
    </rPh>
    <rPh sb="4" eb="7">
      <t>ムチャクショク</t>
    </rPh>
    <rPh sb="14" eb="17">
      <t>ケイサンシキ</t>
    </rPh>
    <rPh sb="17" eb="18">
      <t>トウ</t>
    </rPh>
    <rPh sb="19" eb="20">
      <t>スデ</t>
    </rPh>
    <rPh sb="21" eb="23">
      <t>ニュウリョク</t>
    </rPh>
    <phoneticPr fontId="2"/>
  </si>
  <si>
    <t>〇別紙４を作成すると、別紙１、別紙２、別紙３の必要な項目が自動で転記されます。</t>
    <rPh sb="1" eb="3">
      <t>ベッシ</t>
    </rPh>
    <rPh sb="5" eb="7">
      <t>サクセイ</t>
    </rPh>
    <rPh sb="11" eb="13">
      <t>ベッシ</t>
    </rPh>
    <rPh sb="15" eb="17">
      <t>ベッシ</t>
    </rPh>
    <rPh sb="19" eb="21">
      <t>ベッシ</t>
    </rPh>
    <rPh sb="29" eb="31">
      <t>ジドウ</t>
    </rPh>
    <rPh sb="32" eb="34">
      <t>テンキ</t>
    </rPh>
    <phoneticPr fontId="2"/>
  </si>
  <si>
    <t>〇そのため、別紙４から作成すると便利です。</t>
    <rPh sb="6" eb="8">
      <t>ベッシ</t>
    </rPh>
    <rPh sb="11" eb="13">
      <t>サクセイ</t>
    </rPh>
    <rPh sb="16" eb="18">
      <t>ベンリ</t>
    </rPh>
    <phoneticPr fontId="2"/>
  </si>
  <si>
    <t>別紙１から４の様式は次のとおりです。</t>
    <rPh sb="0" eb="2">
      <t>ベッシ</t>
    </rPh>
    <rPh sb="7" eb="9">
      <t>ヨウシキ</t>
    </rPh>
    <rPh sb="10" eb="11">
      <t>ツギ</t>
    </rPh>
    <phoneticPr fontId="2"/>
  </si>
  <si>
    <t>別紙１</t>
    <rPh sb="0" eb="2">
      <t>ベッシ</t>
    </rPh>
    <phoneticPr fontId="2"/>
  </si>
  <si>
    <t>別紙２</t>
    <rPh sb="0" eb="2">
      <t>ベッシ</t>
    </rPh>
    <phoneticPr fontId="2"/>
  </si>
  <si>
    <t>事業の実施に要する経費に関する調書（個票）</t>
    <rPh sb="0" eb="2">
      <t>ジギョウ</t>
    </rPh>
    <rPh sb="3" eb="5">
      <t>ジッシ</t>
    </rPh>
    <rPh sb="6" eb="7">
      <t>ヨウ</t>
    </rPh>
    <rPh sb="18" eb="20">
      <t>コヒョウ</t>
    </rPh>
    <phoneticPr fontId="2"/>
  </si>
  <si>
    <r>
      <t>このうち、別紙３、別紙４につきましては、エクセルのシートに</t>
    </r>
    <r>
      <rPr>
        <u/>
        <sz val="11"/>
        <color theme="1"/>
        <rFont val="ＭＳ 明朝"/>
        <family val="1"/>
        <charset val="128"/>
      </rPr>
      <t>（）カッコ</t>
    </r>
    <r>
      <rPr>
        <sz val="11"/>
        <color theme="1"/>
        <rFont val="ＭＳ 明朝"/>
        <family val="2"/>
        <charset val="128"/>
      </rPr>
      <t>で番号が附番されています。各事業ごと別紙３及び別紙４の提出が必要です。</t>
    </r>
    <rPh sb="5" eb="7">
      <t>ベッシ</t>
    </rPh>
    <rPh sb="9" eb="11">
      <t>ベッシ</t>
    </rPh>
    <rPh sb="35" eb="37">
      <t>バンゴウ</t>
    </rPh>
    <rPh sb="38" eb="40">
      <t>フバン</t>
    </rPh>
    <rPh sb="47" eb="50">
      <t>カクジギョウ</t>
    </rPh>
    <rPh sb="52" eb="54">
      <t>ベッシ</t>
    </rPh>
    <rPh sb="55" eb="56">
      <t>オヨ</t>
    </rPh>
    <rPh sb="57" eb="59">
      <t>ベッシ</t>
    </rPh>
    <rPh sb="61" eb="63">
      <t>テイシュツ</t>
    </rPh>
    <rPh sb="64" eb="66">
      <t>ヒツヨウ</t>
    </rPh>
    <phoneticPr fontId="2"/>
  </si>
  <si>
    <t>（１）</t>
    <phoneticPr fontId="2"/>
  </si>
  <si>
    <t>（２）</t>
  </si>
  <si>
    <t>（３）</t>
  </si>
  <si>
    <t>（４）</t>
  </si>
  <si>
    <t>（５）</t>
  </si>
  <si>
    <t>（６）</t>
  </si>
  <si>
    <t>（７）</t>
  </si>
  <si>
    <t>（８）</t>
  </si>
  <si>
    <t>（９）</t>
  </si>
  <si>
    <t>（11）</t>
    <phoneticPr fontId="2"/>
  </si>
  <si>
    <t>（12）</t>
    <phoneticPr fontId="2"/>
  </si>
  <si>
    <t>（13）</t>
    <phoneticPr fontId="2"/>
  </si>
  <si>
    <t>（15）</t>
    <phoneticPr fontId="2"/>
  </si>
  <si>
    <t>令和５年５月</t>
    <rPh sb="0" eb="2">
      <t>レイワ</t>
    </rPh>
    <rPh sb="3" eb="4">
      <t>ネン</t>
    </rPh>
    <rPh sb="5" eb="6">
      <t>ガツ</t>
    </rPh>
    <phoneticPr fontId="2"/>
  </si>
  <si>
    <t>令和５年度神奈川県新型コロナウイルス感染症緊急包括支援補助金（医療分）の申請にあたって</t>
    <rPh sb="0" eb="2">
      <t>レイワ</t>
    </rPh>
    <rPh sb="3" eb="5">
      <t>ネンド</t>
    </rPh>
    <rPh sb="5" eb="9">
      <t>カナガワケン</t>
    </rPh>
    <rPh sb="27" eb="30">
      <t>ホジョキン</t>
    </rPh>
    <rPh sb="31" eb="33">
      <t>イリョウ</t>
    </rPh>
    <rPh sb="33" eb="34">
      <t>ブン</t>
    </rPh>
    <rPh sb="36" eb="38">
      <t>シンセイ</t>
    </rPh>
    <phoneticPr fontId="3"/>
  </si>
  <si>
    <t>令和５年度神奈川県新型コロナウイルス感染症緊急包括支援補助金（医療分）に関する事業実施計画</t>
    <rPh sb="0" eb="2">
      <t>レイワ</t>
    </rPh>
    <rPh sb="3" eb="5">
      <t>ネンド</t>
    </rPh>
    <rPh sb="5" eb="9">
      <t>カナガワケン</t>
    </rPh>
    <rPh sb="27" eb="30">
      <t>ホジョキン</t>
    </rPh>
    <rPh sb="31" eb="33">
      <t>イリョウ</t>
    </rPh>
    <rPh sb="33" eb="34">
      <t>ブン</t>
    </rPh>
    <rPh sb="39" eb="41">
      <t>ジギョウ</t>
    </rPh>
    <rPh sb="41" eb="43">
      <t>ジッシ</t>
    </rPh>
    <phoneticPr fontId="3"/>
  </si>
  <si>
    <t>事業の実施に要する経費に関する調書（令和５年度新型コロナウイルス感染症緊急包括支援補助金（医療分））</t>
    <rPh sb="0" eb="2">
      <t>ジギョウ</t>
    </rPh>
    <rPh sb="3" eb="5">
      <t>ジッシ</t>
    </rPh>
    <rPh sb="6" eb="7">
      <t>ヨウ</t>
    </rPh>
    <rPh sb="9" eb="11">
      <t>ケイヒ</t>
    </rPh>
    <rPh sb="12" eb="13">
      <t>カン</t>
    </rPh>
    <rPh sb="15" eb="17">
      <t>チョウショ</t>
    </rPh>
    <rPh sb="18" eb="20">
      <t>レイワ</t>
    </rPh>
    <rPh sb="21" eb="23">
      <t>ネンド</t>
    </rPh>
    <rPh sb="23" eb="25">
      <t>シンガタ</t>
    </rPh>
    <rPh sb="32" eb="35">
      <t>カンセンショウ</t>
    </rPh>
    <rPh sb="35" eb="37">
      <t>キンキュウ</t>
    </rPh>
    <rPh sb="37" eb="39">
      <t>ホウカツ</t>
    </rPh>
    <rPh sb="39" eb="41">
      <t>シエン</t>
    </rPh>
    <rPh sb="41" eb="44">
      <t>ホジョキン</t>
    </rPh>
    <rPh sb="45" eb="47">
      <t>イリョウ</t>
    </rPh>
    <rPh sb="47" eb="48">
      <t>ブン</t>
    </rPh>
    <phoneticPr fontId="3"/>
  </si>
  <si>
    <r>
      <t>令和５年度神奈川県新型コロナウイルス感染症緊急包括支援補助金</t>
    </r>
    <r>
      <rPr>
        <sz val="11"/>
        <rFont val="ＭＳ 明朝"/>
        <family val="1"/>
        <charset val="128"/>
      </rPr>
      <t>（医療分）</t>
    </r>
    <r>
      <rPr>
        <sz val="11"/>
        <color rgb="FF000000"/>
        <rFont val="ＭＳ 明朝"/>
        <family val="1"/>
        <charset val="128"/>
      </rPr>
      <t>に関する事業実施計画（個票）</t>
    </r>
    <rPh sb="0" eb="2">
      <t>レイワ</t>
    </rPh>
    <rPh sb="3" eb="5">
      <t>ネンド</t>
    </rPh>
    <rPh sb="5" eb="9">
      <t>カナガワケン</t>
    </rPh>
    <rPh sb="9" eb="11">
      <t>シンガタ</t>
    </rPh>
    <rPh sb="18" eb="21">
      <t>カンセンショウ</t>
    </rPh>
    <rPh sb="21" eb="23">
      <t>キンキュウ</t>
    </rPh>
    <rPh sb="23" eb="25">
      <t>ホウカツ</t>
    </rPh>
    <rPh sb="25" eb="27">
      <t>シエン</t>
    </rPh>
    <rPh sb="27" eb="30">
      <t>ホジョキン</t>
    </rPh>
    <rPh sb="31" eb="33">
      <t>イリョウ</t>
    </rPh>
    <rPh sb="33" eb="34">
      <t>ブン</t>
    </rPh>
    <rPh sb="36" eb="37">
      <t>カン</t>
    </rPh>
    <rPh sb="39" eb="41">
      <t>ジギョウ</t>
    </rPh>
    <rPh sb="41" eb="43">
      <t>ジッシ</t>
    </rPh>
    <rPh sb="43" eb="45">
      <t>ケイカク</t>
    </rPh>
    <phoneticPr fontId="14"/>
  </si>
  <si>
    <t>令和５年度</t>
    <rPh sb="0" eb="2">
      <t>レイワ</t>
    </rPh>
    <rPh sb="3" eb="4">
      <t>ネン</t>
    </rPh>
    <rPh sb="4" eb="5">
      <t>ド</t>
    </rPh>
    <phoneticPr fontId="2"/>
  </si>
  <si>
    <t>令和５年度　神奈川県新型コロナウイルス感染症緊急包括支援補助金（医療分）に関する事業実施計画（個票）</t>
    <rPh sb="0" eb="2">
      <t>レイワ</t>
    </rPh>
    <rPh sb="6" eb="10">
      <t>カナガワケン</t>
    </rPh>
    <rPh sb="10" eb="12">
      <t>シンガタ</t>
    </rPh>
    <rPh sb="19" eb="22">
      <t>カンセンショウ</t>
    </rPh>
    <rPh sb="22" eb="24">
      <t>キンキュウ</t>
    </rPh>
    <rPh sb="24" eb="26">
      <t>ホウカツ</t>
    </rPh>
    <rPh sb="26" eb="28">
      <t>シエン</t>
    </rPh>
    <rPh sb="28" eb="31">
      <t>ホジョキン</t>
    </rPh>
    <rPh sb="32" eb="34">
      <t>イリョウ</t>
    </rPh>
    <rPh sb="34" eb="35">
      <t>ブン</t>
    </rPh>
    <rPh sb="37" eb="38">
      <t>カン</t>
    </rPh>
    <rPh sb="40" eb="42">
      <t>ジギョウ</t>
    </rPh>
    <rPh sb="42" eb="44">
      <t>ジッシ</t>
    </rPh>
    <rPh sb="44" eb="46">
      <t>ケイカク</t>
    </rPh>
    <phoneticPr fontId="14"/>
  </si>
  <si>
    <t>①軽症者等の療養体制の確保に係る経費（令和５年５月７日まで）、高齢者や妊婦の方の療養体制の確保に係る経費（令和５年５月８日以降）</t>
    <rPh sb="19" eb="21">
      <t>レイワ</t>
    </rPh>
    <rPh sb="22" eb="23">
      <t>ネン</t>
    </rPh>
    <rPh sb="24" eb="25">
      <t>ガツ</t>
    </rPh>
    <rPh sb="26" eb="27">
      <t>ニチ</t>
    </rPh>
    <rPh sb="31" eb="34">
      <t>コウレイシャ</t>
    </rPh>
    <rPh sb="35" eb="37">
      <t>ニンプ</t>
    </rPh>
    <rPh sb="38" eb="39">
      <t>カタ</t>
    </rPh>
    <rPh sb="40" eb="42">
      <t>リョウヨウ</t>
    </rPh>
    <rPh sb="42" eb="44">
      <t>タイセイ</t>
    </rPh>
    <rPh sb="45" eb="47">
      <t>カクホ</t>
    </rPh>
    <rPh sb="48" eb="49">
      <t>カカ</t>
    </rPh>
    <rPh sb="50" eb="52">
      <t>ケイヒ</t>
    </rPh>
    <rPh sb="53" eb="55">
      <t>レイワ</t>
    </rPh>
    <rPh sb="56" eb="57">
      <t>ネン</t>
    </rPh>
    <rPh sb="58" eb="59">
      <t>ガツ</t>
    </rPh>
    <rPh sb="60" eb="61">
      <t>ニチ</t>
    </rPh>
    <rPh sb="61" eb="63">
      <t>イコウ</t>
    </rPh>
    <phoneticPr fontId="2"/>
  </si>
  <si>
    <t>①＋②</t>
    <phoneticPr fontId="2"/>
  </si>
  <si>
    <r>
      <t xml:space="preserve">感染症検査機関等設備整備事業
</t>
    </r>
    <r>
      <rPr>
        <sz val="10"/>
        <color rgb="FFFF0000"/>
        <rFont val="ＭＳ ゴシック"/>
        <family val="3"/>
        <charset val="128"/>
      </rPr>
      <t>(令和５年４月１日から５月７日までに生じた費用を対象)</t>
    </r>
    <rPh sb="0" eb="3">
      <t>カンセンショウ</t>
    </rPh>
    <rPh sb="3" eb="5">
      <t>ケンサ</t>
    </rPh>
    <rPh sb="5" eb="7">
      <t>キカン</t>
    </rPh>
    <rPh sb="7" eb="8">
      <t>トウ</t>
    </rPh>
    <rPh sb="8" eb="10">
      <t>セツビ</t>
    </rPh>
    <rPh sb="10" eb="12">
      <t>セイビ</t>
    </rPh>
    <rPh sb="12" eb="14">
      <t>ジギョウ</t>
    </rPh>
    <phoneticPr fontId="1"/>
  </si>
  <si>
    <r>
      <t xml:space="preserve">感染症対策専門家派遣等事業
</t>
    </r>
    <r>
      <rPr>
        <sz val="10"/>
        <color rgb="FFFF0000"/>
        <rFont val="ＭＳ ゴシック"/>
        <family val="3"/>
        <charset val="128"/>
      </rPr>
      <t>(令和５年４月１日から５月７日までに生じた費用を対象)</t>
    </r>
    <rPh sb="0" eb="2">
      <t>カンセン</t>
    </rPh>
    <rPh sb="2" eb="3">
      <t>ショウ</t>
    </rPh>
    <rPh sb="3" eb="5">
      <t>タイサク</t>
    </rPh>
    <rPh sb="5" eb="8">
      <t>センモンカ</t>
    </rPh>
    <rPh sb="8" eb="10">
      <t>ハケン</t>
    </rPh>
    <rPh sb="10" eb="11">
      <t>トウ</t>
    </rPh>
    <rPh sb="11" eb="13">
      <t>ジギョウ</t>
    </rPh>
    <phoneticPr fontId="1"/>
  </si>
  <si>
    <r>
      <t xml:space="preserve">新型コロナウイルス重症患者を診療する医療従事者派遣体制の確保事業
</t>
    </r>
    <r>
      <rPr>
        <sz val="10"/>
        <color rgb="FFFF0000"/>
        <rFont val="ＭＳ ゴシック"/>
        <family val="3"/>
        <charset val="128"/>
      </rPr>
      <t>(令和５年４月１日から５月７日までに生じた費用を対象)</t>
    </r>
    <rPh sb="0" eb="2">
      <t>シンガタ</t>
    </rPh>
    <rPh sb="9" eb="11">
      <t>ジュウショウ</t>
    </rPh>
    <rPh sb="11" eb="13">
      <t>カンジャ</t>
    </rPh>
    <rPh sb="14" eb="16">
      <t>シンリョウ</t>
    </rPh>
    <rPh sb="18" eb="20">
      <t>イリョウ</t>
    </rPh>
    <rPh sb="20" eb="23">
      <t>ジュウジシャ</t>
    </rPh>
    <rPh sb="23" eb="25">
      <t>ハケン</t>
    </rPh>
    <rPh sb="25" eb="27">
      <t>タイセイ</t>
    </rPh>
    <rPh sb="28" eb="30">
      <t>カクホ</t>
    </rPh>
    <rPh sb="30" eb="32">
      <t>ジギョウ</t>
    </rPh>
    <phoneticPr fontId="1"/>
  </si>
  <si>
    <r>
      <t xml:space="preserve">新型コロナウイルスに感染した医師等にかわり診療等を行う医師等派遣体制の確保事業
</t>
    </r>
    <r>
      <rPr>
        <sz val="10"/>
        <color rgb="FFFF0000"/>
        <rFont val="ＭＳ ゴシック"/>
        <family val="3"/>
        <charset val="128"/>
      </rPr>
      <t>(令和５年４月１日から５月７日までに生じた費用を対象)</t>
    </r>
    <phoneticPr fontId="2"/>
  </si>
  <si>
    <r>
      <t xml:space="preserve">医療機関における新型コロナウイルス感染症の外国人患者受入れのための設備整備事業
</t>
    </r>
    <r>
      <rPr>
        <sz val="10"/>
        <color rgb="FFFF0000"/>
        <rFont val="ＭＳ ゴシック"/>
        <family val="3"/>
        <charset val="128"/>
      </rPr>
      <t>(令和５年４月１日から５月７日までに生じた費用を対象)</t>
    </r>
    <phoneticPr fontId="2"/>
  </si>
  <si>
    <r>
      <t xml:space="preserve">新型コロナウイルス感染症重点医療機関等設備整備事業
</t>
    </r>
    <r>
      <rPr>
        <sz val="10"/>
        <color rgb="FFFF0000"/>
        <rFont val="ＭＳ ゴシック"/>
        <family val="3"/>
        <charset val="128"/>
      </rPr>
      <t>(令和５年４月１日から５月７日までに生じた費用を対象)</t>
    </r>
    <phoneticPr fontId="2"/>
  </si>
  <si>
    <t>外来対応医療機関確保事業</t>
    <rPh sb="0" eb="2">
      <t>ガイライ</t>
    </rPh>
    <rPh sb="2" eb="4">
      <t>タイオウ</t>
    </rPh>
    <rPh sb="4" eb="6">
      <t>イリョウ</t>
    </rPh>
    <rPh sb="6" eb="8">
      <t>キカン</t>
    </rPh>
    <rPh sb="8" eb="10">
      <t>カクホ</t>
    </rPh>
    <rPh sb="10" eb="12">
      <t>ジギョウ</t>
    </rPh>
    <phoneticPr fontId="2"/>
  </si>
  <si>
    <r>
      <t>外来対応医療機関設備整備事業</t>
    </r>
    <r>
      <rPr>
        <sz val="10"/>
        <color rgb="FFFF0000"/>
        <rFont val="ＭＳ ゴシック"/>
        <family val="3"/>
        <charset val="128"/>
      </rPr>
      <t>（５月７日までは帰国者・接触者外来等設備整備事業）</t>
    </r>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1"/>
  </si>
  <si>
    <t>②その他の経費</t>
    <rPh sb="3" eb="4">
      <t>ホカ</t>
    </rPh>
    <rPh sb="5" eb="7">
      <t>ケイヒ</t>
    </rPh>
    <phoneticPr fontId="2"/>
  </si>
  <si>
    <t>新型コロナウイルス感染症患者等入院医療機関等設備整備事業</t>
    <rPh sb="0" eb="2">
      <t>シンガタ</t>
    </rPh>
    <rPh sb="9" eb="12">
      <t>カンセンショウ</t>
    </rPh>
    <rPh sb="12" eb="14">
      <t>カンジャ</t>
    </rPh>
    <rPh sb="14" eb="15">
      <t>トウ</t>
    </rPh>
    <rPh sb="15" eb="21">
      <t>ニュウインイリョウキカン</t>
    </rPh>
    <rPh sb="21" eb="22">
      <t>トウ</t>
    </rPh>
    <rPh sb="22" eb="24">
      <t>セツビ</t>
    </rPh>
    <rPh sb="24" eb="26">
      <t>セイビ</t>
    </rPh>
    <rPh sb="26" eb="28">
      <t>ジギョウ</t>
    </rPh>
    <phoneticPr fontId="2"/>
  </si>
  <si>
    <t>外来対応医療機関設備整備事業(５月７日までは帰国者・接触者外来等設備整備事業）</t>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2"/>
  </si>
  <si>
    <r>
      <t>感染症検査機関等設備整備事業</t>
    </r>
    <r>
      <rPr>
        <sz val="11"/>
        <color rgb="FFFF0000"/>
        <rFont val="ＭＳ 明朝"/>
        <family val="1"/>
        <charset val="128"/>
      </rPr>
      <t>(令和５年４月１日から５月７日までに生じた費用を対象)</t>
    </r>
    <rPh sb="0" eb="3">
      <t>カンセンショウ</t>
    </rPh>
    <rPh sb="3" eb="12">
      <t>ケンサキカントウセツビセイビ</t>
    </rPh>
    <rPh sb="12" eb="14">
      <t>ジギョウ</t>
    </rPh>
    <phoneticPr fontId="2"/>
  </si>
  <si>
    <r>
      <t>感染症対策専門家派遣等事業</t>
    </r>
    <r>
      <rPr>
        <sz val="11"/>
        <color rgb="FFFF0000"/>
        <rFont val="ＭＳ 明朝"/>
        <family val="1"/>
        <charset val="128"/>
      </rPr>
      <t>(令和５年４月１日から５月７日までに生じた費用を対象)</t>
    </r>
    <phoneticPr fontId="2"/>
  </si>
  <si>
    <r>
      <t>新型コロナウイルス重症患者を診療する医療従事者派遣体制の確保事業</t>
    </r>
    <r>
      <rPr>
        <sz val="11"/>
        <color rgb="FFFF0000"/>
        <rFont val="ＭＳ 明朝"/>
        <family val="1"/>
        <charset val="128"/>
      </rPr>
      <t>(令和５年４月１日から５月７日までに生じた費用を対象)</t>
    </r>
    <rPh sb="9" eb="13">
      <t>ジュウショウカンジャ</t>
    </rPh>
    <rPh sb="14" eb="16">
      <t>シンリョウ</t>
    </rPh>
    <rPh sb="18" eb="20">
      <t>イリョウ</t>
    </rPh>
    <rPh sb="20" eb="23">
      <t>ジュウジシャ</t>
    </rPh>
    <rPh sb="23" eb="25">
      <t>ハケン</t>
    </rPh>
    <rPh sb="25" eb="27">
      <t>タイセイ</t>
    </rPh>
    <rPh sb="28" eb="30">
      <t>カクホ</t>
    </rPh>
    <rPh sb="30" eb="32">
      <t>ジギョウ</t>
    </rPh>
    <phoneticPr fontId="2"/>
  </si>
  <si>
    <t>医師
（臨時の医療施設、健康管理を強化した宿泊療養施設、入院待機ステーション、新型コロナウイルス感染症に感染した入所者に対して継続して療養を行う高齢者施設に派遣する場合）</t>
    <rPh sb="0" eb="2">
      <t>イシ</t>
    </rPh>
    <phoneticPr fontId="2"/>
  </si>
  <si>
    <t>医師以外の医療従事者
（臨時の医療施設、健康管理を強化した宿泊療養施設、入院待機ステーション、新型コロナウイルス感染症に感染した入所者に対して継続して療養を行う高齢者施設に派遣する場合）</t>
    <rPh sb="0" eb="2">
      <t>イシ</t>
    </rPh>
    <rPh sb="2" eb="4">
      <t>イガイ</t>
    </rPh>
    <rPh sb="5" eb="7">
      <t>イリョウ</t>
    </rPh>
    <rPh sb="7" eb="10">
      <t>ジュウジシャ</t>
    </rPh>
    <phoneticPr fontId="2"/>
  </si>
  <si>
    <t>業務調整員
（臨時の医療施設、健康管理を強化した宿泊療養施設、新型コロナウイルス感染症に感染した入所者に対して継続して療養を行う高齢者施設に派遣するに派遣する場合）</t>
    <rPh sb="0" eb="2">
      <t>ギョウム</t>
    </rPh>
    <rPh sb="2" eb="4">
      <t>チョウセイ</t>
    </rPh>
    <rPh sb="4" eb="5">
      <t>イン</t>
    </rPh>
    <phoneticPr fontId="2"/>
  </si>
  <si>
    <t>看護職員
（新型コロナウイルス感染症に感染した入所者に対して継続して療養を行う高齢者施設に派遣する場合　令和５年9月30日までの派遣に限った特例）</t>
    <phoneticPr fontId="2"/>
  </si>
  <si>
    <r>
      <t>新型コロナウイルスに感染した医師等にかわり診療等を行う医師等派遣体制の確保事業</t>
    </r>
    <r>
      <rPr>
        <sz val="11"/>
        <color rgb="FFFF0000"/>
        <rFont val="ＭＳ 明朝"/>
        <family val="1"/>
        <charset val="128"/>
      </rPr>
      <t>(令和５年４月１日から５月７日までに生じた費用を対象)</t>
    </r>
    <rPh sb="0" eb="2">
      <t>シンガタ</t>
    </rPh>
    <rPh sb="10" eb="12">
      <t>カンセン</t>
    </rPh>
    <rPh sb="14" eb="16">
      <t>イシ</t>
    </rPh>
    <rPh sb="16" eb="17">
      <t>トウ</t>
    </rPh>
    <rPh sb="21" eb="23">
      <t>シンリョウ</t>
    </rPh>
    <rPh sb="23" eb="24">
      <t>トウ</t>
    </rPh>
    <rPh sb="25" eb="26">
      <t>オコナ</t>
    </rPh>
    <rPh sb="27" eb="29">
      <t>イシ</t>
    </rPh>
    <rPh sb="29" eb="30">
      <t>トウ</t>
    </rPh>
    <rPh sb="30" eb="32">
      <t>ハケン</t>
    </rPh>
    <rPh sb="32" eb="34">
      <t>タイセイ</t>
    </rPh>
    <rPh sb="35" eb="37">
      <t>カクホ</t>
    </rPh>
    <rPh sb="37" eb="39">
      <t>ジギョウ</t>
    </rPh>
    <phoneticPr fontId="2"/>
  </si>
  <si>
    <r>
      <t>医療機関における新型コロナウイルス感染症の外国人患者受入れのための設備整備事業</t>
    </r>
    <r>
      <rPr>
        <sz val="11"/>
        <color rgb="FFFF0000"/>
        <rFont val="ＭＳ Ｐゴシック"/>
        <family val="3"/>
        <charset val="128"/>
        <scheme val="minor"/>
      </rPr>
      <t>(令和５年４月１日から５月７日までに生じた費用を対象)</t>
    </r>
    <phoneticPr fontId="2"/>
  </si>
  <si>
    <r>
      <t>新型コロナウイルス感染症重点医療機関等設備整備事業</t>
    </r>
    <r>
      <rPr>
        <sz val="11"/>
        <color rgb="FFFF0000"/>
        <rFont val="ＭＳ 明朝"/>
        <family val="1"/>
        <charset val="128"/>
      </rPr>
      <t>(令和５年４月１日から５月７日までに生じた費用を対象)</t>
    </r>
    <rPh sb="0" eb="2">
      <t>シンガタ</t>
    </rPh>
    <rPh sb="9" eb="12">
      <t>カンセンショウ</t>
    </rPh>
    <rPh sb="12" eb="14">
      <t>ジュウテン</t>
    </rPh>
    <rPh sb="14" eb="16">
      <t>イリョウ</t>
    </rPh>
    <rPh sb="16" eb="18">
      <t>キカン</t>
    </rPh>
    <rPh sb="18" eb="19">
      <t>トウ</t>
    </rPh>
    <rPh sb="19" eb="21">
      <t>セツビ</t>
    </rPh>
    <rPh sb="21" eb="23">
      <t>セイビ</t>
    </rPh>
    <rPh sb="23" eb="25">
      <t>ジギョウ</t>
    </rPh>
    <phoneticPr fontId="2"/>
  </si>
  <si>
    <t>外来対応医療機関確保事業</t>
    <rPh sb="0" eb="2">
      <t>ガイライ</t>
    </rPh>
    <rPh sb="2" eb="4">
      <t>タイオウ</t>
    </rPh>
    <rPh sb="4" eb="6">
      <t>イリョウ</t>
    </rPh>
    <rPh sb="6" eb="8">
      <t>キカン</t>
    </rPh>
    <rPh sb="8" eb="10">
      <t>カクホ</t>
    </rPh>
    <phoneticPr fontId="2"/>
  </si>
  <si>
    <t>患者案内のための看板の設置料</t>
    <rPh sb="0" eb="2">
      <t>カンジャ</t>
    </rPh>
    <rPh sb="2" eb="4">
      <t>アンナイ</t>
    </rPh>
    <rPh sb="8" eb="10">
      <t>カンバン</t>
    </rPh>
    <rPh sb="11" eb="13">
      <t>セッチ</t>
    </rPh>
    <phoneticPr fontId="2"/>
  </si>
  <si>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2"/>
  </si>
  <si>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2"/>
  </si>
  <si>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2"/>
  </si>
  <si>
    <t>その他</t>
    <rPh sb="2" eb="3">
      <t>ホカ</t>
    </rPh>
    <phoneticPr fontId="2"/>
  </si>
  <si>
    <t>別紙２_総事業費(A)</t>
    <phoneticPr fontId="2"/>
  </si>
  <si>
    <t>別紙２_選定額　(D)</t>
    <phoneticPr fontId="2"/>
  </si>
  <si>
    <t>（１）新型コロナウイルス感染症に関する相談窓口設置事業</t>
    <phoneticPr fontId="2"/>
  </si>
  <si>
    <t>（２）新型コロナウイルス感染症対策事業</t>
    <phoneticPr fontId="2"/>
  </si>
  <si>
    <t>（３）新型コロナウイルス感染症患者等入院医療機関設備整備事業</t>
    <phoneticPr fontId="2"/>
  </si>
  <si>
    <t>（４）外来対応医療機関設備整備事業（５月７日までは帰国者・接触者外来等設備整備事業）</t>
    <phoneticPr fontId="2"/>
  </si>
  <si>
    <t>（５）感染症検査機関等設備整備事業
(令和５年４月１日から５月７日までに生じた費用を対象)</t>
    <phoneticPr fontId="2"/>
  </si>
  <si>
    <t>（６）感染症対策専門家派遣等事業
(令和５年４月１日から５月７日までに生じた費用を対象)</t>
    <phoneticPr fontId="2"/>
  </si>
  <si>
    <t>（７）新型コロナウイルス重症患者を診療する医療従事者派遣体制の確保事業
(令和５年４月１日から５月７日までに生じた費用を対象)</t>
    <phoneticPr fontId="2"/>
  </si>
  <si>
    <t>（８）ＤＭＡＴ・ＤＰＡＴ等医療チーム派遣事業</t>
    <phoneticPr fontId="2"/>
  </si>
  <si>
    <t>（９）新型コロナウイルスに感染した医師等にかわり診療等を行う医師等派遣体制の確保事業
(令和５年４月１日から５月７日までに生じた費用を対象)</t>
    <phoneticPr fontId="2"/>
  </si>
  <si>
    <t>（10）新型コロナウイルス感染症により休業等となった医療機関等に対する継続・再開支援事業</t>
    <phoneticPr fontId="2"/>
  </si>
  <si>
    <t>（11）医療機関における新型コロナウイルス感染症の外国人患者受入れのための設備整備事業
(令和５年４月１日から５月７日までに生じた費用を対象)</t>
    <phoneticPr fontId="2"/>
  </si>
  <si>
    <t>（12）新型コロナウイルス感染症重点医療機関等設備整備事業
(令和５年４月１日から５月７日までに生じた費用を対象)</t>
    <phoneticPr fontId="2"/>
  </si>
  <si>
    <t>（13）新型コロナウイルス感染症を疑う患者受入れのための救急・周産期・小児医療体制確保事業</t>
    <phoneticPr fontId="2"/>
  </si>
  <si>
    <t>（14）新型コロナウイルス感染症患者等入院医療機関等における外国人患者の受入れ体制確保事業</t>
    <phoneticPr fontId="2"/>
  </si>
  <si>
    <t>（15）外来対応医療機関確保事業</t>
    <phoneticPr fontId="2"/>
  </si>
  <si>
    <t>（１）新型コロナウイルス感染症に関する相談窓口設置事業</t>
  </si>
  <si>
    <t>（２）新型コロナウイルス感染症対策事業</t>
  </si>
  <si>
    <t>（３）新型コロナウイルス感染症患者等入院医療機関設備整備事業</t>
  </si>
  <si>
    <t>（４）外来対応医療機関設備整備事業（５月７日までは帰国者・接触者外来等設備整備事業）</t>
  </si>
  <si>
    <t>（５）感染症検査機関等設備整備事業
(令和５年４月１日から５月７日までに生じた費用を対象)</t>
  </si>
  <si>
    <t>（６）感染症対策専門家派遣等事業
(令和５年４月１日から５月７日までに生じた費用を対象)</t>
  </si>
  <si>
    <t>（７）新型コロナウイルス重症患者を診療する医療従事者派遣体制の確保事業
(令和５年４月１日から５月７日までに生じた費用を対象)</t>
  </si>
  <si>
    <t>（８）ＤＭＡＴ・ＤＰＡＴ等医療チーム派遣事業</t>
  </si>
  <si>
    <t>（９）新型コロナウイルスに感染した医師等にかわり診療等を行う医師等派遣体制の確保事業
(令和５年４月１日から５月７日までに生じた費用を対象)</t>
  </si>
  <si>
    <t>（10）新型コロナウイルス感染症により休業等となった医療機関等に対する継続・再開支援事業</t>
  </si>
  <si>
    <t>（11）医療機関における新型コロナウイルス感染症の外国人患者受入れのための設備整備事業
(令和５年４月１日から５月７日までに生じた費用を対象)</t>
  </si>
  <si>
    <t>（12）新型コロナウイルス感染症重点医療機関等設備整備事業
(令和５年４月１日から５月７日までに生じた費用を対象)</t>
  </si>
  <si>
    <t>（13）新型コロナウイルス感染症を疑う患者受入れのための救急・周産期・小児医療体制確保事業</t>
  </si>
  <si>
    <t>（14）新型コロナウイルス感染症患者等入院医療機関等における外国人患者の受入れ体制確保事業</t>
  </si>
  <si>
    <t>（15）外来対応医療機関確保事業</t>
  </si>
  <si>
    <t>内訳</t>
    <rPh sb="0" eb="2">
      <t>ウチワケ</t>
    </rPh>
    <phoneticPr fontId="2"/>
  </si>
  <si>
    <t>別紙３</t>
    <rPh sb="0" eb="2">
      <t>ベッシ</t>
    </rPh>
    <phoneticPr fontId="2"/>
  </si>
  <si>
    <t>別紙４</t>
    <rPh sb="0" eb="2">
      <t>ベッシ</t>
    </rPh>
    <phoneticPr fontId="2"/>
  </si>
  <si>
    <t>その他参考となる書類</t>
    <phoneticPr fontId="14"/>
  </si>
  <si>
    <r>
      <t>その他参考となる書類</t>
    </r>
    <r>
      <rPr>
        <sz val="11"/>
        <color rgb="FF000000"/>
        <rFont val="ＭＳ 明朝"/>
        <family val="1"/>
        <charset val="128"/>
      </rPr>
      <t>（空気清浄機の場合は設置場所の図面）</t>
    </r>
    <rPh sb="11" eb="13">
      <t>クウキ</t>
    </rPh>
    <rPh sb="13" eb="16">
      <t>セイジョウキ</t>
    </rPh>
    <rPh sb="17" eb="19">
      <t>バアイ</t>
    </rPh>
    <rPh sb="20" eb="22">
      <t>セッチ</t>
    </rPh>
    <rPh sb="22" eb="24">
      <t>バショ</t>
    </rPh>
    <rPh sb="25" eb="27">
      <t>ズメン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</si>
</sst>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35" x14ac:knownFonts="1">
    <font>
      <sz val="12"/>
      <color theme="1"/>
      <name val="ＭＳ 明朝"/>
      <family val="2"/>
      <charset val="128"/>
    </font>
    <font>
      <sz val="12"/>
      <color theme="1"/>
      <name val="ＭＳ 明朝"/>
      <family val="2"/>
      <charset val="128"/>
    </font>
    <font>
      <sz val="6"/>
      <name val="ＭＳ 明朝"/>
      <family val="2"/>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u/>
      <sz val="11"/>
      <color theme="1"/>
      <name val="ＭＳ 明朝"/>
      <family val="1"/>
      <charset val="128"/>
    </font>
    <font>
      <sz val="12"/>
      <color rgb="FF000000"/>
      <name val="ＭＳ 明朝"/>
      <family val="2"/>
      <charset val="128"/>
    </font>
    <font>
      <sz val="11"/>
      <name val="ＭＳ 明朝"/>
      <family val="1"/>
      <charset val="128"/>
    </font>
    <font>
      <sz val="11"/>
      <color rgb="FF000000"/>
      <name val="ＭＳ Ｐゴシック"/>
      <family val="3"/>
      <charset val="128"/>
      <scheme val="minor"/>
    </font>
    <font>
      <sz val="11"/>
      <name val="ＭＳ Ｐゴシック"/>
      <family val="3"/>
      <charset val="128"/>
    </font>
    <font>
      <sz val="12"/>
      <color rgb="FF000000"/>
      <name val="ＭＳ 明朝"/>
      <family val="1"/>
      <charset val="128"/>
    </font>
    <font>
      <sz val="11"/>
      <color rgb="FF000000"/>
      <name val="ＭＳ 明朝"/>
      <family val="1"/>
      <charset val="128"/>
    </font>
    <font>
      <sz val="6"/>
      <name val="ＭＳ Ｐゴシック"/>
      <family val="2"/>
      <charset val="128"/>
    </font>
    <font>
      <sz val="12"/>
      <color rgb="FF000000"/>
      <name val="ＭＳ ゴシック"/>
      <family val="3"/>
      <charset val="128"/>
    </font>
    <font>
      <sz val="13"/>
      <color rgb="FF000000"/>
      <name val="ＭＳ ゴシック"/>
      <family val="3"/>
      <charset val="128"/>
    </font>
    <font>
      <sz val="10"/>
      <color rgb="FF000000"/>
      <name val="ＭＳ 明朝"/>
      <family val="1"/>
      <charset val="128"/>
    </font>
    <font>
      <sz val="14"/>
      <color rgb="FF000000"/>
      <name val="ＭＳ ゴシック"/>
      <family val="3"/>
      <charset val="128"/>
    </font>
    <font>
      <sz val="10"/>
      <color rgb="FF000000"/>
      <name val="ＭＳ ゴシック"/>
      <family val="3"/>
      <charset val="128"/>
    </font>
    <font>
      <b/>
      <sz val="10"/>
      <name val="ＭＳ ゴシック"/>
      <family val="3"/>
      <charset val="128"/>
    </font>
    <font>
      <sz val="10"/>
      <color theme="1"/>
      <name val="ＭＳ 明朝"/>
      <family val="1"/>
      <charset val="128"/>
    </font>
    <font>
      <sz val="10"/>
      <name val="ＭＳ Ｐゴシック"/>
      <family val="3"/>
      <charset val="128"/>
    </font>
    <font>
      <sz val="11"/>
      <color theme="1"/>
      <name val="ＭＳ 明朝"/>
      <family val="2"/>
      <charset val="128"/>
    </font>
    <font>
      <sz val="11"/>
      <color rgb="FF000000"/>
      <name val="ＭＳ 明朝"/>
      <family val="2"/>
      <charset val="128"/>
    </font>
    <font>
      <sz val="11"/>
      <color theme="1"/>
      <name val="ＭＳ Ｐゴシック"/>
      <family val="2"/>
    </font>
    <font>
      <sz val="11"/>
      <name val="ＭＳ 明朝"/>
      <family val="2"/>
      <charset val="128"/>
    </font>
    <font>
      <sz val="11"/>
      <color theme="1"/>
      <name val="ＭＳ ゴシック"/>
      <family val="3"/>
      <charset val="128"/>
    </font>
    <font>
      <sz val="10"/>
      <color theme="1"/>
      <name val="ＭＳ ゴシック"/>
      <family val="3"/>
      <charset val="128"/>
    </font>
    <font>
      <u/>
      <sz val="11"/>
      <name val="ＭＳ ゴシック"/>
      <family val="3"/>
      <charset val="128"/>
    </font>
    <font>
      <sz val="10"/>
      <color rgb="FFFF0000"/>
      <name val="ＭＳ ゴシック"/>
      <family val="3"/>
      <charset val="128"/>
    </font>
    <font>
      <sz val="9"/>
      <name val="ＭＳ ゴシック"/>
      <family val="3"/>
      <charset val="128"/>
    </font>
    <font>
      <sz val="11"/>
      <color rgb="FFFF0000"/>
      <name val="ＭＳ 明朝"/>
      <family val="1"/>
      <charset val="128"/>
    </font>
    <font>
      <sz val="11"/>
      <color rgb="FFFF0000"/>
      <name val="ＭＳ Ｐゴシック"/>
      <family val="3"/>
      <charset val="128"/>
      <scheme val="minor"/>
    </font>
    <font>
      <sz val="8"/>
      <color rgb="FF000000"/>
      <name val="ＭＳ 明朝"/>
      <family val="1"/>
      <charset val="128"/>
    </font>
  </fonts>
  <fills count="8">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rgb="FFFFCCFF"/>
        <bgColor rgb="FF000000"/>
      </patternFill>
    </fill>
    <fill>
      <patternFill patternType="solid">
        <fgColor theme="4" tint="0.79998168889431442"/>
        <bgColor rgb="FF000000"/>
      </patternFill>
    </fill>
    <fill>
      <patternFill patternType="solid">
        <fgColor rgb="FFDDEBF7"/>
        <bgColor rgb="FF000000"/>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right/>
      <top style="thin">
        <color auto="1"/>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style="thin">
        <color auto="1"/>
      </right>
      <top/>
      <bottom style="thin">
        <color auto="1"/>
      </bottom>
      <diagonal style="thin">
        <color auto="1"/>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left style="medium">
        <color indexed="64"/>
      </left>
      <right/>
      <top style="thin">
        <color indexed="64"/>
      </top>
      <bottom/>
      <diagonal/>
    </border>
    <border>
      <left/>
      <right style="medium">
        <color indexed="64"/>
      </right>
      <top style="thin">
        <color auto="1"/>
      </top>
      <bottom style="thin">
        <color indexed="64"/>
      </bottom>
      <diagonal/>
    </border>
    <border>
      <left style="medium">
        <color indexed="64"/>
      </left>
      <right/>
      <top/>
      <bottom/>
      <diagonal/>
    </border>
    <border>
      <left style="thin">
        <color auto="1"/>
      </left>
      <right style="thin">
        <color auto="1"/>
      </right>
      <top/>
      <bottom style="thick">
        <color auto="1"/>
      </bottom>
      <diagonal/>
    </border>
    <border>
      <left style="thin">
        <color auto="1"/>
      </left>
      <right style="thin">
        <color auto="1"/>
      </right>
      <top style="thin">
        <color auto="1"/>
      </top>
      <bottom style="medium">
        <color indexed="64"/>
      </bottom>
      <diagonal/>
    </border>
    <border diagonalDown="1">
      <left style="thin">
        <color auto="1"/>
      </left>
      <right style="thin">
        <color auto="1"/>
      </right>
      <top style="medium">
        <color indexed="64"/>
      </top>
      <bottom style="thin">
        <color auto="1"/>
      </bottom>
      <diagonal style="thin">
        <color auto="1"/>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8" fillId="0" borderId="0" applyFont="0" applyFill="0" applyBorder="0" applyAlignment="0" applyProtection="0">
      <alignment vertical="center"/>
    </xf>
    <xf numFmtId="0" fontId="11" fillId="0" borderId="0"/>
    <xf numFmtId="38" fontId="11" fillId="0" borderId="0" applyFont="0" applyFill="0" applyBorder="0" applyAlignment="0" applyProtection="0"/>
  </cellStyleXfs>
  <cellXfs count="559">
    <xf numFmtId="0" fontId="0" fillId="0" borderId="0" xfId="0">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vertical="center" wrapText="1"/>
    </xf>
    <xf numFmtId="38" fontId="4" fillId="0" borderId="3" xfId="1" applyFont="1" applyFill="1" applyBorder="1" applyAlignment="1">
      <alignment vertical="center" wrapText="1"/>
    </xf>
    <xf numFmtId="3" fontId="4" fillId="0" borderId="0" xfId="0" applyNumberFormat="1" applyFont="1" applyFill="1" applyBorder="1" applyAlignment="1">
      <alignment vertical="center" wrapText="1"/>
    </xf>
    <xf numFmtId="38" fontId="4" fillId="0" borderId="14" xfId="0" applyNumberFormat="1" applyFont="1" applyFill="1" applyBorder="1" applyAlignment="1">
      <alignment vertical="center" wrapText="1"/>
    </xf>
    <xf numFmtId="0" fontId="6" fillId="0" borderId="0" xfId="0" applyFont="1" applyAlignment="1">
      <alignment horizontal="right" vertical="center"/>
    </xf>
    <xf numFmtId="38" fontId="6" fillId="0" borderId="1" xfId="1" applyFont="1" applyBorder="1">
      <alignment vertical="center"/>
    </xf>
    <xf numFmtId="0" fontId="6" fillId="3" borderId="1" xfId="0" applyFont="1" applyFill="1" applyBorder="1">
      <alignment vertical="center"/>
    </xf>
    <xf numFmtId="38" fontId="6" fillId="3" borderId="1" xfId="1" applyFont="1" applyFill="1" applyBorder="1">
      <alignment vertical="center"/>
    </xf>
    <xf numFmtId="0" fontId="9" fillId="0" borderId="0" xfId="0" applyFont="1" applyFill="1" applyAlignment="1">
      <alignment horizontal="right"/>
    </xf>
    <xf numFmtId="38" fontId="4" fillId="0" borderId="14" xfId="1" applyFont="1" applyFill="1" applyBorder="1" applyAlignment="1">
      <alignment vertical="center" wrapText="1"/>
    </xf>
    <xf numFmtId="0" fontId="4" fillId="0" borderId="0" xfId="4" applyFont="1" applyFill="1" applyAlignment="1">
      <alignment vertical="center"/>
    </xf>
    <xf numFmtId="0" fontId="5" fillId="0" borderId="0" xfId="4" applyFont="1" applyFill="1" applyAlignment="1">
      <alignment vertical="center"/>
    </xf>
    <xf numFmtId="0" fontId="4" fillId="0" borderId="0" xfId="4" applyFont="1" applyFill="1" applyAlignment="1">
      <alignment horizontal="centerContinuous" vertical="center"/>
    </xf>
    <xf numFmtId="0" fontId="4" fillId="0" borderId="0" xfId="4" applyFont="1" applyFill="1" applyAlignment="1">
      <alignment vertical="center" wrapText="1"/>
    </xf>
    <xf numFmtId="0" fontId="4" fillId="0" borderId="0" xfId="4" applyFont="1" applyFill="1" applyAlignment="1">
      <alignment horizontal="right" vertical="center"/>
    </xf>
    <xf numFmtId="0" fontId="7" fillId="0" borderId="0" xfId="0" applyFont="1" applyFill="1" applyAlignment="1"/>
    <xf numFmtId="0" fontId="4" fillId="0" borderId="0" xfId="4" applyFont="1" applyFill="1" applyBorder="1" applyAlignment="1">
      <alignment horizontal="right" vertical="center"/>
    </xf>
    <xf numFmtId="0" fontId="12" fillId="0" borderId="0" xfId="0" applyFont="1">
      <alignment vertical="center"/>
    </xf>
    <xf numFmtId="0" fontId="15" fillId="0" borderId="0" xfId="0" applyFont="1">
      <alignment vertical="center"/>
    </xf>
    <xf numFmtId="0" fontId="16" fillId="0" borderId="0" xfId="0" applyFont="1">
      <alignment vertical="center"/>
    </xf>
    <xf numFmtId="0" fontId="12" fillId="0" borderId="0" xfId="0" applyFont="1" applyAlignment="1">
      <alignment horizontal="center" vertical="center"/>
    </xf>
    <xf numFmtId="0" fontId="12" fillId="0" borderId="1" xfId="0" applyFont="1" applyBorder="1">
      <alignment vertical="center"/>
    </xf>
    <xf numFmtId="0" fontId="12" fillId="0" borderId="14" xfId="0" applyFont="1" applyBorder="1">
      <alignment vertical="center"/>
    </xf>
    <xf numFmtId="0" fontId="12" fillId="0" borderId="10" xfId="0" applyFont="1" applyBorder="1">
      <alignment vertical="center"/>
    </xf>
    <xf numFmtId="0" fontId="12" fillId="0" borderId="3" xfId="0" applyFont="1" applyBorder="1" applyAlignment="1">
      <alignment horizontal="distributed" vertical="center"/>
    </xf>
    <xf numFmtId="0" fontId="12" fillId="0" borderId="5" xfId="0" applyFont="1" applyBorder="1">
      <alignment vertical="center"/>
    </xf>
    <xf numFmtId="0" fontId="12" fillId="0" borderId="4" xfId="0" applyFont="1" applyBorder="1">
      <alignment vertical="center"/>
    </xf>
    <xf numFmtId="38" fontId="12" fillId="0" borderId="8" xfId="1" applyFont="1" applyFill="1" applyBorder="1" applyAlignment="1">
      <alignment horizontal="right" vertical="center"/>
    </xf>
    <xf numFmtId="0" fontId="12" fillId="0" borderId="8" xfId="0" applyFont="1" applyBorder="1" applyAlignment="1">
      <alignment horizontal="distributed" vertical="center"/>
    </xf>
    <xf numFmtId="38" fontId="12" fillId="0" borderId="2" xfId="1" applyFont="1" applyFill="1" applyBorder="1" applyAlignment="1">
      <alignment horizontal="right" vertical="center"/>
    </xf>
    <xf numFmtId="0" fontId="12" fillId="0" borderId="2" xfId="0" applyFont="1" applyBorder="1" applyAlignment="1">
      <alignment horizontal="distributed" vertical="center"/>
    </xf>
    <xf numFmtId="0" fontId="12" fillId="0" borderId="7" xfId="0" applyFont="1" applyBorder="1">
      <alignment vertical="center"/>
    </xf>
    <xf numFmtId="0" fontId="12" fillId="0" borderId="6" xfId="0" applyFont="1" applyBorder="1">
      <alignment vertical="center"/>
    </xf>
    <xf numFmtId="0" fontId="12" fillId="0" borderId="0" xfId="0" applyFont="1" applyAlignment="1">
      <alignment horizontal="right" vertical="center"/>
    </xf>
    <xf numFmtId="0" fontId="12" fillId="0" borderId="1" xfId="0" applyFont="1" applyBorder="1" applyAlignment="1">
      <alignment horizontal="distributed" vertical="center"/>
    </xf>
    <xf numFmtId="0" fontId="12" fillId="0" borderId="6" xfId="0" applyFont="1" applyBorder="1" applyAlignment="1">
      <alignment horizontal="distributed" vertical="center"/>
    </xf>
    <xf numFmtId="0" fontId="18" fillId="0" borderId="0" xfId="0" applyFont="1">
      <alignment vertical="center"/>
    </xf>
    <xf numFmtId="0" fontId="10" fillId="0" borderId="0" xfId="0" applyFont="1">
      <alignment vertical="center"/>
    </xf>
    <xf numFmtId="0" fontId="13" fillId="6" borderId="1" xfId="0" applyFont="1" applyFill="1" applyBorder="1">
      <alignment vertical="center"/>
    </xf>
    <xf numFmtId="38" fontId="6" fillId="0" borderId="1" xfId="1" applyFont="1" applyBorder="1" applyProtection="1">
      <alignment vertical="center"/>
      <protection locked="0"/>
    </xf>
    <xf numFmtId="0" fontId="6" fillId="3" borderId="1" xfId="0" applyFont="1" applyFill="1" applyBorder="1" applyAlignment="1">
      <alignment vertical="center" shrinkToFit="1"/>
    </xf>
    <xf numFmtId="0" fontId="9" fillId="3" borderId="1" xfId="0" applyFont="1" applyFill="1" applyBorder="1">
      <alignment vertical="center"/>
    </xf>
    <xf numFmtId="0" fontId="6" fillId="3" borderId="1" xfId="0" applyFont="1" applyFill="1" applyBorder="1" applyProtection="1">
      <alignment vertical="center"/>
      <protection locked="0"/>
    </xf>
    <xf numFmtId="38" fontId="6" fillId="3" borderId="1" xfId="1" applyFont="1" applyFill="1" applyBorder="1" applyProtection="1">
      <alignment vertical="center"/>
      <protection locked="0"/>
    </xf>
    <xf numFmtId="0" fontId="6" fillId="0" borderId="0" xfId="0" applyFont="1" applyAlignment="1" applyProtection="1">
      <alignment horizontal="right" vertical="center"/>
      <protection locked="0"/>
    </xf>
    <xf numFmtId="0" fontId="9" fillId="3" borderId="1" xfId="0" applyFont="1" applyFill="1" applyBorder="1" applyProtection="1">
      <alignment vertical="center"/>
      <protection locked="0"/>
    </xf>
    <xf numFmtId="38" fontId="9" fillId="0" borderId="1" xfId="1" applyFont="1" applyBorder="1" applyProtection="1">
      <alignment vertical="center"/>
      <protection locked="0"/>
    </xf>
    <xf numFmtId="38" fontId="9" fillId="3" borderId="1" xfId="1" applyFont="1" applyFill="1" applyBorder="1" applyProtection="1">
      <alignment vertical="center"/>
      <protection locked="0"/>
    </xf>
    <xf numFmtId="38" fontId="9" fillId="0" borderId="15" xfId="1" applyFont="1" applyBorder="1" applyProtection="1">
      <alignment vertical="center"/>
    </xf>
    <xf numFmtId="38" fontId="9" fillId="0" borderId="1" xfId="1" applyFont="1" applyBorder="1" applyProtection="1">
      <alignment vertical="center"/>
    </xf>
    <xf numFmtId="0" fontId="9" fillId="0" borderId="1" xfId="0" applyFont="1" applyBorder="1" applyProtection="1">
      <alignment vertical="center"/>
      <protection locked="0"/>
    </xf>
    <xf numFmtId="0" fontId="5" fillId="0" borderId="0" xfId="0" applyFont="1" applyFill="1" applyBorder="1" applyAlignment="1">
      <alignment horizontal="center" vertical="center"/>
    </xf>
    <xf numFmtId="0" fontId="12" fillId="0" borderId="1" xfId="0" applyFont="1" applyBorder="1" applyAlignment="1">
      <alignment horizontal="right" vertical="center"/>
    </xf>
    <xf numFmtId="0" fontId="19" fillId="0" borderId="0" xfId="0" applyFont="1" applyAlignment="1">
      <alignment horizontal="center" vertical="center" wrapText="1"/>
    </xf>
    <xf numFmtId="0" fontId="13" fillId="0" borderId="0" xfId="0" applyFont="1" applyAlignment="1">
      <alignment horizontal="left" vertical="center" wrapText="1"/>
    </xf>
    <xf numFmtId="38" fontId="13" fillId="0" borderId="1" xfId="1" applyFont="1" applyFill="1" applyBorder="1">
      <alignment vertical="center"/>
    </xf>
    <xf numFmtId="0" fontId="6" fillId="0" borderId="0" xfId="0" applyFont="1" applyBorder="1" applyAlignment="1">
      <alignment horizontal="center" vertical="center"/>
    </xf>
    <xf numFmtId="0" fontId="6" fillId="0" borderId="0" xfId="0" applyFont="1" applyBorder="1">
      <alignment vertical="center"/>
    </xf>
    <xf numFmtId="38" fontId="6" fillId="0" borderId="1" xfId="1" applyFont="1" applyFill="1" applyBorder="1" applyProtection="1">
      <alignment vertical="center"/>
      <protection locked="0"/>
    </xf>
    <xf numFmtId="38" fontId="6" fillId="0" borderId="1" xfId="1" applyFont="1" applyFill="1" applyBorder="1">
      <alignment vertical="center"/>
    </xf>
    <xf numFmtId="38" fontId="6" fillId="3" borderId="1" xfId="1" applyFont="1" applyFill="1" applyBorder="1" applyAlignment="1">
      <alignment vertical="center"/>
    </xf>
    <xf numFmtId="38" fontId="9" fillId="3" borderId="1" xfId="1" applyFont="1" applyFill="1" applyBorder="1">
      <alignment vertical="center"/>
    </xf>
    <xf numFmtId="38" fontId="9" fillId="3" borderId="1" xfId="1" applyFont="1" applyFill="1" applyBorder="1" applyAlignment="1">
      <alignment vertical="center"/>
    </xf>
    <xf numFmtId="38" fontId="13" fillId="6" borderId="1" xfId="1" applyFont="1" applyFill="1" applyBorder="1">
      <alignment vertical="center"/>
    </xf>
    <xf numFmtId="0" fontId="6" fillId="3" borderId="1" xfId="0" applyFont="1" applyFill="1" applyBorder="1" applyAlignment="1">
      <alignment vertical="center" wrapText="1" shrinkToFi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9" fillId="3" borderId="1" xfId="0" applyFont="1" applyFill="1" applyBorder="1" applyAlignment="1">
      <alignment vertical="center" wrapText="1"/>
    </xf>
    <xf numFmtId="38" fontId="6" fillId="0" borderId="1" xfId="1" applyFont="1" applyFill="1" applyBorder="1" applyAlignment="1">
      <alignment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Border="1" applyAlignment="1">
      <alignment vertical="center"/>
    </xf>
    <xf numFmtId="0" fontId="12" fillId="0" borderId="0" xfId="0" applyFont="1" applyBorder="1" applyAlignment="1">
      <alignment horizontal="left" vertical="center" indent="1"/>
    </xf>
    <xf numFmtId="0" fontId="12" fillId="0" borderId="0" xfId="0" applyFont="1" applyBorder="1" applyAlignment="1">
      <alignment horizontal="distributed" vertical="center" justifyLastLine="1"/>
    </xf>
    <xf numFmtId="38" fontId="12" fillId="0" borderId="0" xfId="1" applyFont="1" applyFill="1" applyBorder="1" applyAlignment="1">
      <alignment horizontal="right" vertical="center"/>
    </xf>
    <xf numFmtId="0" fontId="15" fillId="0" borderId="1" xfId="0" applyFont="1" applyBorder="1">
      <alignment vertical="center"/>
    </xf>
    <xf numFmtId="0" fontId="4" fillId="0" borderId="7" xfId="4" applyFont="1" applyFill="1" applyBorder="1" applyAlignment="1">
      <alignment vertical="center" wrapText="1" shrinkToFit="1"/>
    </xf>
    <xf numFmtId="0" fontId="4" fillId="0" borderId="6" xfId="4" quotePrefix="1" applyFont="1" applyFill="1" applyBorder="1" applyAlignment="1">
      <alignment horizontal="right" vertical="center"/>
    </xf>
    <xf numFmtId="0" fontId="4" fillId="0" borderId="10" xfId="4" quotePrefix="1" applyFont="1" applyFill="1" applyBorder="1" applyAlignment="1">
      <alignment horizontal="right" vertical="center"/>
    </xf>
    <xf numFmtId="0" fontId="4" fillId="0" borderId="14" xfId="4" applyFont="1" applyFill="1" applyBorder="1" applyAlignment="1">
      <alignment vertical="center" wrapText="1" shrinkToFit="1"/>
    </xf>
    <xf numFmtId="3" fontId="4" fillId="0" borderId="3" xfId="4" applyNumberFormat="1" applyFont="1" applyFill="1" applyBorder="1" applyAlignment="1">
      <alignment vertical="center" wrapText="1"/>
    </xf>
    <xf numFmtId="0" fontId="4" fillId="3" borderId="3" xfId="4" applyFont="1" applyFill="1" applyBorder="1" applyAlignment="1">
      <alignment vertical="center" wrapText="1"/>
    </xf>
    <xf numFmtId="0" fontId="4" fillId="3" borderId="1" xfId="4" applyFont="1" applyFill="1" applyBorder="1" applyAlignment="1">
      <alignment vertical="center" wrapText="1" shrinkToFit="1"/>
    </xf>
    <xf numFmtId="0" fontId="20" fillId="0" borderId="0" xfId="4" applyFont="1" applyFill="1" applyAlignment="1">
      <alignment horizontal="left" vertical="center" wrapText="1"/>
    </xf>
    <xf numFmtId="0" fontId="4" fillId="0" borderId="6" xfId="4" quotePrefix="1" applyFont="1" applyFill="1" applyBorder="1" applyAlignment="1">
      <alignment horizontal="right" vertical="center" wrapText="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9" fillId="2" borderId="1" xfId="0" applyFont="1" applyFill="1" applyBorder="1" applyAlignment="1" applyProtection="1">
      <alignment horizontal="center" vertical="center"/>
      <protection locked="0"/>
    </xf>
    <xf numFmtId="38" fontId="6" fillId="0" borderId="2" xfId="1" applyFont="1" applyBorder="1">
      <alignment vertical="center"/>
    </xf>
    <xf numFmtId="38" fontId="6" fillId="0" borderId="26" xfId="0" applyNumberFormat="1" applyFont="1" applyBorder="1" applyAlignment="1">
      <alignment vertical="center"/>
    </xf>
    <xf numFmtId="38" fontId="6" fillId="0" borderId="26" xfId="1" applyFont="1" applyFill="1" applyBorder="1">
      <alignment vertical="center"/>
    </xf>
    <xf numFmtId="38" fontId="6" fillId="0" borderId="26" xfId="1" applyFont="1" applyBorder="1" applyAlignment="1">
      <alignment vertical="center"/>
    </xf>
    <xf numFmtId="38" fontId="9" fillId="0" borderId="26" xfId="1" applyFont="1" applyFill="1" applyBorder="1">
      <alignment vertical="center"/>
    </xf>
    <xf numFmtId="38" fontId="6" fillId="0" borderId="27" xfId="1" applyFont="1" applyBorder="1" applyAlignment="1">
      <alignment vertical="center"/>
    </xf>
    <xf numFmtId="38" fontId="6" fillId="0" borderId="26" xfId="1" applyFont="1" applyFill="1" applyBorder="1" applyAlignment="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4" fillId="0" borderId="3" xfId="4" applyFont="1" applyFill="1" applyBorder="1" applyAlignment="1">
      <alignment vertical="center"/>
    </xf>
    <xf numFmtId="0" fontId="6" fillId="0" borderId="9" xfId="0" applyFont="1" applyFill="1" applyBorder="1">
      <alignment vertical="center"/>
    </xf>
    <xf numFmtId="0" fontId="6" fillId="3" borderId="1" xfId="0" applyFont="1" applyFill="1" applyBorder="1" applyAlignment="1" applyProtection="1">
      <alignment vertical="center"/>
      <protection locked="0"/>
    </xf>
    <xf numFmtId="38" fontId="6" fillId="0" borderId="1" xfId="1" applyFont="1" applyBorder="1" applyAlignment="1" applyProtection="1">
      <alignment vertical="center"/>
      <protection locked="0"/>
    </xf>
    <xf numFmtId="38" fontId="6" fillId="3" borderId="1" xfId="1" applyFont="1" applyFill="1" applyBorder="1" applyAlignment="1" applyProtection="1">
      <alignment vertical="center"/>
      <protection locked="0"/>
    </xf>
    <xf numFmtId="38" fontId="6" fillId="0" borderId="1" xfId="1" applyFont="1" applyBorder="1" applyAlignment="1" applyProtection="1">
      <alignment vertical="center"/>
    </xf>
    <xf numFmtId="38" fontId="6" fillId="0" borderId="1" xfId="1" applyFont="1" applyFill="1" applyBorder="1" applyAlignment="1" applyProtection="1">
      <alignment vertical="center"/>
      <protection locked="0"/>
    </xf>
    <xf numFmtId="0" fontId="6" fillId="3" borderId="1" xfId="0" applyFont="1" applyFill="1" applyBorder="1" applyAlignment="1">
      <alignment vertical="center"/>
    </xf>
    <xf numFmtId="0" fontId="6" fillId="0" borderId="15" xfId="0" applyFont="1" applyFill="1" applyBorder="1" applyAlignment="1" applyProtection="1">
      <alignment vertical="center"/>
      <protection locked="0"/>
    </xf>
    <xf numFmtId="38" fontId="6" fillId="0" borderId="15" xfId="1" applyFont="1" applyFill="1" applyBorder="1" applyAlignment="1" applyProtection="1">
      <alignment vertical="center"/>
      <protection locked="0"/>
    </xf>
    <xf numFmtId="0" fontId="6" fillId="0" borderId="0" xfId="0" applyFont="1" applyFill="1" applyBorder="1" applyProtection="1">
      <alignment vertical="center"/>
      <protection locked="0"/>
    </xf>
    <xf numFmtId="0" fontId="6" fillId="0" borderId="1" xfId="0" applyFont="1" applyBorder="1" applyAlignment="1" applyProtection="1">
      <alignment vertical="center" wrapText="1"/>
      <protection locked="0"/>
    </xf>
    <xf numFmtId="0" fontId="6" fillId="0" borderId="1" xfId="0" applyFont="1" applyBorder="1" applyAlignment="1">
      <alignment horizontal="center" vertical="center" wrapText="1"/>
    </xf>
    <xf numFmtId="0" fontId="6" fillId="0" borderId="0" xfId="0" applyFont="1">
      <alignment vertical="center"/>
    </xf>
    <xf numFmtId="0" fontId="13" fillId="0" borderId="0" xfId="2" applyFont="1" applyFill="1" applyBorder="1">
      <alignment vertical="center"/>
    </xf>
    <xf numFmtId="0" fontId="13" fillId="2" borderId="1" xfId="2" applyFont="1" applyFill="1" applyBorder="1" applyAlignment="1">
      <alignment horizontal="center" vertical="center" wrapText="1"/>
    </xf>
    <xf numFmtId="0" fontId="13" fillId="0" borderId="6" xfId="2" applyFont="1" applyFill="1" applyBorder="1" applyAlignment="1">
      <alignment horizontal="center" vertical="center"/>
    </xf>
    <xf numFmtId="0" fontId="13" fillId="0" borderId="7" xfId="2" applyFont="1" applyFill="1" applyBorder="1" applyAlignment="1">
      <alignment vertical="center"/>
    </xf>
    <xf numFmtId="0" fontId="13" fillId="3" borderId="1" xfId="2" applyFont="1" applyFill="1" applyBorder="1" applyAlignment="1">
      <alignment horizontal="left" vertical="center"/>
    </xf>
    <xf numFmtId="38" fontId="13" fillId="3" borderId="1" xfId="1" applyFont="1" applyFill="1" applyBorder="1" applyAlignment="1">
      <alignment horizontal="right" vertical="center"/>
    </xf>
    <xf numFmtId="0" fontId="13" fillId="0" borderId="2" xfId="2" applyFont="1" applyFill="1" applyBorder="1" applyAlignment="1">
      <alignment horizontal="center" vertical="center"/>
    </xf>
    <xf numFmtId="0" fontId="13" fillId="0" borderId="1" xfId="2" applyFont="1" applyFill="1" applyBorder="1" applyAlignment="1">
      <alignment horizontal="center" vertical="center"/>
    </xf>
    <xf numFmtId="38" fontId="6" fillId="3" borderId="1" xfId="1" applyFont="1" applyFill="1" applyBorder="1" applyAlignment="1">
      <alignment horizontal="right" vertical="center"/>
    </xf>
    <xf numFmtId="0" fontId="13" fillId="0" borderId="8" xfId="2" applyFont="1" applyFill="1" applyBorder="1" applyAlignment="1">
      <alignment horizontal="center" vertical="center"/>
    </xf>
    <xf numFmtId="0" fontId="13" fillId="0" borderId="1" xfId="2" applyFont="1" applyFill="1" applyBorder="1" applyAlignment="1">
      <alignment horizontal="center" vertical="center" wrapText="1"/>
    </xf>
    <xf numFmtId="0" fontId="13" fillId="0" borderId="3" xfId="2" applyFont="1" applyFill="1" applyBorder="1" applyAlignment="1">
      <alignment horizontal="center" vertical="center"/>
    </xf>
    <xf numFmtId="0" fontId="13" fillId="0" borderId="7" xfId="2" applyFont="1" applyFill="1" applyBorder="1" applyAlignment="1">
      <alignment horizontal="center" vertical="center"/>
    </xf>
    <xf numFmtId="38" fontId="6" fillId="3" borderId="2" xfId="1" applyFont="1" applyFill="1" applyBorder="1" applyAlignment="1">
      <alignment horizontal="right" vertical="center"/>
    </xf>
    <xf numFmtId="38" fontId="9" fillId="0" borderId="29" xfId="1" applyFont="1" applyFill="1" applyBorder="1">
      <alignment vertical="center"/>
    </xf>
    <xf numFmtId="0" fontId="9" fillId="0" borderId="0" xfId="0" applyFont="1">
      <alignment vertical="center"/>
    </xf>
    <xf numFmtId="0" fontId="6" fillId="0" borderId="28" xfId="0" applyFont="1" applyBorder="1">
      <alignment vertical="center"/>
    </xf>
    <xf numFmtId="0" fontId="9" fillId="0" borderId="0" xfId="0" applyFont="1" applyFill="1" applyBorder="1">
      <alignment vertical="center"/>
    </xf>
    <xf numFmtId="0" fontId="6" fillId="0" borderId="0" xfId="0" applyFont="1" applyFill="1" applyBorder="1">
      <alignment vertical="center"/>
    </xf>
    <xf numFmtId="0" fontId="6" fillId="0" borderId="12" xfId="0" applyFont="1" applyFill="1" applyBorder="1" applyAlignment="1">
      <alignment horizontal="center" vertical="center"/>
    </xf>
    <xf numFmtId="0" fontId="6"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5" borderId="1" xfId="0" applyFont="1" applyFill="1" applyBorder="1">
      <alignment vertical="center"/>
    </xf>
    <xf numFmtId="38" fontId="6" fillId="0" borderId="1" xfId="3" applyFont="1" applyFill="1" applyBorder="1">
      <alignment vertical="center"/>
    </xf>
    <xf numFmtId="38" fontId="6" fillId="3" borderId="1" xfId="3" applyFont="1" applyFill="1" applyBorder="1">
      <alignment vertical="center"/>
    </xf>
    <xf numFmtId="0" fontId="13" fillId="0" borderId="0" xfId="2" applyFont="1" applyFill="1" applyBorder="1" applyAlignment="1"/>
    <xf numFmtId="0" fontId="6" fillId="3" borderId="2" xfId="0" applyFont="1" applyFill="1" applyBorder="1" applyAlignment="1">
      <alignment vertical="center" wrapText="1"/>
    </xf>
    <xf numFmtId="0" fontId="6" fillId="5" borderId="2" xfId="0" applyFont="1" applyFill="1" applyBorder="1">
      <alignment vertical="center"/>
    </xf>
    <xf numFmtId="38" fontId="6" fillId="0" borderId="1" xfId="0" applyNumberFormat="1" applyFont="1" applyFill="1" applyBorder="1">
      <alignment vertical="center"/>
    </xf>
    <xf numFmtId="0" fontId="13" fillId="3" borderId="1" xfId="2" applyFont="1" applyFill="1" applyBorder="1" applyAlignment="1">
      <alignment vertical="center"/>
    </xf>
    <xf numFmtId="38" fontId="13" fillId="0" borderId="26" xfId="2" applyNumberFormat="1" applyFont="1" applyFill="1" applyBorder="1" applyAlignment="1">
      <alignment vertical="center"/>
    </xf>
    <xf numFmtId="0" fontId="6" fillId="0" borderId="27" xfId="0" applyFont="1" applyFill="1" applyBorder="1" applyProtection="1">
      <alignment vertical="center"/>
      <protection locked="0"/>
    </xf>
    <xf numFmtId="0" fontId="6" fillId="0" borderId="4" xfId="0" applyFont="1" applyFill="1" applyBorder="1" applyProtection="1">
      <alignment vertical="center"/>
      <protection locked="0"/>
    </xf>
    <xf numFmtId="0" fontId="6" fillId="0" borderId="28" xfId="0" applyFont="1" applyFill="1" applyBorder="1" applyProtection="1">
      <alignment vertical="center"/>
      <protection locked="0"/>
    </xf>
    <xf numFmtId="0" fontId="6" fillId="0" borderId="0" xfId="0" applyFont="1" applyProtection="1">
      <alignment vertical="center"/>
      <protection locked="0"/>
    </xf>
    <xf numFmtId="0" fontId="13" fillId="0" borderId="0" xfId="0" applyFont="1" applyFill="1" applyBorder="1">
      <alignment vertical="center"/>
    </xf>
    <xf numFmtId="0" fontId="6" fillId="0" borderId="0" xfId="0" applyFont="1" applyFill="1" applyBorder="1" applyAlignment="1">
      <alignment horizontal="right" vertical="center"/>
    </xf>
    <xf numFmtId="38" fontId="6" fillId="0" borderId="10" xfId="0" applyNumberFormat="1" applyFont="1" applyFill="1" applyBorder="1">
      <alignment vertical="center"/>
    </xf>
    <xf numFmtId="38" fontId="6" fillId="0" borderId="3" xfId="0" applyNumberFormat="1" applyFont="1" applyFill="1" applyBorder="1">
      <alignment vertical="center"/>
    </xf>
    <xf numFmtId="0" fontId="6" fillId="0" borderId="0" xfId="0" applyFont="1" applyFill="1" applyBorder="1" applyAlignment="1">
      <alignment vertical="center"/>
    </xf>
    <xf numFmtId="38" fontId="6" fillId="3" borderId="2" xfId="1" applyFont="1" applyFill="1" applyBorder="1">
      <alignment vertical="center"/>
    </xf>
    <xf numFmtId="0" fontId="13" fillId="3" borderId="1" xfId="2" applyFont="1" applyFill="1" applyBorder="1" applyAlignment="1">
      <alignment horizontal="center" vertical="center"/>
    </xf>
    <xf numFmtId="0" fontId="13" fillId="0" borderId="7" xfId="2" applyFont="1" applyFill="1" applyBorder="1" applyAlignment="1">
      <alignment horizontal="left" vertical="center"/>
    </xf>
    <xf numFmtId="38" fontId="13" fillId="0" borderId="26" xfId="1" applyFont="1" applyFill="1" applyBorder="1">
      <alignment vertical="center"/>
    </xf>
    <xf numFmtId="0" fontId="13" fillId="0" borderId="31" xfId="2" applyFont="1" applyFill="1" applyBorder="1">
      <alignment vertical="center"/>
    </xf>
    <xf numFmtId="0" fontId="13" fillId="0" borderId="29" xfId="2" applyFont="1" applyFill="1" applyBorder="1">
      <alignment vertical="center"/>
    </xf>
    <xf numFmtId="38" fontId="13" fillId="0" borderId="1" xfId="3" applyFont="1" applyFill="1" applyBorder="1">
      <alignment vertical="center"/>
    </xf>
    <xf numFmtId="0" fontId="6" fillId="0" borderId="5" xfId="0" applyFont="1" applyBorder="1" applyAlignment="1">
      <alignment horizontal="right" vertical="center"/>
    </xf>
    <xf numFmtId="0" fontId="6" fillId="0" borderId="18" xfId="0" applyFont="1" applyFill="1" applyBorder="1">
      <alignment vertical="center"/>
    </xf>
    <xf numFmtId="0" fontId="6" fillId="0" borderId="18" xfId="0" applyFont="1" applyFill="1" applyBorder="1" applyAlignment="1">
      <alignment vertical="center"/>
    </xf>
    <xf numFmtId="0" fontId="6" fillId="0" borderId="18" xfId="0" applyFont="1" applyFill="1" applyBorder="1" applyAlignment="1">
      <alignment horizontal="center" vertical="center"/>
    </xf>
    <xf numFmtId="38" fontId="6" fillId="0" borderId="18" xfId="3" applyFont="1" applyFill="1" applyBorder="1">
      <alignment vertical="center"/>
    </xf>
    <xf numFmtId="0" fontId="6" fillId="0" borderId="11" xfId="0" applyFont="1" applyFill="1" applyBorder="1" applyAlignment="1">
      <alignment horizontal="center" vertical="center"/>
    </xf>
    <xf numFmtId="0" fontId="6" fillId="0" borderId="11" xfId="0" applyFont="1" applyFill="1" applyBorder="1">
      <alignment vertical="center"/>
    </xf>
    <xf numFmtId="38" fontId="6" fillId="0" borderId="11" xfId="3" applyFont="1" applyFill="1" applyBorder="1">
      <alignment vertical="center"/>
    </xf>
    <xf numFmtId="0" fontId="6" fillId="0" borderId="11" xfId="0" applyFont="1" applyFill="1" applyBorder="1" applyAlignment="1">
      <alignment vertical="center"/>
    </xf>
    <xf numFmtId="38" fontId="6" fillId="0" borderId="11" xfId="1" applyFont="1" applyFill="1" applyBorder="1">
      <alignment vertical="center"/>
    </xf>
    <xf numFmtId="38" fontId="6" fillId="0" borderId="0" xfId="1" applyFont="1" applyFill="1" applyBorder="1" applyAlignment="1">
      <alignment vertical="center"/>
    </xf>
    <xf numFmtId="0" fontId="6" fillId="0" borderId="28" xfId="0" applyFont="1" applyFill="1" applyBorder="1">
      <alignment vertical="center"/>
    </xf>
    <xf numFmtId="38" fontId="6" fillId="0" borderId="27" xfId="1" applyFont="1" applyBorder="1" applyAlignment="1">
      <alignment horizontal="right" vertical="center"/>
    </xf>
    <xf numFmtId="0" fontId="6" fillId="0" borderId="0" xfId="0" applyFont="1" applyBorder="1" applyAlignment="1">
      <alignment horizontal="left" vertical="center"/>
    </xf>
    <xf numFmtId="0" fontId="6" fillId="0" borderId="18" xfId="0" applyFont="1" applyBorder="1" applyAlignment="1">
      <alignment vertical="center"/>
    </xf>
    <xf numFmtId="38" fontId="6" fillId="0" borderId="18" xfId="1" applyFont="1" applyFill="1" applyBorder="1" applyAlignment="1">
      <alignment vertical="center"/>
    </xf>
    <xf numFmtId="38" fontId="6" fillId="0" borderId="18" xfId="1" applyFont="1" applyBorder="1" applyAlignment="1">
      <alignment vertical="center"/>
    </xf>
    <xf numFmtId="38" fontId="6" fillId="0" borderId="0" xfId="1" applyFont="1" applyBorder="1" applyAlignment="1">
      <alignment vertical="center"/>
    </xf>
    <xf numFmtId="38" fontId="6" fillId="0" borderId="27" xfId="1" applyFont="1" applyFill="1" applyBorder="1" applyAlignment="1">
      <alignment vertical="center"/>
    </xf>
    <xf numFmtId="38" fontId="6" fillId="0" borderId="11" xfId="1" applyFont="1" applyFill="1" applyBorder="1" applyAlignment="1">
      <alignment horizontal="right" vertical="center"/>
    </xf>
    <xf numFmtId="38" fontId="12" fillId="0" borderId="1" xfId="1" applyFont="1" applyFill="1" applyBorder="1" applyAlignment="1">
      <alignment horizontal="right" vertical="center"/>
    </xf>
    <xf numFmtId="38" fontId="12" fillId="3" borderId="8" xfId="1" applyFont="1" applyFill="1" applyBorder="1" applyAlignment="1">
      <alignment horizontal="right" vertical="center"/>
    </xf>
    <xf numFmtId="38" fontId="12" fillId="3" borderId="3" xfId="1" applyFont="1" applyFill="1" applyBorder="1" applyAlignment="1">
      <alignment horizontal="right" vertical="center"/>
    </xf>
    <xf numFmtId="0" fontId="12" fillId="0" borderId="1" xfId="0" applyFont="1" applyBorder="1" applyAlignment="1">
      <alignment horizontal="center" vertical="center"/>
    </xf>
    <xf numFmtId="38" fontId="6" fillId="0" borderId="12" xfId="1" applyFont="1" applyFill="1" applyBorder="1" applyAlignment="1">
      <alignment vertical="center"/>
    </xf>
    <xf numFmtId="0" fontId="4" fillId="0" borderId="10" xfId="4" applyFont="1" applyFill="1" applyBorder="1" applyAlignment="1">
      <alignment vertical="center" wrapText="1"/>
    </xf>
    <xf numFmtId="0" fontId="4" fillId="0" borderId="14" xfId="4" applyFont="1" applyFill="1" applyBorder="1" applyAlignment="1">
      <alignment horizontal="center" vertical="center" wrapText="1" shrinkToFit="1"/>
    </xf>
    <xf numFmtId="0" fontId="4" fillId="0" borderId="3" xfId="4" applyFont="1" applyFill="1" applyBorder="1" applyAlignment="1">
      <alignment vertical="center" wrapText="1" shrinkToFit="1"/>
    </xf>
    <xf numFmtId="0" fontId="4" fillId="0" borderId="3" xfId="0" applyFont="1" applyFill="1" applyBorder="1" applyAlignment="1">
      <alignment vertical="center"/>
    </xf>
    <xf numFmtId="0" fontId="4" fillId="0" borderId="3" xfId="4" applyFont="1" applyFill="1" applyBorder="1" applyAlignment="1">
      <alignment horizontal="right" vertical="center"/>
    </xf>
    <xf numFmtId="3" fontId="5" fillId="0" borderId="14" xfId="0" applyNumberFormat="1" applyFont="1" applyFill="1" applyBorder="1" applyAlignment="1">
      <alignment vertical="center" wrapText="1"/>
    </xf>
    <xf numFmtId="3" fontId="5" fillId="3" borderId="3" xfId="0" applyNumberFormat="1" applyFont="1" applyFill="1" applyBorder="1" applyAlignment="1">
      <alignment vertical="center" wrapText="1"/>
    </xf>
    <xf numFmtId="3" fontId="5" fillId="0" borderId="3" xfId="0" applyNumberFormat="1" applyFont="1" applyFill="1" applyBorder="1" applyAlignment="1">
      <alignment vertical="center" wrapText="1"/>
    </xf>
    <xf numFmtId="38" fontId="5" fillId="0" borderId="3" xfId="0" applyNumberFormat="1" applyFont="1" applyFill="1" applyBorder="1" applyAlignment="1">
      <alignment vertical="center" wrapText="1"/>
    </xf>
    <xf numFmtId="3" fontId="5" fillId="3" borderId="14" xfId="0" applyNumberFormat="1" applyFont="1" applyFill="1" applyBorder="1" applyAlignment="1">
      <alignment vertical="center" wrapText="1"/>
    </xf>
    <xf numFmtId="3" fontId="5" fillId="0" borderId="3" xfId="0" applyNumberFormat="1" applyFont="1" applyFill="1" applyBorder="1" applyAlignment="1">
      <alignment vertical="center"/>
    </xf>
    <xf numFmtId="38" fontId="5" fillId="0" borderId="1" xfId="5" applyFont="1" applyFill="1" applyBorder="1" applyAlignment="1">
      <alignment vertical="center" wrapText="1" shrinkToFit="1"/>
    </xf>
    <xf numFmtId="38" fontId="5" fillId="0" borderId="3" xfId="5" applyFont="1" applyFill="1" applyBorder="1" applyAlignment="1">
      <alignment vertical="center" wrapText="1" shrinkToFit="1"/>
    </xf>
    <xf numFmtId="0" fontId="13" fillId="2" borderId="2" xfId="2" applyFont="1" applyFill="1" applyBorder="1" applyAlignment="1">
      <alignment horizontal="center" vertical="center"/>
    </xf>
    <xf numFmtId="38" fontId="6" fillId="0" borderId="1" xfId="1" applyFont="1" applyFill="1" applyBorder="1" applyAlignment="1">
      <alignment vertical="center"/>
    </xf>
    <xf numFmtId="38" fontId="6" fillId="3" borderId="1" xfId="1" applyFont="1" applyFill="1" applyBorder="1" applyAlignment="1">
      <alignmen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xf>
    <xf numFmtId="0" fontId="13" fillId="4" borderId="3" xfId="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38" fontId="6" fillId="0" borderId="11" xfId="1" applyFont="1" applyFill="1" applyBorder="1" applyAlignment="1">
      <alignment vertical="center"/>
    </xf>
    <xf numFmtId="0" fontId="6" fillId="2" borderId="3" xfId="0" applyFont="1" applyFill="1" applyBorder="1" applyAlignment="1">
      <alignment vertical="center"/>
    </xf>
    <xf numFmtId="38" fontId="6" fillId="3" borderId="7" xfId="1" applyFont="1" applyFill="1" applyBorder="1" applyAlignment="1">
      <alignment vertical="center"/>
    </xf>
    <xf numFmtId="38" fontId="6" fillId="3" borderId="13" xfId="1" applyFont="1" applyFill="1" applyBorder="1" applyAlignment="1">
      <alignment vertical="center"/>
    </xf>
    <xf numFmtId="38" fontId="6" fillId="0" borderId="1" xfId="0" applyNumberFormat="1" applyFont="1" applyFill="1" applyBorder="1" applyAlignment="1">
      <alignment vertical="center"/>
    </xf>
    <xf numFmtId="0" fontId="13" fillId="0" borderId="6" xfId="2" applyFont="1" applyFill="1" applyBorder="1" applyAlignment="1">
      <alignment horizontal="center" vertical="center" wrapText="1" shrinkToFit="1"/>
    </xf>
    <xf numFmtId="0" fontId="13" fillId="2" borderId="6" xfId="2" applyFont="1" applyFill="1" applyBorder="1" applyAlignment="1">
      <alignment horizontal="center" vertical="center" wrapText="1"/>
    </xf>
    <xf numFmtId="0" fontId="6" fillId="4"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6" xfId="0" applyFont="1" applyBorder="1" applyAlignment="1">
      <alignment horizontal="center" vertical="center"/>
    </xf>
    <xf numFmtId="0" fontId="13" fillId="0" borderId="10" xfId="2" applyFont="1" applyFill="1" applyBorder="1" applyAlignment="1">
      <alignment horizontal="center" vertical="center" wrapText="1" shrinkToFit="1"/>
    </xf>
    <xf numFmtId="0" fontId="13" fillId="3" borderId="6" xfId="2" applyFont="1" applyFill="1" applyBorder="1" applyAlignment="1">
      <alignment vertical="center"/>
    </xf>
    <xf numFmtId="38" fontId="21" fillId="3" borderId="7" xfId="1" applyFont="1" applyFill="1" applyBorder="1" applyAlignment="1">
      <alignment vertical="center"/>
    </xf>
    <xf numFmtId="0" fontId="6" fillId="0" borderId="1" xfId="0" applyFont="1" applyBorder="1" applyAlignment="1" applyProtection="1">
      <alignment horizontal="center" vertical="center" wrapText="1"/>
      <protection locked="0"/>
    </xf>
    <xf numFmtId="0" fontId="6" fillId="3" borderId="1" xfId="0" applyFont="1" applyFill="1" applyBorder="1" applyAlignment="1" applyProtection="1">
      <alignment vertical="center"/>
      <protection locked="0"/>
    </xf>
    <xf numFmtId="38" fontId="6" fillId="0" borderId="1" xfId="1" applyFont="1" applyFill="1" applyBorder="1" applyAlignment="1" applyProtection="1">
      <alignment vertical="center"/>
    </xf>
    <xf numFmtId="38" fontId="6" fillId="0" borderId="1" xfId="1" applyFont="1" applyFill="1" applyBorder="1" applyAlignment="1" applyProtection="1">
      <alignment vertical="center"/>
      <protection locked="0"/>
    </xf>
    <xf numFmtId="38" fontId="13" fillId="3" borderId="1" xfId="1" applyFont="1" applyFill="1" applyBorder="1">
      <alignment vertical="center"/>
    </xf>
    <xf numFmtId="0" fontId="6" fillId="0" borderId="1" xfId="0" applyFont="1" applyFill="1" applyBorder="1" applyAlignment="1" applyProtection="1">
      <alignment vertical="center"/>
      <protection locked="0"/>
    </xf>
    <xf numFmtId="0" fontId="9" fillId="0" borderId="1" xfId="0" applyFont="1" applyFill="1" applyBorder="1" applyProtection="1">
      <alignment vertical="center"/>
      <protection locked="0"/>
    </xf>
    <xf numFmtId="0" fontId="6" fillId="0" borderId="1" xfId="0" applyFont="1" applyFill="1" applyBorder="1">
      <alignment vertical="center"/>
    </xf>
    <xf numFmtId="0" fontId="4" fillId="0" borderId="3" xfId="0" applyFont="1" applyFill="1" applyBorder="1" applyAlignment="1">
      <alignment horizontal="right" vertical="center"/>
    </xf>
    <xf numFmtId="0" fontId="4" fillId="0" borderId="3" xfId="0" applyFont="1" applyFill="1" applyBorder="1" applyAlignment="1">
      <alignment horizontal="right" vertical="center" wrapText="1"/>
    </xf>
    <xf numFmtId="0" fontId="4" fillId="0" borderId="8" xfId="0" quotePrefix="1" applyFont="1" applyFill="1" applyBorder="1" applyAlignment="1">
      <alignment horizontal="center" vertical="center" wrapText="1"/>
    </xf>
    <xf numFmtId="0" fontId="4" fillId="0" borderId="3" xfId="4" quotePrefix="1" applyFont="1" applyFill="1" applyBorder="1" applyAlignment="1">
      <alignment horizontal="right" vertical="center"/>
    </xf>
    <xf numFmtId="0" fontId="6" fillId="4" borderId="1" xfId="0" applyFont="1" applyFill="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0" borderId="15" xfId="0" applyFont="1" applyFill="1" applyBorder="1" applyAlignment="1" applyProtection="1">
      <alignment vertical="center"/>
      <protection locked="0"/>
    </xf>
    <xf numFmtId="0" fontId="6" fillId="4" borderId="7" xfId="0" applyFont="1" applyFill="1" applyBorder="1" applyAlignment="1">
      <alignment horizontal="center" vertical="center"/>
    </xf>
    <xf numFmtId="0" fontId="6" fillId="0" borderId="15" xfId="0" applyFont="1" applyFill="1" applyBorder="1">
      <alignment vertical="center"/>
    </xf>
    <xf numFmtId="38" fontId="6" fillId="0" borderId="15" xfId="1" applyFont="1" applyBorder="1">
      <alignment vertical="center"/>
    </xf>
    <xf numFmtId="0" fontId="23" fillId="0" borderId="0" xfId="0" applyFont="1">
      <alignment vertical="center"/>
    </xf>
    <xf numFmtId="0" fontId="4" fillId="0"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24" fillId="0" borderId="0" xfId="2" applyFont="1" applyFill="1" applyBorder="1">
      <alignment vertical="center"/>
    </xf>
    <xf numFmtId="0" fontId="10" fillId="0" borderId="0" xfId="2" applyFont="1" applyFill="1" applyBorder="1">
      <alignment vertical="center"/>
    </xf>
    <xf numFmtId="0" fontId="24" fillId="0" borderId="6" xfId="2" applyFont="1" applyFill="1" applyBorder="1" applyAlignment="1">
      <alignment horizontal="left" vertical="center"/>
    </xf>
    <xf numFmtId="0" fontId="24" fillId="0" borderId="7" xfId="2" applyFont="1" applyFill="1" applyBorder="1" applyAlignment="1">
      <alignment horizontal="left" vertical="center"/>
    </xf>
    <xf numFmtId="38" fontId="25" fillId="3" borderId="1" xfId="3" applyFont="1" applyFill="1" applyBorder="1">
      <alignment vertical="center"/>
    </xf>
    <xf numFmtId="38" fontId="9" fillId="0" borderId="18" xfId="1" applyFont="1" applyFill="1" applyBorder="1">
      <alignment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20" fillId="0" borderId="0" xfId="4" applyFont="1" applyFill="1" applyAlignment="1">
      <alignment horizontal="left" vertical="center" wrapText="1"/>
    </xf>
    <xf numFmtId="0" fontId="4" fillId="0" borderId="8" xfId="4" applyFont="1" applyFill="1" applyBorder="1" applyAlignment="1">
      <alignment horizontal="center" vertical="center" wrapText="1"/>
    </xf>
    <xf numFmtId="0" fontId="4" fillId="0" borderId="2" xfId="4" applyFont="1" applyFill="1" applyBorder="1" applyAlignment="1">
      <alignment horizontal="center" vertical="center" wrapText="1"/>
    </xf>
    <xf numFmtId="38" fontId="13" fillId="3" borderId="6" xfId="1" applyFont="1" applyFill="1" applyBorder="1" applyAlignment="1">
      <alignment vertical="center"/>
    </xf>
    <xf numFmtId="38" fontId="6" fillId="0" borderId="6" xfId="1" applyFont="1" applyFill="1" applyBorder="1" applyAlignment="1">
      <alignment vertical="center"/>
    </xf>
    <xf numFmtId="3" fontId="4" fillId="0" borderId="3" xfId="4" applyNumberFormat="1" applyFont="1" applyFill="1" applyBorder="1" applyAlignment="1">
      <alignment horizontal="left" vertical="center" wrapText="1"/>
    </xf>
    <xf numFmtId="38" fontId="4" fillId="0" borderId="3" xfId="5" applyFont="1" applyFill="1" applyBorder="1" applyAlignment="1">
      <alignment vertical="center" wrapText="1" shrinkToFit="1"/>
    </xf>
    <xf numFmtId="0" fontId="22" fillId="0" borderId="8" xfId="4" applyFont="1" applyFill="1" applyBorder="1" applyAlignment="1">
      <alignment horizontal="center" vertical="center" wrapText="1"/>
    </xf>
    <xf numFmtId="0" fontId="4" fillId="0" borderId="7" xfId="4" applyFont="1" applyFill="1" applyBorder="1" applyAlignment="1">
      <alignment horizontal="left" vertical="center" wrapText="1" shrinkToFit="1"/>
    </xf>
    <xf numFmtId="176" fontId="5" fillId="0" borderId="2" xfId="4" applyNumberFormat="1" applyFont="1" applyFill="1" applyBorder="1" applyAlignment="1">
      <alignment horizontal="right" vertical="center" wrapText="1" shrinkToFit="1"/>
    </xf>
    <xf numFmtId="0" fontId="4" fillId="0" borderId="6" xfId="4" quotePrefix="1" applyFont="1" applyFill="1" applyBorder="1" applyAlignment="1">
      <alignment horizontal="right" vertical="center" wrapText="1"/>
    </xf>
    <xf numFmtId="0" fontId="6" fillId="0" borderId="1" xfId="0" applyFont="1" applyBorder="1" applyAlignment="1" applyProtection="1">
      <alignment horizontal="center" vertical="center" wrapText="1"/>
      <protection locked="0"/>
    </xf>
    <xf numFmtId="0" fontId="13" fillId="3" borderId="1" xfId="2" applyFont="1" applyFill="1" applyBorder="1" applyAlignment="1">
      <alignment horizontal="center" vertical="center"/>
    </xf>
    <xf numFmtId="176" fontId="4" fillId="0" borderId="1" xfId="4" applyNumberFormat="1" applyFont="1" applyFill="1" applyBorder="1" applyAlignment="1">
      <alignment horizontal="left" vertical="center" wrapText="1" shrinkToFit="1"/>
    </xf>
    <xf numFmtId="0" fontId="4" fillId="0" borderId="9" xfId="4" quotePrefix="1" applyFont="1" applyFill="1" applyBorder="1" applyAlignment="1">
      <alignment horizontal="right" vertical="center"/>
    </xf>
    <xf numFmtId="0" fontId="4" fillId="0" borderId="13" xfId="4" applyFont="1" applyFill="1" applyBorder="1" applyAlignment="1">
      <alignment vertical="center" wrapText="1" shrinkToFit="1"/>
    </xf>
    <xf numFmtId="0" fontId="4" fillId="3" borderId="2" xfId="4" applyFont="1" applyFill="1" applyBorder="1" applyAlignment="1">
      <alignment vertical="center" wrapText="1"/>
    </xf>
    <xf numFmtId="38" fontId="5" fillId="0" borderId="2" xfId="5" applyFont="1" applyFill="1" applyBorder="1" applyAlignment="1">
      <alignment vertical="center" wrapText="1" shrinkToFit="1"/>
    </xf>
    <xf numFmtId="3" fontId="4" fillId="0" borderId="2" xfId="4" applyNumberFormat="1" applyFont="1" applyFill="1" applyBorder="1" applyAlignment="1">
      <alignment vertical="center" wrapText="1"/>
    </xf>
    <xf numFmtId="0" fontId="4" fillId="3" borderId="1" xfId="4" applyFont="1" applyFill="1" applyBorder="1" applyAlignment="1">
      <alignment vertical="center" wrapText="1"/>
    </xf>
    <xf numFmtId="3" fontId="4" fillId="0" borderId="1" xfId="4" applyNumberFormat="1" applyFont="1" applyFill="1" applyBorder="1" applyAlignment="1">
      <alignment vertical="center" wrapText="1"/>
    </xf>
    <xf numFmtId="3" fontId="5" fillId="0" borderId="13" xfId="0" applyNumberFormat="1" applyFont="1" applyFill="1" applyBorder="1" applyAlignment="1">
      <alignment vertical="center" wrapText="1"/>
    </xf>
    <xf numFmtId="3" fontId="5" fillId="3" borderId="2" xfId="0" applyNumberFormat="1" applyFont="1" applyFill="1" applyBorder="1" applyAlignment="1">
      <alignment vertical="center" wrapText="1"/>
    </xf>
    <xf numFmtId="3" fontId="5" fillId="0" borderId="2" xfId="0" applyNumberFormat="1" applyFont="1" applyFill="1" applyBorder="1" applyAlignment="1">
      <alignment vertical="center" wrapText="1"/>
    </xf>
    <xf numFmtId="3" fontId="5" fillId="3" borderId="13" xfId="0" applyNumberFormat="1" applyFont="1" applyFill="1" applyBorder="1" applyAlignment="1">
      <alignment vertical="center" wrapText="1"/>
    </xf>
    <xf numFmtId="38" fontId="4" fillId="0" borderId="13" xfId="0" applyNumberFormat="1" applyFont="1" applyFill="1" applyBorder="1" applyAlignment="1">
      <alignment vertical="center" wrapText="1"/>
    </xf>
    <xf numFmtId="3" fontId="5" fillId="0" borderId="7" xfId="0" applyNumberFormat="1" applyFont="1" applyFill="1" applyBorder="1" applyAlignment="1">
      <alignment vertical="center" wrapText="1"/>
    </xf>
    <xf numFmtId="3" fontId="5" fillId="3"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5" fillId="3" borderId="7" xfId="0" applyNumberFormat="1" applyFont="1" applyFill="1" applyBorder="1" applyAlignment="1">
      <alignment vertical="center" wrapText="1"/>
    </xf>
    <xf numFmtId="38" fontId="4" fillId="0" borderId="7" xfId="0" applyNumberFormat="1" applyFont="1" applyFill="1" applyBorder="1" applyAlignment="1">
      <alignment vertical="center" wrapText="1"/>
    </xf>
    <xf numFmtId="3" fontId="5" fillId="3" borderId="3" xfId="0" applyNumberFormat="1" applyFont="1" applyFill="1" applyBorder="1" applyAlignment="1">
      <alignment vertical="center"/>
    </xf>
    <xf numFmtId="38" fontId="6" fillId="0" borderId="2" xfId="1" applyFont="1" applyBorder="1" applyAlignment="1" applyProtection="1">
      <alignment vertical="center"/>
      <protection locked="0"/>
    </xf>
    <xf numFmtId="38" fontId="6" fillId="0" borderId="26" xfId="0" applyNumberFormat="1" applyFont="1" applyBorder="1" applyProtection="1">
      <alignment vertical="center"/>
      <protection locked="0"/>
    </xf>
    <xf numFmtId="38" fontId="6" fillId="0" borderId="26" xfId="0" applyNumberFormat="1" applyFont="1" applyFill="1" applyBorder="1" applyProtection="1">
      <alignment vertical="center"/>
      <protection locked="0"/>
    </xf>
    <xf numFmtId="0" fontId="9" fillId="0" borderId="1" xfId="0" applyFont="1" applyBorder="1" applyAlignment="1" applyProtection="1">
      <alignment vertical="center" wrapText="1"/>
      <protection locked="0"/>
    </xf>
    <xf numFmtId="0" fontId="13" fillId="2" borderId="2" xfId="2"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38" fontId="6" fillId="0" borderId="15" xfId="3" applyFont="1" applyFill="1" applyBorder="1">
      <alignment vertical="center"/>
    </xf>
    <xf numFmtId="38" fontId="6" fillId="3" borderId="1" xfId="1" applyFont="1" applyFill="1" applyBorder="1">
      <alignment vertical="center"/>
    </xf>
    <xf numFmtId="0" fontId="6" fillId="0" borderId="18" xfId="0" applyFont="1" applyFill="1" applyBorder="1">
      <alignment vertical="center"/>
    </xf>
    <xf numFmtId="0" fontId="6" fillId="0" borderId="0" xfId="0" applyFont="1">
      <alignment vertical="center"/>
    </xf>
    <xf numFmtId="0" fontId="13" fillId="0" borderId="7" xfId="2" applyFont="1" applyFill="1" applyBorder="1" applyAlignment="1">
      <alignment vertical="center"/>
    </xf>
    <xf numFmtId="38" fontId="13" fillId="3" borderId="1" xfId="1" applyFont="1" applyFill="1" applyBorder="1" applyAlignment="1">
      <alignment horizontal="right" vertical="center"/>
    </xf>
    <xf numFmtId="0" fontId="13" fillId="0" borderId="1" xfId="2" applyFont="1" applyFill="1" applyBorder="1" applyAlignment="1">
      <alignment horizontal="center" vertical="center"/>
    </xf>
    <xf numFmtId="0" fontId="13" fillId="0" borderId="1" xfId="2" applyFont="1" applyFill="1" applyBorder="1" applyAlignment="1">
      <alignment horizontal="center" vertical="center" wrapText="1"/>
    </xf>
    <xf numFmtId="0" fontId="13" fillId="0" borderId="7" xfId="2" applyFont="1" applyFill="1" applyBorder="1" applyAlignment="1">
      <alignment horizontal="center" vertical="center"/>
    </xf>
    <xf numFmtId="0" fontId="6" fillId="0" borderId="0" xfId="0" applyFont="1" applyFill="1" applyBorder="1">
      <alignmen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xf>
    <xf numFmtId="38" fontId="9" fillId="0" borderId="1" xfId="1" applyFont="1" applyFill="1" applyBorder="1" applyProtection="1">
      <alignment vertical="center"/>
    </xf>
    <xf numFmtId="38" fontId="5" fillId="0" borderId="32" xfId="5" applyFont="1" applyFill="1" applyBorder="1" applyAlignment="1">
      <alignment vertical="center" wrapText="1" shrinkToFit="1"/>
    </xf>
    <xf numFmtId="0" fontId="13" fillId="2" borderId="2" xfId="2" applyFont="1" applyFill="1" applyBorder="1" applyAlignment="1">
      <alignment horizontal="center" vertical="center"/>
    </xf>
    <xf numFmtId="0" fontId="9" fillId="0" borderId="12" xfId="2"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27" fillId="0" borderId="0" xfId="4" applyFont="1" applyFill="1" applyAlignment="1">
      <alignment horizontal="right"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vertical="center" wrapText="1"/>
    </xf>
    <xf numFmtId="0" fontId="13" fillId="0" borderId="0" xfId="0" applyFont="1" applyFill="1" applyBorder="1" applyAlignment="1">
      <alignment vertical="center" wrapText="1"/>
    </xf>
    <xf numFmtId="0" fontId="9" fillId="0" borderId="1" xfId="4" applyFont="1" applyFill="1" applyBorder="1" applyAlignment="1">
      <alignment vertical="center" wrapText="1"/>
    </xf>
    <xf numFmtId="0" fontId="6" fillId="0" borderId="1" xfId="0" applyFont="1" applyBorder="1" applyAlignment="1">
      <alignment vertical="center" wrapText="1"/>
    </xf>
    <xf numFmtId="0" fontId="23" fillId="0" borderId="1" xfId="0" quotePrefix="1" applyFont="1" applyBorder="1" applyAlignment="1">
      <alignment horizontal="right" vertical="center" wrapText="1"/>
    </xf>
    <xf numFmtId="0" fontId="12" fillId="0" borderId="1" xfId="0" applyFont="1" applyBorder="1" applyAlignment="1">
      <alignment vertical="center" wrapText="1"/>
    </xf>
    <xf numFmtId="0" fontId="26" fillId="0" borderId="1" xfId="0" quotePrefix="1" applyFont="1" applyFill="1" applyBorder="1" applyAlignment="1">
      <alignment horizontal="right" vertical="center" wrapText="1"/>
    </xf>
    <xf numFmtId="0" fontId="9" fillId="0" borderId="0" xfId="0" applyFont="1" applyFill="1">
      <alignment vertical="center"/>
    </xf>
    <xf numFmtId="0" fontId="6" fillId="4"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1" xfId="0" applyFont="1" applyBorder="1" applyAlignment="1" applyProtection="1">
      <alignment horizontal="center" vertical="center" wrapText="1"/>
      <protection locked="0"/>
    </xf>
    <xf numFmtId="0" fontId="30" fillId="0" borderId="7" xfId="4" applyFont="1" applyFill="1" applyBorder="1" applyAlignment="1">
      <alignment vertical="center" wrapText="1" shrinkToFit="1"/>
    </xf>
    <xf numFmtId="0" fontId="31" fillId="0" borderId="6" xfId="4" quotePrefix="1" applyFont="1" applyFill="1" applyBorder="1" applyAlignment="1">
      <alignment horizontal="center" vertical="center" wrapText="1"/>
    </xf>
    <xf numFmtId="0" fontId="4" fillId="0" borderId="10" xfId="4" quotePrefix="1" applyFont="1" applyFill="1" applyBorder="1" applyAlignment="1">
      <alignment horizontal="center" vertical="center"/>
    </xf>
    <xf numFmtId="0" fontId="31" fillId="0" borderId="9" xfId="4" quotePrefix="1" applyFont="1" applyFill="1" applyBorder="1" applyAlignment="1">
      <alignment horizontal="center" vertical="center" wrapText="1"/>
    </xf>
    <xf numFmtId="0" fontId="4" fillId="0" borderId="6" xfId="4" quotePrefix="1" applyFont="1" applyFill="1" applyBorder="1" applyAlignment="1">
      <alignment horizontal="center" vertical="center"/>
    </xf>
    <xf numFmtId="0" fontId="4" fillId="0" borderId="4" xfId="4" quotePrefix="1" applyFont="1" applyFill="1" applyBorder="1" applyAlignment="1">
      <alignment horizontal="center" vertical="center"/>
    </xf>
    <xf numFmtId="0" fontId="32" fillId="0" borderId="1"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0" fontId="6" fillId="0" borderId="0" xfId="0" applyFont="1" applyProtection="1">
      <alignment vertical="center"/>
    </xf>
    <xf numFmtId="0" fontId="13" fillId="0" borderId="0" xfId="2" applyFont="1" applyFill="1" applyBorder="1" applyProtection="1">
      <alignment vertical="center"/>
    </xf>
    <xf numFmtId="0" fontId="6" fillId="0" borderId="0" xfId="0" applyFont="1" applyFill="1" applyBorder="1" applyProtection="1">
      <alignment vertical="center"/>
    </xf>
    <xf numFmtId="0" fontId="13" fillId="0" borderId="0" xfId="0" applyFont="1" applyFill="1" applyBorder="1" applyProtection="1">
      <alignment vertical="center"/>
    </xf>
    <xf numFmtId="0" fontId="6" fillId="4" borderId="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xf>
    <xf numFmtId="0" fontId="6" fillId="3" borderId="1" xfId="0" applyFont="1" applyFill="1" applyBorder="1" applyProtection="1">
      <alignment vertical="center"/>
    </xf>
    <xf numFmtId="0" fontId="0" fillId="0" borderId="0" xfId="0" applyBorder="1" applyProtection="1">
      <alignment vertical="center"/>
    </xf>
    <xf numFmtId="0" fontId="13" fillId="0" borderId="0" xfId="2" applyFont="1" applyFill="1" applyBorder="1" applyAlignment="1" applyProtection="1">
      <alignment horizontal="center" vertical="center"/>
    </xf>
    <xf numFmtId="0" fontId="13" fillId="0" borderId="0" xfId="2" applyFont="1" applyFill="1" applyBorder="1" applyAlignment="1" applyProtection="1">
      <alignment vertical="center"/>
    </xf>
    <xf numFmtId="38" fontId="13" fillId="7" borderId="0" xfId="1" applyFont="1" applyFill="1" applyBorder="1" applyAlignment="1" applyProtection="1">
      <alignment horizontal="right" vertical="center"/>
    </xf>
    <xf numFmtId="38" fontId="9" fillId="0" borderId="0" xfId="1" applyFont="1" applyFill="1" applyBorder="1" applyProtection="1">
      <alignment vertical="center"/>
    </xf>
    <xf numFmtId="38" fontId="12" fillId="0" borderId="1" xfId="1" applyFont="1" applyFill="1" applyBorder="1" applyAlignment="1">
      <alignment horizontal="right" vertical="center"/>
    </xf>
    <xf numFmtId="0" fontId="12" fillId="0" borderId="1" xfId="0" applyFont="1" applyBorder="1" applyAlignment="1">
      <alignment horizontal="right" vertical="center"/>
    </xf>
    <xf numFmtId="0" fontId="4" fillId="0" borderId="1" xfId="4" applyFont="1" applyFill="1" applyBorder="1" applyAlignment="1">
      <alignment vertical="center" wrapText="1" shrinkToFit="1"/>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vertical="center"/>
    </xf>
    <xf numFmtId="41" fontId="6" fillId="0" borderId="1" xfId="1" applyNumberFormat="1" applyFont="1" applyFill="1" applyBorder="1" applyProtection="1">
      <alignment vertical="center"/>
    </xf>
    <xf numFmtId="0" fontId="6" fillId="0" borderId="15" xfId="0" applyFont="1" applyFill="1" applyBorder="1" applyProtection="1">
      <alignment vertical="center"/>
    </xf>
    <xf numFmtId="38" fontId="6" fillId="0" borderId="15" xfId="1" applyFont="1" applyFill="1" applyBorder="1" applyProtection="1">
      <alignment vertical="center"/>
    </xf>
    <xf numFmtId="38" fontId="6" fillId="0" borderId="1" xfId="1" applyFont="1" applyFill="1" applyBorder="1" applyProtection="1">
      <alignment vertical="center"/>
    </xf>
    <xf numFmtId="0" fontId="6" fillId="0" borderId="1" xfId="0" applyFont="1" applyFill="1" applyBorder="1" applyProtection="1">
      <alignment vertical="center"/>
      <protection locked="0"/>
    </xf>
    <xf numFmtId="38" fontId="13" fillId="0" borderId="1" xfId="1" applyFont="1" applyFill="1" applyBorder="1" applyAlignment="1" applyProtection="1">
      <alignment horizontal="right" vertical="center"/>
      <protection locked="0"/>
    </xf>
    <xf numFmtId="38" fontId="13" fillId="3" borderId="1" xfId="1" applyFont="1" applyFill="1" applyBorder="1" applyAlignment="1" applyProtection="1">
      <alignment horizontal="right" vertical="center"/>
      <protection locked="0"/>
    </xf>
    <xf numFmtId="38" fontId="0" fillId="0" borderId="1" xfId="0" applyNumberFormat="1" applyFill="1" applyBorder="1" applyAlignment="1" applyProtection="1">
      <alignment vertical="center"/>
    </xf>
    <xf numFmtId="38" fontId="6" fillId="0" borderId="34" xfId="0" applyNumberFormat="1" applyFont="1" applyFill="1" applyBorder="1" applyProtection="1">
      <alignment vertical="center"/>
    </xf>
    <xf numFmtId="0" fontId="0" fillId="0" borderId="15" xfId="0" applyFill="1" applyBorder="1" applyAlignment="1" applyProtection="1">
      <alignment vertical="center"/>
    </xf>
    <xf numFmtId="38" fontId="6" fillId="0" borderId="33" xfId="0" applyNumberFormat="1" applyFont="1" applyFill="1" applyBorder="1" applyProtection="1">
      <alignment vertical="center"/>
    </xf>
    <xf numFmtId="0" fontId="23" fillId="0" borderId="11" xfId="0" applyFont="1" applyBorder="1" applyAlignment="1">
      <alignment vertical="center" wrapText="1"/>
    </xf>
    <xf numFmtId="0" fontId="23" fillId="0" borderId="0" xfId="0" applyFont="1" applyAlignment="1">
      <alignment vertical="center" wrapText="1"/>
    </xf>
    <xf numFmtId="0" fontId="29" fillId="0" borderId="0" xfId="4" applyFont="1" applyFill="1" applyAlignment="1">
      <alignment horizontal="center" vertical="center" wrapText="1"/>
    </xf>
    <xf numFmtId="0" fontId="13" fillId="0" borderId="0" xfId="0" applyFont="1" applyFill="1" applyBorder="1" applyAlignment="1">
      <alignment vertical="center" wrapText="1"/>
    </xf>
    <xf numFmtId="0" fontId="23" fillId="3" borderId="1" xfId="0" applyFont="1" applyFill="1" applyBorder="1" applyAlignment="1">
      <alignment vertical="center" wrapText="1"/>
    </xf>
    <xf numFmtId="0" fontId="23" fillId="0" borderId="18" xfId="0" applyFont="1" applyBorder="1" applyAlignment="1">
      <alignment vertical="center" wrapText="1"/>
    </xf>
    <xf numFmtId="0" fontId="20" fillId="0" borderId="0" xfId="4" applyFont="1" applyFill="1" applyAlignment="1">
      <alignment horizontal="left" vertical="center" wrapText="1"/>
    </xf>
    <xf numFmtId="0" fontId="4" fillId="3" borderId="0" xfId="4" applyFont="1" applyFill="1" applyBorder="1" applyAlignment="1">
      <alignment horizontal="center" vertical="center"/>
    </xf>
    <xf numFmtId="0" fontId="4" fillId="0" borderId="3"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4" fillId="0" borderId="14" xfId="4"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38" fontId="12" fillId="0" borderId="4" xfId="1" applyFont="1" applyFill="1" applyBorder="1" applyAlignment="1">
      <alignment horizontal="right" vertical="center"/>
    </xf>
    <xf numFmtId="38" fontId="12" fillId="0" borderId="5" xfId="1" applyFont="1" applyFill="1" applyBorder="1" applyAlignment="1">
      <alignment horizontal="right" vertical="center"/>
    </xf>
    <xf numFmtId="38" fontId="12" fillId="0" borderId="10" xfId="1" applyFont="1" applyFill="1" applyBorder="1" applyAlignment="1">
      <alignment horizontal="right" vertical="center"/>
    </xf>
    <xf numFmtId="38" fontId="12" fillId="0" borderId="14" xfId="1" applyFont="1" applyFill="1" applyBorder="1" applyAlignment="1">
      <alignment horizontal="righ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38" fontId="12" fillId="0" borderId="1" xfId="1" applyFont="1" applyFill="1" applyBorder="1" applyAlignment="1">
      <alignment horizontal="right"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xf>
    <xf numFmtId="0" fontId="12" fillId="0" borderId="12" xfId="0" applyFont="1" applyBorder="1" applyAlignment="1">
      <alignment horizontal="left" vertical="center"/>
    </xf>
    <xf numFmtId="0" fontId="12" fillId="0" borderId="7" xfId="0" applyFont="1" applyBorder="1" applyAlignment="1">
      <alignment horizontal="left" vertical="center"/>
    </xf>
    <xf numFmtId="38" fontId="12" fillId="0" borderId="1" xfId="1" applyFont="1" applyFill="1" applyBorder="1" applyAlignment="1">
      <alignment vertical="center"/>
    </xf>
    <xf numFmtId="0" fontId="12" fillId="0" borderId="11" xfId="0" applyFont="1" applyBorder="1" applyAlignment="1">
      <alignment horizontal="right" vertical="center"/>
    </xf>
    <xf numFmtId="0" fontId="12" fillId="0" borderId="1" xfId="0" applyFont="1" applyBorder="1" applyAlignment="1">
      <alignment horizontal="right" vertical="center"/>
    </xf>
    <xf numFmtId="0" fontId="17" fillId="0" borderId="9" xfId="0" applyFont="1" applyBorder="1" applyAlignment="1">
      <alignment horizontal="distributed" vertical="center" wrapText="1"/>
    </xf>
    <xf numFmtId="0" fontId="17" fillId="0" borderId="13" xfId="0" applyFont="1" applyBorder="1" applyAlignment="1">
      <alignment horizontal="distributed" vertical="center" wrapText="1"/>
    </xf>
    <xf numFmtId="38" fontId="12" fillId="0" borderId="9" xfId="1" applyFont="1" applyFill="1" applyBorder="1" applyAlignment="1">
      <alignment horizontal="right" vertical="center"/>
    </xf>
    <xf numFmtId="38" fontId="12" fillId="0" borderId="13" xfId="1" applyFont="1" applyFill="1" applyBorder="1" applyAlignment="1">
      <alignment horizontal="right" vertical="center"/>
    </xf>
    <xf numFmtId="0" fontId="12" fillId="0" borderId="25" xfId="0" applyFont="1" applyBorder="1" applyAlignment="1">
      <alignment horizontal="center" vertical="center"/>
    </xf>
    <xf numFmtId="0" fontId="12" fillId="0" borderId="24" xfId="0" applyFont="1" applyBorder="1" applyAlignment="1">
      <alignment horizontal="center" vertical="center"/>
    </xf>
    <xf numFmtId="0" fontId="12" fillId="0" borderId="23" xfId="0" applyFont="1" applyBorder="1" applyAlignment="1">
      <alignment horizontal="center" vertical="center"/>
    </xf>
    <xf numFmtId="38" fontId="12" fillId="0" borderId="1" xfId="1" applyFont="1" applyFill="1" applyBorder="1" applyAlignment="1">
      <alignment vertical="center" wrapText="1"/>
    </xf>
    <xf numFmtId="0" fontId="12" fillId="0" borderId="6" xfId="0" applyFont="1" applyBorder="1" applyAlignment="1">
      <alignment horizontal="distributed" vertical="center" justifyLastLine="1"/>
    </xf>
    <xf numFmtId="0" fontId="12" fillId="0" borderId="7" xfId="0" applyFont="1" applyBorder="1" applyAlignment="1">
      <alignment horizontal="distributed" vertical="center" justifyLastLine="1"/>
    </xf>
    <xf numFmtId="0" fontId="12" fillId="0" borderId="6"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7" xfId="0" applyFont="1" applyBorder="1" applyAlignment="1">
      <alignment horizontal="center" vertical="center" justifyLastLine="1"/>
    </xf>
    <xf numFmtId="0" fontId="12" fillId="0" borderId="1" xfId="0" applyFont="1" applyBorder="1" applyAlignment="1">
      <alignment horizontal="distributed" vertical="center" justifyLastLine="1"/>
    </xf>
    <xf numFmtId="0" fontId="28" fillId="0" borderId="0" xfId="0" applyFont="1" applyAlignment="1">
      <alignment horizontal="center" vertical="center" wrapText="1"/>
    </xf>
    <xf numFmtId="0" fontId="12" fillId="3" borderId="6" xfId="0" applyFont="1" applyFill="1" applyBorder="1" applyAlignment="1">
      <alignment horizontal="left" vertical="center" wrapText="1" indent="1"/>
    </xf>
    <xf numFmtId="0" fontId="12" fillId="3" borderId="12" xfId="0" applyFont="1" applyFill="1" applyBorder="1" applyAlignment="1">
      <alignment horizontal="left" vertical="center" wrapText="1" indent="1"/>
    </xf>
    <xf numFmtId="0" fontId="12" fillId="3" borderId="7"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13" fillId="3" borderId="0" xfId="0" applyFont="1" applyFill="1" applyAlignment="1">
      <alignment horizontal="left" vertical="top" wrapText="1"/>
    </xf>
    <xf numFmtId="0" fontId="17" fillId="0" borderId="1" xfId="0" applyFont="1" applyBorder="1" applyAlignment="1">
      <alignment horizontal="left" vertical="center" wrapText="1" indent="1"/>
    </xf>
    <xf numFmtId="0" fontId="34" fillId="0" borderId="1" xfId="0" applyFont="1" applyBorder="1" applyAlignment="1">
      <alignment horizontal="left" vertical="center" wrapText="1" indent="1"/>
    </xf>
    <xf numFmtId="0" fontId="13" fillId="2" borderId="1"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1" xfId="2"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4" xfId="0" applyFont="1" applyFill="1" applyBorder="1" applyAlignment="1">
      <alignment horizontal="center" vertical="center"/>
    </xf>
    <xf numFmtId="38" fontId="6" fillId="0" borderId="16" xfId="1" applyFont="1" applyFill="1" applyBorder="1" applyAlignment="1">
      <alignment horizontal="center" vertical="center"/>
    </xf>
    <xf numFmtId="38" fontId="6" fillId="0" borderId="17" xfId="1" applyFont="1" applyFill="1" applyBorder="1" applyAlignment="1">
      <alignment horizontal="center" vertical="center"/>
    </xf>
    <xf numFmtId="38" fontId="6" fillId="0" borderId="22" xfId="1" applyFont="1" applyFill="1" applyBorder="1" applyAlignment="1">
      <alignment horizontal="center" vertical="center"/>
    </xf>
    <xf numFmtId="0" fontId="13" fillId="2" borderId="12" xfId="2" applyFont="1" applyFill="1" applyBorder="1" applyAlignment="1">
      <alignment horizontal="center" vertical="center"/>
    </xf>
    <xf numFmtId="0" fontId="13" fillId="2" borderId="6"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6" fillId="3" borderId="6" xfId="0" applyFont="1" applyFill="1" applyBorder="1" applyAlignment="1">
      <alignment vertical="center"/>
    </xf>
    <xf numFmtId="0" fontId="6" fillId="3" borderId="12" xfId="0" applyFont="1" applyFill="1" applyBorder="1" applyAlignment="1">
      <alignment vertical="center"/>
    </xf>
    <xf numFmtId="0" fontId="6" fillId="3" borderId="7" xfId="0" applyFont="1" applyFill="1" applyBorder="1" applyAlignment="1">
      <alignment vertical="center"/>
    </xf>
    <xf numFmtId="0" fontId="6" fillId="4" borderId="18" xfId="0" applyFont="1" applyFill="1" applyBorder="1" applyAlignment="1">
      <alignment horizontal="center" vertical="center"/>
    </xf>
    <xf numFmtId="0" fontId="6" fillId="4" borderId="11" xfId="0" applyFont="1" applyFill="1" applyBorder="1" applyAlignment="1">
      <alignment horizontal="center" vertical="center"/>
    </xf>
    <xf numFmtId="0" fontId="13" fillId="2" borderId="2" xfId="2" applyFont="1" applyFill="1" applyBorder="1" applyAlignment="1">
      <alignment horizontal="center" vertical="center"/>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0" borderId="6" xfId="2" applyFont="1" applyFill="1" applyBorder="1" applyAlignment="1">
      <alignment horizontal="center" vertical="center"/>
    </xf>
    <xf numFmtId="0" fontId="13" fillId="0" borderId="12" xfId="2" applyFont="1" applyFill="1" applyBorder="1" applyAlignment="1">
      <alignment horizontal="center" vertical="center"/>
    </xf>
    <xf numFmtId="0" fontId="13" fillId="0" borderId="9" xfId="2" applyFont="1" applyFill="1" applyBorder="1" applyAlignment="1">
      <alignment horizontal="center" vertical="center"/>
    </xf>
    <xf numFmtId="0" fontId="13" fillId="0" borderId="1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4"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12" xfId="2"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Border="1" applyAlignment="1">
      <alignment horizontal="center"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shrinkToFit="1"/>
    </xf>
    <xf numFmtId="0" fontId="13" fillId="4" borderId="6" xfId="0" applyFont="1" applyFill="1" applyBorder="1" applyAlignment="1">
      <alignment horizontal="center" vertical="center" shrinkToFit="1"/>
    </xf>
    <xf numFmtId="0" fontId="13" fillId="4" borderId="7" xfId="0" applyFont="1" applyFill="1" applyBorder="1" applyAlignment="1">
      <alignment horizontal="center" vertical="center" shrinkToFit="1"/>
    </xf>
    <xf numFmtId="0" fontId="6" fillId="0" borderId="6" xfId="0" applyFont="1" applyBorder="1" applyAlignment="1">
      <alignment horizontal="center" vertical="center"/>
    </xf>
    <xf numFmtId="0" fontId="6" fillId="0" borderId="30" xfId="0"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 vertical="center" wrapText="1"/>
    </xf>
    <xf numFmtId="38" fontId="6" fillId="3" borderId="2" xfId="1" applyFont="1" applyFill="1" applyBorder="1" applyAlignment="1">
      <alignment horizontal="center" vertical="center"/>
    </xf>
    <xf numFmtId="38" fontId="6" fillId="3" borderId="8" xfId="1" applyFont="1" applyFill="1" applyBorder="1" applyAlignment="1">
      <alignment horizontal="center" vertical="center"/>
    </xf>
    <xf numFmtId="38" fontId="6" fillId="3" borderId="3" xfId="1" applyFont="1" applyFill="1" applyBorder="1" applyAlignment="1">
      <alignment horizontal="center" vertical="center"/>
    </xf>
    <xf numFmtId="38" fontId="6" fillId="0" borderId="2" xfId="1" applyFont="1" applyBorder="1" applyAlignment="1">
      <alignment horizontal="right" vertical="center"/>
    </xf>
    <xf numFmtId="38" fontId="6" fillId="0" borderId="8" xfId="1" applyFont="1" applyBorder="1" applyAlignment="1">
      <alignment horizontal="right" vertical="center"/>
    </xf>
    <xf numFmtId="38" fontId="6" fillId="0" borderId="3" xfId="1" applyFont="1" applyBorder="1" applyAlignment="1">
      <alignment horizontal="right" vertical="center"/>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38" fontId="6" fillId="0" borderId="15" xfId="1" applyFont="1" applyFill="1" applyBorder="1" applyAlignment="1" applyProtection="1">
      <alignment horizontal="center" vertical="center"/>
      <protection locked="0"/>
    </xf>
    <xf numFmtId="38" fontId="6" fillId="0" borderId="1" xfId="1" applyFont="1" applyFill="1" applyBorder="1" applyAlignment="1" applyProtection="1">
      <alignment horizontal="right" vertical="center"/>
      <protection locked="0"/>
    </xf>
    <xf numFmtId="0" fontId="9" fillId="0" borderId="6" xfId="2" applyFont="1" applyFill="1" applyBorder="1" applyAlignment="1">
      <alignment horizontal="center" vertical="center" wrapText="1" shrinkToFit="1"/>
    </xf>
    <xf numFmtId="0" fontId="9" fillId="0" borderId="30" xfId="2" applyFont="1" applyFill="1" applyBorder="1" applyAlignment="1">
      <alignment horizontal="center" vertical="center" wrapText="1" shrinkToFi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4" borderId="12" xfId="0" applyFont="1" applyFill="1" applyBorder="1" applyAlignment="1">
      <alignment horizontal="center" vertical="center"/>
    </xf>
    <xf numFmtId="0" fontId="6" fillId="4" borderId="7"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1" xfId="0" applyFont="1" applyBorder="1" applyAlignment="1">
      <alignment horizontal="center" vertical="center"/>
    </xf>
    <xf numFmtId="0" fontId="13" fillId="3" borderId="1" xfId="2" applyFont="1" applyFill="1" applyBorder="1" applyAlignment="1">
      <alignment horizontal="center" vertical="center"/>
    </xf>
    <xf numFmtId="0" fontId="6" fillId="0" borderId="1" xfId="0" applyFont="1" applyFill="1" applyBorder="1" applyAlignment="1">
      <alignment horizontal="center" vertical="center"/>
    </xf>
    <xf numFmtId="0" fontId="13" fillId="2" borderId="9"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10" xfId="2" applyFont="1" applyFill="1" applyBorder="1" applyAlignment="1">
      <alignment horizontal="center" vertical="center"/>
    </xf>
    <xf numFmtId="0" fontId="13" fillId="2" borderId="14" xfId="2" applyFont="1" applyFill="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13" fillId="0" borderId="16" xfId="2" applyFont="1" applyFill="1" applyBorder="1" applyAlignment="1">
      <alignment horizontal="center" vertical="center"/>
    </xf>
    <xf numFmtId="0" fontId="13" fillId="0" borderId="17" xfId="2" applyFont="1" applyFill="1" applyBorder="1" applyAlignment="1">
      <alignment horizontal="center" vertical="center"/>
    </xf>
    <xf numFmtId="0" fontId="13" fillId="0" borderId="22" xfId="2" applyFont="1" applyFill="1" applyBorder="1" applyAlignment="1">
      <alignment horizontal="center"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24" fillId="2" borderId="9" xfId="2" applyFont="1" applyFill="1" applyBorder="1" applyAlignment="1">
      <alignment horizontal="center" vertical="center"/>
    </xf>
    <xf numFmtId="0" fontId="24" fillId="2" borderId="13" xfId="2" applyFont="1" applyFill="1" applyBorder="1" applyAlignment="1">
      <alignment horizontal="center" vertical="center"/>
    </xf>
    <xf numFmtId="0" fontId="24" fillId="2" borderId="10" xfId="2" applyFont="1" applyFill="1" applyBorder="1" applyAlignment="1">
      <alignment horizontal="center" vertical="center"/>
    </xf>
    <xf numFmtId="0" fontId="24" fillId="2" borderId="14" xfId="2" applyFont="1" applyFill="1" applyBorder="1" applyAlignment="1">
      <alignment horizontal="center" vertical="center"/>
    </xf>
    <xf numFmtId="0" fontId="24" fillId="0" borderId="6" xfId="2" applyFont="1" applyFill="1" applyBorder="1" applyAlignment="1">
      <alignment horizontal="left" vertical="center"/>
    </xf>
    <xf numFmtId="0" fontId="24" fillId="0" borderId="7" xfId="2" applyFont="1" applyFill="1" applyBorder="1" applyAlignment="1">
      <alignment horizontal="left" vertical="center"/>
    </xf>
    <xf numFmtId="0" fontId="24" fillId="2" borderId="2" xfId="2" applyFont="1" applyFill="1" applyBorder="1" applyAlignment="1">
      <alignment horizontal="center" vertical="center" wrapText="1"/>
    </xf>
    <xf numFmtId="0" fontId="24" fillId="2" borderId="3" xfId="2" applyFont="1" applyFill="1" applyBorder="1" applyAlignment="1">
      <alignment horizontal="center" vertical="center" wrapText="1"/>
    </xf>
    <xf numFmtId="38" fontId="6" fillId="0" borderId="15" xfId="1" applyFont="1" applyFill="1" applyBorder="1" applyAlignment="1" applyProtection="1">
      <alignment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0" borderId="15" xfId="0" applyFont="1" applyFill="1" applyBorder="1" applyAlignment="1" applyProtection="1">
      <alignment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38" fontId="6" fillId="0" borderId="1" xfId="1" applyFont="1" applyBorder="1" applyAlignment="1" applyProtection="1">
      <alignment vertical="center"/>
      <protection locked="0"/>
    </xf>
    <xf numFmtId="0" fontId="0" fillId="0" borderId="7" xfId="0" applyBorder="1" applyAlignment="1">
      <alignment vertical="center"/>
    </xf>
    <xf numFmtId="0" fontId="6" fillId="0" borderId="1" xfId="0" applyFont="1" applyFill="1" applyBorder="1" applyAlignment="1" applyProtection="1">
      <alignment horizontal="center" vertical="center"/>
    </xf>
    <xf numFmtId="41" fontId="6" fillId="0" borderId="16" xfId="1" applyNumberFormat="1" applyFont="1" applyFill="1" applyBorder="1" applyAlignment="1" applyProtection="1">
      <alignment horizontal="center" vertical="center"/>
    </xf>
    <xf numFmtId="41" fontId="6" fillId="0" borderId="17" xfId="1" applyNumberFormat="1" applyFont="1" applyFill="1" applyBorder="1" applyAlignment="1" applyProtection="1">
      <alignment horizontal="center" vertical="center"/>
    </xf>
    <xf numFmtId="41" fontId="6" fillId="0" borderId="22" xfId="1" applyNumberFormat="1" applyFont="1" applyFill="1" applyBorder="1" applyAlignment="1" applyProtection="1">
      <alignment horizontal="center" vertical="center"/>
    </xf>
    <xf numFmtId="38" fontId="6" fillId="0" borderId="6" xfId="1" applyFont="1" applyFill="1" applyBorder="1" applyAlignment="1" applyProtection="1">
      <alignment horizontal="center" vertical="center"/>
    </xf>
    <xf numFmtId="38" fontId="6" fillId="0" borderId="12" xfId="1" applyFont="1" applyFill="1" applyBorder="1" applyAlignment="1" applyProtection="1">
      <alignment horizontal="center" vertical="center"/>
    </xf>
    <xf numFmtId="38" fontId="9" fillId="0" borderId="6" xfId="1" applyFont="1" applyFill="1" applyBorder="1" applyAlignment="1" applyProtection="1">
      <alignment horizontal="center" vertical="center"/>
    </xf>
    <xf numFmtId="38" fontId="9" fillId="0" borderId="12" xfId="1"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0" fillId="0" borderId="7" xfId="0"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0" fillId="0" borderId="13" xfId="0"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0" fillId="0" borderId="14" xfId="0" applyBorder="1" applyAlignment="1" applyProtection="1">
      <alignment horizontal="center" vertical="center"/>
    </xf>
    <xf numFmtId="0" fontId="6" fillId="2" borderId="1" xfId="0" applyFont="1" applyFill="1" applyBorder="1" applyAlignment="1" applyProtection="1">
      <alignment horizontal="center" vertical="center"/>
    </xf>
    <xf numFmtId="0" fontId="13" fillId="2" borderId="1" xfId="2" applyFont="1" applyFill="1" applyBorder="1" applyAlignment="1" applyProtection="1">
      <alignment horizontal="center" vertical="center" wrapText="1"/>
    </xf>
    <xf numFmtId="0" fontId="13" fillId="2" borderId="1" xfId="2" applyFont="1" applyFill="1" applyBorder="1" applyAlignment="1" applyProtection="1">
      <alignment horizontal="center" vertical="center"/>
    </xf>
    <xf numFmtId="0" fontId="6" fillId="0" borderId="12"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6" fillId="0" borderId="12" xfId="0" applyFont="1"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cellXfs>
  <cellStyles count="6">
    <cellStyle name="桁区切り" xfId="1" builtinId="6"/>
    <cellStyle name="桁区切り 2" xfId="3"/>
    <cellStyle name="桁区切り 3" xfId="5"/>
    <cellStyle name="標準" xfId="0" builtinId="0"/>
    <cellStyle name="標準 2" xfId="2"/>
    <cellStyle name="標準 3" xfId="4"/>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082317"/>
          <a:ext cx="6192078" cy="21571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447261</xdr:colOff>
      <xdr:row>11</xdr:row>
      <xdr:rowOff>87657</xdr:rowOff>
    </xdr:from>
    <xdr:to>
      <xdr:col>8</xdr:col>
      <xdr:colOff>314739</xdr:colOff>
      <xdr:row>20</xdr:row>
      <xdr:rowOff>80680</xdr:rowOff>
    </xdr:to>
    <xdr:sp macro="" textlink="">
      <xdr:nvSpPr>
        <xdr:cNvPr id="2" name="大かっこ 1">
          <a:extLst>
            <a:ext uri="{FF2B5EF4-FFF2-40B4-BE49-F238E27FC236}">
              <a16:creationId xmlns:a16="http://schemas.microsoft.com/office/drawing/2014/main" id="{B977EF04-0DD3-4E17-8379-3051544EA34D}"/>
            </a:ext>
          </a:extLst>
        </xdr:cNvPr>
        <xdr:cNvSpPr/>
      </xdr:nvSpPr>
      <xdr:spPr>
        <a:xfrm>
          <a:off x="447261" y="3186457"/>
          <a:ext cx="6179378" cy="21774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31"/>
  <sheetViews>
    <sheetView tabSelected="1" view="pageBreakPreview" topLeftCell="A3" zoomScaleNormal="100" zoomScaleSheetLayoutView="100" workbookViewId="0">
      <selection activeCell="A15" sqref="A15"/>
    </sheetView>
  </sheetViews>
  <sheetFormatPr defaultColWidth="8.6640625" defaultRowHeight="26.4" customHeight="1" x14ac:dyDescent="0.2"/>
  <cols>
    <col min="1" max="1" width="13.6640625" style="242" customWidth="1"/>
    <col min="2" max="2" width="75.5" style="242" customWidth="1"/>
    <col min="3" max="16384" width="8.6640625" style="242"/>
  </cols>
  <sheetData>
    <row r="1" spans="1:2" ht="26.4" customHeight="1" x14ac:dyDescent="0.2">
      <c r="A1" s="315"/>
      <c r="B1" s="316" t="s">
        <v>240</v>
      </c>
    </row>
    <row r="2" spans="1:2" ht="26.4" customHeight="1" x14ac:dyDescent="0.2">
      <c r="A2" s="368" t="s">
        <v>241</v>
      </c>
      <c r="B2" s="368"/>
    </row>
    <row r="3" spans="1:2" ht="15" customHeight="1" x14ac:dyDescent="0.2">
      <c r="A3" s="317"/>
      <c r="B3" s="317"/>
    </row>
    <row r="4" spans="1:2" ht="30.65" customHeight="1" x14ac:dyDescent="0.2">
      <c r="A4" s="369" t="s">
        <v>217</v>
      </c>
      <c r="B4" s="369"/>
    </row>
    <row r="5" spans="1:2" ht="26.4" customHeight="1" x14ac:dyDescent="0.2">
      <c r="A5" s="370" t="s">
        <v>218</v>
      </c>
      <c r="B5" s="370"/>
    </row>
    <row r="6" spans="1:2" ht="26.4" customHeight="1" x14ac:dyDescent="0.2">
      <c r="A6" s="371" t="s">
        <v>219</v>
      </c>
      <c r="B6" s="371"/>
    </row>
    <row r="7" spans="1:2" ht="22.25" customHeight="1" x14ac:dyDescent="0.2">
      <c r="A7" s="367" t="s">
        <v>220</v>
      </c>
      <c r="B7" s="367"/>
    </row>
    <row r="8" spans="1:2" ht="22.25" customHeight="1" x14ac:dyDescent="0.2">
      <c r="A8" s="367" t="s">
        <v>221</v>
      </c>
      <c r="B8" s="367"/>
    </row>
    <row r="9" spans="1:2" ht="17" customHeight="1" x14ac:dyDescent="0.2">
      <c r="A9" s="318"/>
      <c r="B9" s="318"/>
    </row>
    <row r="10" spans="1:2" ht="26.4" customHeight="1" x14ac:dyDescent="0.2">
      <c r="A10" s="366" t="s">
        <v>222</v>
      </c>
      <c r="B10" s="366"/>
    </row>
    <row r="11" spans="1:2" ht="26.4" customHeight="1" x14ac:dyDescent="0.2">
      <c r="A11" s="117" t="s">
        <v>223</v>
      </c>
      <c r="B11" s="319" t="s">
        <v>242</v>
      </c>
    </row>
    <row r="12" spans="1:2" ht="26.4" customHeight="1" x14ac:dyDescent="0.2">
      <c r="A12" s="117" t="s">
        <v>224</v>
      </c>
      <c r="B12" s="320" t="s">
        <v>243</v>
      </c>
    </row>
    <row r="13" spans="1:2" ht="26.4" customHeight="1" x14ac:dyDescent="0.2">
      <c r="A13" s="117" t="s">
        <v>309</v>
      </c>
      <c r="B13" s="320" t="s">
        <v>244</v>
      </c>
    </row>
    <row r="14" spans="1:2" ht="26.4" customHeight="1" x14ac:dyDescent="0.2">
      <c r="A14" s="117" t="s">
        <v>310</v>
      </c>
      <c r="B14" s="320" t="s">
        <v>225</v>
      </c>
    </row>
    <row r="15" spans="1:2" ht="15.65" customHeight="1" x14ac:dyDescent="0.2"/>
    <row r="16" spans="1:2" ht="26.4" customHeight="1" x14ac:dyDescent="0.2">
      <c r="A16" s="367" t="s">
        <v>226</v>
      </c>
      <c r="B16" s="367"/>
    </row>
    <row r="17" spans="1:2" ht="26.4" customHeight="1" x14ac:dyDescent="0.2">
      <c r="A17" s="321" t="s">
        <v>227</v>
      </c>
      <c r="B17" s="352" t="s">
        <v>178</v>
      </c>
    </row>
    <row r="18" spans="1:2" ht="26.4" customHeight="1" x14ac:dyDescent="0.2">
      <c r="A18" s="321" t="s">
        <v>228</v>
      </c>
      <c r="B18" s="264" t="s">
        <v>179</v>
      </c>
    </row>
    <row r="19" spans="1:2" ht="26.4" customHeight="1" x14ac:dyDescent="0.2">
      <c r="A19" s="321" t="s">
        <v>229</v>
      </c>
      <c r="B19" s="81" t="s">
        <v>180</v>
      </c>
    </row>
    <row r="20" spans="1:2" ht="26.4" customHeight="1" x14ac:dyDescent="0.2">
      <c r="A20" s="321" t="s">
        <v>230</v>
      </c>
      <c r="B20" s="81" t="s">
        <v>256</v>
      </c>
    </row>
    <row r="21" spans="1:2" ht="26.4" customHeight="1" x14ac:dyDescent="0.2">
      <c r="A21" s="321" t="s">
        <v>231</v>
      </c>
      <c r="B21" s="81" t="s">
        <v>249</v>
      </c>
    </row>
    <row r="22" spans="1:2" ht="26.4" customHeight="1" x14ac:dyDescent="0.2">
      <c r="A22" s="321" t="s">
        <v>232</v>
      </c>
      <c r="B22" s="81" t="s">
        <v>250</v>
      </c>
    </row>
    <row r="23" spans="1:2" ht="26.4" customHeight="1" x14ac:dyDescent="0.2">
      <c r="A23" s="321" t="s">
        <v>233</v>
      </c>
      <c r="B23" s="81" t="s">
        <v>251</v>
      </c>
    </row>
    <row r="24" spans="1:2" ht="26.4" customHeight="1" x14ac:dyDescent="0.2">
      <c r="A24" s="321" t="s">
        <v>234</v>
      </c>
      <c r="B24" s="81" t="s">
        <v>181</v>
      </c>
    </row>
    <row r="25" spans="1:2" ht="26.4" customHeight="1" x14ac:dyDescent="0.2">
      <c r="A25" s="321" t="s">
        <v>235</v>
      </c>
      <c r="B25" s="81" t="s">
        <v>252</v>
      </c>
    </row>
    <row r="26" spans="1:2" ht="26.4" customHeight="1" x14ac:dyDescent="0.2">
      <c r="A26" s="321" t="s">
        <v>189</v>
      </c>
      <c r="B26" s="81" t="s">
        <v>182</v>
      </c>
    </row>
    <row r="27" spans="1:2" ht="26.4" customHeight="1" x14ac:dyDescent="0.2">
      <c r="A27" s="321" t="s">
        <v>236</v>
      </c>
      <c r="B27" s="81" t="s">
        <v>253</v>
      </c>
    </row>
    <row r="28" spans="1:2" ht="26.4" customHeight="1" x14ac:dyDescent="0.2">
      <c r="A28" s="321" t="s">
        <v>237</v>
      </c>
      <c r="B28" s="271" t="s">
        <v>254</v>
      </c>
    </row>
    <row r="29" spans="1:2" ht="26.4" customHeight="1" x14ac:dyDescent="0.2">
      <c r="A29" s="321" t="s">
        <v>238</v>
      </c>
      <c r="B29" s="81" t="s">
        <v>183</v>
      </c>
    </row>
    <row r="30" spans="1:2" ht="26.4" customHeight="1" x14ac:dyDescent="0.2">
      <c r="A30" s="321" t="s">
        <v>185</v>
      </c>
      <c r="B30" s="81" t="s">
        <v>184</v>
      </c>
    </row>
    <row r="31" spans="1:2" s="324" customFormat="1" ht="26.4" customHeight="1" x14ac:dyDescent="0.2">
      <c r="A31" s="323" t="s">
        <v>239</v>
      </c>
      <c r="B31" s="330" t="s">
        <v>255</v>
      </c>
    </row>
  </sheetData>
  <mergeCells count="8">
    <mergeCell ref="A10:B10"/>
    <mergeCell ref="A16:B16"/>
    <mergeCell ref="A2:B2"/>
    <mergeCell ref="A4:B4"/>
    <mergeCell ref="A5:B5"/>
    <mergeCell ref="A6:B6"/>
    <mergeCell ref="A7:B7"/>
    <mergeCell ref="A8:B8"/>
  </mergeCells>
  <phoneticPr fontId="2"/>
  <pageMargins left="0.78740157480314965" right="0.59055118110236227" top="0.78740157480314965" bottom="0.59055118110236227" header="0.31496062992125984" footer="0.31496062992125984"/>
  <pageSetup paperSize="9" scale="9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20" t="s">
        <v>299</v>
      </c>
      <c r="D7" s="420"/>
      <c r="E7" s="420"/>
      <c r="F7" s="420"/>
      <c r="G7" s="420"/>
      <c r="H7" s="420"/>
      <c r="I7" s="420"/>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'別紙4(7)'!H9</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ROUNDDOWN('別紙4(7)'!I10/1000,0)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300</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'別紙4(8)'!G35</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ROUNDDOWN('別紙4(8)'!H36/1000,0)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21" t="s">
        <v>301</v>
      </c>
      <c r="D7" s="421"/>
      <c r="E7" s="421"/>
      <c r="F7" s="421"/>
      <c r="G7" s="421"/>
      <c r="H7" s="421"/>
      <c r="I7" s="421"/>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'別紙4(９)'!H9</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ROUNDDOWN('別紙4(９)'!I10/1000,0)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302</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'別紙4(10) '!H11</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ROUNDDOWN('別紙4(10) '!I12/1000,0)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312</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21" t="s">
        <v>303</v>
      </c>
      <c r="D7" s="421"/>
      <c r="E7" s="421"/>
      <c r="F7" s="421"/>
      <c r="G7" s="421"/>
      <c r="H7" s="421"/>
      <c r="I7" s="421"/>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'別紙4(11)'!D7</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ROUNDDOWN('別紙4(11)'!D7/1000,0)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304</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'別紙4(12)'!H16</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ROUNDDOWN('別紙4(12)'!I17/1000,0)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305</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'別紙4(13)'!I20</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ROUNDDOWN('別紙4(13)'!J21/1000,0)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126</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306</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'別紙4(14)'!G8</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ROUNDDOWN('別紙4(14)'!H8/1000,0)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307</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'別紙4(15)'!H11</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ROUNDDOWN('別紙4(15)'!I12/1000,0)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4"/>
  <sheetViews>
    <sheetView showZeros="0" view="pageBreakPreview" zoomScale="70" zoomScaleNormal="70" zoomScaleSheetLayoutView="70" workbookViewId="0"/>
  </sheetViews>
  <sheetFormatPr defaultColWidth="8.9140625" defaultRowHeight="29" customHeight="1" x14ac:dyDescent="0.2"/>
  <cols>
    <col min="1" max="1" width="25.6640625" style="119" customWidth="1"/>
    <col min="2" max="2" width="18.6640625" style="119" customWidth="1"/>
    <col min="3" max="3" width="47.6640625" style="119" customWidth="1"/>
    <col min="4" max="4" width="20.08203125" style="119" customWidth="1"/>
    <col min="5" max="5" width="38.6640625" style="119" customWidth="1"/>
    <col min="6" max="6" width="11.4140625" style="119" customWidth="1"/>
    <col min="7" max="16384" width="8.9140625" style="119"/>
  </cols>
  <sheetData>
    <row r="1" spans="1:6" ht="29" customHeight="1" x14ac:dyDescent="0.2">
      <c r="A1" s="118" t="s">
        <v>79</v>
      </c>
    </row>
    <row r="2" spans="1:6" ht="29" customHeight="1" x14ac:dyDescent="0.2">
      <c r="A2" s="119" t="s">
        <v>24</v>
      </c>
    </row>
    <row r="3" spans="1:6" ht="29" customHeight="1" x14ac:dyDescent="0.2">
      <c r="A3" s="422" t="s">
        <v>16</v>
      </c>
      <c r="B3" s="422"/>
      <c r="C3" s="423" t="s">
        <v>80</v>
      </c>
      <c r="D3" s="424"/>
      <c r="E3" s="422" t="s">
        <v>11</v>
      </c>
      <c r="F3" s="425" t="s">
        <v>170</v>
      </c>
    </row>
    <row r="4" spans="1:6" ht="29" customHeight="1" x14ac:dyDescent="0.2">
      <c r="A4" s="422"/>
      <c r="B4" s="422"/>
      <c r="C4" s="120" t="s">
        <v>21</v>
      </c>
      <c r="D4" s="219" t="s">
        <v>162</v>
      </c>
      <c r="E4" s="422"/>
      <c r="F4" s="422"/>
    </row>
    <row r="5" spans="1:6" ht="29" customHeight="1" x14ac:dyDescent="0.2">
      <c r="A5" s="121" t="s">
        <v>149</v>
      </c>
      <c r="B5" s="122"/>
      <c r="C5" s="123"/>
      <c r="D5" s="124"/>
      <c r="E5" s="124"/>
      <c r="F5" s="124"/>
    </row>
    <row r="6" spans="1:6" ht="29" customHeight="1" x14ac:dyDescent="0.2">
      <c r="A6" s="121" t="s">
        <v>25</v>
      </c>
      <c r="B6" s="122"/>
      <c r="C6" s="123"/>
      <c r="D6" s="124"/>
      <c r="E6" s="124"/>
      <c r="F6" s="124"/>
    </row>
    <row r="7" spans="1:6" ht="29" customHeight="1" x14ac:dyDescent="0.2">
      <c r="A7" s="121" t="s">
        <v>26</v>
      </c>
      <c r="B7" s="122"/>
      <c r="C7" s="123"/>
      <c r="D7" s="124"/>
      <c r="E7" s="124"/>
      <c r="F7" s="124"/>
    </row>
    <row r="8" spans="1:6" ht="29" customHeight="1" x14ac:dyDescent="0.2">
      <c r="A8" s="125" t="s">
        <v>27</v>
      </c>
      <c r="B8" s="126" t="s">
        <v>28</v>
      </c>
      <c r="C8" s="123"/>
      <c r="D8" s="127"/>
      <c r="E8" s="127"/>
      <c r="F8" s="127"/>
    </row>
    <row r="9" spans="1:6" ht="29" customHeight="1" x14ac:dyDescent="0.2">
      <c r="A9" s="128"/>
      <c r="B9" s="129" t="s">
        <v>29</v>
      </c>
      <c r="C9" s="123"/>
      <c r="D9" s="127"/>
      <c r="E9" s="127"/>
      <c r="F9" s="127"/>
    </row>
    <row r="10" spans="1:6" ht="29" customHeight="1" x14ac:dyDescent="0.2">
      <c r="A10" s="128"/>
      <c r="B10" s="129" t="s">
        <v>30</v>
      </c>
      <c r="C10" s="123"/>
      <c r="D10" s="127"/>
      <c r="E10" s="127"/>
      <c r="F10" s="127"/>
    </row>
    <row r="11" spans="1:6" ht="29" customHeight="1" x14ac:dyDescent="0.2">
      <c r="A11" s="128"/>
      <c r="B11" s="129" t="s">
        <v>31</v>
      </c>
      <c r="C11" s="123"/>
      <c r="D11" s="127"/>
      <c r="E11" s="127"/>
      <c r="F11" s="127"/>
    </row>
    <row r="12" spans="1:6" ht="29" customHeight="1" x14ac:dyDescent="0.2">
      <c r="A12" s="128"/>
      <c r="B12" s="129" t="s">
        <v>32</v>
      </c>
      <c r="C12" s="123"/>
      <c r="D12" s="127"/>
      <c r="E12" s="127"/>
      <c r="F12" s="127"/>
    </row>
    <row r="13" spans="1:6" ht="29" customHeight="1" x14ac:dyDescent="0.2">
      <c r="A13" s="130"/>
      <c r="B13" s="126" t="s">
        <v>33</v>
      </c>
      <c r="C13" s="123"/>
      <c r="D13" s="127"/>
      <c r="E13" s="127"/>
      <c r="F13" s="127"/>
    </row>
    <row r="14" spans="1:6" ht="29" customHeight="1" x14ac:dyDescent="0.2">
      <c r="A14" s="125" t="s">
        <v>34</v>
      </c>
      <c r="B14" s="131" t="s">
        <v>35</v>
      </c>
      <c r="C14" s="123"/>
      <c r="D14" s="127"/>
      <c r="E14" s="127"/>
      <c r="F14" s="127"/>
    </row>
    <row r="15" spans="1:6" ht="29" customHeight="1" x14ac:dyDescent="0.2">
      <c r="A15" s="128"/>
      <c r="B15" s="131" t="s">
        <v>36</v>
      </c>
      <c r="C15" s="123"/>
      <c r="D15" s="127"/>
      <c r="E15" s="127"/>
      <c r="F15" s="127"/>
    </row>
    <row r="16" spans="1:6" ht="29" customHeight="1" x14ac:dyDescent="0.2">
      <c r="A16" s="130"/>
      <c r="B16" s="131" t="s">
        <v>37</v>
      </c>
      <c r="C16" s="123"/>
      <c r="D16" s="127"/>
      <c r="E16" s="127"/>
      <c r="F16" s="127"/>
    </row>
    <row r="17" spans="1:6" ht="29" customHeight="1" x14ac:dyDescent="0.2">
      <c r="A17" s="121" t="s">
        <v>38</v>
      </c>
      <c r="B17" s="122"/>
      <c r="C17" s="123"/>
      <c r="D17" s="127"/>
      <c r="E17" s="127"/>
      <c r="F17" s="127"/>
    </row>
    <row r="18" spans="1:6" ht="29" customHeight="1" x14ac:dyDescent="0.2">
      <c r="A18" s="121" t="s">
        <v>39</v>
      </c>
      <c r="B18" s="122"/>
      <c r="C18" s="123"/>
      <c r="D18" s="127"/>
      <c r="E18" s="127"/>
      <c r="F18" s="127"/>
    </row>
    <row r="19" spans="1:6" ht="29" customHeight="1" x14ac:dyDescent="0.2">
      <c r="A19" s="121" t="s">
        <v>40</v>
      </c>
      <c r="B19" s="122"/>
      <c r="C19" s="123"/>
      <c r="D19" s="127"/>
      <c r="E19" s="127"/>
      <c r="F19" s="127"/>
    </row>
    <row r="20" spans="1:6" ht="29" customHeight="1" x14ac:dyDescent="0.2">
      <c r="A20" s="121" t="s">
        <v>41</v>
      </c>
      <c r="B20" s="122"/>
      <c r="C20" s="123"/>
      <c r="D20" s="132"/>
      <c r="E20" s="132"/>
      <c r="F20" s="132"/>
    </row>
    <row r="21" spans="1:6" ht="29" customHeight="1" x14ac:dyDescent="0.2">
      <c r="A21" s="121"/>
      <c r="B21" s="122"/>
      <c r="C21" s="123"/>
      <c r="D21" s="132"/>
      <c r="E21" s="132"/>
      <c r="F21" s="132"/>
    </row>
    <row r="22" spans="1:6" ht="29" customHeight="1" x14ac:dyDescent="0.2">
      <c r="A22" s="121"/>
      <c r="B22" s="122"/>
      <c r="C22" s="123"/>
      <c r="D22" s="132"/>
      <c r="E22" s="132"/>
      <c r="F22" s="132"/>
    </row>
    <row r="23" spans="1:6" ht="29" customHeight="1" thickBot="1" x14ac:dyDescent="0.25">
      <c r="A23" s="121"/>
      <c r="B23" s="122"/>
      <c r="C23" s="123"/>
      <c r="D23" s="132"/>
      <c r="E23" s="132"/>
      <c r="F23" s="132"/>
    </row>
    <row r="24" spans="1:6" ht="29" customHeight="1" thickBot="1" x14ac:dyDescent="0.25">
      <c r="C24" s="216" t="s">
        <v>152</v>
      </c>
      <c r="D24" s="99">
        <f>SUM(D5:D23)</f>
        <v>0</v>
      </c>
      <c r="E24" s="133">
        <f>SUM(E5:E23)</f>
        <v>0</v>
      </c>
      <c r="F24" s="250"/>
    </row>
  </sheetData>
  <mergeCells count="4">
    <mergeCell ref="A3:B4"/>
    <mergeCell ref="E3:E4"/>
    <mergeCell ref="C3:D3"/>
    <mergeCell ref="F3:F4"/>
  </mergeCells>
  <phoneticPr fontId="2"/>
  <printOptions horizontalCentered="1"/>
  <pageMargins left="0.59055118110236227" right="0.59055118110236227" top="0.78740157480314965" bottom="0.78740157480314965"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5"/>
  <sheetViews>
    <sheetView showZeros="0" view="pageBreakPreview" zoomScale="70" zoomScaleNormal="100" zoomScaleSheetLayoutView="70" workbookViewId="0">
      <pane ySplit="8" topLeftCell="A9" activePane="bottomLeft" state="frozen"/>
      <selection activeCell="K36" sqref="K36"/>
      <selection pane="bottomLeft"/>
    </sheetView>
  </sheetViews>
  <sheetFormatPr defaultColWidth="15" defaultRowHeight="17.399999999999999" customHeight="1" x14ac:dyDescent="0.2"/>
  <cols>
    <col min="1" max="1" width="6.6640625" style="15" customWidth="1"/>
    <col min="2" max="2" width="38" style="15" customWidth="1"/>
    <col min="3" max="3" width="75.08203125" style="15" customWidth="1"/>
    <col min="4" max="5" width="18.6640625" style="15" customWidth="1"/>
    <col min="6" max="6" width="15.08203125" style="15" customWidth="1"/>
    <col min="7" max="16384" width="15" style="15"/>
  </cols>
  <sheetData>
    <row r="1" spans="1:8" ht="15.65" customHeight="1" x14ac:dyDescent="0.2">
      <c r="A1" s="16" t="s">
        <v>72</v>
      </c>
      <c r="G1" s="372"/>
      <c r="H1" s="372"/>
    </row>
    <row r="2" spans="1:8" ht="15.65" customHeight="1" x14ac:dyDescent="0.2">
      <c r="A2" s="17"/>
      <c r="B2" s="314" t="s">
        <v>245</v>
      </c>
      <c r="C2" s="16" t="s">
        <v>127</v>
      </c>
      <c r="D2" s="16"/>
      <c r="E2" s="16"/>
      <c r="G2" s="372"/>
      <c r="H2" s="372"/>
    </row>
    <row r="3" spans="1:8" ht="15.65" customHeight="1" x14ac:dyDescent="0.2">
      <c r="G3" s="372"/>
      <c r="H3" s="372"/>
    </row>
    <row r="4" spans="1:8" ht="15.65" customHeight="1" x14ac:dyDescent="0.2">
      <c r="C4" s="21" t="s">
        <v>128</v>
      </c>
      <c r="D4" s="373"/>
      <c r="E4" s="373"/>
      <c r="G4" s="372"/>
      <c r="H4" s="372"/>
    </row>
    <row r="5" spans="1:8" ht="15.65" customHeight="1" x14ac:dyDescent="0.2">
      <c r="E5" s="19"/>
      <c r="G5" s="372"/>
      <c r="H5" s="372"/>
    </row>
    <row r="6" spans="1:8" ht="15.65" customHeight="1" x14ac:dyDescent="0.2">
      <c r="A6" s="375" t="s">
        <v>19</v>
      </c>
      <c r="B6" s="376"/>
      <c r="C6" s="379" t="s">
        <v>56</v>
      </c>
      <c r="D6" s="258" t="s">
        <v>57</v>
      </c>
      <c r="E6" s="258" t="s">
        <v>58</v>
      </c>
      <c r="F6" s="379" t="s">
        <v>11</v>
      </c>
      <c r="G6" s="88"/>
      <c r="H6" s="88"/>
    </row>
    <row r="7" spans="1:8" ht="15.65" customHeight="1" x14ac:dyDescent="0.2">
      <c r="A7" s="377"/>
      <c r="B7" s="378"/>
      <c r="C7" s="380"/>
      <c r="D7" s="257" t="s">
        <v>175</v>
      </c>
      <c r="E7" s="263" t="s">
        <v>214</v>
      </c>
      <c r="F7" s="380"/>
      <c r="G7" s="256"/>
      <c r="H7" s="256"/>
    </row>
    <row r="8" spans="1:8" ht="15.65" customHeight="1" x14ac:dyDescent="0.2">
      <c r="A8" s="374"/>
      <c r="B8" s="374"/>
      <c r="C8" s="105"/>
      <c r="D8" s="195" t="s">
        <v>154</v>
      </c>
      <c r="E8" s="235" t="s">
        <v>174</v>
      </c>
      <c r="F8" s="235"/>
    </row>
    <row r="9" spans="1:8" ht="35" customHeight="1" x14ac:dyDescent="0.2">
      <c r="A9" s="83" t="s">
        <v>133</v>
      </c>
      <c r="B9" s="84" t="s">
        <v>178</v>
      </c>
      <c r="C9" s="86"/>
      <c r="D9" s="85">
        <f>別紙２!C8</f>
        <v>0</v>
      </c>
      <c r="E9" s="85">
        <f>別紙２!G8</f>
        <v>0</v>
      </c>
      <c r="F9" s="261"/>
    </row>
    <row r="10" spans="1:8" s="18" customFormat="1" ht="28.25" customHeight="1" x14ac:dyDescent="0.2">
      <c r="A10" s="266" t="s">
        <v>134</v>
      </c>
      <c r="B10" s="264" t="s">
        <v>179</v>
      </c>
      <c r="C10" s="87"/>
      <c r="D10" s="265">
        <f>別紙２!C9</f>
        <v>0</v>
      </c>
      <c r="E10" s="265">
        <f>別紙２!G9</f>
        <v>0</v>
      </c>
      <c r="F10" s="269"/>
    </row>
    <row r="11" spans="1:8" s="18" customFormat="1" ht="35" customHeight="1" x14ac:dyDescent="0.2">
      <c r="A11" s="82" t="s">
        <v>141</v>
      </c>
      <c r="B11" s="81" t="s">
        <v>180</v>
      </c>
      <c r="C11" s="87"/>
      <c r="D11" s="202">
        <f>別紙２!C10</f>
        <v>0</v>
      </c>
      <c r="E11" s="202">
        <f>別紙２!G10</f>
        <v>0</v>
      </c>
      <c r="F11" s="261"/>
    </row>
    <row r="12" spans="1:8" s="18" customFormat="1" ht="39.9" customHeight="1" x14ac:dyDescent="0.2">
      <c r="A12" s="82" t="s">
        <v>136</v>
      </c>
      <c r="B12" s="81" t="s">
        <v>256</v>
      </c>
      <c r="C12" s="87"/>
      <c r="D12" s="202">
        <f>別紙２!C11</f>
        <v>0</v>
      </c>
      <c r="E12" s="202">
        <f>別紙２!G11</f>
        <v>0</v>
      </c>
      <c r="F12" s="261"/>
    </row>
    <row r="13" spans="1:8" s="18" customFormat="1" ht="45" customHeight="1" x14ac:dyDescent="0.2">
      <c r="A13" s="82" t="s">
        <v>137</v>
      </c>
      <c r="B13" s="81" t="s">
        <v>249</v>
      </c>
      <c r="C13" s="87"/>
      <c r="D13" s="202">
        <f>別紙２!C12</f>
        <v>0</v>
      </c>
      <c r="E13" s="202">
        <f>別紙２!G12</f>
        <v>0</v>
      </c>
      <c r="F13" s="261"/>
    </row>
    <row r="14" spans="1:8" s="18" customFormat="1" ht="45" customHeight="1" x14ac:dyDescent="0.2">
      <c r="A14" s="82" t="s">
        <v>138</v>
      </c>
      <c r="B14" s="81" t="s">
        <v>250</v>
      </c>
      <c r="C14" s="86"/>
      <c r="D14" s="202">
        <f>別紙２!C13</f>
        <v>0</v>
      </c>
      <c r="E14" s="202">
        <f>別紙２!G13</f>
        <v>0</v>
      </c>
      <c r="F14" s="261"/>
    </row>
    <row r="15" spans="1:8" s="18" customFormat="1" ht="54.9" customHeight="1" x14ac:dyDescent="0.2">
      <c r="A15" s="82" t="s">
        <v>139</v>
      </c>
      <c r="B15" s="81" t="s">
        <v>251</v>
      </c>
      <c r="C15" s="86"/>
      <c r="D15" s="202">
        <f>別紙２!C14</f>
        <v>0</v>
      </c>
      <c r="E15" s="202">
        <f>別紙２!G14</f>
        <v>0</v>
      </c>
      <c r="F15" s="261"/>
    </row>
    <row r="16" spans="1:8" s="18" customFormat="1" ht="35" customHeight="1" x14ac:dyDescent="0.2">
      <c r="A16" s="82" t="s">
        <v>140</v>
      </c>
      <c r="B16" s="81" t="s">
        <v>181</v>
      </c>
      <c r="C16" s="86"/>
      <c r="D16" s="202">
        <f>別紙２!C15</f>
        <v>0</v>
      </c>
      <c r="E16" s="202">
        <f>別紙２!G15</f>
        <v>0</v>
      </c>
      <c r="F16" s="261"/>
    </row>
    <row r="17" spans="1:6" s="18" customFormat="1" ht="54.9" customHeight="1" x14ac:dyDescent="0.2">
      <c r="A17" s="82" t="s">
        <v>204</v>
      </c>
      <c r="B17" s="81" t="s">
        <v>252</v>
      </c>
      <c r="C17" s="86"/>
      <c r="D17" s="202">
        <f>別紙２!C16</f>
        <v>0</v>
      </c>
      <c r="E17" s="202">
        <f>別紙２!G16</f>
        <v>0</v>
      </c>
      <c r="F17" s="261"/>
    </row>
    <row r="18" spans="1:6" s="18" customFormat="1" ht="35" customHeight="1" x14ac:dyDescent="0.2">
      <c r="A18" s="82" t="s">
        <v>189</v>
      </c>
      <c r="B18" s="81" t="s">
        <v>182</v>
      </c>
      <c r="C18" s="86"/>
      <c r="D18" s="202">
        <f>別紙２!C17</f>
        <v>0</v>
      </c>
      <c r="E18" s="202">
        <f>別紙２!G17</f>
        <v>0</v>
      </c>
      <c r="F18" s="261"/>
    </row>
    <row r="19" spans="1:6" s="18" customFormat="1" ht="54.9" customHeight="1" x14ac:dyDescent="0.2">
      <c r="A19" s="82" t="s">
        <v>188</v>
      </c>
      <c r="B19" s="81" t="s">
        <v>253</v>
      </c>
      <c r="C19" s="86"/>
      <c r="D19" s="202">
        <f>別紙２!C18</f>
        <v>0</v>
      </c>
      <c r="E19" s="202">
        <f>別紙２!G18</f>
        <v>0</v>
      </c>
      <c r="F19" s="261"/>
    </row>
    <row r="20" spans="1:6" s="18" customFormat="1" ht="54.9" customHeight="1" x14ac:dyDescent="0.2">
      <c r="A20" s="270" t="s">
        <v>187</v>
      </c>
      <c r="B20" s="271" t="s">
        <v>254</v>
      </c>
      <c r="C20" s="272"/>
      <c r="D20" s="273">
        <f>別紙２!C19</f>
        <v>0</v>
      </c>
      <c r="E20" s="273">
        <f>別紙２!G19</f>
        <v>0</v>
      </c>
      <c r="F20" s="274"/>
    </row>
    <row r="21" spans="1:6" s="18" customFormat="1" ht="35" customHeight="1" x14ac:dyDescent="0.2">
      <c r="A21" s="82" t="s">
        <v>186</v>
      </c>
      <c r="B21" s="81" t="s">
        <v>183</v>
      </c>
      <c r="C21" s="275"/>
      <c r="D21" s="202">
        <f>別紙２!C20</f>
        <v>0</v>
      </c>
      <c r="E21" s="202">
        <f>別紙２!G20</f>
        <v>0</v>
      </c>
      <c r="F21" s="276"/>
    </row>
    <row r="22" spans="1:6" s="18" customFormat="1" ht="35" customHeight="1" x14ac:dyDescent="0.2">
      <c r="A22" s="82" t="s">
        <v>185</v>
      </c>
      <c r="B22" s="81" t="s">
        <v>184</v>
      </c>
      <c r="C22" s="275"/>
      <c r="D22" s="202">
        <f>別紙２!C21</f>
        <v>0</v>
      </c>
      <c r="E22" s="202">
        <f>別紙２!G21</f>
        <v>0</v>
      </c>
      <c r="F22" s="276"/>
    </row>
    <row r="23" spans="1:6" s="18" customFormat="1" ht="35" customHeight="1" x14ac:dyDescent="0.2">
      <c r="A23" s="82" t="s">
        <v>211</v>
      </c>
      <c r="B23" s="330" t="s">
        <v>255</v>
      </c>
      <c r="C23" s="275"/>
      <c r="D23" s="202">
        <f>別紙２!C22</f>
        <v>0</v>
      </c>
      <c r="E23" s="202">
        <f>別紙２!G22</f>
        <v>0</v>
      </c>
      <c r="F23" s="276"/>
    </row>
    <row r="24" spans="1:6" s="18" customFormat="1" ht="35" customHeight="1" thickBot="1" x14ac:dyDescent="0.25">
      <c r="A24" s="191"/>
      <c r="B24" s="192" t="s">
        <v>59</v>
      </c>
      <c r="C24" s="193"/>
      <c r="D24" s="309">
        <f>SUM(D9:D23)</f>
        <v>0</v>
      </c>
      <c r="E24" s="203">
        <f>SUM(E9:E23)</f>
        <v>0</v>
      </c>
      <c r="F24" s="262"/>
    </row>
    <row r="25" spans="1:6" ht="17.399999999999999" customHeight="1" thickTop="1" x14ac:dyDescent="0.2"/>
  </sheetData>
  <mergeCells count="6">
    <mergeCell ref="G1:H5"/>
    <mergeCell ref="D4:E4"/>
    <mergeCell ref="A8:B8"/>
    <mergeCell ref="A6:B7"/>
    <mergeCell ref="C6:C7"/>
    <mergeCell ref="F6:F7"/>
  </mergeCells>
  <phoneticPr fontId="2"/>
  <pageMargins left="0.39370078740157483" right="0.39370078740157483" top="0.78740157480314965" bottom="0.39370078740157483" header="0.31496062992125984" footer="0.31496062992125984"/>
  <pageSetup paperSize="9"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60"/>
  <sheetViews>
    <sheetView showZeros="0" view="pageBreakPreview" zoomScale="60" zoomScaleNormal="100" workbookViewId="0"/>
  </sheetViews>
  <sheetFormatPr defaultColWidth="9" defaultRowHeight="25.25" customHeight="1" x14ac:dyDescent="0.2"/>
  <cols>
    <col min="1" max="1" width="29.5" style="137" customWidth="1"/>
    <col min="2" max="8" width="17.1640625" style="137" customWidth="1"/>
    <col min="9" max="9" width="42.4140625" style="137" customWidth="1"/>
    <col min="10" max="10" width="11.6640625" style="137" customWidth="1"/>
    <col min="11" max="16384" width="9" style="137"/>
  </cols>
  <sheetData>
    <row r="1" spans="1:10" ht="21.65" customHeight="1" x14ac:dyDescent="0.2">
      <c r="A1" s="118" t="s">
        <v>82</v>
      </c>
    </row>
    <row r="2" spans="1:10" ht="25.25" customHeight="1" x14ac:dyDescent="0.2">
      <c r="A2" s="154" t="s">
        <v>81</v>
      </c>
    </row>
    <row r="3" spans="1:10" ht="25.25" customHeight="1" x14ac:dyDescent="0.2">
      <c r="A3" s="137" t="s">
        <v>247</v>
      </c>
      <c r="H3" s="155"/>
      <c r="I3" s="155"/>
    </row>
    <row r="4" spans="1:10" s="304" customFormat="1" ht="25.25" customHeight="1" x14ac:dyDescent="0.2">
      <c r="A4" s="464" t="s">
        <v>16</v>
      </c>
      <c r="B4" s="464"/>
      <c r="C4" s="465" t="s">
        <v>143</v>
      </c>
      <c r="D4" s="464" t="s">
        <v>2</v>
      </c>
      <c r="E4" s="464"/>
      <c r="F4" s="466" t="s">
        <v>80</v>
      </c>
      <c r="G4" s="467"/>
      <c r="H4" s="207" t="s">
        <v>164</v>
      </c>
      <c r="I4" s="422" t="s">
        <v>11</v>
      </c>
      <c r="J4" s="425" t="s">
        <v>170</v>
      </c>
    </row>
    <row r="5" spans="1:10" s="304" customFormat="1" ht="25.25" customHeight="1" x14ac:dyDescent="0.2">
      <c r="A5" s="464"/>
      <c r="B5" s="464"/>
      <c r="C5" s="465"/>
      <c r="D5" s="325" t="s">
        <v>167</v>
      </c>
      <c r="E5" s="325" t="s">
        <v>161</v>
      </c>
      <c r="F5" s="209" t="s">
        <v>167</v>
      </c>
      <c r="G5" s="209" t="s">
        <v>162</v>
      </c>
      <c r="H5" s="218" t="s">
        <v>151</v>
      </c>
      <c r="I5" s="422"/>
      <c r="J5" s="422"/>
    </row>
    <row r="6" spans="1:10" s="304" customFormat="1" ht="25.25" customHeight="1" x14ac:dyDescent="0.2">
      <c r="A6" s="456" t="s">
        <v>48</v>
      </c>
      <c r="B6" s="457"/>
      <c r="C6" s="141"/>
      <c r="D6" s="142">
        <v>13100</v>
      </c>
      <c r="E6" s="142">
        <f>C6*D6</f>
        <v>0</v>
      </c>
      <c r="F6" s="143"/>
      <c r="G6" s="165">
        <f t="shared" ref="G6:G9" si="0">C6*F6</f>
        <v>0</v>
      </c>
      <c r="H6" s="142">
        <f t="shared" ref="H6:H9" si="1">MIN(E6,G6)</f>
        <v>0</v>
      </c>
      <c r="I6" s="206"/>
      <c r="J6" s="300"/>
    </row>
    <row r="7" spans="1:10" s="304" customFormat="1" ht="25.25" customHeight="1" x14ac:dyDescent="0.2">
      <c r="A7" s="456" t="s">
        <v>47</v>
      </c>
      <c r="B7" s="458"/>
      <c r="C7" s="459"/>
      <c r="D7" s="460"/>
      <c r="E7" s="461"/>
      <c r="F7" s="295"/>
      <c r="G7" s="165"/>
      <c r="H7" s="142">
        <f>G7</f>
        <v>0</v>
      </c>
      <c r="I7" s="206"/>
      <c r="J7" s="300"/>
    </row>
    <row r="8" spans="1:10" s="304" customFormat="1" ht="25.25" customHeight="1" x14ac:dyDescent="0.2">
      <c r="A8" s="462" t="s">
        <v>42</v>
      </c>
      <c r="B8" s="326" t="s">
        <v>17</v>
      </c>
      <c r="C8" s="141"/>
      <c r="D8" s="142">
        <v>1500</v>
      </c>
      <c r="E8" s="142">
        <f>C8*D8</f>
        <v>0</v>
      </c>
      <c r="F8" s="143"/>
      <c r="G8" s="165">
        <f t="shared" si="0"/>
        <v>0</v>
      </c>
      <c r="H8" s="142">
        <f t="shared" si="1"/>
        <v>0</v>
      </c>
      <c r="I8" s="206"/>
      <c r="J8" s="300"/>
    </row>
    <row r="9" spans="1:10" s="304" customFormat="1" ht="25.25" customHeight="1" x14ac:dyDescent="0.2">
      <c r="A9" s="463"/>
      <c r="B9" s="326" t="s">
        <v>18</v>
      </c>
      <c r="C9" s="141"/>
      <c r="D9" s="142">
        <v>4500</v>
      </c>
      <c r="E9" s="142">
        <f>C9*D9</f>
        <v>0</v>
      </c>
      <c r="F9" s="143"/>
      <c r="G9" s="165">
        <f t="shared" si="0"/>
        <v>0</v>
      </c>
      <c r="H9" s="142">
        <f t="shared" si="1"/>
        <v>0</v>
      </c>
      <c r="I9" s="206"/>
      <c r="J9" s="300"/>
    </row>
    <row r="10" spans="1:10" s="304" customFormat="1" ht="25.25" customHeight="1" x14ac:dyDescent="0.2">
      <c r="A10" s="169"/>
      <c r="B10" s="169"/>
      <c r="C10" s="297"/>
      <c r="D10" s="170"/>
      <c r="F10" s="327" t="s">
        <v>132</v>
      </c>
      <c r="G10" s="205">
        <f>SUM(G6:G9)</f>
        <v>0</v>
      </c>
      <c r="H10" s="205">
        <f>SUM(H6:H9)</f>
        <v>0</v>
      </c>
      <c r="I10" s="181"/>
    </row>
    <row r="11" spans="1:10" ht="25.4" customHeight="1" x14ac:dyDescent="0.2">
      <c r="A11" s="328" t="s">
        <v>257</v>
      </c>
      <c r="B11" s="171"/>
      <c r="C11" s="172"/>
      <c r="D11" s="173"/>
      <c r="E11" s="173"/>
      <c r="F11" s="173"/>
      <c r="G11" s="174"/>
      <c r="H11" s="175"/>
      <c r="I11" s="185"/>
    </row>
    <row r="12" spans="1:10" ht="25.25" customHeight="1" x14ac:dyDescent="0.2">
      <c r="A12" s="426" t="s">
        <v>16</v>
      </c>
      <c r="B12" s="427"/>
      <c r="C12" s="423" t="s">
        <v>142</v>
      </c>
      <c r="D12" s="433"/>
      <c r="E12" s="433"/>
      <c r="F12" s="433"/>
      <c r="G12" s="424"/>
      <c r="H12" s="204" t="s">
        <v>166</v>
      </c>
      <c r="I12" s="422" t="s">
        <v>11</v>
      </c>
      <c r="J12" s="425" t="s">
        <v>170</v>
      </c>
    </row>
    <row r="13" spans="1:10" ht="25.25" customHeight="1" x14ac:dyDescent="0.2">
      <c r="A13" s="428"/>
      <c r="B13" s="429"/>
      <c r="C13" s="434" t="s">
        <v>21</v>
      </c>
      <c r="D13" s="435"/>
      <c r="E13" s="435"/>
      <c r="F13" s="436"/>
      <c r="G13" s="219" t="s">
        <v>163</v>
      </c>
      <c r="H13" s="212"/>
      <c r="I13" s="422"/>
      <c r="J13" s="422"/>
    </row>
    <row r="14" spans="1:10" ht="25.25" customHeight="1" x14ac:dyDescent="0.2">
      <c r="A14" s="121" t="s">
        <v>149</v>
      </c>
      <c r="B14" s="122"/>
      <c r="C14" s="437"/>
      <c r="D14" s="438"/>
      <c r="E14" s="438"/>
      <c r="F14" s="439"/>
      <c r="G14" s="206"/>
      <c r="H14" s="430"/>
      <c r="I14" s="213"/>
      <c r="J14" s="124"/>
    </row>
    <row r="15" spans="1:10" ht="25.25" customHeight="1" x14ac:dyDescent="0.2">
      <c r="A15" s="121" t="s">
        <v>25</v>
      </c>
      <c r="B15" s="122"/>
      <c r="C15" s="437"/>
      <c r="D15" s="438"/>
      <c r="E15" s="438"/>
      <c r="F15" s="439"/>
      <c r="G15" s="206"/>
      <c r="H15" s="431"/>
      <c r="I15" s="213"/>
      <c r="J15" s="124"/>
    </row>
    <row r="16" spans="1:10" ht="25.25" customHeight="1" x14ac:dyDescent="0.2">
      <c r="A16" s="121" t="s">
        <v>26</v>
      </c>
      <c r="B16" s="122"/>
      <c r="C16" s="437"/>
      <c r="D16" s="438"/>
      <c r="E16" s="438"/>
      <c r="F16" s="439"/>
      <c r="G16" s="206"/>
      <c r="H16" s="431"/>
      <c r="I16" s="213"/>
      <c r="J16" s="124"/>
    </row>
    <row r="17" spans="1:10" ht="25.25" customHeight="1" x14ac:dyDescent="0.2">
      <c r="A17" s="125" t="s">
        <v>27</v>
      </c>
      <c r="B17" s="126" t="s">
        <v>28</v>
      </c>
      <c r="C17" s="437"/>
      <c r="D17" s="438"/>
      <c r="E17" s="438"/>
      <c r="F17" s="439"/>
      <c r="G17" s="206"/>
      <c r="H17" s="431"/>
      <c r="I17" s="213"/>
      <c r="J17" s="124"/>
    </row>
    <row r="18" spans="1:10" ht="25.25" customHeight="1" x14ac:dyDescent="0.2">
      <c r="A18" s="128"/>
      <c r="B18" s="129" t="s">
        <v>29</v>
      </c>
      <c r="C18" s="437"/>
      <c r="D18" s="438"/>
      <c r="E18" s="438"/>
      <c r="F18" s="439"/>
      <c r="G18" s="206"/>
      <c r="H18" s="431"/>
      <c r="I18" s="213"/>
      <c r="J18" s="124"/>
    </row>
    <row r="19" spans="1:10" ht="25.25" customHeight="1" x14ac:dyDescent="0.2">
      <c r="A19" s="128"/>
      <c r="B19" s="129" t="s">
        <v>30</v>
      </c>
      <c r="C19" s="437"/>
      <c r="D19" s="438"/>
      <c r="E19" s="438"/>
      <c r="F19" s="439"/>
      <c r="G19" s="206"/>
      <c r="H19" s="431"/>
      <c r="I19" s="213"/>
      <c r="J19" s="124"/>
    </row>
    <row r="20" spans="1:10" ht="25.25" customHeight="1" x14ac:dyDescent="0.2">
      <c r="A20" s="128"/>
      <c r="B20" s="129" t="s">
        <v>31</v>
      </c>
      <c r="C20" s="437"/>
      <c r="D20" s="438"/>
      <c r="E20" s="438"/>
      <c r="F20" s="439"/>
      <c r="G20" s="206"/>
      <c r="H20" s="431"/>
      <c r="I20" s="213"/>
      <c r="J20" s="124"/>
    </row>
    <row r="21" spans="1:10" ht="25.25" customHeight="1" x14ac:dyDescent="0.2">
      <c r="A21" s="128"/>
      <c r="B21" s="129" t="s">
        <v>32</v>
      </c>
      <c r="C21" s="437"/>
      <c r="D21" s="438"/>
      <c r="E21" s="438"/>
      <c r="F21" s="439"/>
      <c r="G21" s="206"/>
      <c r="H21" s="431"/>
      <c r="I21" s="213"/>
      <c r="J21" s="124"/>
    </row>
    <row r="22" spans="1:10" ht="25.25" customHeight="1" x14ac:dyDescent="0.2">
      <c r="A22" s="130"/>
      <c r="B22" s="126" t="s">
        <v>33</v>
      </c>
      <c r="C22" s="437"/>
      <c r="D22" s="438"/>
      <c r="E22" s="438"/>
      <c r="F22" s="439"/>
      <c r="G22" s="206"/>
      <c r="H22" s="431"/>
      <c r="I22" s="213"/>
      <c r="J22" s="124"/>
    </row>
    <row r="23" spans="1:10" ht="25.25" customHeight="1" x14ac:dyDescent="0.2">
      <c r="A23" s="125" t="s">
        <v>34</v>
      </c>
      <c r="B23" s="131" t="s">
        <v>35</v>
      </c>
      <c r="C23" s="437"/>
      <c r="D23" s="438"/>
      <c r="E23" s="438"/>
      <c r="F23" s="439"/>
      <c r="G23" s="206"/>
      <c r="H23" s="431"/>
      <c r="I23" s="213"/>
      <c r="J23" s="124"/>
    </row>
    <row r="24" spans="1:10" ht="25.25" customHeight="1" x14ac:dyDescent="0.2">
      <c r="A24" s="128"/>
      <c r="B24" s="131" t="s">
        <v>36</v>
      </c>
      <c r="C24" s="437"/>
      <c r="D24" s="438"/>
      <c r="E24" s="438"/>
      <c r="F24" s="439"/>
      <c r="G24" s="206"/>
      <c r="H24" s="431"/>
      <c r="I24" s="213"/>
      <c r="J24" s="124"/>
    </row>
    <row r="25" spans="1:10" ht="25.25" customHeight="1" x14ac:dyDescent="0.2">
      <c r="A25" s="130"/>
      <c r="B25" s="131" t="s">
        <v>37</v>
      </c>
      <c r="C25" s="437"/>
      <c r="D25" s="438"/>
      <c r="E25" s="438"/>
      <c r="F25" s="439"/>
      <c r="G25" s="206"/>
      <c r="H25" s="431"/>
      <c r="I25" s="213"/>
      <c r="J25" s="124"/>
    </row>
    <row r="26" spans="1:10" ht="25.25" customHeight="1" x14ac:dyDescent="0.2">
      <c r="A26" s="121" t="s">
        <v>38</v>
      </c>
      <c r="B26" s="122"/>
      <c r="C26" s="437"/>
      <c r="D26" s="438"/>
      <c r="E26" s="438"/>
      <c r="F26" s="439"/>
      <c r="G26" s="206"/>
      <c r="H26" s="431"/>
      <c r="I26" s="213"/>
      <c r="J26" s="124"/>
    </row>
    <row r="27" spans="1:10" ht="25.25" customHeight="1" x14ac:dyDescent="0.2">
      <c r="A27" s="121" t="s">
        <v>39</v>
      </c>
      <c r="B27" s="122"/>
      <c r="C27" s="437"/>
      <c r="D27" s="438"/>
      <c r="E27" s="438"/>
      <c r="F27" s="439"/>
      <c r="G27" s="206"/>
      <c r="H27" s="431"/>
      <c r="I27" s="223" t="s">
        <v>148</v>
      </c>
      <c r="J27" s="124"/>
    </row>
    <row r="28" spans="1:10" ht="25.25" customHeight="1" x14ac:dyDescent="0.2">
      <c r="A28" s="121" t="s">
        <v>40</v>
      </c>
      <c r="B28" s="122"/>
      <c r="C28" s="437"/>
      <c r="D28" s="438"/>
      <c r="E28" s="438"/>
      <c r="F28" s="439"/>
      <c r="G28" s="206"/>
      <c r="H28" s="431"/>
      <c r="I28" s="213"/>
      <c r="J28" s="124"/>
    </row>
    <row r="29" spans="1:10" ht="25.25" customHeight="1" x14ac:dyDescent="0.2">
      <c r="A29" s="121" t="s">
        <v>41</v>
      </c>
      <c r="B29" s="122"/>
      <c r="C29" s="437"/>
      <c r="D29" s="438"/>
      <c r="E29" s="438"/>
      <c r="F29" s="439"/>
      <c r="G29" s="206"/>
      <c r="H29" s="431"/>
      <c r="I29" s="213"/>
      <c r="J29" s="124"/>
    </row>
    <row r="30" spans="1:10" ht="25.25" customHeight="1" x14ac:dyDescent="0.2">
      <c r="A30" s="121" t="s">
        <v>197</v>
      </c>
      <c r="B30" s="122"/>
      <c r="C30" s="437"/>
      <c r="D30" s="438"/>
      <c r="E30" s="438"/>
      <c r="F30" s="439"/>
      <c r="G30" s="206"/>
      <c r="H30" s="432"/>
      <c r="I30" s="214"/>
      <c r="J30" s="124"/>
    </row>
    <row r="31" spans="1:10" ht="25.25" customHeight="1" x14ac:dyDescent="0.2">
      <c r="A31" s="167"/>
      <c r="B31" s="168"/>
      <c r="C31" s="180"/>
      <c r="E31" s="180"/>
      <c r="F31" s="140" t="s">
        <v>132</v>
      </c>
      <c r="G31" s="205">
        <f>SUM(G14:G30)</f>
        <v>0</v>
      </c>
      <c r="H31" s="205">
        <f>G31</f>
        <v>0</v>
      </c>
      <c r="I31" s="182"/>
    </row>
    <row r="32" spans="1:10" ht="16.25" customHeight="1" x14ac:dyDescent="0.2">
      <c r="B32" s="158"/>
      <c r="C32" s="76"/>
      <c r="E32" s="76"/>
      <c r="F32" s="138"/>
      <c r="G32" s="190"/>
      <c r="H32" s="211"/>
      <c r="I32" s="183"/>
    </row>
    <row r="33" spans="1:11" ht="25.25" customHeight="1" x14ac:dyDescent="0.2">
      <c r="B33" s="158"/>
      <c r="C33" s="76"/>
      <c r="E33" s="166"/>
      <c r="F33" s="75" t="s">
        <v>118</v>
      </c>
      <c r="G33" s="156">
        <f>G10+G31</f>
        <v>0</v>
      </c>
      <c r="H33" s="157">
        <f>H10+H31</f>
        <v>0</v>
      </c>
      <c r="I33" s="183"/>
    </row>
    <row r="34" spans="1:11" ht="21.65" customHeight="1" x14ac:dyDescent="0.2">
      <c r="A34" s="118" t="s">
        <v>82</v>
      </c>
      <c r="B34" s="158"/>
      <c r="C34" s="76"/>
      <c r="D34" s="76"/>
      <c r="E34" s="74"/>
      <c r="F34" s="74"/>
      <c r="G34" s="176"/>
      <c r="H34" s="176"/>
      <c r="I34" s="183"/>
    </row>
    <row r="35" spans="1:11" s="304" customFormat="1" ht="9.9" customHeight="1" x14ac:dyDescent="0.2">
      <c r="A35" s="298"/>
      <c r="B35" s="298"/>
      <c r="C35" s="74"/>
    </row>
    <row r="36" spans="1:11" s="304" customFormat="1" ht="25.25" customHeight="1" x14ac:dyDescent="0.2">
      <c r="A36" s="154" t="s">
        <v>216</v>
      </c>
      <c r="B36" s="154"/>
      <c r="J36" s="155"/>
    </row>
    <row r="37" spans="1:11" s="304" customFormat="1" ht="25.25" customHeight="1" x14ac:dyDescent="0.2">
      <c r="A37" s="426" t="s">
        <v>16</v>
      </c>
      <c r="B37" s="440"/>
      <c r="C37" s="427"/>
      <c r="D37" s="423" t="s">
        <v>80</v>
      </c>
      <c r="E37" s="433"/>
      <c r="F37" s="433"/>
      <c r="G37" s="433"/>
      <c r="H37" s="424"/>
      <c r="I37" s="310" t="s">
        <v>164</v>
      </c>
      <c r="J37" s="442" t="s">
        <v>11</v>
      </c>
      <c r="K37" s="444" t="s">
        <v>170</v>
      </c>
    </row>
    <row r="38" spans="1:11" s="304" customFormat="1" ht="25.25" customHeight="1" x14ac:dyDescent="0.2">
      <c r="A38" s="428"/>
      <c r="B38" s="441"/>
      <c r="C38" s="429"/>
      <c r="D38" s="434" t="s">
        <v>21</v>
      </c>
      <c r="E38" s="435"/>
      <c r="F38" s="435"/>
      <c r="G38" s="436"/>
      <c r="H38" s="312" t="s">
        <v>215</v>
      </c>
      <c r="I38" s="212"/>
      <c r="J38" s="443"/>
      <c r="K38" s="445"/>
    </row>
    <row r="39" spans="1:11" s="304" customFormat="1" ht="25.25" customHeight="1" x14ac:dyDescent="0.2">
      <c r="A39" s="446" t="s">
        <v>149</v>
      </c>
      <c r="B39" s="447"/>
      <c r="C39" s="299"/>
      <c r="D39" s="437"/>
      <c r="E39" s="438"/>
      <c r="F39" s="438"/>
      <c r="G39" s="439"/>
      <c r="H39" s="206"/>
      <c r="I39" s="430"/>
      <c r="J39" s="206"/>
      <c r="K39" s="300"/>
    </row>
    <row r="40" spans="1:11" s="304" customFormat="1" ht="25.25" customHeight="1" x14ac:dyDescent="0.2">
      <c r="A40" s="446" t="s">
        <v>25</v>
      </c>
      <c r="B40" s="447"/>
      <c r="C40" s="299"/>
      <c r="D40" s="437"/>
      <c r="E40" s="438"/>
      <c r="F40" s="438"/>
      <c r="G40" s="439"/>
      <c r="H40" s="206"/>
      <c r="I40" s="431"/>
      <c r="J40" s="206"/>
      <c r="K40" s="300"/>
    </row>
    <row r="41" spans="1:11" s="304" customFormat="1" ht="25.25" customHeight="1" x14ac:dyDescent="0.2">
      <c r="A41" s="446" t="s">
        <v>26</v>
      </c>
      <c r="B41" s="447"/>
      <c r="C41" s="299"/>
      <c r="D41" s="437"/>
      <c r="E41" s="438"/>
      <c r="F41" s="438"/>
      <c r="G41" s="439"/>
      <c r="H41" s="206"/>
      <c r="I41" s="431"/>
      <c r="J41" s="206"/>
      <c r="K41" s="300"/>
    </row>
    <row r="42" spans="1:11" s="304" customFormat="1" ht="25.25" customHeight="1" x14ac:dyDescent="0.2">
      <c r="A42" s="448" t="s">
        <v>27</v>
      </c>
      <c r="B42" s="449"/>
      <c r="C42" s="301" t="s">
        <v>28</v>
      </c>
      <c r="D42" s="437"/>
      <c r="E42" s="438"/>
      <c r="F42" s="438"/>
      <c r="G42" s="439"/>
      <c r="H42" s="206"/>
      <c r="I42" s="431"/>
      <c r="J42" s="206"/>
      <c r="K42" s="300"/>
    </row>
    <row r="43" spans="1:11" s="304" customFormat="1" ht="25.25" customHeight="1" x14ac:dyDescent="0.2">
      <c r="A43" s="450"/>
      <c r="B43" s="451"/>
      <c r="C43" s="302" t="s">
        <v>29</v>
      </c>
      <c r="D43" s="437"/>
      <c r="E43" s="438"/>
      <c r="F43" s="438"/>
      <c r="G43" s="439"/>
      <c r="H43" s="206"/>
      <c r="I43" s="431"/>
      <c r="J43" s="206"/>
      <c r="K43" s="300"/>
    </row>
    <row r="44" spans="1:11" s="304" customFormat="1" ht="25.25" customHeight="1" x14ac:dyDescent="0.2">
      <c r="A44" s="450"/>
      <c r="B44" s="451"/>
      <c r="C44" s="302" t="s">
        <v>30</v>
      </c>
      <c r="D44" s="437"/>
      <c r="E44" s="438"/>
      <c r="F44" s="438"/>
      <c r="G44" s="439"/>
      <c r="H44" s="206"/>
      <c r="I44" s="431"/>
      <c r="J44" s="206"/>
      <c r="K44" s="300"/>
    </row>
    <row r="45" spans="1:11" s="304" customFormat="1" ht="25.25" customHeight="1" x14ac:dyDescent="0.2">
      <c r="A45" s="450"/>
      <c r="B45" s="451"/>
      <c r="C45" s="302" t="s">
        <v>31</v>
      </c>
      <c r="D45" s="437"/>
      <c r="E45" s="438"/>
      <c r="F45" s="438"/>
      <c r="G45" s="439"/>
      <c r="H45" s="206"/>
      <c r="I45" s="431"/>
      <c r="J45" s="206"/>
      <c r="K45" s="300"/>
    </row>
    <row r="46" spans="1:11" s="304" customFormat="1" ht="25.25" customHeight="1" x14ac:dyDescent="0.2">
      <c r="A46" s="450"/>
      <c r="B46" s="451"/>
      <c r="C46" s="302" t="s">
        <v>32</v>
      </c>
      <c r="D46" s="437"/>
      <c r="E46" s="438"/>
      <c r="F46" s="438"/>
      <c r="G46" s="439"/>
      <c r="H46" s="206"/>
      <c r="I46" s="431"/>
      <c r="J46" s="206"/>
      <c r="K46" s="300"/>
    </row>
    <row r="47" spans="1:11" s="304" customFormat="1" ht="25.25" customHeight="1" x14ac:dyDescent="0.2">
      <c r="A47" s="452"/>
      <c r="B47" s="453"/>
      <c r="C47" s="301" t="s">
        <v>33</v>
      </c>
      <c r="D47" s="437"/>
      <c r="E47" s="438"/>
      <c r="F47" s="438"/>
      <c r="G47" s="439"/>
      <c r="H47" s="206"/>
      <c r="I47" s="431"/>
      <c r="J47" s="206"/>
      <c r="K47" s="300"/>
    </row>
    <row r="48" spans="1:11" s="304" customFormat="1" ht="25.25" customHeight="1" x14ac:dyDescent="0.2">
      <c r="A48" s="448" t="s">
        <v>34</v>
      </c>
      <c r="B48" s="449"/>
      <c r="C48" s="303" t="s">
        <v>35</v>
      </c>
      <c r="D48" s="437"/>
      <c r="E48" s="438"/>
      <c r="F48" s="438"/>
      <c r="G48" s="439"/>
      <c r="H48" s="206"/>
      <c r="I48" s="431"/>
      <c r="J48" s="206"/>
      <c r="K48" s="300"/>
    </row>
    <row r="49" spans="1:11" s="304" customFormat="1" ht="25.25" customHeight="1" x14ac:dyDescent="0.2">
      <c r="A49" s="450"/>
      <c r="B49" s="451"/>
      <c r="C49" s="303" t="s">
        <v>36</v>
      </c>
      <c r="D49" s="437"/>
      <c r="E49" s="438"/>
      <c r="F49" s="438"/>
      <c r="G49" s="439"/>
      <c r="H49" s="206"/>
      <c r="I49" s="431"/>
      <c r="J49" s="206"/>
      <c r="K49" s="300"/>
    </row>
    <row r="50" spans="1:11" s="304" customFormat="1" ht="25.25" customHeight="1" x14ac:dyDescent="0.2">
      <c r="A50" s="452"/>
      <c r="B50" s="453"/>
      <c r="C50" s="303" t="s">
        <v>37</v>
      </c>
      <c r="D50" s="437"/>
      <c r="E50" s="438"/>
      <c r="F50" s="438"/>
      <c r="G50" s="439"/>
      <c r="H50" s="206"/>
      <c r="I50" s="431"/>
      <c r="J50" s="206"/>
      <c r="K50" s="300"/>
    </row>
    <row r="51" spans="1:11" s="304" customFormat="1" ht="25.25" customHeight="1" x14ac:dyDescent="0.2">
      <c r="A51" s="446" t="s">
        <v>38</v>
      </c>
      <c r="B51" s="447"/>
      <c r="C51" s="299"/>
      <c r="D51" s="437"/>
      <c r="E51" s="438"/>
      <c r="F51" s="438"/>
      <c r="G51" s="439"/>
      <c r="H51" s="206"/>
      <c r="I51" s="431"/>
      <c r="J51" s="206"/>
      <c r="K51" s="300"/>
    </row>
    <row r="52" spans="1:11" s="304" customFormat="1" ht="25.25" customHeight="1" x14ac:dyDescent="0.2">
      <c r="A52" s="446" t="s">
        <v>39</v>
      </c>
      <c r="B52" s="447"/>
      <c r="C52" s="299"/>
      <c r="D52" s="437"/>
      <c r="E52" s="438"/>
      <c r="F52" s="438"/>
      <c r="G52" s="439"/>
      <c r="H52" s="206"/>
      <c r="I52" s="431"/>
      <c r="J52" s="206"/>
      <c r="K52" s="300"/>
    </row>
    <row r="53" spans="1:11" s="304" customFormat="1" ht="25.25" customHeight="1" x14ac:dyDescent="0.2">
      <c r="A53" s="446" t="s">
        <v>40</v>
      </c>
      <c r="B53" s="447"/>
      <c r="C53" s="299"/>
      <c r="D53" s="437"/>
      <c r="E53" s="438"/>
      <c r="F53" s="438"/>
      <c r="G53" s="439"/>
      <c r="H53" s="206"/>
      <c r="I53" s="431"/>
      <c r="J53" s="206"/>
      <c r="K53" s="300"/>
    </row>
    <row r="54" spans="1:11" s="304" customFormat="1" ht="25.25" customHeight="1" x14ac:dyDescent="0.2">
      <c r="A54" s="446" t="s">
        <v>41</v>
      </c>
      <c r="B54" s="447"/>
      <c r="C54" s="299"/>
      <c r="D54" s="437"/>
      <c r="E54" s="438"/>
      <c r="F54" s="438"/>
      <c r="G54" s="439"/>
      <c r="H54" s="206"/>
      <c r="I54" s="431"/>
      <c r="J54" s="206"/>
      <c r="K54" s="300"/>
    </row>
    <row r="55" spans="1:11" s="304" customFormat="1" ht="25.25" customHeight="1" x14ac:dyDescent="0.2">
      <c r="A55" s="446"/>
      <c r="B55" s="447"/>
      <c r="C55" s="299"/>
      <c r="D55" s="437"/>
      <c r="E55" s="438"/>
      <c r="F55" s="438"/>
      <c r="G55" s="439"/>
      <c r="H55" s="206"/>
      <c r="I55" s="431"/>
      <c r="J55" s="206"/>
      <c r="K55" s="300"/>
    </row>
    <row r="56" spans="1:11" s="304" customFormat="1" ht="25.25" customHeight="1" x14ac:dyDescent="0.2">
      <c r="A56" s="446"/>
      <c r="B56" s="447"/>
      <c r="C56" s="299"/>
      <c r="D56" s="437"/>
      <c r="E56" s="438"/>
      <c r="F56" s="438"/>
      <c r="G56" s="439"/>
      <c r="H56" s="206"/>
      <c r="I56" s="432"/>
      <c r="J56" s="206"/>
      <c r="K56" s="300"/>
    </row>
    <row r="57" spans="1:11" s="304" customFormat="1" ht="25.25" customHeight="1" x14ac:dyDescent="0.2">
      <c r="B57" s="297"/>
      <c r="C57" s="168"/>
      <c r="D57" s="180"/>
      <c r="E57" s="180"/>
      <c r="G57" s="313" t="s">
        <v>117</v>
      </c>
      <c r="H57" s="205">
        <f>SUM(H39:H56)</f>
        <v>0</v>
      </c>
      <c r="I57" s="205">
        <f>H57</f>
        <v>0</v>
      </c>
      <c r="J57" s="176"/>
    </row>
    <row r="58" spans="1:11" s="304" customFormat="1" ht="25.25" customHeight="1" thickBot="1" x14ac:dyDescent="0.25">
      <c r="B58" s="74"/>
      <c r="D58" s="158"/>
      <c r="E58" s="158"/>
      <c r="F58" s="158"/>
      <c r="G58" s="158"/>
      <c r="H58" s="158"/>
    </row>
    <row r="59" spans="1:11" s="304" customFormat="1" ht="25.25" customHeight="1" thickBot="1" x14ac:dyDescent="0.25">
      <c r="B59" s="74"/>
      <c r="E59" s="454" t="s">
        <v>153</v>
      </c>
      <c r="F59" s="455"/>
      <c r="G59" s="311" t="s">
        <v>248</v>
      </c>
      <c r="H59" s="101">
        <f>G33+H57</f>
        <v>0</v>
      </c>
      <c r="I59" s="184"/>
      <c r="J59" s="176"/>
    </row>
    <row r="60" spans="1:11" s="304" customFormat="1" ht="25.25" customHeight="1" thickBot="1" x14ac:dyDescent="0.25">
      <c r="B60" s="74"/>
      <c r="E60" s="454" t="s">
        <v>131</v>
      </c>
      <c r="F60" s="455"/>
      <c r="G60" s="311" t="s">
        <v>248</v>
      </c>
      <c r="H60" s="177"/>
      <c r="I60" s="101">
        <f>H33+I57</f>
        <v>0</v>
      </c>
      <c r="J60" s="176"/>
    </row>
  </sheetData>
  <mergeCells count="70">
    <mergeCell ref="J4:J5"/>
    <mergeCell ref="A6:B6"/>
    <mergeCell ref="A7:B7"/>
    <mergeCell ref="C7:E7"/>
    <mergeCell ref="A8:A9"/>
    <mergeCell ref="A4:B5"/>
    <mergeCell ref="C4:C5"/>
    <mergeCell ref="D4:E4"/>
    <mergeCell ref="F4:G4"/>
    <mergeCell ref="I4:I5"/>
    <mergeCell ref="A56:B56"/>
    <mergeCell ref="D56:G56"/>
    <mergeCell ref="E59:F59"/>
    <mergeCell ref="E60:F60"/>
    <mergeCell ref="A53:B53"/>
    <mergeCell ref="D53:G53"/>
    <mergeCell ref="A54:B54"/>
    <mergeCell ref="D54:G54"/>
    <mergeCell ref="A55:B55"/>
    <mergeCell ref="D55:G55"/>
    <mergeCell ref="D49:G49"/>
    <mergeCell ref="D50:G50"/>
    <mergeCell ref="A51:B51"/>
    <mergeCell ref="D51:G51"/>
    <mergeCell ref="A52:B52"/>
    <mergeCell ref="D52:G52"/>
    <mergeCell ref="A39:B39"/>
    <mergeCell ref="D39:G39"/>
    <mergeCell ref="I39:I56"/>
    <mergeCell ref="A40:B40"/>
    <mergeCell ref="D40:G40"/>
    <mergeCell ref="A41:B41"/>
    <mergeCell ref="D41:G41"/>
    <mergeCell ref="A42:B47"/>
    <mergeCell ref="D42:G42"/>
    <mergeCell ref="D43:G43"/>
    <mergeCell ref="D44:G44"/>
    <mergeCell ref="D45:G45"/>
    <mergeCell ref="D46:G46"/>
    <mergeCell ref="D47:G47"/>
    <mergeCell ref="A48:B50"/>
    <mergeCell ref="D48:G48"/>
    <mergeCell ref="A37:C38"/>
    <mergeCell ref="D37:H37"/>
    <mergeCell ref="J37:J38"/>
    <mergeCell ref="K37:K38"/>
    <mergeCell ref="D38:G38"/>
    <mergeCell ref="J12:J13"/>
    <mergeCell ref="C29:F29"/>
    <mergeCell ref="C30:F30"/>
    <mergeCell ref="C27:F27"/>
    <mergeCell ref="C28:F28"/>
    <mergeCell ref="C17:F17"/>
    <mergeCell ref="C18:F18"/>
    <mergeCell ref="A12:B13"/>
    <mergeCell ref="I12:I13"/>
    <mergeCell ref="H14:H30"/>
    <mergeCell ref="C12:G12"/>
    <mergeCell ref="C13:F13"/>
    <mergeCell ref="C14:F14"/>
    <mergeCell ref="C15:F15"/>
    <mergeCell ref="C16:F16"/>
    <mergeCell ref="C24:F24"/>
    <mergeCell ref="C25:F25"/>
    <mergeCell ref="C26:F26"/>
    <mergeCell ref="C19:F19"/>
    <mergeCell ref="C20:F20"/>
    <mergeCell ref="C21:F21"/>
    <mergeCell ref="C22:F22"/>
    <mergeCell ref="C23:F23"/>
  </mergeCells>
  <phoneticPr fontId="2"/>
  <printOptions horizontalCentered="1"/>
  <pageMargins left="0.59055118110236227" right="0.59055118110236227" top="0.78740157480314965" bottom="0.78740157480314965" header="0.31496062992125984" footer="0.31496062992125984"/>
  <pageSetup paperSize="9" scale="58" fitToHeight="0" orientation="landscape" r:id="rId1"/>
  <rowBreaks count="1" manualBreakCount="1">
    <brk id="33"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3"/>
  <sheetViews>
    <sheetView showZeros="0" view="pageBreakPreview" zoomScale="60" zoomScaleNormal="90" workbookViewId="0"/>
  </sheetViews>
  <sheetFormatPr defaultColWidth="9" defaultRowHeight="29" customHeight="1" x14ac:dyDescent="0.2"/>
  <cols>
    <col min="1" max="1" width="36.5" style="118" customWidth="1"/>
    <col min="2" max="2" width="14.6640625" style="118" customWidth="1"/>
    <col min="3" max="4" width="18.6640625" style="118" customWidth="1"/>
    <col min="5" max="5" width="29" style="118" customWidth="1"/>
    <col min="6" max="6" width="15.5" style="118" customWidth="1"/>
    <col min="7" max="9" width="18.6640625" style="118" customWidth="1"/>
    <col min="10" max="10" width="26.6640625" style="118" customWidth="1"/>
    <col min="11" max="11" width="12.6640625" style="118" customWidth="1"/>
    <col min="12" max="16384" width="9" style="118"/>
  </cols>
  <sheetData>
    <row r="1" spans="1:11" ht="29" customHeight="1" x14ac:dyDescent="0.2">
      <c r="A1" s="118" t="s">
        <v>105</v>
      </c>
    </row>
    <row r="2" spans="1:11" ht="29" customHeight="1" x14ac:dyDescent="0.2">
      <c r="A2" s="118" t="s">
        <v>258</v>
      </c>
    </row>
    <row r="3" spans="1:11" ht="29" customHeight="1" x14ac:dyDescent="0.2">
      <c r="A3" s="471" t="s">
        <v>1</v>
      </c>
      <c r="B3" s="470" t="s">
        <v>2</v>
      </c>
      <c r="C3" s="470"/>
      <c r="D3" s="470"/>
      <c r="E3" s="470" t="s">
        <v>104</v>
      </c>
      <c r="F3" s="470"/>
      <c r="G3" s="470"/>
      <c r="H3" s="470"/>
      <c r="I3" s="207" t="s">
        <v>164</v>
      </c>
      <c r="J3" s="470" t="s">
        <v>11</v>
      </c>
      <c r="K3" s="425" t="s">
        <v>170</v>
      </c>
    </row>
    <row r="4" spans="1:11" ht="29" customHeight="1" x14ac:dyDescent="0.2">
      <c r="A4" s="472"/>
      <c r="B4" s="90" t="s">
        <v>3</v>
      </c>
      <c r="C4" s="90" t="s">
        <v>167</v>
      </c>
      <c r="D4" s="90" t="s">
        <v>161</v>
      </c>
      <c r="E4" s="90" t="s">
        <v>4</v>
      </c>
      <c r="F4" s="90" t="s">
        <v>0</v>
      </c>
      <c r="G4" s="90" t="s">
        <v>168</v>
      </c>
      <c r="H4" s="90" t="s">
        <v>162</v>
      </c>
      <c r="I4" s="208" t="s">
        <v>151</v>
      </c>
      <c r="J4" s="470"/>
      <c r="K4" s="422"/>
    </row>
    <row r="5" spans="1:11" ht="29" customHeight="1" x14ac:dyDescent="0.2">
      <c r="A5" s="93" t="s">
        <v>5</v>
      </c>
      <c r="B5" s="12"/>
      <c r="C5" s="10">
        <v>133000</v>
      </c>
      <c r="D5" s="10">
        <f t="shared" ref="D5:D10" si="0">B5*C5</f>
        <v>0</v>
      </c>
      <c r="E5" s="11"/>
      <c r="F5" s="64">
        <f>B5</f>
        <v>0</v>
      </c>
      <c r="G5" s="12"/>
      <c r="H5" s="10">
        <f t="shared" ref="H5:H21" si="1">F5*G5</f>
        <v>0</v>
      </c>
      <c r="I5" s="10">
        <f t="shared" ref="I5:I9" si="2">MIN(D5,H5)</f>
        <v>0</v>
      </c>
      <c r="J5" s="11"/>
      <c r="K5" s="124"/>
    </row>
    <row r="6" spans="1:11" ht="29" customHeight="1" x14ac:dyDescent="0.2">
      <c r="A6" s="92" t="s">
        <v>6</v>
      </c>
      <c r="B6" s="12"/>
      <c r="C6" s="10">
        <v>5000000</v>
      </c>
      <c r="D6" s="10">
        <f t="shared" si="0"/>
        <v>0</v>
      </c>
      <c r="E6" s="11"/>
      <c r="F6" s="64">
        <f>B6</f>
        <v>0</v>
      </c>
      <c r="G6" s="12"/>
      <c r="H6" s="10">
        <f t="shared" si="1"/>
        <v>0</v>
      </c>
      <c r="I6" s="10">
        <f t="shared" si="2"/>
        <v>0</v>
      </c>
      <c r="J6" s="11"/>
      <c r="K6" s="124"/>
    </row>
    <row r="7" spans="1:11" ht="29" customHeight="1" x14ac:dyDescent="0.2">
      <c r="A7" s="93" t="s">
        <v>7</v>
      </c>
      <c r="B7" s="12"/>
      <c r="C7" s="10">
        <v>3600</v>
      </c>
      <c r="D7" s="10">
        <f t="shared" si="0"/>
        <v>0</v>
      </c>
      <c r="E7" s="11"/>
      <c r="F7" s="64">
        <f>B7</f>
        <v>0</v>
      </c>
      <c r="G7" s="12"/>
      <c r="H7" s="10">
        <f t="shared" si="1"/>
        <v>0</v>
      </c>
      <c r="I7" s="10">
        <f t="shared" si="2"/>
        <v>0</v>
      </c>
      <c r="J7" s="11"/>
      <c r="K7" s="124"/>
    </row>
    <row r="8" spans="1:11" ht="29" customHeight="1" x14ac:dyDescent="0.2">
      <c r="A8" s="92" t="s">
        <v>8</v>
      </c>
      <c r="B8" s="12"/>
      <c r="C8" s="10">
        <v>4320000</v>
      </c>
      <c r="D8" s="10">
        <f t="shared" si="0"/>
        <v>0</v>
      </c>
      <c r="E8" s="43"/>
      <c r="F8" s="64">
        <f>B8</f>
        <v>0</v>
      </c>
      <c r="G8" s="68"/>
      <c r="H8" s="60">
        <f t="shared" si="1"/>
        <v>0</v>
      </c>
      <c r="I8" s="60">
        <f t="shared" si="2"/>
        <v>0</v>
      </c>
      <c r="J8" s="11"/>
      <c r="K8" s="124"/>
    </row>
    <row r="9" spans="1:11" ht="29" customHeight="1" x14ac:dyDescent="0.2">
      <c r="A9" s="93" t="s">
        <v>9</v>
      </c>
      <c r="B9" s="12"/>
      <c r="C9" s="10">
        <v>51400</v>
      </c>
      <c r="D9" s="10">
        <f t="shared" si="0"/>
        <v>0</v>
      </c>
      <c r="E9" s="11"/>
      <c r="F9" s="64">
        <f>B9</f>
        <v>0</v>
      </c>
      <c r="G9" s="12"/>
      <c r="H9" s="10">
        <f t="shared" si="1"/>
        <v>0</v>
      </c>
      <c r="I9" s="10">
        <f t="shared" si="2"/>
        <v>0</v>
      </c>
      <c r="J9" s="11"/>
      <c r="K9" s="124"/>
    </row>
    <row r="10" spans="1:11" ht="29" customHeight="1" x14ac:dyDescent="0.2">
      <c r="A10" s="479" t="s">
        <v>144</v>
      </c>
      <c r="B10" s="480"/>
      <c r="C10" s="483">
        <v>21000000</v>
      </c>
      <c r="D10" s="483">
        <f t="shared" si="0"/>
        <v>0</v>
      </c>
      <c r="E10" s="11"/>
      <c r="F10" s="12"/>
      <c r="G10" s="12"/>
      <c r="H10" s="10">
        <f t="shared" si="1"/>
        <v>0</v>
      </c>
      <c r="I10" s="483">
        <f>MIN(D10,SUM(H10:H12))</f>
        <v>0</v>
      </c>
      <c r="J10" s="11"/>
      <c r="K10" s="124"/>
    </row>
    <row r="11" spans="1:11" ht="29" customHeight="1" x14ac:dyDescent="0.2">
      <c r="A11" s="474"/>
      <c r="B11" s="481"/>
      <c r="C11" s="484"/>
      <c r="D11" s="484"/>
      <c r="E11" s="11"/>
      <c r="F11" s="12"/>
      <c r="G11" s="12"/>
      <c r="H11" s="10">
        <f t="shared" si="1"/>
        <v>0</v>
      </c>
      <c r="I11" s="484"/>
      <c r="J11" s="11"/>
      <c r="K11" s="124"/>
    </row>
    <row r="12" spans="1:11" ht="29" customHeight="1" x14ac:dyDescent="0.2">
      <c r="A12" s="475"/>
      <c r="B12" s="482"/>
      <c r="C12" s="485"/>
      <c r="D12" s="485"/>
      <c r="E12" s="11"/>
      <c r="F12" s="12"/>
      <c r="G12" s="12"/>
      <c r="H12" s="10">
        <f t="shared" si="1"/>
        <v>0</v>
      </c>
      <c r="I12" s="485"/>
      <c r="J12" s="11"/>
      <c r="K12" s="124"/>
    </row>
    <row r="13" spans="1:11" s="153" customFormat="1" ht="29" customHeight="1" x14ac:dyDescent="0.2">
      <c r="A13" s="336" t="s">
        <v>159</v>
      </c>
      <c r="B13" s="48"/>
      <c r="C13" s="44">
        <v>905000</v>
      </c>
      <c r="D13" s="44">
        <f>IF(B13&gt;0,905000,0)</f>
        <v>0</v>
      </c>
      <c r="E13" s="47"/>
      <c r="F13" s="63">
        <f>B13</f>
        <v>0</v>
      </c>
      <c r="G13" s="48"/>
      <c r="H13" s="63">
        <f>F13*G13</f>
        <v>0</v>
      </c>
      <c r="I13" s="63">
        <f>MIN(D13,H13)</f>
        <v>0</v>
      </c>
      <c r="J13" s="47"/>
      <c r="K13" s="300"/>
    </row>
    <row r="14" spans="1:11" s="298" customFormat="1" ht="29" customHeight="1" x14ac:dyDescent="0.2">
      <c r="A14" s="337" t="s">
        <v>158</v>
      </c>
      <c r="B14" s="296"/>
      <c r="C14" s="10">
        <v>205000</v>
      </c>
      <c r="D14" s="10">
        <f>B14*C14</f>
        <v>0</v>
      </c>
      <c r="E14" s="45"/>
      <c r="F14" s="63">
        <f t="shared" ref="F14" si="3">B14</f>
        <v>0</v>
      </c>
      <c r="G14" s="206"/>
      <c r="H14" s="63">
        <f t="shared" ref="H14" si="4">F14*G14</f>
        <v>0</v>
      </c>
      <c r="I14" s="64">
        <f t="shared" ref="I14" si="5">MIN(D14,H14)</f>
        <v>0</v>
      </c>
      <c r="J14" s="11"/>
      <c r="K14" s="300"/>
    </row>
    <row r="15" spans="1:11" ht="29" customHeight="1" x14ac:dyDescent="0.2">
      <c r="A15" s="473" t="s">
        <v>10</v>
      </c>
      <c r="B15" s="476"/>
      <c r="C15" s="430"/>
      <c r="D15" s="430"/>
      <c r="E15" s="11"/>
      <c r="F15" s="12"/>
      <c r="G15" s="12"/>
      <c r="H15" s="10">
        <f>F15*G15</f>
        <v>0</v>
      </c>
      <c r="I15" s="483">
        <f>SUM(H15:H21)</f>
        <v>0</v>
      </c>
      <c r="J15" s="11"/>
      <c r="K15" s="124"/>
    </row>
    <row r="16" spans="1:11" ht="29" customHeight="1" x14ac:dyDescent="0.2">
      <c r="A16" s="474"/>
      <c r="B16" s="477"/>
      <c r="C16" s="431"/>
      <c r="D16" s="431"/>
      <c r="E16" s="11"/>
      <c r="F16" s="12"/>
      <c r="G16" s="12"/>
      <c r="H16" s="10">
        <f t="shared" si="1"/>
        <v>0</v>
      </c>
      <c r="I16" s="484"/>
      <c r="J16" s="11"/>
      <c r="K16" s="124"/>
    </row>
    <row r="17" spans="1:11" ht="29" customHeight="1" x14ac:dyDescent="0.2">
      <c r="A17" s="474"/>
      <c r="B17" s="477"/>
      <c r="C17" s="431"/>
      <c r="D17" s="431"/>
      <c r="E17" s="11"/>
      <c r="F17" s="296"/>
      <c r="G17" s="12"/>
      <c r="H17" s="10">
        <f t="shared" si="1"/>
        <v>0</v>
      </c>
      <c r="I17" s="484"/>
      <c r="J17" s="11"/>
      <c r="K17" s="124"/>
    </row>
    <row r="18" spans="1:11" ht="29" customHeight="1" x14ac:dyDescent="0.2">
      <c r="A18" s="474"/>
      <c r="B18" s="477"/>
      <c r="C18" s="431"/>
      <c r="D18" s="431"/>
      <c r="E18" s="11"/>
      <c r="F18" s="296"/>
      <c r="G18" s="12"/>
      <c r="H18" s="10">
        <f t="shared" si="1"/>
        <v>0</v>
      </c>
      <c r="I18" s="484"/>
      <c r="J18" s="11"/>
      <c r="K18" s="124"/>
    </row>
    <row r="19" spans="1:11" ht="29" customHeight="1" x14ac:dyDescent="0.2">
      <c r="A19" s="474"/>
      <c r="B19" s="477"/>
      <c r="C19" s="431"/>
      <c r="D19" s="431"/>
      <c r="E19" s="11"/>
      <c r="F19" s="296"/>
      <c r="G19" s="12"/>
      <c r="H19" s="10">
        <f t="shared" si="1"/>
        <v>0</v>
      </c>
      <c r="I19" s="484"/>
      <c r="J19" s="11"/>
      <c r="K19" s="124"/>
    </row>
    <row r="20" spans="1:11" ht="29" customHeight="1" x14ac:dyDescent="0.2">
      <c r="A20" s="474"/>
      <c r="B20" s="477"/>
      <c r="C20" s="477"/>
      <c r="D20" s="477"/>
      <c r="E20" s="11"/>
      <c r="F20" s="296"/>
      <c r="G20" s="12"/>
      <c r="H20" s="10">
        <f t="shared" si="1"/>
        <v>0</v>
      </c>
      <c r="I20" s="484"/>
      <c r="J20" s="11"/>
      <c r="K20" s="124"/>
    </row>
    <row r="21" spans="1:11" ht="29" customHeight="1" thickBot="1" x14ac:dyDescent="0.25">
      <c r="A21" s="475"/>
      <c r="B21" s="478"/>
      <c r="C21" s="478"/>
      <c r="D21" s="478"/>
      <c r="E21" s="11"/>
      <c r="F21" s="296"/>
      <c r="G21" s="12"/>
      <c r="H21" s="95">
        <f t="shared" si="1"/>
        <v>0</v>
      </c>
      <c r="I21" s="485"/>
      <c r="J21" s="11"/>
      <c r="K21" s="124"/>
    </row>
    <row r="22" spans="1:11" ht="29" customHeight="1" thickBot="1" x14ac:dyDescent="0.25">
      <c r="A22" s="179"/>
      <c r="B22" s="61"/>
      <c r="C22" s="61"/>
      <c r="D22" s="61"/>
      <c r="F22" s="468" t="s">
        <v>153</v>
      </c>
      <c r="G22" s="469"/>
      <c r="H22" s="96">
        <f>SUM(H5:H21)</f>
        <v>0</v>
      </c>
      <c r="I22" s="178"/>
      <c r="J22" s="106"/>
    </row>
    <row r="23" spans="1:11" ht="29" customHeight="1" thickBot="1" x14ac:dyDescent="0.25">
      <c r="A23" s="61"/>
      <c r="B23" s="62"/>
      <c r="C23" s="62"/>
      <c r="D23" s="62"/>
      <c r="F23" s="468" t="s">
        <v>131</v>
      </c>
      <c r="G23" s="458"/>
      <c r="H23" s="135"/>
      <c r="I23" s="97">
        <f>SUM(I5:I21)</f>
        <v>0</v>
      </c>
      <c r="J23" s="62"/>
    </row>
  </sheetData>
  <mergeCells count="17">
    <mergeCell ref="K3:K4"/>
    <mergeCell ref="J3:J4"/>
    <mergeCell ref="I10:I12"/>
    <mergeCell ref="I15:I21"/>
    <mergeCell ref="D10:D12"/>
    <mergeCell ref="D15:D21"/>
    <mergeCell ref="F23:G23"/>
    <mergeCell ref="F22:G22"/>
    <mergeCell ref="B3:D3"/>
    <mergeCell ref="E3:H3"/>
    <mergeCell ref="A3:A4"/>
    <mergeCell ref="A15:A21"/>
    <mergeCell ref="B15:B21"/>
    <mergeCell ref="C15:C21"/>
    <mergeCell ref="A10:A12"/>
    <mergeCell ref="B10:B12"/>
    <mergeCell ref="C10:C12"/>
  </mergeCells>
  <phoneticPr fontId="2"/>
  <printOptions horizontalCentered="1"/>
  <pageMargins left="0.59055118110236227" right="0.59055118110236227" top="0.78740157480314965" bottom="0.78740157480314965" header="0.31496062992125984" footer="0.31496062992125984"/>
  <pageSetup paperSize="9"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86"/>
  <sheetViews>
    <sheetView showZeros="0" view="pageBreakPreview" zoomScale="60" zoomScaleNormal="80" workbookViewId="0"/>
  </sheetViews>
  <sheetFormatPr defaultColWidth="9" defaultRowHeight="29" customHeight="1" x14ac:dyDescent="0.2"/>
  <cols>
    <col min="1" max="1" width="38.6640625" style="153" customWidth="1"/>
    <col min="2" max="2" width="14.6640625" style="153" customWidth="1"/>
    <col min="3" max="4" width="18.6640625" style="153" customWidth="1"/>
    <col min="5" max="5" width="29" style="153" customWidth="1"/>
    <col min="6" max="6" width="15.5" style="153" customWidth="1"/>
    <col min="7" max="9" width="18.6640625" style="153" customWidth="1"/>
    <col min="10" max="10" width="27.08203125" style="153" customWidth="1"/>
    <col min="11" max="11" width="10.6640625" style="153" customWidth="1"/>
    <col min="12" max="16384" width="9" style="153"/>
  </cols>
  <sheetData>
    <row r="1" spans="1:11" ht="29" customHeight="1" x14ac:dyDescent="0.2">
      <c r="A1" s="153" t="s">
        <v>106</v>
      </c>
    </row>
    <row r="2" spans="1:11" ht="29" customHeight="1" x14ac:dyDescent="0.2">
      <c r="A2" s="153" t="s">
        <v>259</v>
      </c>
    </row>
    <row r="3" spans="1:11" ht="29" customHeight="1" x14ac:dyDescent="0.2">
      <c r="A3" s="486" t="s">
        <v>1</v>
      </c>
      <c r="B3" s="488" t="s">
        <v>2</v>
      </c>
      <c r="C3" s="488"/>
      <c r="D3" s="488"/>
      <c r="E3" s="488" t="s">
        <v>104</v>
      </c>
      <c r="F3" s="488"/>
      <c r="G3" s="488"/>
      <c r="H3" s="488"/>
      <c r="I3" s="207" t="s">
        <v>164</v>
      </c>
      <c r="J3" s="488" t="s">
        <v>11</v>
      </c>
      <c r="K3" s="425" t="s">
        <v>170</v>
      </c>
    </row>
    <row r="4" spans="1:11" ht="29" customHeight="1" x14ac:dyDescent="0.2">
      <c r="A4" s="487"/>
      <c r="B4" s="91" t="s">
        <v>3</v>
      </c>
      <c r="C4" s="91" t="s">
        <v>167</v>
      </c>
      <c r="D4" s="91" t="s">
        <v>161</v>
      </c>
      <c r="E4" s="91" t="s">
        <v>4</v>
      </c>
      <c r="F4" s="91" t="s">
        <v>0</v>
      </c>
      <c r="G4" s="91" t="s">
        <v>167</v>
      </c>
      <c r="H4" s="91" t="s">
        <v>162</v>
      </c>
      <c r="I4" s="208" t="s">
        <v>151</v>
      </c>
      <c r="J4" s="488"/>
      <c r="K4" s="422"/>
    </row>
    <row r="5" spans="1:11" ht="29" customHeight="1" x14ac:dyDescent="0.2">
      <c r="A5" s="102" t="s">
        <v>159</v>
      </c>
      <c r="B5" s="48"/>
      <c r="C5" s="44">
        <v>905000</v>
      </c>
      <c r="D5" s="44">
        <f>IF(B5&gt;0,905000,0)</f>
        <v>0</v>
      </c>
      <c r="E5" s="47"/>
      <c r="F5" s="63">
        <f>B5</f>
        <v>0</v>
      </c>
      <c r="G5" s="48"/>
      <c r="H5" s="63">
        <f>F5*G5</f>
        <v>0</v>
      </c>
      <c r="I5" s="63">
        <f t="shared" ref="I5:I8" si="0">MIN(D5,H5)</f>
        <v>0</v>
      </c>
      <c r="J5" s="47"/>
      <c r="K5" s="124"/>
    </row>
    <row r="6" spans="1:11" s="118" customFormat="1" ht="29" customHeight="1" x14ac:dyDescent="0.2">
      <c r="A6" s="103" t="s">
        <v>158</v>
      </c>
      <c r="B6" s="12"/>
      <c r="C6" s="10">
        <v>205000</v>
      </c>
      <c r="D6" s="10">
        <f>B6*C6</f>
        <v>0</v>
      </c>
      <c r="E6" s="45"/>
      <c r="F6" s="63">
        <f t="shared" ref="F6:F8" si="1">B6</f>
        <v>0</v>
      </c>
      <c r="G6" s="206"/>
      <c r="H6" s="63">
        <f t="shared" ref="H6:H17" si="2">F6*G6</f>
        <v>0</v>
      </c>
      <c r="I6" s="64">
        <f t="shared" si="0"/>
        <v>0</v>
      </c>
      <c r="J6" s="11"/>
      <c r="K6" s="124"/>
    </row>
    <row r="7" spans="1:11" ht="29" customHeight="1" x14ac:dyDescent="0.2">
      <c r="A7" s="92" t="s">
        <v>12</v>
      </c>
      <c r="B7" s="48"/>
      <c r="C7" s="63">
        <v>3600</v>
      </c>
      <c r="D7" s="63">
        <f>B7*C7</f>
        <v>0</v>
      </c>
      <c r="E7" s="47"/>
      <c r="F7" s="63">
        <f t="shared" si="1"/>
        <v>0</v>
      </c>
      <c r="G7" s="48"/>
      <c r="H7" s="63">
        <f t="shared" si="2"/>
        <v>0</v>
      </c>
      <c r="I7" s="63">
        <f t="shared" si="0"/>
        <v>0</v>
      </c>
      <c r="J7" s="47"/>
      <c r="K7" s="124"/>
    </row>
    <row r="8" spans="1:11" ht="29" customHeight="1" x14ac:dyDescent="0.2">
      <c r="A8" s="104" t="s">
        <v>9</v>
      </c>
      <c r="B8" s="48"/>
      <c r="C8" s="44">
        <v>51400</v>
      </c>
      <c r="D8" s="44">
        <f>B8*C8</f>
        <v>0</v>
      </c>
      <c r="E8" s="47"/>
      <c r="F8" s="63">
        <f t="shared" si="1"/>
        <v>0</v>
      </c>
      <c r="G8" s="48"/>
      <c r="H8" s="63">
        <f t="shared" si="2"/>
        <v>0</v>
      </c>
      <c r="I8" s="63">
        <f t="shared" si="0"/>
        <v>0</v>
      </c>
      <c r="J8" s="47"/>
      <c r="K8" s="124"/>
    </row>
    <row r="9" spans="1:11" ht="29" customHeight="1" x14ac:dyDescent="0.2">
      <c r="A9" s="489" t="s">
        <v>13</v>
      </c>
      <c r="B9" s="490"/>
      <c r="C9" s="491"/>
      <c r="D9" s="491"/>
      <c r="E9" s="46"/>
      <c r="F9" s="48"/>
      <c r="G9" s="48"/>
      <c r="H9" s="63">
        <f t="shared" si="2"/>
        <v>0</v>
      </c>
      <c r="I9" s="492">
        <f>SUM(H9:H17)</f>
        <v>0</v>
      </c>
      <c r="J9" s="47"/>
      <c r="K9" s="124"/>
    </row>
    <row r="10" spans="1:11" ht="29" customHeight="1" x14ac:dyDescent="0.2">
      <c r="A10" s="489"/>
      <c r="B10" s="490"/>
      <c r="C10" s="491"/>
      <c r="D10" s="491"/>
      <c r="E10" s="46"/>
      <c r="F10" s="48"/>
      <c r="G10" s="48"/>
      <c r="H10" s="63">
        <f t="shared" si="2"/>
        <v>0</v>
      </c>
      <c r="I10" s="492"/>
      <c r="J10" s="47"/>
      <c r="K10" s="124"/>
    </row>
    <row r="11" spans="1:11" ht="29" customHeight="1" x14ac:dyDescent="0.2">
      <c r="A11" s="489"/>
      <c r="B11" s="490"/>
      <c r="C11" s="491"/>
      <c r="D11" s="491"/>
      <c r="E11" s="46"/>
      <c r="F11" s="48"/>
      <c r="G11" s="48"/>
      <c r="H11" s="63">
        <f t="shared" si="2"/>
        <v>0</v>
      </c>
      <c r="I11" s="492"/>
      <c r="J11" s="11"/>
      <c r="K11" s="124"/>
    </row>
    <row r="12" spans="1:11" ht="29" customHeight="1" x14ac:dyDescent="0.2">
      <c r="A12" s="489"/>
      <c r="B12" s="490"/>
      <c r="C12" s="491"/>
      <c r="D12" s="491"/>
      <c r="E12" s="46"/>
      <c r="F12" s="48"/>
      <c r="G12" s="48"/>
      <c r="H12" s="63">
        <f t="shared" si="2"/>
        <v>0</v>
      </c>
      <c r="I12" s="492"/>
      <c r="J12" s="71"/>
      <c r="K12" s="124"/>
    </row>
    <row r="13" spans="1:11" ht="29" customHeight="1" x14ac:dyDescent="0.2">
      <c r="A13" s="489"/>
      <c r="B13" s="490"/>
      <c r="C13" s="491"/>
      <c r="D13" s="491"/>
      <c r="E13" s="11"/>
      <c r="F13" s="48"/>
      <c r="G13" s="48"/>
      <c r="H13" s="63">
        <f t="shared" si="2"/>
        <v>0</v>
      </c>
      <c r="I13" s="492"/>
      <c r="J13" s="71"/>
      <c r="K13" s="124"/>
    </row>
    <row r="14" spans="1:11" ht="29" customHeight="1" x14ac:dyDescent="0.2">
      <c r="A14" s="489"/>
      <c r="B14" s="490"/>
      <c r="C14" s="491"/>
      <c r="D14" s="491"/>
      <c r="E14" s="45"/>
      <c r="F14" s="48"/>
      <c r="G14" s="48"/>
      <c r="H14" s="63">
        <f t="shared" si="2"/>
        <v>0</v>
      </c>
      <c r="I14" s="492"/>
      <c r="J14" s="71"/>
      <c r="K14" s="124"/>
    </row>
    <row r="15" spans="1:11" ht="29" customHeight="1" x14ac:dyDescent="0.2">
      <c r="A15" s="489"/>
      <c r="B15" s="490"/>
      <c r="C15" s="491"/>
      <c r="D15" s="491"/>
      <c r="E15" s="45"/>
      <c r="F15" s="48"/>
      <c r="G15" s="48"/>
      <c r="H15" s="63">
        <f t="shared" si="2"/>
        <v>0</v>
      </c>
      <c r="I15" s="492"/>
      <c r="J15" s="71"/>
      <c r="K15" s="124"/>
    </row>
    <row r="16" spans="1:11" ht="29" customHeight="1" x14ac:dyDescent="0.2">
      <c r="A16" s="489"/>
      <c r="B16" s="490"/>
      <c r="C16" s="491"/>
      <c r="D16" s="491"/>
      <c r="E16" s="69"/>
      <c r="F16" s="48"/>
      <c r="G16" s="48"/>
      <c r="H16" s="63">
        <f t="shared" si="2"/>
        <v>0</v>
      </c>
      <c r="I16" s="492"/>
      <c r="J16" s="70"/>
      <c r="K16" s="124"/>
    </row>
    <row r="17" spans="1:11" ht="29" customHeight="1" thickBot="1" x14ac:dyDescent="0.25">
      <c r="A17" s="489"/>
      <c r="B17" s="490"/>
      <c r="C17" s="491"/>
      <c r="D17" s="491"/>
      <c r="E17" s="47"/>
      <c r="F17" s="48"/>
      <c r="G17" s="48"/>
      <c r="H17" s="63">
        <f t="shared" si="2"/>
        <v>0</v>
      </c>
      <c r="I17" s="492"/>
      <c r="J17" s="47"/>
      <c r="K17" s="124"/>
    </row>
    <row r="18" spans="1:11" ht="29" customHeight="1" thickBot="1" x14ac:dyDescent="0.25">
      <c r="F18" s="468" t="s">
        <v>153</v>
      </c>
      <c r="G18" s="469"/>
      <c r="H18" s="96">
        <f>SUM(H5:H17)</f>
        <v>0</v>
      </c>
      <c r="I18" s="178"/>
      <c r="J18" s="106"/>
    </row>
    <row r="19" spans="1:11" ht="29" customHeight="1" thickBot="1" x14ac:dyDescent="0.25">
      <c r="F19" s="468" t="s">
        <v>131</v>
      </c>
      <c r="G19" s="458"/>
      <c r="H19" s="135"/>
      <c r="I19" s="97">
        <f>SUM(I5:I17)</f>
        <v>0</v>
      </c>
      <c r="J19" s="62"/>
    </row>
    <row r="86" spans="3:3" ht="29" customHeight="1" x14ac:dyDescent="0.2">
      <c r="C86" s="153" t="s">
        <v>165</v>
      </c>
    </row>
  </sheetData>
  <mergeCells count="12">
    <mergeCell ref="K3:K4"/>
    <mergeCell ref="F18:G18"/>
    <mergeCell ref="F19:G19"/>
    <mergeCell ref="A3:A4"/>
    <mergeCell ref="B3:D3"/>
    <mergeCell ref="E3:H3"/>
    <mergeCell ref="J3:J4"/>
    <mergeCell ref="A9:A17"/>
    <mergeCell ref="B9:B17"/>
    <mergeCell ref="C9:C17"/>
    <mergeCell ref="D9:D17"/>
    <mergeCell ref="I9:I17"/>
  </mergeCells>
  <phoneticPr fontId="2"/>
  <printOptions horizontalCentered="1"/>
  <pageMargins left="0.59055118110236227" right="0.59055118110236227" top="0.78740157480314965" bottom="0.78740157480314965" header="0.31496062992125984" footer="0.31496062992125984"/>
  <pageSetup paperSize="9"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15"/>
  <sheetViews>
    <sheetView showZeros="0" view="pageBreakPreview" zoomScale="70" zoomScaleNormal="100" zoomScaleSheetLayoutView="70" workbookViewId="0"/>
  </sheetViews>
  <sheetFormatPr defaultColWidth="9" defaultRowHeight="24.75" customHeight="1" x14ac:dyDescent="0.2"/>
  <cols>
    <col min="1" max="1" width="48.6640625" style="118" customWidth="1"/>
    <col min="2" max="2" width="35.6640625" style="118" customWidth="1"/>
    <col min="3" max="3" width="16.6640625" style="118" customWidth="1"/>
    <col min="4" max="5" width="19.1640625" style="118" customWidth="1"/>
    <col min="6" max="6" width="34.9140625" style="118" customWidth="1"/>
    <col min="7" max="7" width="17.1640625" style="118" customWidth="1"/>
    <col min="8" max="16384" width="9" style="118"/>
  </cols>
  <sheetData>
    <row r="1" spans="1:7" ht="24.75" customHeight="1" x14ac:dyDescent="0.2">
      <c r="A1" s="118" t="s">
        <v>107</v>
      </c>
    </row>
    <row r="2" spans="1:7" ht="24.75" customHeight="1" x14ac:dyDescent="0.2">
      <c r="A2" s="118" t="s">
        <v>260</v>
      </c>
    </row>
    <row r="3" spans="1:7" ht="24.75" customHeight="1" x14ac:dyDescent="0.2">
      <c r="A3" s="495" t="s">
        <v>1</v>
      </c>
      <c r="B3" s="470" t="s">
        <v>80</v>
      </c>
      <c r="C3" s="470"/>
      <c r="D3" s="470"/>
      <c r="E3" s="470"/>
      <c r="F3" s="470" t="s">
        <v>11</v>
      </c>
      <c r="G3" s="425" t="s">
        <v>170</v>
      </c>
    </row>
    <row r="4" spans="1:7" ht="24.75" customHeight="1" x14ac:dyDescent="0.2">
      <c r="A4" s="496"/>
      <c r="B4" s="90" t="s">
        <v>4</v>
      </c>
      <c r="C4" s="90" t="s">
        <v>0</v>
      </c>
      <c r="D4" s="90" t="s">
        <v>167</v>
      </c>
      <c r="E4" s="90" t="s">
        <v>162</v>
      </c>
      <c r="F4" s="470"/>
      <c r="G4" s="422"/>
    </row>
    <row r="5" spans="1:7" ht="31.25" customHeight="1" x14ac:dyDescent="0.2">
      <c r="A5" s="220" t="s">
        <v>14</v>
      </c>
      <c r="B5" s="11"/>
      <c r="C5" s="12"/>
      <c r="D5" s="12"/>
      <c r="E5" s="10">
        <f t="shared" ref="E5:E14" si="0">C5*D5</f>
        <v>0</v>
      </c>
      <c r="F5" s="71"/>
      <c r="G5" s="124"/>
    </row>
    <row r="6" spans="1:7" ht="31.25" customHeight="1" x14ac:dyDescent="0.2">
      <c r="A6" s="220" t="s">
        <v>49</v>
      </c>
      <c r="B6" s="11"/>
      <c r="C6" s="12"/>
      <c r="D6" s="206"/>
      <c r="E6" s="10">
        <f t="shared" si="0"/>
        <v>0</v>
      </c>
      <c r="F6" s="71"/>
      <c r="G6" s="124"/>
    </row>
    <row r="7" spans="1:7" ht="31.25" customHeight="1" x14ac:dyDescent="0.2">
      <c r="A7" s="220" t="s">
        <v>15</v>
      </c>
      <c r="B7" s="46"/>
      <c r="C7" s="66"/>
      <c r="D7" s="67"/>
      <c r="E7" s="10">
        <f t="shared" si="0"/>
        <v>0</v>
      </c>
      <c r="F7" s="71"/>
      <c r="G7" s="124"/>
    </row>
    <row r="8" spans="1:7" ht="31.25" customHeight="1" x14ac:dyDescent="0.2">
      <c r="A8" s="220" t="s">
        <v>191</v>
      </c>
      <c r="B8" s="72"/>
      <c r="C8" s="66"/>
      <c r="D8" s="66"/>
      <c r="E8" s="10">
        <f t="shared" si="0"/>
        <v>0</v>
      </c>
      <c r="F8" s="71"/>
      <c r="G8" s="124"/>
    </row>
    <row r="9" spans="1:7" ht="31.25" customHeight="1" x14ac:dyDescent="0.2">
      <c r="A9" s="220"/>
      <c r="B9" s="46"/>
      <c r="C9" s="66"/>
      <c r="D9" s="66"/>
      <c r="E9" s="10">
        <f t="shared" si="0"/>
        <v>0</v>
      </c>
      <c r="F9" s="71"/>
      <c r="G9" s="124"/>
    </row>
    <row r="10" spans="1:7" ht="31.25" customHeight="1" x14ac:dyDescent="0.2">
      <c r="A10" s="220"/>
      <c r="B10" s="11"/>
      <c r="C10" s="66"/>
      <c r="D10" s="12"/>
      <c r="E10" s="10">
        <f t="shared" si="0"/>
        <v>0</v>
      </c>
      <c r="F10" s="71"/>
      <c r="G10" s="124"/>
    </row>
    <row r="11" spans="1:7" ht="31.25" customHeight="1" x14ac:dyDescent="0.2">
      <c r="A11" s="220"/>
      <c r="B11" s="11"/>
      <c r="C11" s="66"/>
      <c r="D11" s="12"/>
      <c r="E11" s="10">
        <f t="shared" si="0"/>
        <v>0</v>
      </c>
      <c r="F11" s="71"/>
      <c r="G11" s="124"/>
    </row>
    <row r="12" spans="1:7" ht="31.25" customHeight="1" x14ac:dyDescent="0.2">
      <c r="A12" s="220"/>
      <c r="B12" s="11"/>
      <c r="C12" s="66"/>
      <c r="D12" s="12"/>
      <c r="E12" s="10">
        <f t="shared" si="0"/>
        <v>0</v>
      </c>
      <c r="F12" s="71"/>
      <c r="G12" s="124"/>
    </row>
    <row r="13" spans="1:7" ht="31.25" customHeight="1" x14ac:dyDescent="0.2">
      <c r="A13" s="220"/>
      <c r="B13" s="11"/>
      <c r="C13" s="66"/>
      <c r="D13" s="12"/>
      <c r="E13" s="10">
        <f t="shared" si="0"/>
        <v>0</v>
      </c>
      <c r="F13" s="71"/>
      <c r="G13" s="124"/>
    </row>
    <row r="14" spans="1:7" ht="31.25" customHeight="1" thickBot="1" x14ac:dyDescent="0.25">
      <c r="A14" s="220"/>
      <c r="B14" s="11"/>
      <c r="C14" s="66"/>
      <c r="D14" s="12"/>
      <c r="E14" s="10">
        <f t="shared" si="0"/>
        <v>0</v>
      </c>
      <c r="F14" s="71"/>
      <c r="G14" s="124"/>
    </row>
    <row r="15" spans="1:7" ht="31.25" customHeight="1" thickBot="1" x14ac:dyDescent="0.25">
      <c r="C15" s="493" t="s">
        <v>152</v>
      </c>
      <c r="D15" s="494"/>
      <c r="E15" s="99">
        <f>SUM(E5:E14)</f>
        <v>0</v>
      </c>
      <c r="F15" s="164"/>
    </row>
  </sheetData>
  <mergeCells count="5">
    <mergeCell ref="B3:E3"/>
    <mergeCell ref="F3:F4"/>
    <mergeCell ref="C15:D15"/>
    <mergeCell ref="A3:A4"/>
    <mergeCell ref="G3:G4"/>
  </mergeCells>
  <phoneticPr fontId="2"/>
  <printOptions horizontalCentered="1"/>
  <pageMargins left="0.59055118110236227" right="0.59055118110236227" top="0.78740157480314965" bottom="0.78740157480314965" header="0.31496062992125984" footer="0.31496062992125984"/>
  <pageSetup paperSize="9" scale="6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6"/>
  <sheetViews>
    <sheetView showZeros="0" view="pageBreakPreview" zoomScale="60" zoomScaleNormal="80" workbookViewId="0"/>
  </sheetViews>
  <sheetFormatPr defaultColWidth="8.9140625" defaultRowHeight="29" customHeight="1" x14ac:dyDescent="0.2"/>
  <cols>
    <col min="1" max="1" width="25.6640625" style="119" customWidth="1"/>
    <col min="2" max="2" width="18.6640625" style="119" customWidth="1"/>
    <col min="3" max="3" width="46.5" style="119" customWidth="1"/>
    <col min="4" max="4" width="20.08203125" style="119" customWidth="1"/>
    <col min="5" max="5" width="42.08203125" style="119" customWidth="1"/>
    <col min="6" max="6" width="14.58203125" style="119" customWidth="1"/>
    <col min="7" max="16384" width="8.9140625" style="119"/>
  </cols>
  <sheetData>
    <row r="1" spans="1:6" ht="29" customHeight="1" x14ac:dyDescent="0.2">
      <c r="A1" s="118" t="s">
        <v>108</v>
      </c>
    </row>
    <row r="2" spans="1:6" ht="29" customHeight="1" x14ac:dyDescent="0.2">
      <c r="A2" s="119" t="s">
        <v>261</v>
      </c>
    </row>
    <row r="3" spans="1:6" ht="29" customHeight="1" x14ac:dyDescent="0.2">
      <c r="A3" s="422" t="s">
        <v>16</v>
      </c>
      <c r="B3" s="422"/>
      <c r="C3" s="423" t="s">
        <v>80</v>
      </c>
      <c r="D3" s="424"/>
      <c r="E3" s="422" t="s">
        <v>11</v>
      </c>
      <c r="F3" s="425" t="s">
        <v>170</v>
      </c>
    </row>
    <row r="4" spans="1:6" ht="29" customHeight="1" x14ac:dyDescent="0.2">
      <c r="A4" s="422"/>
      <c r="B4" s="422"/>
      <c r="C4" s="217" t="s">
        <v>21</v>
      </c>
      <c r="D4" s="90" t="s">
        <v>162</v>
      </c>
      <c r="E4" s="422"/>
      <c r="F4" s="422"/>
    </row>
    <row r="5" spans="1:6" ht="29" customHeight="1" x14ac:dyDescent="0.2">
      <c r="A5" s="121" t="s">
        <v>149</v>
      </c>
      <c r="B5" s="122"/>
      <c r="C5" s="222"/>
      <c r="D5" s="228"/>
      <c r="E5" s="160"/>
      <c r="F5" s="124"/>
    </row>
    <row r="6" spans="1:6" ht="29" customHeight="1" x14ac:dyDescent="0.2">
      <c r="A6" s="121" t="s">
        <v>198</v>
      </c>
      <c r="B6" s="122"/>
      <c r="C6" s="222"/>
      <c r="D6" s="228"/>
      <c r="E6" s="268"/>
      <c r="F6" s="124"/>
    </row>
    <row r="7" spans="1:6" ht="29" customHeight="1" x14ac:dyDescent="0.2">
      <c r="A7" s="121" t="s">
        <v>199</v>
      </c>
      <c r="B7" s="122"/>
      <c r="C7" s="222"/>
      <c r="D7" s="228"/>
      <c r="E7" s="268"/>
      <c r="F7" s="124"/>
    </row>
    <row r="8" spans="1:6" ht="29" customHeight="1" x14ac:dyDescent="0.2">
      <c r="A8" s="121" t="s">
        <v>25</v>
      </c>
      <c r="B8" s="122"/>
      <c r="C8" s="222"/>
      <c r="D8" s="228"/>
      <c r="E8" s="160"/>
      <c r="F8" s="124"/>
    </row>
    <row r="9" spans="1:6" ht="29" customHeight="1" x14ac:dyDescent="0.2">
      <c r="A9" s="121" t="s">
        <v>26</v>
      </c>
      <c r="B9" s="122"/>
      <c r="C9" s="222"/>
      <c r="D9" s="228"/>
      <c r="E9" s="160"/>
      <c r="F9" s="124"/>
    </row>
    <row r="10" spans="1:6" ht="29" customHeight="1" x14ac:dyDescent="0.2">
      <c r="A10" s="125" t="s">
        <v>27</v>
      </c>
      <c r="B10" s="126" t="s">
        <v>28</v>
      </c>
      <c r="C10" s="222"/>
      <c r="D10" s="228"/>
      <c r="E10" s="160"/>
      <c r="F10" s="124"/>
    </row>
    <row r="11" spans="1:6" ht="29" customHeight="1" x14ac:dyDescent="0.2">
      <c r="A11" s="128"/>
      <c r="B11" s="129" t="s">
        <v>29</v>
      </c>
      <c r="C11" s="222"/>
      <c r="D11" s="228"/>
      <c r="E11" s="160"/>
      <c r="F11" s="124"/>
    </row>
    <row r="12" spans="1:6" ht="29" customHeight="1" x14ac:dyDescent="0.2">
      <c r="A12" s="128"/>
      <c r="B12" s="129" t="s">
        <v>30</v>
      </c>
      <c r="C12" s="222"/>
      <c r="D12" s="228"/>
      <c r="E12" s="160"/>
      <c r="F12" s="124"/>
    </row>
    <row r="13" spans="1:6" ht="29" customHeight="1" x14ac:dyDescent="0.2">
      <c r="A13" s="128"/>
      <c r="B13" s="129" t="s">
        <v>31</v>
      </c>
      <c r="C13" s="222"/>
      <c r="D13" s="228"/>
      <c r="E13" s="160"/>
      <c r="F13" s="124"/>
    </row>
    <row r="14" spans="1:6" ht="29" customHeight="1" x14ac:dyDescent="0.2">
      <c r="A14" s="128"/>
      <c r="B14" s="129" t="s">
        <v>32</v>
      </c>
      <c r="C14" s="222"/>
      <c r="D14" s="228"/>
      <c r="E14" s="160"/>
      <c r="F14" s="124"/>
    </row>
    <row r="15" spans="1:6" ht="29" customHeight="1" x14ac:dyDescent="0.2">
      <c r="A15" s="130"/>
      <c r="B15" s="126" t="s">
        <v>33</v>
      </c>
      <c r="C15" s="222"/>
      <c r="D15" s="228"/>
      <c r="E15" s="160"/>
      <c r="F15" s="124"/>
    </row>
    <row r="16" spans="1:6" ht="29" customHeight="1" x14ac:dyDescent="0.2">
      <c r="A16" s="125" t="s">
        <v>34</v>
      </c>
      <c r="B16" s="131" t="s">
        <v>35</v>
      </c>
      <c r="C16" s="222"/>
      <c r="D16" s="228"/>
      <c r="E16" s="160"/>
      <c r="F16" s="124"/>
    </row>
    <row r="17" spans="1:6" ht="29" customHeight="1" x14ac:dyDescent="0.2">
      <c r="A17" s="128"/>
      <c r="B17" s="131" t="s">
        <v>36</v>
      </c>
      <c r="C17" s="222"/>
      <c r="D17" s="228"/>
      <c r="E17" s="160"/>
      <c r="F17" s="124"/>
    </row>
    <row r="18" spans="1:6" ht="29" customHeight="1" x14ac:dyDescent="0.2">
      <c r="A18" s="130"/>
      <c r="B18" s="131" t="s">
        <v>37</v>
      </c>
      <c r="C18" s="222"/>
      <c r="D18" s="228"/>
      <c r="E18" s="160"/>
      <c r="F18" s="124"/>
    </row>
    <row r="19" spans="1:6" ht="29" customHeight="1" x14ac:dyDescent="0.2">
      <c r="A19" s="121" t="s">
        <v>38</v>
      </c>
      <c r="B19" s="122"/>
      <c r="C19" s="222"/>
      <c r="D19" s="228"/>
      <c r="E19" s="160"/>
      <c r="F19" s="124"/>
    </row>
    <row r="20" spans="1:6" ht="29" customHeight="1" x14ac:dyDescent="0.2">
      <c r="A20" s="121" t="s">
        <v>39</v>
      </c>
      <c r="B20" s="122"/>
      <c r="C20" s="222"/>
      <c r="D20" s="228"/>
      <c r="E20" s="160"/>
      <c r="F20" s="124"/>
    </row>
    <row r="21" spans="1:6" ht="29" customHeight="1" x14ac:dyDescent="0.2">
      <c r="A21" s="121" t="s">
        <v>40</v>
      </c>
      <c r="B21" s="122"/>
      <c r="C21" s="222"/>
      <c r="D21" s="228"/>
      <c r="E21" s="160"/>
      <c r="F21" s="124"/>
    </row>
    <row r="22" spans="1:6" ht="29" customHeight="1" x14ac:dyDescent="0.2">
      <c r="A22" s="121" t="s">
        <v>41</v>
      </c>
      <c r="B22" s="122"/>
      <c r="C22" s="222"/>
      <c r="D22" s="228"/>
      <c r="E22" s="160"/>
      <c r="F22" s="124"/>
    </row>
    <row r="23" spans="1:6" ht="29" customHeight="1" x14ac:dyDescent="0.2">
      <c r="A23" s="121"/>
      <c r="B23" s="122"/>
      <c r="C23" s="222"/>
      <c r="D23" s="12"/>
      <c r="E23" s="160"/>
      <c r="F23" s="124"/>
    </row>
    <row r="24" spans="1:6" ht="29" customHeight="1" x14ac:dyDescent="0.2">
      <c r="A24" s="121"/>
      <c r="B24" s="161"/>
      <c r="C24" s="222"/>
      <c r="D24" s="12"/>
      <c r="E24" s="143"/>
      <c r="F24" s="124"/>
    </row>
    <row r="25" spans="1:6" ht="29" customHeight="1" thickBot="1" x14ac:dyDescent="0.25">
      <c r="A25" s="121"/>
      <c r="B25" s="122"/>
      <c r="C25" s="222"/>
      <c r="D25" s="159"/>
      <c r="E25" s="143"/>
      <c r="F25" s="124"/>
    </row>
    <row r="26" spans="1:6" ht="29" customHeight="1" thickBot="1" x14ac:dyDescent="0.25">
      <c r="C26" s="221" t="s">
        <v>152</v>
      </c>
      <c r="D26" s="162">
        <f>SUM(D5:D25)</f>
        <v>0</v>
      </c>
      <c r="E26" s="163"/>
    </row>
  </sheetData>
  <mergeCells count="4">
    <mergeCell ref="A3:B4"/>
    <mergeCell ref="C3:D3"/>
    <mergeCell ref="E3:E4"/>
    <mergeCell ref="F3:F4"/>
  </mergeCells>
  <phoneticPr fontId="2"/>
  <printOptions horizontalCentered="1"/>
  <pageMargins left="0.59055118110236227" right="0.59055118110236227" top="0.78740157480314965" bottom="0.78740157480314965" header="0.31496062992125984" footer="0.31496062992125984"/>
  <pageSetup paperSize="9" scale="6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10"/>
  <sheetViews>
    <sheetView showZeros="0" view="pageBreakPreview" zoomScale="60" zoomScaleNormal="100" workbookViewId="0"/>
  </sheetViews>
  <sheetFormatPr defaultColWidth="9" defaultRowHeight="31.25" customHeight="1" x14ac:dyDescent="0.2"/>
  <cols>
    <col min="1" max="2" width="17.58203125" style="137" customWidth="1"/>
    <col min="3" max="9" width="17.4140625" style="137" customWidth="1"/>
    <col min="10" max="10" width="35.1640625" style="137" customWidth="1"/>
    <col min="11" max="16384" width="9" style="137"/>
  </cols>
  <sheetData>
    <row r="1" spans="1:11" ht="31.25" customHeight="1" x14ac:dyDescent="0.2">
      <c r="A1" s="118" t="s">
        <v>110</v>
      </c>
      <c r="B1" s="118"/>
    </row>
    <row r="2" spans="1:11" ht="31.25" customHeight="1" x14ac:dyDescent="0.2">
      <c r="A2" s="154" t="s">
        <v>262</v>
      </c>
      <c r="B2" s="154"/>
    </row>
    <row r="3" spans="1:11" ht="31.25" customHeight="1" x14ac:dyDescent="0.2">
      <c r="A3" s="426" t="s">
        <v>43</v>
      </c>
      <c r="B3" s="440"/>
      <c r="C3" s="464" t="s">
        <v>44</v>
      </c>
      <c r="D3" s="464" t="s">
        <v>45</v>
      </c>
      <c r="E3" s="500" t="s">
        <v>2</v>
      </c>
      <c r="F3" s="501"/>
      <c r="G3" s="464" t="s">
        <v>109</v>
      </c>
      <c r="H3" s="464"/>
      <c r="I3" s="207" t="s">
        <v>164</v>
      </c>
      <c r="J3" s="464" t="s">
        <v>11</v>
      </c>
      <c r="K3" s="425" t="s">
        <v>170</v>
      </c>
    </row>
    <row r="4" spans="1:11" ht="31.25" customHeight="1" x14ac:dyDescent="0.2">
      <c r="A4" s="428"/>
      <c r="B4" s="441"/>
      <c r="C4" s="464"/>
      <c r="D4" s="464"/>
      <c r="E4" s="239" t="s">
        <v>167</v>
      </c>
      <c r="F4" s="139" t="s">
        <v>161</v>
      </c>
      <c r="G4" s="218" t="s">
        <v>167</v>
      </c>
      <c r="H4" s="208" t="s">
        <v>162</v>
      </c>
      <c r="I4" s="208" t="s">
        <v>151</v>
      </c>
      <c r="J4" s="464"/>
      <c r="K4" s="422"/>
    </row>
    <row r="5" spans="1:11" ht="31.25" customHeight="1" x14ac:dyDescent="0.2">
      <c r="A5" s="499" t="s">
        <v>22</v>
      </c>
      <c r="B5" s="498"/>
      <c r="C5" s="11"/>
      <c r="D5" s="141"/>
      <c r="E5" s="64">
        <v>7550</v>
      </c>
      <c r="F5" s="64">
        <f t="shared" ref="F5:F8" si="0">C5*D5*E5</f>
        <v>0</v>
      </c>
      <c r="G5" s="12"/>
      <c r="H5" s="64">
        <f t="shared" ref="H5:H8" si="1">C5*D5*G5</f>
        <v>0</v>
      </c>
      <c r="I5" s="64">
        <f t="shared" ref="I5:I8" si="2">MIN(F5,H5)</f>
        <v>0</v>
      </c>
      <c r="J5" s="11"/>
      <c r="K5" s="124"/>
    </row>
    <row r="6" spans="1:11" ht="31.25" customHeight="1" x14ac:dyDescent="0.2">
      <c r="A6" s="499" t="s">
        <v>46</v>
      </c>
      <c r="B6" s="498"/>
      <c r="C6" s="11"/>
      <c r="D6" s="141"/>
      <c r="E6" s="64">
        <v>2760</v>
      </c>
      <c r="F6" s="64">
        <f t="shared" si="0"/>
        <v>0</v>
      </c>
      <c r="G6" s="159"/>
      <c r="H6" s="64">
        <f t="shared" si="1"/>
        <v>0</v>
      </c>
      <c r="I6" s="64">
        <f t="shared" si="2"/>
        <v>0</v>
      </c>
      <c r="J6" s="11"/>
      <c r="K6" s="124"/>
    </row>
    <row r="7" spans="1:11" ht="31.25" customHeight="1" x14ac:dyDescent="0.2">
      <c r="A7" s="497" t="s">
        <v>194</v>
      </c>
      <c r="B7" s="498"/>
      <c r="C7" s="11"/>
      <c r="D7" s="141"/>
      <c r="E7" s="64">
        <v>15100</v>
      </c>
      <c r="F7" s="64">
        <f t="shared" si="0"/>
        <v>0</v>
      </c>
      <c r="G7" s="159"/>
      <c r="H7" s="64">
        <f t="shared" si="1"/>
        <v>0</v>
      </c>
      <c r="I7" s="64">
        <f t="shared" si="2"/>
        <v>0</v>
      </c>
      <c r="J7" s="11"/>
      <c r="K7" s="124"/>
    </row>
    <row r="8" spans="1:11" s="304" customFormat="1" ht="51.65" customHeight="1" thickBot="1" x14ac:dyDescent="0.25">
      <c r="A8" s="497" t="s">
        <v>200</v>
      </c>
      <c r="B8" s="502"/>
      <c r="C8" s="11"/>
      <c r="D8" s="141"/>
      <c r="E8" s="64">
        <v>8280</v>
      </c>
      <c r="F8" s="64">
        <f t="shared" si="0"/>
        <v>0</v>
      </c>
      <c r="G8" s="159"/>
      <c r="H8" s="64">
        <f t="shared" si="1"/>
        <v>0</v>
      </c>
      <c r="I8" s="64">
        <f t="shared" si="2"/>
        <v>0</v>
      </c>
      <c r="J8" s="11"/>
      <c r="K8" s="300"/>
    </row>
    <row r="9" spans="1:11" ht="31.25" customHeight="1" thickBot="1" x14ac:dyDescent="0.25">
      <c r="A9" s="74"/>
      <c r="B9" s="74"/>
      <c r="C9" s="74"/>
      <c r="F9" s="468" t="s">
        <v>153</v>
      </c>
      <c r="G9" s="469"/>
      <c r="H9" s="98">
        <f>SUM(H5:H8)</f>
        <v>0</v>
      </c>
      <c r="I9" s="178"/>
      <c r="J9" s="106"/>
    </row>
    <row r="10" spans="1:11" ht="31.25" customHeight="1" thickBot="1" x14ac:dyDescent="0.25">
      <c r="F10" s="468" t="s">
        <v>131</v>
      </c>
      <c r="G10" s="458"/>
      <c r="H10" s="135"/>
      <c r="I10" s="97">
        <f>SUM(I5:I8)</f>
        <v>0</v>
      </c>
      <c r="J10" s="62"/>
    </row>
  </sheetData>
  <mergeCells count="13">
    <mergeCell ref="K3:K4"/>
    <mergeCell ref="F10:G10"/>
    <mergeCell ref="F9:G9"/>
    <mergeCell ref="J3:J4"/>
    <mergeCell ref="A7:B7"/>
    <mergeCell ref="A6:B6"/>
    <mergeCell ref="A5:B5"/>
    <mergeCell ref="A3:B4"/>
    <mergeCell ref="E3:F3"/>
    <mergeCell ref="G3:H3"/>
    <mergeCell ref="D3:D4"/>
    <mergeCell ref="C3:C4"/>
    <mergeCell ref="A8:B8"/>
  </mergeCells>
  <phoneticPr fontId="2"/>
  <printOptions horizontalCentered="1"/>
  <pageMargins left="0.59055118110236227" right="0.59055118110236227" top="0.78740157480314965" bottom="0.78740157480314965" header="0.31496062992125984" footer="0.31496062992125984"/>
  <pageSetup paperSize="9" scale="6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6"/>
  <sheetViews>
    <sheetView showZeros="0" view="pageBreakPreview" zoomScale="60" zoomScaleNormal="70" workbookViewId="0"/>
  </sheetViews>
  <sheetFormatPr defaultColWidth="8.9140625" defaultRowHeight="27" customHeight="1" x14ac:dyDescent="0.2"/>
  <cols>
    <col min="1" max="1" width="28.6640625" style="119" customWidth="1"/>
    <col min="2" max="8" width="17.1640625" style="119" customWidth="1"/>
    <col min="9" max="9" width="32.9140625" style="119" customWidth="1"/>
    <col min="10" max="10" width="14.6640625" style="119" customWidth="1"/>
    <col min="11" max="16384" width="8.9140625" style="119"/>
  </cols>
  <sheetData>
    <row r="1" spans="1:10" ht="27" customHeight="1" x14ac:dyDescent="0.2">
      <c r="A1" s="118" t="s">
        <v>193</v>
      </c>
    </row>
    <row r="2" spans="1:10" ht="27" customHeight="1" x14ac:dyDescent="0.2">
      <c r="A2" s="119" t="s">
        <v>192</v>
      </c>
    </row>
    <row r="3" spans="1:10" ht="27" customHeight="1" x14ac:dyDescent="0.2">
      <c r="A3" s="144" t="s">
        <v>69</v>
      </c>
      <c r="D3" s="9"/>
      <c r="E3" s="20"/>
      <c r="I3" s="13"/>
    </row>
    <row r="4" spans="1:10" s="137" customFormat="1" ht="27" customHeight="1" x14ac:dyDescent="0.2">
      <c r="A4" s="464" t="s">
        <v>43</v>
      </c>
      <c r="B4" s="464" t="s">
        <v>44</v>
      </c>
      <c r="C4" s="464" t="s">
        <v>45</v>
      </c>
      <c r="D4" s="500" t="s">
        <v>2</v>
      </c>
      <c r="E4" s="501"/>
      <c r="F4" s="464" t="s">
        <v>80</v>
      </c>
      <c r="G4" s="464"/>
      <c r="H4" s="207" t="s">
        <v>164</v>
      </c>
      <c r="I4" s="464" t="s">
        <v>11</v>
      </c>
      <c r="J4" s="425" t="s">
        <v>170</v>
      </c>
    </row>
    <row r="5" spans="1:10" s="137" customFormat="1" ht="27" customHeight="1" x14ac:dyDescent="0.2">
      <c r="A5" s="464"/>
      <c r="B5" s="464"/>
      <c r="C5" s="464"/>
      <c r="D5" s="239" t="s">
        <v>167</v>
      </c>
      <c r="E5" s="236" t="s">
        <v>161</v>
      </c>
      <c r="F5" s="218" t="s">
        <v>167</v>
      </c>
      <c r="G5" s="218" t="s">
        <v>162</v>
      </c>
      <c r="H5" s="218" t="s">
        <v>151</v>
      </c>
      <c r="I5" s="464"/>
      <c r="J5" s="422"/>
    </row>
    <row r="6" spans="1:10" s="137" customFormat="1" ht="27" customHeight="1" x14ac:dyDescent="0.2">
      <c r="A6" s="307" t="s">
        <v>22</v>
      </c>
      <c r="B6" s="11"/>
      <c r="C6" s="141"/>
      <c r="D6" s="142">
        <v>7550</v>
      </c>
      <c r="E6" s="64">
        <f t="shared" ref="E6:E15" si="0">B6*C6*D6</f>
        <v>0</v>
      </c>
      <c r="F6" s="12"/>
      <c r="G6" s="64">
        <f t="shared" ref="G6" si="1">B6*C6*F6</f>
        <v>0</v>
      </c>
      <c r="H6" s="64">
        <f t="shared" ref="H6" si="2">MIN(E6,G6)</f>
        <v>0</v>
      </c>
      <c r="I6" s="12"/>
      <c r="J6" s="124"/>
    </row>
    <row r="7" spans="1:10" s="137" customFormat="1" ht="27" customHeight="1" x14ac:dyDescent="0.2">
      <c r="A7" s="306" t="s">
        <v>46</v>
      </c>
      <c r="B7" s="145"/>
      <c r="C7" s="146"/>
      <c r="D7" s="142">
        <v>2760</v>
      </c>
      <c r="E7" s="64">
        <f t="shared" si="0"/>
        <v>0</v>
      </c>
      <c r="F7" s="12"/>
      <c r="G7" s="64">
        <f t="shared" ref="G7:G15" si="3">B7*C7*F7</f>
        <v>0</v>
      </c>
      <c r="H7" s="64">
        <f t="shared" ref="H7:H15" si="4">MIN(E7,G7)</f>
        <v>0</v>
      </c>
      <c r="I7" s="159"/>
      <c r="J7" s="124"/>
    </row>
    <row r="8" spans="1:10" s="137" customFormat="1" ht="27" customHeight="1" x14ac:dyDescent="0.2">
      <c r="A8" s="305" t="s">
        <v>70</v>
      </c>
      <c r="B8" s="71"/>
      <c r="C8" s="141"/>
      <c r="D8" s="142">
        <v>1560</v>
      </c>
      <c r="E8" s="64">
        <f t="shared" si="0"/>
        <v>0</v>
      </c>
      <c r="F8" s="12"/>
      <c r="G8" s="64">
        <f t="shared" si="3"/>
        <v>0</v>
      </c>
      <c r="H8" s="64">
        <f t="shared" si="4"/>
        <v>0</v>
      </c>
      <c r="I8" s="12"/>
      <c r="J8" s="124"/>
    </row>
    <row r="9" spans="1:10" s="304" customFormat="1" ht="132" customHeight="1" x14ac:dyDescent="0.2">
      <c r="A9" s="305" t="s">
        <v>263</v>
      </c>
      <c r="B9" s="71"/>
      <c r="C9" s="141"/>
      <c r="D9" s="142">
        <v>15100</v>
      </c>
      <c r="E9" s="64">
        <f t="shared" si="0"/>
        <v>0</v>
      </c>
      <c r="F9" s="296"/>
      <c r="G9" s="64">
        <f t="shared" si="3"/>
        <v>0</v>
      </c>
      <c r="H9" s="64">
        <f t="shared" si="4"/>
        <v>0</v>
      </c>
      <c r="I9" s="296"/>
      <c r="J9" s="300"/>
    </row>
    <row r="10" spans="1:10" s="304" customFormat="1" ht="136.25" customHeight="1" x14ac:dyDescent="0.2">
      <c r="A10" s="306" t="s">
        <v>264</v>
      </c>
      <c r="B10" s="71"/>
      <c r="C10" s="141"/>
      <c r="D10" s="142">
        <v>5520</v>
      </c>
      <c r="E10" s="64">
        <f t="shared" si="0"/>
        <v>0</v>
      </c>
      <c r="F10" s="296"/>
      <c r="G10" s="64">
        <f t="shared" si="3"/>
        <v>0</v>
      </c>
      <c r="H10" s="64">
        <f t="shared" si="4"/>
        <v>0</v>
      </c>
      <c r="I10" s="296"/>
      <c r="J10" s="300"/>
    </row>
    <row r="11" spans="1:10" s="304" customFormat="1" ht="108.75" customHeight="1" x14ac:dyDescent="0.2">
      <c r="A11" s="306" t="s">
        <v>266</v>
      </c>
      <c r="B11" s="71"/>
      <c r="C11" s="141"/>
      <c r="D11" s="142">
        <v>8280</v>
      </c>
      <c r="E11" s="64">
        <f t="shared" si="0"/>
        <v>0</v>
      </c>
      <c r="F11" s="296"/>
      <c r="G11" s="64">
        <f t="shared" si="3"/>
        <v>0</v>
      </c>
      <c r="H11" s="64">
        <f t="shared" si="4"/>
        <v>0</v>
      </c>
      <c r="I11" s="296"/>
      <c r="J11" s="300"/>
    </row>
    <row r="12" spans="1:10" s="304" customFormat="1" ht="108" customHeight="1" x14ac:dyDescent="0.2">
      <c r="A12" s="305" t="s">
        <v>265</v>
      </c>
      <c r="B12" s="71"/>
      <c r="C12" s="141"/>
      <c r="D12" s="142">
        <v>3120</v>
      </c>
      <c r="E12" s="64">
        <f t="shared" si="0"/>
        <v>0</v>
      </c>
      <c r="F12" s="296"/>
      <c r="G12" s="64">
        <f t="shared" si="3"/>
        <v>0</v>
      </c>
      <c r="H12" s="64">
        <f t="shared" si="4"/>
        <v>0</v>
      </c>
      <c r="I12" s="296"/>
      <c r="J12" s="300"/>
    </row>
    <row r="13" spans="1:10" s="137" customFormat="1" ht="39" customHeight="1" x14ac:dyDescent="0.2">
      <c r="A13" s="305" t="s">
        <v>201</v>
      </c>
      <c r="B13" s="71"/>
      <c r="C13" s="141"/>
      <c r="D13" s="142">
        <v>15100</v>
      </c>
      <c r="E13" s="64">
        <f t="shared" si="0"/>
        <v>0</v>
      </c>
      <c r="F13" s="12"/>
      <c r="G13" s="64">
        <f t="shared" si="3"/>
        <v>0</v>
      </c>
      <c r="H13" s="64">
        <f t="shared" si="4"/>
        <v>0</v>
      </c>
      <c r="I13" s="12"/>
      <c r="J13" s="124"/>
    </row>
    <row r="14" spans="1:10" s="304" customFormat="1" ht="39" customHeight="1" x14ac:dyDescent="0.2">
      <c r="A14" s="306" t="s">
        <v>200</v>
      </c>
      <c r="B14" s="71"/>
      <c r="C14" s="141"/>
      <c r="D14" s="142">
        <v>8280</v>
      </c>
      <c r="E14" s="64">
        <f t="shared" si="0"/>
        <v>0</v>
      </c>
      <c r="F14" s="296"/>
      <c r="G14" s="64">
        <f t="shared" si="3"/>
        <v>0</v>
      </c>
      <c r="H14" s="64">
        <f t="shared" si="4"/>
        <v>0</v>
      </c>
      <c r="I14" s="296"/>
      <c r="J14" s="300"/>
    </row>
    <row r="15" spans="1:10" s="137" customFormat="1" ht="39" customHeight="1" x14ac:dyDescent="0.2">
      <c r="A15" s="305" t="s">
        <v>202</v>
      </c>
      <c r="B15" s="71"/>
      <c r="C15" s="141"/>
      <c r="D15" s="142">
        <v>3120</v>
      </c>
      <c r="E15" s="64">
        <f t="shared" si="0"/>
        <v>0</v>
      </c>
      <c r="F15" s="12"/>
      <c r="G15" s="64">
        <f t="shared" si="3"/>
        <v>0</v>
      </c>
      <c r="H15" s="64">
        <f t="shared" si="4"/>
        <v>0</v>
      </c>
      <c r="I15" s="12"/>
      <c r="J15" s="124"/>
    </row>
    <row r="16" spans="1:10" s="137" customFormat="1" ht="27" customHeight="1" x14ac:dyDescent="0.2">
      <c r="B16" s="74"/>
      <c r="C16" s="74"/>
      <c r="E16" s="505" t="s">
        <v>119</v>
      </c>
      <c r="F16" s="505"/>
      <c r="G16" s="147">
        <f>SUM(G6:G15)</f>
        <v>0</v>
      </c>
      <c r="H16" s="157">
        <f>SUM(H6:H15)</f>
        <v>0</v>
      </c>
    </row>
    <row r="17" spans="1:10" ht="27" customHeight="1" x14ac:dyDescent="0.2">
      <c r="A17" s="144" t="s">
        <v>71</v>
      </c>
      <c r="D17" s="9"/>
      <c r="E17" s="13"/>
      <c r="H17" s="13"/>
      <c r="I17" s="13"/>
    </row>
    <row r="18" spans="1:10" ht="27" customHeight="1" x14ac:dyDescent="0.2">
      <c r="A18" s="506" t="s">
        <v>150</v>
      </c>
      <c r="B18" s="507"/>
      <c r="C18" s="488" t="s">
        <v>104</v>
      </c>
      <c r="D18" s="488"/>
      <c r="E18" s="488"/>
      <c r="F18" s="488"/>
      <c r="G18" s="237"/>
      <c r="H18" s="207" t="s">
        <v>164</v>
      </c>
      <c r="I18" s="422" t="s">
        <v>11</v>
      </c>
      <c r="J18" s="425" t="s">
        <v>170</v>
      </c>
    </row>
    <row r="19" spans="1:10" ht="27" customHeight="1" x14ac:dyDescent="0.2">
      <c r="A19" s="508"/>
      <c r="B19" s="509"/>
      <c r="C19" s="510" t="s">
        <v>21</v>
      </c>
      <c r="D19" s="511"/>
      <c r="E19" s="511"/>
      <c r="F19" s="512"/>
      <c r="G19" s="210" t="s">
        <v>162</v>
      </c>
      <c r="H19" s="208"/>
      <c r="I19" s="422"/>
      <c r="J19" s="422"/>
    </row>
    <row r="20" spans="1:10" ht="27" customHeight="1" x14ac:dyDescent="0.2">
      <c r="A20" s="121" t="s">
        <v>149</v>
      </c>
      <c r="B20" s="122"/>
      <c r="C20" s="504"/>
      <c r="D20" s="504"/>
      <c r="E20" s="504"/>
      <c r="F20" s="504"/>
      <c r="G20" s="259"/>
      <c r="H20" s="513"/>
      <c r="I20" s="148"/>
      <c r="J20" s="124"/>
    </row>
    <row r="21" spans="1:10" ht="27" customHeight="1" x14ac:dyDescent="0.2">
      <c r="A21" s="121" t="s">
        <v>26</v>
      </c>
      <c r="B21" s="122"/>
      <c r="C21" s="504"/>
      <c r="D21" s="504"/>
      <c r="E21" s="504"/>
      <c r="F21" s="504"/>
      <c r="G21" s="259"/>
      <c r="H21" s="514"/>
      <c r="I21" s="148"/>
      <c r="J21" s="124"/>
    </row>
    <row r="22" spans="1:10" ht="27" customHeight="1" x14ac:dyDescent="0.2">
      <c r="A22" s="125" t="s">
        <v>27</v>
      </c>
      <c r="B22" s="126" t="s">
        <v>28</v>
      </c>
      <c r="C22" s="504"/>
      <c r="D22" s="504"/>
      <c r="E22" s="504"/>
      <c r="F22" s="504"/>
      <c r="G22" s="259"/>
      <c r="H22" s="514"/>
      <c r="I22" s="148"/>
      <c r="J22" s="124"/>
    </row>
    <row r="23" spans="1:10" ht="27" customHeight="1" x14ac:dyDescent="0.2">
      <c r="A23" s="128"/>
      <c r="B23" s="129" t="s">
        <v>30</v>
      </c>
      <c r="C23" s="504"/>
      <c r="D23" s="504"/>
      <c r="E23" s="504"/>
      <c r="F23" s="504"/>
      <c r="G23" s="259"/>
      <c r="H23" s="514"/>
      <c r="I23" s="148"/>
      <c r="J23" s="124"/>
    </row>
    <row r="24" spans="1:10" ht="27" customHeight="1" x14ac:dyDescent="0.2">
      <c r="A24" s="128"/>
      <c r="B24" s="129" t="s">
        <v>32</v>
      </c>
      <c r="C24" s="504"/>
      <c r="D24" s="504"/>
      <c r="E24" s="504"/>
      <c r="F24" s="504"/>
      <c r="G24" s="259"/>
      <c r="H24" s="514"/>
      <c r="I24" s="148"/>
      <c r="J24" s="124"/>
    </row>
    <row r="25" spans="1:10" ht="27" customHeight="1" x14ac:dyDescent="0.2">
      <c r="A25" s="130"/>
      <c r="B25" s="126" t="s">
        <v>203</v>
      </c>
      <c r="C25" s="504"/>
      <c r="D25" s="504"/>
      <c r="E25" s="504"/>
      <c r="F25" s="504"/>
      <c r="G25" s="259"/>
      <c r="H25" s="514"/>
      <c r="I25" s="148"/>
      <c r="J25" s="124"/>
    </row>
    <row r="26" spans="1:10" ht="27" customHeight="1" x14ac:dyDescent="0.2">
      <c r="A26" s="125" t="s">
        <v>34</v>
      </c>
      <c r="B26" s="131" t="s">
        <v>35</v>
      </c>
      <c r="C26" s="504"/>
      <c r="D26" s="504"/>
      <c r="E26" s="504"/>
      <c r="F26" s="504"/>
      <c r="G26" s="259"/>
      <c r="H26" s="514"/>
      <c r="I26" s="148"/>
      <c r="J26" s="124"/>
    </row>
    <row r="27" spans="1:10" ht="27" customHeight="1" x14ac:dyDescent="0.2">
      <c r="A27" s="128"/>
      <c r="B27" s="131" t="s">
        <v>36</v>
      </c>
      <c r="C27" s="504"/>
      <c r="D27" s="504"/>
      <c r="E27" s="504"/>
      <c r="F27" s="504"/>
      <c r="G27" s="259"/>
      <c r="H27" s="514"/>
      <c r="I27" s="148"/>
      <c r="J27" s="124"/>
    </row>
    <row r="28" spans="1:10" ht="27" customHeight="1" x14ac:dyDescent="0.2">
      <c r="A28" s="130"/>
      <c r="B28" s="131" t="s">
        <v>37</v>
      </c>
      <c r="C28" s="504"/>
      <c r="D28" s="504"/>
      <c r="E28" s="504"/>
      <c r="F28" s="504"/>
      <c r="G28" s="259"/>
      <c r="H28" s="514"/>
      <c r="I28" s="148"/>
      <c r="J28" s="124"/>
    </row>
    <row r="29" spans="1:10" ht="27" customHeight="1" x14ac:dyDescent="0.2">
      <c r="A29" s="121" t="s">
        <v>38</v>
      </c>
      <c r="B29" s="122"/>
      <c r="C29" s="504"/>
      <c r="D29" s="504"/>
      <c r="E29" s="504"/>
      <c r="F29" s="504"/>
      <c r="G29" s="259"/>
      <c r="H29" s="514"/>
      <c r="I29" s="148"/>
      <c r="J29" s="124"/>
    </row>
    <row r="30" spans="1:10" ht="27" customHeight="1" x14ac:dyDescent="0.2">
      <c r="A30" s="121" t="s">
        <v>39</v>
      </c>
      <c r="B30" s="122"/>
      <c r="C30" s="504"/>
      <c r="D30" s="504"/>
      <c r="E30" s="504"/>
      <c r="F30" s="504"/>
      <c r="G30" s="259"/>
      <c r="H30" s="514"/>
      <c r="I30" s="148"/>
      <c r="J30" s="124"/>
    </row>
    <row r="31" spans="1:10" ht="27" customHeight="1" x14ac:dyDescent="0.2">
      <c r="A31" s="121" t="s">
        <v>41</v>
      </c>
      <c r="B31" s="122"/>
      <c r="C31" s="504"/>
      <c r="D31" s="504"/>
      <c r="E31" s="504"/>
      <c r="F31" s="504"/>
      <c r="G31" s="259"/>
      <c r="H31" s="514"/>
      <c r="I31" s="148"/>
      <c r="J31" s="124"/>
    </row>
    <row r="32" spans="1:10" ht="27" customHeight="1" x14ac:dyDescent="0.2">
      <c r="A32" s="121"/>
      <c r="B32" s="122"/>
      <c r="C32" s="504"/>
      <c r="D32" s="504"/>
      <c r="E32" s="504"/>
      <c r="F32" s="504"/>
      <c r="G32" s="259"/>
      <c r="H32" s="515"/>
      <c r="I32" s="148"/>
      <c r="J32" s="124"/>
    </row>
    <row r="33" spans="2:9" s="137" customFormat="1" ht="27" customHeight="1" x14ac:dyDescent="0.2">
      <c r="B33" s="74"/>
      <c r="C33" s="74"/>
      <c r="E33" s="463" t="s">
        <v>120</v>
      </c>
      <c r="F33" s="463"/>
      <c r="G33" s="260">
        <f>SUM(G20:G32)</f>
        <v>0</v>
      </c>
      <c r="H33" s="215">
        <f>G33</f>
        <v>0</v>
      </c>
    </row>
    <row r="34" spans="2:9" ht="27" customHeight="1" thickBot="1" x14ac:dyDescent="0.25"/>
    <row r="35" spans="2:9" s="115" customFormat="1" ht="27" customHeight="1" thickBot="1" x14ac:dyDescent="0.25">
      <c r="B35" s="76"/>
      <c r="C35" s="76"/>
      <c r="E35" s="503" t="s">
        <v>153</v>
      </c>
      <c r="F35" s="468"/>
      <c r="G35" s="149">
        <f>G16+G33</f>
        <v>0</v>
      </c>
      <c r="H35" s="150"/>
      <c r="I35" s="151"/>
    </row>
    <row r="36" spans="2:9" s="115" customFormat="1" ht="27" customHeight="1" thickBot="1" x14ac:dyDescent="0.25">
      <c r="B36" s="76"/>
      <c r="C36" s="76"/>
      <c r="E36" s="503" t="s">
        <v>131</v>
      </c>
      <c r="F36" s="503"/>
      <c r="G36" s="152"/>
      <c r="H36" s="101">
        <f>H16+H33</f>
        <v>0</v>
      </c>
    </row>
  </sheetData>
  <mergeCells count="30">
    <mergeCell ref="J18:J19"/>
    <mergeCell ref="J4:J5"/>
    <mergeCell ref="H20:H32"/>
    <mergeCell ref="C22:F22"/>
    <mergeCell ref="C23:F23"/>
    <mergeCell ref="C24:F24"/>
    <mergeCell ref="C20:F20"/>
    <mergeCell ref="C21:F21"/>
    <mergeCell ref="C31:F31"/>
    <mergeCell ref="C32:F32"/>
    <mergeCell ref="C27:F27"/>
    <mergeCell ref="C28:F28"/>
    <mergeCell ref="C29:F29"/>
    <mergeCell ref="A4:A5"/>
    <mergeCell ref="I18:I19"/>
    <mergeCell ref="I4:I5"/>
    <mergeCell ref="E16:F16"/>
    <mergeCell ref="C18:F18"/>
    <mergeCell ref="C4:C5"/>
    <mergeCell ref="D4:E4"/>
    <mergeCell ref="F4:G4"/>
    <mergeCell ref="B4:B5"/>
    <mergeCell ref="A18:B19"/>
    <mergeCell ref="C19:F19"/>
    <mergeCell ref="E35:F35"/>
    <mergeCell ref="E36:F36"/>
    <mergeCell ref="E33:F33"/>
    <mergeCell ref="C25:F25"/>
    <mergeCell ref="C26:F26"/>
    <mergeCell ref="C30:F30"/>
  </mergeCells>
  <phoneticPr fontId="2"/>
  <printOptions horizontalCentered="1"/>
  <pageMargins left="0.59055118110236227" right="0.59055118110236227" top="0.78740157480314965" bottom="0.78740157480314965" header="0.31496062992125984" footer="0.31496062992125984"/>
  <pageSetup paperSize="9" scale="3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3"/>
  <sheetViews>
    <sheetView showZeros="0" view="pageBreakPreview" zoomScale="60" zoomScaleNormal="85" workbookViewId="0"/>
  </sheetViews>
  <sheetFormatPr defaultColWidth="9" defaultRowHeight="31.25" customHeight="1" x14ac:dyDescent="0.2"/>
  <cols>
    <col min="1" max="2" width="17.58203125" style="137" customWidth="1"/>
    <col min="3" max="9" width="17.4140625" style="137" customWidth="1"/>
    <col min="10" max="10" width="35.1640625" style="137" customWidth="1"/>
    <col min="11" max="11" width="12.6640625" style="137" customWidth="1"/>
    <col min="12" max="16384" width="9" style="137"/>
  </cols>
  <sheetData>
    <row r="1" spans="1:11" ht="31.25" customHeight="1" x14ac:dyDescent="0.2">
      <c r="A1" s="134" t="s">
        <v>205</v>
      </c>
      <c r="B1" s="134"/>
    </row>
    <row r="2" spans="1:11" ht="31.25" customHeight="1" x14ac:dyDescent="0.2">
      <c r="A2" s="134" t="s">
        <v>267</v>
      </c>
      <c r="B2" s="134"/>
    </row>
    <row r="3" spans="1:11" ht="31.25" customHeight="1" x14ac:dyDescent="0.2">
      <c r="A3" s="426" t="s">
        <v>43</v>
      </c>
      <c r="B3" s="440"/>
      <c r="C3" s="464" t="s">
        <v>44</v>
      </c>
      <c r="D3" s="464" t="s">
        <v>45</v>
      </c>
      <c r="E3" s="500" t="s">
        <v>2</v>
      </c>
      <c r="F3" s="501"/>
      <c r="G3" s="464" t="s">
        <v>112</v>
      </c>
      <c r="H3" s="464"/>
      <c r="I3" s="207" t="s">
        <v>164</v>
      </c>
      <c r="J3" s="464" t="s">
        <v>11</v>
      </c>
      <c r="K3" s="425" t="s">
        <v>170</v>
      </c>
    </row>
    <row r="4" spans="1:11" ht="31.25" customHeight="1" x14ac:dyDescent="0.2">
      <c r="A4" s="428"/>
      <c r="B4" s="441"/>
      <c r="C4" s="464"/>
      <c r="D4" s="464"/>
      <c r="E4" s="239" t="s">
        <v>167</v>
      </c>
      <c r="F4" s="139" t="s">
        <v>161</v>
      </c>
      <c r="G4" s="218" t="s">
        <v>167</v>
      </c>
      <c r="H4" s="218" t="s">
        <v>162</v>
      </c>
      <c r="I4" s="208" t="s">
        <v>151</v>
      </c>
      <c r="J4" s="464"/>
      <c r="K4" s="422"/>
    </row>
    <row r="5" spans="1:11" ht="31.25" customHeight="1" x14ac:dyDescent="0.2">
      <c r="A5" s="499" t="s">
        <v>22</v>
      </c>
      <c r="B5" s="498"/>
      <c r="C5" s="11"/>
      <c r="D5" s="141"/>
      <c r="E5" s="64">
        <v>7550</v>
      </c>
      <c r="F5" s="64">
        <f>C5*D5*E5</f>
        <v>0</v>
      </c>
      <c r="G5" s="12"/>
      <c r="H5" s="64">
        <f>C5*D5*G5</f>
        <v>0</v>
      </c>
      <c r="I5" s="64">
        <f>MIN(F5,H5)</f>
        <v>0</v>
      </c>
      <c r="J5" s="11"/>
      <c r="K5" s="124"/>
    </row>
    <row r="6" spans="1:11" ht="31.25" customHeight="1" x14ac:dyDescent="0.2">
      <c r="A6" s="497" t="s">
        <v>60</v>
      </c>
      <c r="B6" s="502"/>
      <c r="C6" s="71"/>
      <c r="D6" s="141"/>
      <c r="E6" s="64">
        <v>2760</v>
      </c>
      <c r="F6" s="64">
        <f>C6*D6*E6</f>
        <v>0</v>
      </c>
      <c r="G6" s="159"/>
      <c r="H6" s="64">
        <f>C6*D6*G6</f>
        <v>0</v>
      </c>
      <c r="I6" s="64">
        <f>MIN(F6,H6)</f>
        <v>0</v>
      </c>
      <c r="J6" s="11"/>
      <c r="K6" s="124"/>
    </row>
    <row r="7" spans="1:11" ht="31.25" customHeight="1" x14ac:dyDescent="0.2">
      <c r="A7" s="497" t="s">
        <v>194</v>
      </c>
      <c r="B7" s="498"/>
      <c r="C7" s="71"/>
      <c r="D7" s="141"/>
      <c r="E7" s="64">
        <v>15100</v>
      </c>
      <c r="F7" s="64">
        <f>C7*D7*E7</f>
        <v>0</v>
      </c>
      <c r="G7" s="159"/>
      <c r="H7" s="64">
        <f>C7*D7*G7</f>
        <v>0</v>
      </c>
      <c r="I7" s="64">
        <f>MIN(F7,H7)</f>
        <v>0</v>
      </c>
      <c r="J7" s="11"/>
      <c r="K7" s="124"/>
    </row>
    <row r="8" spans="1:11" s="304" customFormat="1" ht="42" customHeight="1" thickBot="1" x14ac:dyDescent="0.25">
      <c r="A8" s="497" t="s">
        <v>195</v>
      </c>
      <c r="B8" s="502"/>
      <c r="C8" s="71"/>
      <c r="D8" s="141"/>
      <c r="E8" s="64">
        <v>8280</v>
      </c>
      <c r="F8" s="64">
        <f>C8*D8*E8</f>
        <v>0</v>
      </c>
      <c r="G8" s="159"/>
      <c r="H8" s="64">
        <f>C8*D8*G8</f>
        <v>0</v>
      </c>
      <c r="I8" s="64">
        <f>MIN(F8,H8)</f>
        <v>0</v>
      </c>
      <c r="J8" s="11"/>
      <c r="K8" s="300"/>
    </row>
    <row r="9" spans="1:11" ht="31.25" customHeight="1" thickBot="1" x14ac:dyDescent="0.25">
      <c r="F9" s="468" t="s">
        <v>153</v>
      </c>
      <c r="G9" s="469"/>
      <c r="H9" s="98">
        <f>SUM(H5:H8)</f>
        <v>0</v>
      </c>
      <c r="I9" s="178"/>
      <c r="J9" s="106"/>
    </row>
    <row r="10" spans="1:11" ht="31.25" customHeight="1" thickBot="1" x14ac:dyDescent="0.25">
      <c r="F10" s="468" t="s">
        <v>131</v>
      </c>
      <c r="G10" s="458"/>
      <c r="H10" s="135"/>
      <c r="I10" s="97">
        <f>SUM(I5:I8)</f>
        <v>0</v>
      </c>
      <c r="J10" s="62"/>
    </row>
    <row r="93" spans="4:4" ht="31.25" customHeight="1" x14ac:dyDescent="0.2">
      <c r="D93" s="137" t="s">
        <v>165</v>
      </c>
    </row>
  </sheetData>
  <mergeCells count="13">
    <mergeCell ref="K3:K4"/>
    <mergeCell ref="F10:G10"/>
    <mergeCell ref="F9:G9"/>
    <mergeCell ref="J3:J4"/>
    <mergeCell ref="A7:B7"/>
    <mergeCell ref="A6:B6"/>
    <mergeCell ref="A5:B5"/>
    <mergeCell ref="A3:B4"/>
    <mergeCell ref="E3:F3"/>
    <mergeCell ref="G3:H3"/>
    <mergeCell ref="D3:D4"/>
    <mergeCell ref="C3:C4"/>
    <mergeCell ref="A8:B8"/>
  </mergeCells>
  <phoneticPr fontId="2"/>
  <printOptions horizontalCentered="1"/>
  <pageMargins left="0.59055118110236227" right="0.59055118110236227" top="0.78740157480314965" bottom="0.78740157480314965" header="0.31496062992125984" footer="0.31496062992125984"/>
  <pageSetup paperSize="9" scale="6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5"/>
  <sheetViews>
    <sheetView showZeros="0" view="pageBreakPreview" zoomScale="55" zoomScaleNormal="100" zoomScaleSheetLayoutView="55" workbookViewId="0"/>
  </sheetViews>
  <sheetFormatPr defaultColWidth="9" defaultRowHeight="30" customHeight="1" x14ac:dyDescent="0.2"/>
  <cols>
    <col min="1" max="1" width="38.9140625" style="136" customWidth="1"/>
    <col min="2" max="2" width="13.5" style="136" customWidth="1"/>
    <col min="3" max="4" width="17.6640625" style="136" customWidth="1"/>
    <col min="5" max="5" width="19" style="136" customWidth="1"/>
    <col min="6" max="6" width="14.9140625" style="136" customWidth="1"/>
    <col min="7" max="9" width="17.6640625" style="136" customWidth="1"/>
    <col min="10" max="10" width="32.08203125" style="136" customWidth="1"/>
    <col min="11" max="11" width="11.9140625" style="136" customWidth="1"/>
    <col min="12" max="16384" width="9" style="136"/>
  </cols>
  <sheetData>
    <row r="1" spans="1:11" ht="30" customHeight="1" x14ac:dyDescent="0.2">
      <c r="A1" s="134" t="s">
        <v>111</v>
      </c>
      <c r="B1" s="134"/>
      <c r="C1" s="134"/>
      <c r="D1" s="134"/>
      <c r="E1" s="134"/>
      <c r="F1" s="134"/>
      <c r="G1" s="134"/>
      <c r="H1" s="134"/>
      <c r="I1" s="134"/>
      <c r="J1" s="134"/>
    </row>
    <row r="2" spans="1:11" ht="30" customHeight="1" x14ac:dyDescent="0.2">
      <c r="A2" s="134" t="s">
        <v>114</v>
      </c>
      <c r="B2" s="134"/>
      <c r="C2" s="134"/>
      <c r="D2" s="134"/>
      <c r="E2" s="134"/>
      <c r="F2" s="134"/>
      <c r="G2" s="134"/>
      <c r="H2" s="134"/>
      <c r="I2" s="134"/>
      <c r="J2" s="134"/>
    </row>
    <row r="3" spans="1:11" ht="30" customHeight="1" x14ac:dyDescent="0.2">
      <c r="A3" s="517" t="s">
        <v>1</v>
      </c>
      <c r="B3" s="516" t="s">
        <v>2</v>
      </c>
      <c r="C3" s="516"/>
      <c r="D3" s="516"/>
      <c r="E3" s="516" t="s">
        <v>104</v>
      </c>
      <c r="F3" s="516"/>
      <c r="G3" s="516"/>
      <c r="H3" s="516"/>
      <c r="I3" s="207" t="s">
        <v>164</v>
      </c>
      <c r="J3" s="516" t="s">
        <v>11</v>
      </c>
      <c r="K3" s="425" t="s">
        <v>170</v>
      </c>
    </row>
    <row r="4" spans="1:11" ht="30" customHeight="1" x14ac:dyDescent="0.2">
      <c r="A4" s="518"/>
      <c r="B4" s="94" t="s">
        <v>3</v>
      </c>
      <c r="C4" s="94" t="s">
        <v>169</v>
      </c>
      <c r="D4" s="94" t="s">
        <v>161</v>
      </c>
      <c r="E4" s="94" t="s">
        <v>4</v>
      </c>
      <c r="F4" s="94" t="s">
        <v>0</v>
      </c>
      <c r="G4" s="94" t="s">
        <v>167</v>
      </c>
      <c r="H4" s="94" t="s">
        <v>162</v>
      </c>
      <c r="I4" s="208" t="s">
        <v>151</v>
      </c>
      <c r="J4" s="516"/>
      <c r="K4" s="422"/>
    </row>
    <row r="5" spans="1:11" ht="30" customHeight="1" x14ac:dyDescent="0.2">
      <c r="A5" s="291" t="s">
        <v>210</v>
      </c>
      <c r="B5" s="50"/>
      <c r="C5" s="54">
        <v>905000</v>
      </c>
      <c r="D5" s="308">
        <f>IF(B5&gt;1,1810000,905000)</f>
        <v>905000</v>
      </c>
      <c r="E5" s="50"/>
      <c r="F5" s="230">
        <f>B5</f>
        <v>0</v>
      </c>
      <c r="G5" s="52"/>
      <c r="H5" s="51">
        <f>F5*G5</f>
        <v>0</v>
      </c>
      <c r="I5" s="51">
        <f t="shared" ref="I5:I10" si="0">MIN(D5/2,H5/2)</f>
        <v>0</v>
      </c>
      <c r="J5" s="50" t="s">
        <v>145</v>
      </c>
      <c r="K5" s="124"/>
    </row>
    <row r="6" spans="1:11" ht="30" customHeight="1" x14ac:dyDescent="0.2">
      <c r="A6" s="291" t="s">
        <v>209</v>
      </c>
      <c r="B6" s="50"/>
      <c r="C6" s="54">
        <v>905000</v>
      </c>
      <c r="D6" s="308">
        <f>IF(B6&gt;0,905000,0)</f>
        <v>0</v>
      </c>
      <c r="E6" s="50"/>
      <c r="F6" s="230">
        <f>B6</f>
        <v>0</v>
      </c>
      <c r="G6" s="52"/>
      <c r="H6" s="51">
        <f>F6*G6</f>
        <v>0</v>
      </c>
      <c r="I6" s="51">
        <f t="shared" si="0"/>
        <v>0</v>
      </c>
      <c r="J6" s="50" t="s">
        <v>145</v>
      </c>
      <c r="K6" s="124"/>
    </row>
    <row r="7" spans="1:11" ht="30" customHeight="1" x14ac:dyDescent="0.2">
      <c r="A7" s="55" t="s">
        <v>61</v>
      </c>
      <c r="B7" s="50"/>
      <c r="C7" s="53"/>
      <c r="D7" s="308">
        <v>600000</v>
      </c>
      <c r="E7" s="50"/>
      <c r="F7" s="230">
        <f>B7</f>
        <v>0</v>
      </c>
      <c r="G7" s="52"/>
      <c r="H7" s="51">
        <f t="shared" ref="H7:H10" si="1">F7*G7</f>
        <v>0</v>
      </c>
      <c r="I7" s="51">
        <f t="shared" si="0"/>
        <v>0</v>
      </c>
      <c r="J7" s="50" t="s">
        <v>145</v>
      </c>
      <c r="K7" s="124"/>
    </row>
    <row r="8" spans="1:11" ht="30" customHeight="1" x14ac:dyDescent="0.2">
      <c r="A8" s="55"/>
      <c r="B8" s="53"/>
      <c r="C8" s="53"/>
      <c r="D8" s="53"/>
      <c r="E8" s="50"/>
      <c r="F8" s="50"/>
      <c r="G8" s="52"/>
      <c r="H8" s="51">
        <f t="shared" si="1"/>
        <v>0</v>
      </c>
      <c r="I8" s="51">
        <f t="shared" si="0"/>
        <v>0</v>
      </c>
      <c r="J8" s="50"/>
      <c r="K8" s="124"/>
    </row>
    <row r="9" spans="1:11" ht="30" customHeight="1" x14ac:dyDescent="0.2">
      <c r="A9" s="55"/>
      <c r="B9" s="53"/>
      <c r="C9" s="53"/>
      <c r="D9" s="53"/>
      <c r="E9" s="50"/>
      <c r="F9" s="50"/>
      <c r="G9" s="52"/>
      <c r="H9" s="51">
        <f t="shared" ref="H9" si="2">F9*G9</f>
        <v>0</v>
      </c>
      <c r="I9" s="51">
        <f t="shared" si="0"/>
        <v>0</v>
      </c>
      <c r="J9" s="50"/>
      <c r="K9" s="124"/>
    </row>
    <row r="10" spans="1:11" ht="30" customHeight="1" thickBot="1" x14ac:dyDescent="0.25">
      <c r="A10" s="55"/>
      <c r="B10" s="53"/>
      <c r="C10" s="53"/>
      <c r="D10" s="53"/>
      <c r="E10" s="50"/>
      <c r="F10" s="50"/>
      <c r="G10" s="52"/>
      <c r="H10" s="51">
        <f t="shared" si="1"/>
        <v>0</v>
      </c>
      <c r="I10" s="51">
        <f t="shared" si="0"/>
        <v>0</v>
      </c>
      <c r="J10" s="50"/>
      <c r="K10" s="124"/>
    </row>
    <row r="11" spans="1:11" ht="30" customHeight="1" thickBot="1" x14ac:dyDescent="0.25">
      <c r="E11" s="503" t="s">
        <v>153</v>
      </c>
      <c r="F11" s="503"/>
      <c r="G11" s="468"/>
      <c r="H11" s="98">
        <f>SUM(H5:H10)</f>
        <v>0</v>
      </c>
      <c r="I11" s="178"/>
      <c r="J11" s="106"/>
    </row>
    <row r="12" spans="1:11" ht="30" customHeight="1" thickBot="1" x14ac:dyDescent="0.25">
      <c r="E12" s="503" t="s">
        <v>131</v>
      </c>
      <c r="F12" s="503"/>
      <c r="G12" s="503"/>
      <c r="H12" s="135"/>
      <c r="I12" s="97">
        <f>SUM(I5:I10)</f>
        <v>0</v>
      </c>
      <c r="J12" s="62"/>
    </row>
    <row r="95" spans="3:3" ht="30" customHeight="1" x14ac:dyDescent="0.2">
      <c r="C95" s="136" t="s">
        <v>165</v>
      </c>
    </row>
  </sheetData>
  <mergeCells count="7">
    <mergeCell ref="K3:K4"/>
    <mergeCell ref="J3:J4"/>
    <mergeCell ref="E12:G12"/>
    <mergeCell ref="E11:G11"/>
    <mergeCell ref="A3:A4"/>
    <mergeCell ref="B3:D3"/>
    <mergeCell ref="E3:H3"/>
  </mergeCells>
  <phoneticPr fontId="2"/>
  <printOptions horizontalCentered="1"/>
  <pageMargins left="0.59055118110236227" right="0.59055118110236227" top="0.78740157480314965" bottom="0.78740157480314965" header="0.31496062992125984" footer="0.31496062992125984"/>
  <pageSetup paperSize="9" scale="5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7"/>
  <sheetViews>
    <sheetView view="pageBreakPreview" zoomScale="80" zoomScaleNormal="80" zoomScaleSheetLayoutView="80" workbookViewId="0"/>
  </sheetViews>
  <sheetFormatPr defaultColWidth="8.9140625" defaultRowHeight="24.75" customHeight="1" x14ac:dyDescent="0.2"/>
  <cols>
    <col min="1" max="1" width="8.9140625" style="245"/>
    <col min="2" max="2" width="16.6640625" style="245" customWidth="1"/>
    <col min="3" max="3" width="43" style="245" customWidth="1"/>
    <col min="4" max="4" width="18.6640625" style="245" customWidth="1"/>
    <col min="5" max="5" width="38.6640625" style="245" customWidth="1"/>
    <col min="6" max="6" width="12.58203125" style="245" customWidth="1"/>
    <col min="7" max="16384" width="8.9140625" style="245"/>
  </cols>
  <sheetData>
    <row r="1" spans="1:6" ht="24.75" customHeight="1" x14ac:dyDescent="0.2">
      <c r="A1" s="242" t="s">
        <v>113</v>
      </c>
    </row>
    <row r="2" spans="1:6" ht="24.75" customHeight="1" x14ac:dyDescent="0.2">
      <c r="A2" s="246" t="s">
        <v>268</v>
      </c>
    </row>
    <row r="3" spans="1:6" ht="24.75" customHeight="1" x14ac:dyDescent="0.2">
      <c r="A3" s="519" t="s">
        <v>16</v>
      </c>
      <c r="B3" s="520"/>
      <c r="C3" s="423" t="s">
        <v>80</v>
      </c>
      <c r="D3" s="424"/>
      <c r="E3" s="525" t="s">
        <v>11</v>
      </c>
      <c r="F3" s="425" t="s">
        <v>170</v>
      </c>
    </row>
    <row r="4" spans="1:6" ht="24.75" customHeight="1" x14ac:dyDescent="0.2">
      <c r="A4" s="521"/>
      <c r="B4" s="522"/>
      <c r="C4" s="120" t="s">
        <v>21</v>
      </c>
      <c r="D4" s="244" t="s">
        <v>162</v>
      </c>
      <c r="E4" s="526"/>
      <c r="F4" s="422"/>
    </row>
    <row r="5" spans="1:6" ht="24.75" customHeight="1" x14ac:dyDescent="0.2">
      <c r="A5" s="247" t="s">
        <v>40</v>
      </c>
      <c r="B5" s="248"/>
      <c r="C5" s="249"/>
      <c r="D5" s="249"/>
      <c r="E5" s="249"/>
      <c r="F5" s="124"/>
    </row>
    <row r="6" spans="1:6" ht="24.75" customHeight="1" thickBot="1" x14ac:dyDescent="0.25">
      <c r="A6" s="523" t="s">
        <v>41</v>
      </c>
      <c r="B6" s="524"/>
      <c r="C6" s="249"/>
      <c r="D6" s="249"/>
      <c r="E6" s="249"/>
      <c r="F6" s="124"/>
    </row>
    <row r="7" spans="1:6" s="119" customFormat="1" ht="29" customHeight="1" thickBot="1" x14ac:dyDescent="0.25">
      <c r="C7" s="216" t="s">
        <v>152</v>
      </c>
      <c r="D7" s="99">
        <f>SUM(D5:D6)</f>
        <v>0</v>
      </c>
      <c r="E7" s="133"/>
    </row>
  </sheetData>
  <mergeCells count="5">
    <mergeCell ref="A3:B4"/>
    <mergeCell ref="F3:F4"/>
    <mergeCell ref="A6:B6"/>
    <mergeCell ref="C3:D3"/>
    <mergeCell ref="E3:E4"/>
  </mergeCells>
  <phoneticPr fontId="2"/>
  <pageMargins left="0.59055118110236227" right="0.59055118110236227" top="0.78740157480314965" bottom="0.78740157480314965" header="0.31496062992125984" footer="0.31496062992125984"/>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3"/>
  <sheetViews>
    <sheetView showZeros="0" view="pageBreakPreview" zoomScale="80" zoomScaleNormal="80" zoomScaleSheetLayoutView="80" workbookViewId="0">
      <pane ySplit="7" topLeftCell="A8" activePane="bottomLeft" state="frozen"/>
      <selection activeCell="K36" sqref="K36"/>
      <selection pane="bottomLeft"/>
    </sheetView>
  </sheetViews>
  <sheetFormatPr defaultColWidth="12.58203125" defaultRowHeight="12" x14ac:dyDescent="0.2"/>
  <cols>
    <col min="1" max="1" width="6" style="15" customWidth="1"/>
    <col min="2" max="2" width="39.1640625" style="15" customWidth="1"/>
    <col min="3" max="9" width="17.4140625" style="1" customWidth="1"/>
    <col min="10" max="10" width="20.6640625" style="1" customWidth="1"/>
    <col min="11" max="11" width="3" style="1" bestFit="1" customWidth="1"/>
    <col min="12" max="16384" width="12.58203125" style="1"/>
  </cols>
  <sheetData>
    <row r="1" spans="1:11" ht="13" x14ac:dyDescent="0.2">
      <c r="A1" s="16" t="s">
        <v>78</v>
      </c>
    </row>
    <row r="2" spans="1:11" ht="13" x14ac:dyDescent="0.2">
      <c r="A2" s="17"/>
      <c r="B2" s="314" t="s">
        <v>245</v>
      </c>
      <c r="C2" s="2" t="s">
        <v>177</v>
      </c>
      <c r="D2" s="2"/>
      <c r="E2" s="2"/>
      <c r="F2" s="2"/>
      <c r="G2" s="2"/>
      <c r="H2" s="2"/>
      <c r="I2" s="56"/>
      <c r="J2" s="56"/>
    </row>
    <row r="3" spans="1:11" x14ac:dyDescent="0.2">
      <c r="J3" s="19"/>
    </row>
    <row r="4" spans="1:11" ht="17" customHeight="1" x14ac:dyDescent="0.2">
      <c r="A4" s="254"/>
      <c r="B4" s="255"/>
      <c r="C4" s="243"/>
      <c r="D4" s="243"/>
      <c r="E4" s="243"/>
      <c r="F4" s="252"/>
      <c r="G4" s="243"/>
      <c r="H4" s="383" t="s">
        <v>147</v>
      </c>
      <c r="I4" s="384"/>
      <c r="J4" s="252"/>
    </row>
    <row r="5" spans="1:11" ht="42" customHeight="1" x14ac:dyDescent="0.2">
      <c r="A5" s="377" t="s">
        <v>19</v>
      </c>
      <c r="B5" s="378"/>
      <c r="C5" s="251" t="s">
        <v>172</v>
      </c>
      <c r="D5" s="251" t="s">
        <v>171</v>
      </c>
      <c r="E5" s="251" t="s">
        <v>173</v>
      </c>
      <c r="F5" s="253" t="s">
        <v>23</v>
      </c>
      <c r="G5" s="251" t="s">
        <v>20</v>
      </c>
      <c r="H5" s="243" t="s">
        <v>77</v>
      </c>
      <c r="I5" s="243" t="s">
        <v>76</v>
      </c>
      <c r="J5" s="253" t="s">
        <v>176</v>
      </c>
    </row>
    <row r="6" spans="1:11" ht="14.4" customHeight="1" x14ac:dyDescent="0.2">
      <c r="A6" s="377"/>
      <c r="B6" s="378"/>
      <c r="C6" s="253" t="s">
        <v>75</v>
      </c>
      <c r="D6" s="253" t="s">
        <v>74</v>
      </c>
      <c r="E6" s="253" t="s">
        <v>129</v>
      </c>
      <c r="F6" s="251" t="s">
        <v>130</v>
      </c>
      <c r="G6" s="234" t="s">
        <v>155</v>
      </c>
      <c r="H6" s="234" t="s">
        <v>73</v>
      </c>
      <c r="I6" s="234" t="s">
        <v>208</v>
      </c>
      <c r="J6" s="253"/>
    </row>
    <row r="7" spans="1:11" s="3" customFormat="1" ht="14.4" customHeight="1" x14ac:dyDescent="0.2">
      <c r="A7" s="381"/>
      <c r="B7" s="382"/>
      <c r="C7" s="232" t="s">
        <v>156</v>
      </c>
      <c r="D7" s="232" t="s">
        <v>156</v>
      </c>
      <c r="E7" s="232" t="s">
        <v>156</v>
      </c>
      <c r="F7" s="232" t="s">
        <v>156</v>
      </c>
      <c r="G7" s="233" t="s">
        <v>174</v>
      </c>
      <c r="H7" s="232" t="s">
        <v>156</v>
      </c>
      <c r="I7" s="232" t="s">
        <v>156</v>
      </c>
      <c r="J7" s="4"/>
    </row>
    <row r="8" spans="1:11" s="5" customFormat="1" ht="39" customHeight="1" x14ac:dyDescent="0.2">
      <c r="A8" s="83" t="s">
        <v>133</v>
      </c>
      <c r="B8" s="84" t="str">
        <f>別紙1!B9</f>
        <v>新型コロナウイルス感染症に関する相談窓口設置事業</v>
      </c>
      <c r="C8" s="196">
        <f>'別紙4(1)'!D24</f>
        <v>0</v>
      </c>
      <c r="D8" s="197"/>
      <c r="E8" s="198">
        <f t="shared" ref="E8:E21" si="0">C8-D8</f>
        <v>0</v>
      </c>
      <c r="F8" s="198">
        <f>'別紙4(1)'!D24</f>
        <v>0</v>
      </c>
      <c r="G8" s="198">
        <f>ROUNDDOWN(MIN(F8,E8),-3)</f>
        <v>0</v>
      </c>
      <c r="H8" s="197"/>
      <c r="I8" s="198" t="str">
        <f>IF(H8="","",G8-H8)</f>
        <v/>
      </c>
      <c r="J8" s="6"/>
      <c r="K8" s="7"/>
    </row>
    <row r="9" spans="1:11" s="5" customFormat="1" ht="39" customHeight="1" x14ac:dyDescent="0.2">
      <c r="A9" s="89" t="s">
        <v>134</v>
      </c>
      <c r="B9" s="84" t="str">
        <f>別紙1!B10</f>
        <v>新型コロナウイルス感染症対策事業</v>
      </c>
      <c r="C9" s="196">
        <f>'別紙4(2)'!H59</f>
        <v>0</v>
      </c>
      <c r="D9" s="197"/>
      <c r="E9" s="198">
        <f t="shared" si="0"/>
        <v>0</v>
      </c>
      <c r="F9" s="198">
        <f>'別紙4(2)'!I60</f>
        <v>0</v>
      </c>
      <c r="G9" s="198">
        <f t="shared" ref="G9:G21" si="1">ROUNDDOWN(MIN(F9,E9),-3)</f>
        <v>0</v>
      </c>
      <c r="H9" s="197"/>
      <c r="I9" s="198" t="str">
        <f t="shared" ref="I9:I21" si="2">IF(H9="","",G9-H9)</f>
        <v/>
      </c>
      <c r="J9" s="6"/>
      <c r="K9" s="7"/>
    </row>
    <row r="10" spans="1:11" s="5" customFormat="1" ht="39" customHeight="1" x14ac:dyDescent="0.2">
      <c r="A10" s="83" t="s">
        <v>135</v>
      </c>
      <c r="B10" s="84" t="str">
        <f>別紙1!B11</f>
        <v>新型コロナウイルス感染症患者等入院医療機関設備整備事業</v>
      </c>
      <c r="C10" s="196">
        <f>'別紙4(3)'!H22</f>
        <v>0</v>
      </c>
      <c r="D10" s="197"/>
      <c r="E10" s="198">
        <f t="shared" si="0"/>
        <v>0</v>
      </c>
      <c r="F10" s="198">
        <f>'別紙4(3)'!I23</f>
        <v>0</v>
      </c>
      <c r="G10" s="198">
        <f t="shared" si="1"/>
        <v>0</v>
      </c>
      <c r="H10" s="197"/>
      <c r="I10" s="198" t="str">
        <f t="shared" si="2"/>
        <v/>
      </c>
      <c r="J10" s="6"/>
      <c r="K10" s="7"/>
    </row>
    <row r="11" spans="1:11" s="5" customFormat="1" ht="39" customHeight="1" x14ac:dyDescent="0.2">
      <c r="A11" s="89" t="s">
        <v>136</v>
      </c>
      <c r="B11" s="84" t="str">
        <f>別紙1!B12</f>
        <v>外来対応医療機関設備整備事業（５月７日までは帰国者・接触者外来等設備整備事業）</v>
      </c>
      <c r="C11" s="196">
        <f>'別紙4(4)'!H18</f>
        <v>0</v>
      </c>
      <c r="D11" s="197"/>
      <c r="E11" s="198">
        <f t="shared" si="0"/>
        <v>0</v>
      </c>
      <c r="F11" s="198">
        <f>'別紙4(4)'!I19</f>
        <v>0</v>
      </c>
      <c r="G11" s="198">
        <f t="shared" si="1"/>
        <v>0</v>
      </c>
      <c r="H11" s="197"/>
      <c r="I11" s="198" t="str">
        <f t="shared" si="2"/>
        <v/>
      </c>
      <c r="J11" s="6"/>
      <c r="K11" s="7"/>
    </row>
    <row r="12" spans="1:11" s="5" customFormat="1" ht="39" customHeight="1" x14ac:dyDescent="0.2">
      <c r="A12" s="83" t="s">
        <v>137</v>
      </c>
      <c r="B12" s="84" t="str">
        <f>別紙1!B13</f>
        <v>感染症検査機関等設備整備事業
(令和５年４月１日から５月７日までに生じた費用を対象)</v>
      </c>
      <c r="C12" s="196">
        <f>'別紙4(5)'!E15</f>
        <v>0</v>
      </c>
      <c r="D12" s="197"/>
      <c r="E12" s="198">
        <f t="shared" si="0"/>
        <v>0</v>
      </c>
      <c r="F12" s="198">
        <f>'別紙4(5)'!E15</f>
        <v>0</v>
      </c>
      <c r="G12" s="198">
        <f t="shared" si="1"/>
        <v>0</v>
      </c>
      <c r="H12" s="197"/>
      <c r="I12" s="198" t="str">
        <f t="shared" si="2"/>
        <v/>
      </c>
      <c r="J12" s="6"/>
      <c r="K12" s="7"/>
    </row>
    <row r="13" spans="1:11" s="5" customFormat="1" ht="39" customHeight="1" x14ac:dyDescent="0.2">
      <c r="A13" s="89" t="s">
        <v>138</v>
      </c>
      <c r="B13" s="84" t="str">
        <f>別紙1!B14</f>
        <v>感染症対策専門家派遣等事業
(令和５年４月１日から５月７日までに生じた費用を対象)</v>
      </c>
      <c r="C13" s="196">
        <f>'別紙4(6)'!D26</f>
        <v>0</v>
      </c>
      <c r="D13" s="197"/>
      <c r="E13" s="198">
        <f t="shared" si="0"/>
        <v>0</v>
      </c>
      <c r="F13" s="198">
        <f>'別紙4(6)'!D26</f>
        <v>0</v>
      </c>
      <c r="G13" s="198">
        <f t="shared" si="1"/>
        <v>0</v>
      </c>
      <c r="H13" s="197"/>
      <c r="I13" s="198" t="str">
        <f t="shared" si="2"/>
        <v/>
      </c>
      <c r="J13" s="6"/>
      <c r="K13" s="7"/>
    </row>
    <row r="14" spans="1:11" s="5" customFormat="1" ht="60" customHeight="1" x14ac:dyDescent="0.2">
      <c r="A14" s="83" t="s">
        <v>139</v>
      </c>
      <c r="B14" s="84" t="str">
        <f>別紙1!B15</f>
        <v>新型コロナウイルス重症患者を診療する医療従事者派遣体制の確保事業
(令和５年４月１日から５月７日までに生じた費用を対象)</v>
      </c>
      <c r="C14" s="196">
        <f>'別紙4(7)'!H9</f>
        <v>0</v>
      </c>
      <c r="D14" s="197"/>
      <c r="E14" s="198">
        <f t="shared" si="0"/>
        <v>0</v>
      </c>
      <c r="F14" s="199">
        <f>'別紙4(7)'!I10</f>
        <v>0</v>
      </c>
      <c r="G14" s="198">
        <f t="shared" si="1"/>
        <v>0</v>
      </c>
      <c r="H14" s="200"/>
      <c r="I14" s="198" t="str">
        <f t="shared" si="2"/>
        <v/>
      </c>
      <c r="J14" s="14"/>
      <c r="K14" s="7"/>
    </row>
    <row r="15" spans="1:11" s="5" customFormat="1" ht="39" customHeight="1" x14ac:dyDescent="0.2">
      <c r="A15" s="89" t="s">
        <v>140</v>
      </c>
      <c r="B15" s="84" t="str">
        <f>別紙1!B16</f>
        <v>ＤＭＡＴ・ＤＰＡＴ等医療チーム派遣事業</v>
      </c>
      <c r="C15" s="196">
        <f>'別紙4(8)'!G35</f>
        <v>0</v>
      </c>
      <c r="D15" s="197"/>
      <c r="E15" s="198">
        <f t="shared" si="0"/>
        <v>0</v>
      </c>
      <c r="F15" s="196">
        <f>'別紙4(8)'!H36</f>
        <v>0</v>
      </c>
      <c r="G15" s="198">
        <f t="shared" si="1"/>
        <v>0</v>
      </c>
      <c r="H15" s="200"/>
      <c r="I15" s="198" t="str">
        <f t="shared" si="2"/>
        <v/>
      </c>
      <c r="J15" s="14"/>
      <c r="K15" s="7"/>
    </row>
    <row r="16" spans="1:11" s="5" customFormat="1" ht="60" customHeight="1" x14ac:dyDescent="0.2">
      <c r="A16" s="266" t="s">
        <v>204</v>
      </c>
      <c r="B16" s="84" t="str">
        <f>別紙1!B17</f>
        <v>新型コロナウイルスに感染した医師等にかわり診療等を行う医師等派遣体制の確保事業
(令和５年４月１日から５月７日までに生じた費用を対象)</v>
      </c>
      <c r="C16" s="196">
        <f>'別紙4(９)'!H9</f>
        <v>0</v>
      </c>
      <c r="D16" s="197"/>
      <c r="E16" s="198">
        <f t="shared" si="0"/>
        <v>0</v>
      </c>
      <c r="F16" s="198">
        <f>'別紙4(９)'!I10</f>
        <v>0</v>
      </c>
      <c r="G16" s="198">
        <f t="shared" si="1"/>
        <v>0</v>
      </c>
      <c r="H16" s="200"/>
      <c r="I16" s="198" t="str">
        <f t="shared" si="2"/>
        <v/>
      </c>
      <c r="J16" s="14"/>
      <c r="K16" s="7"/>
    </row>
    <row r="17" spans="1:11" s="5" customFormat="1" ht="39" customHeight="1" x14ac:dyDescent="0.2">
      <c r="A17" s="331" t="s">
        <v>189</v>
      </c>
      <c r="B17" s="84" t="str">
        <f>別紙1!B18</f>
        <v>新型コロナウイルス感染症により休業等となった医療機関等に対する継続・再開支援事業</v>
      </c>
      <c r="C17" s="196">
        <f>'別紙4(10) '!H11</f>
        <v>0</v>
      </c>
      <c r="D17" s="197"/>
      <c r="E17" s="198">
        <f t="shared" si="0"/>
        <v>0</v>
      </c>
      <c r="F17" s="198">
        <f>'別紙4(10) '!I12</f>
        <v>0</v>
      </c>
      <c r="G17" s="198">
        <f t="shared" si="1"/>
        <v>0</v>
      </c>
      <c r="H17" s="200"/>
      <c r="I17" s="198" t="str">
        <f t="shared" si="2"/>
        <v/>
      </c>
      <c r="J17" s="14"/>
      <c r="K17" s="7"/>
    </row>
    <row r="18" spans="1:11" s="5" customFormat="1" ht="60" customHeight="1" x14ac:dyDescent="0.2">
      <c r="A18" s="332" t="s">
        <v>188</v>
      </c>
      <c r="B18" s="84" t="str">
        <f>別紙1!B19</f>
        <v>医療機関における新型コロナウイルス感染症の外国人患者受入れのための設備整備事業
(令和５年４月１日から５月７日までに生じた費用を対象)</v>
      </c>
      <c r="C18" s="196">
        <f>'別紙4(11)'!D7</f>
        <v>0</v>
      </c>
      <c r="D18" s="197"/>
      <c r="E18" s="198">
        <f t="shared" si="0"/>
        <v>0</v>
      </c>
      <c r="F18" s="198">
        <f>'別紙4(11)'!D7</f>
        <v>0</v>
      </c>
      <c r="G18" s="198">
        <f t="shared" si="1"/>
        <v>0</v>
      </c>
      <c r="H18" s="200"/>
      <c r="I18" s="198" t="str">
        <f t="shared" si="2"/>
        <v/>
      </c>
      <c r="J18" s="8"/>
    </row>
    <row r="19" spans="1:11" s="5" customFormat="1" ht="60" customHeight="1" x14ac:dyDescent="0.2">
      <c r="A19" s="333" t="s">
        <v>206</v>
      </c>
      <c r="B19" s="84" t="str">
        <f>別紙1!B20</f>
        <v>新型コロナウイルス感染症重点医療機関等設備整備事業
(令和５年４月１日から５月７日までに生じた費用を対象)</v>
      </c>
      <c r="C19" s="277">
        <f>'別紙4(12)'!H16</f>
        <v>0</v>
      </c>
      <c r="D19" s="278"/>
      <c r="E19" s="279">
        <f t="shared" si="0"/>
        <v>0</v>
      </c>
      <c r="F19" s="279">
        <f>'別紙4(12)'!I17</f>
        <v>0</v>
      </c>
      <c r="G19" s="279">
        <f t="shared" si="1"/>
        <v>0</v>
      </c>
      <c r="H19" s="280"/>
      <c r="I19" s="279" t="str">
        <f t="shared" si="2"/>
        <v/>
      </c>
      <c r="J19" s="281"/>
    </row>
    <row r="20" spans="1:11" s="5" customFormat="1" ht="39" customHeight="1" x14ac:dyDescent="0.2">
      <c r="A20" s="334" t="s">
        <v>186</v>
      </c>
      <c r="B20" s="84" t="str">
        <f>別紙1!B21</f>
        <v>新型コロナウイルス感染症を疑う患者受入れのための救急・周産期・小児医療体制確保事業</v>
      </c>
      <c r="C20" s="282">
        <f>'別紙4(13)'!I20</f>
        <v>0</v>
      </c>
      <c r="D20" s="283"/>
      <c r="E20" s="279">
        <f t="shared" si="0"/>
        <v>0</v>
      </c>
      <c r="F20" s="284">
        <f>'別紙4(13)'!J21</f>
        <v>0</v>
      </c>
      <c r="G20" s="284">
        <f t="shared" si="1"/>
        <v>0</v>
      </c>
      <c r="H20" s="285"/>
      <c r="I20" s="284" t="str">
        <f t="shared" si="2"/>
        <v/>
      </c>
      <c r="J20" s="286"/>
    </row>
    <row r="21" spans="1:11" s="5" customFormat="1" ht="39" customHeight="1" x14ac:dyDescent="0.2">
      <c r="A21" s="335" t="s">
        <v>185</v>
      </c>
      <c r="B21" s="84" t="str">
        <f>別紙1!B22</f>
        <v>新型コロナウイルス感染症患者等入院医療機関等における外国人患者の受入れ体制確保事業</v>
      </c>
      <c r="C21" s="282">
        <f>'別紙4(14)'!G8</f>
        <v>0</v>
      </c>
      <c r="D21" s="283"/>
      <c r="E21" s="284">
        <f t="shared" si="0"/>
        <v>0</v>
      </c>
      <c r="F21" s="284">
        <f>'別紙4(14)'!H8</f>
        <v>0</v>
      </c>
      <c r="G21" s="284">
        <f t="shared" si="1"/>
        <v>0</v>
      </c>
      <c r="H21" s="285"/>
      <c r="I21" s="284" t="str">
        <f t="shared" si="2"/>
        <v/>
      </c>
      <c r="J21" s="286"/>
    </row>
    <row r="22" spans="1:11" s="5" customFormat="1" ht="39" customHeight="1" x14ac:dyDescent="0.2">
      <c r="A22" s="334" t="s">
        <v>212</v>
      </c>
      <c r="B22" s="84" t="str">
        <f>別紙1!B23</f>
        <v>外来対応医療機関確保事業</v>
      </c>
      <c r="C22" s="282">
        <f>'別紙4(15)'!H11</f>
        <v>0</v>
      </c>
      <c r="D22" s="283"/>
      <c r="E22" s="284">
        <f>C22-D22</f>
        <v>0</v>
      </c>
      <c r="F22" s="284">
        <f>'別紙4(15)'!I12</f>
        <v>0</v>
      </c>
      <c r="G22" s="284">
        <f>ROUNDDOWN(MIN(F22,E22),-3)</f>
        <v>0</v>
      </c>
      <c r="H22" s="285"/>
      <c r="I22" s="284" t="str">
        <f>IF(H22="","",G22-H22)</f>
        <v/>
      </c>
      <c r="J22" s="286"/>
    </row>
    <row r="23" spans="1:11" ht="39" customHeight="1" x14ac:dyDescent="0.2">
      <c r="A23" s="191"/>
      <c r="B23" s="192" t="s">
        <v>59</v>
      </c>
      <c r="C23" s="201">
        <f t="shared" ref="C23:I23" si="3">SUM(C8:C22)</f>
        <v>0</v>
      </c>
      <c r="D23" s="287">
        <f t="shared" si="3"/>
        <v>0</v>
      </c>
      <c r="E23" s="201">
        <f t="shared" si="3"/>
        <v>0</v>
      </c>
      <c r="F23" s="201">
        <f t="shared" si="3"/>
        <v>0</v>
      </c>
      <c r="G23" s="201">
        <f t="shared" si="3"/>
        <v>0</v>
      </c>
      <c r="H23" s="287">
        <f t="shared" si="3"/>
        <v>0</v>
      </c>
      <c r="I23" s="201">
        <f t="shared" si="3"/>
        <v>0</v>
      </c>
      <c r="J23" s="194"/>
    </row>
  </sheetData>
  <mergeCells count="4">
    <mergeCell ref="A6:B6"/>
    <mergeCell ref="A7:B7"/>
    <mergeCell ref="A5:B5"/>
    <mergeCell ref="H4:I4"/>
  </mergeCells>
  <phoneticPr fontId="2"/>
  <pageMargins left="0.39370078740157483" right="0.39370078740157483" top="0.78740157480314965" bottom="0.39370078740157483" header="0.31496062992125984" footer="0.31496062992125984"/>
  <pageSetup paperSize="9" scale="6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4"/>
  <sheetViews>
    <sheetView showZeros="0" view="pageBreakPreview" zoomScale="70" zoomScaleNormal="70" zoomScaleSheetLayoutView="70" workbookViewId="0"/>
  </sheetViews>
  <sheetFormatPr defaultColWidth="9" defaultRowHeight="30" customHeight="1" x14ac:dyDescent="0.2"/>
  <cols>
    <col min="1" max="1" width="38.9140625" style="118" customWidth="1"/>
    <col min="2" max="2" width="13.5" style="118" customWidth="1"/>
    <col min="3" max="4" width="18.9140625" style="118" customWidth="1"/>
    <col min="5" max="5" width="19" style="118" customWidth="1"/>
    <col min="6" max="6" width="13.9140625" style="118" customWidth="1"/>
    <col min="7" max="9" width="18.9140625" style="118" customWidth="1"/>
    <col min="10" max="10" width="30" style="118" customWidth="1"/>
    <col min="11" max="11" width="12.6640625" style="118" customWidth="1"/>
    <col min="12" max="16384" width="9" style="118"/>
  </cols>
  <sheetData>
    <row r="1" spans="1:11" ht="30" customHeight="1" x14ac:dyDescent="0.2">
      <c r="A1" s="134" t="s">
        <v>115</v>
      </c>
    </row>
    <row r="2" spans="1:11" ht="30" customHeight="1" x14ac:dyDescent="0.2">
      <c r="A2" s="134" t="s">
        <v>269</v>
      </c>
    </row>
    <row r="3" spans="1:11" ht="30" customHeight="1" x14ac:dyDescent="0.2">
      <c r="A3" s="471" t="s">
        <v>1</v>
      </c>
      <c r="B3" s="470" t="s">
        <v>2</v>
      </c>
      <c r="C3" s="470"/>
      <c r="D3" s="470"/>
      <c r="E3" s="470" t="s">
        <v>104</v>
      </c>
      <c r="F3" s="470"/>
      <c r="G3" s="470"/>
      <c r="H3" s="470"/>
      <c r="I3" s="207" t="s">
        <v>164</v>
      </c>
      <c r="J3" s="470" t="s">
        <v>11</v>
      </c>
      <c r="K3" s="425" t="s">
        <v>170</v>
      </c>
    </row>
    <row r="4" spans="1:11" ht="30" customHeight="1" x14ac:dyDescent="0.2">
      <c r="A4" s="472"/>
      <c r="B4" s="90" t="s">
        <v>3</v>
      </c>
      <c r="C4" s="90" t="s">
        <v>167</v>
      </c>
      <c r="D4" s="90" t="s">
        <v>161</v>
      </c>
      <c r="E4" s="90" t="s">
        <v>4</v>
      </c>
      <c r="F4" s="90" t="s">
        <v>0</v>
      </c>
      <c r="G4" s="90" t="s">
        <v>167</v>
      </c>
      <c r="H4" s="90" t="s">
        <v>162</v>
      </c>
      <c r="I4" s="208" t="s">
        <v>151</v>
      </c>
      <c r="J4" s="470"/>
      <c r="K4" s="422"/>
    </row>
    <row r="5" spans="1:11" ht="30" customHeight="1" x14ac:dyDescent="0.2">
      <c r="A5" s="92" t="s">
        <v>62</v>
      </c>
      <c r="B5" s="11"/>
      <c r="C5" s="10">
        <v>11000000</v>
      </c>
      <c r="D5" s="10">
        <f t="shared" ref="D5:D15" si="0">B5*C5</f>
        <v>0</v>
      </c>
      <c r="E5" s="11"/>
      <c r="F5" s="231">
        <f>B5</f>
        <v>0</v>
      </c>
      <c r="G5" s="12"/>
      <c r="H5" s="10">
        <f t="shared" ref="H5" si="1">F5*G5</f>
        <v>0</v>
      </c>
      <c r="I5" s="10">
        <f t="shared" ref="I5" si="2">MIN(D5,H5)</f>
        <v>0</v>
      </c>
      <c r="J5" s="11"/>
      <c r="K5" s="124"/>
    </row>
    <row r="6" spans="1:11" ht="30" customHeight="1" x14ac:dyDescent="0.2">
      <c r="A6" s="93" t="s">
        <v>63</v>
      </c>
      <c r="B6" s="11"/>
      <c r="C6" s="10">
        <v>6600000</v>
      </c>
      <c r="D6" s="10">
        <f t="shared" si="0"/>
        <v>0</v>
      </c>
      <c r="E6" s="11"/>
      <c r="F6" s="231">
        <f t="shared" ref="F6:F11" si="3">B6</f>
        <v>0</v>
      </c>
      <c r="G6" s="12"/>
      <c r="H6" s="10">
        <f t="shared" ref="H6:H15" si="4">F6*G6</f>
        <v>0</v>
      </c>
      <c r="I6" s="10">
        <f t="shared" ref="I6:I10" si="5">MIN(D6,H6)</f>
        <v>0</v>
      </c>
      <c r="J6" s="11"/>
      <c r="K6" s="124"/>
    </row>
    <row r="7" spans="1:11" ht="30" customHeight="1" x14ac:dyDescent="0.2">
      <c r="A7" s="93" t="s">
        <v>64</v>
      </c>
      <c r="B7" s="11"/>
      <c r="C7" s="10">
        <v>5500000</v>
      </c>
      <c r="D7" s="10">
        <f t="shared" si="0"/>
        <v>0</v>
      </c>
      <c r="E7" s="11"/>
      <c r="F7" s="231">
        <f t="shared" si="3"/>
        <v>0</v>
      </c>
      <c r="G7" s="12"/>
      <c r="H7" s="10">
        <f t="shared" si="4"/>
        <v>0</v>
      </c>
      <c r="I7" s="10">
        <f t="shared" si="5"/>
        <v>0</v>
      </c>
      <c r="J7" s="11"/>
      <c r="K7" s="124"/>
    </row>
    <row r="8" spans="1:11" ht="30" customHeight="1" x14ac:dyDescent="0.2">
      <c r="A8" s="117" t="s">
        <v>65</v>
      </c>
      <c r="B8" s="11"/>
      <c r="C8" s="10">
        <v>66000000</v>
      </c>
      <c r="D8" s="10">
        <f t="shared" si="0"/>
        <v>0</v>
      </c>
      <c r="E8" s="11"/>
      <c r="F8" s="231">
        <f t="shared" si="3"/>
        <v>0</v>
      </c>
      <c r="G8" s="12"/>
      <c r="H8" s="10">
        <f t="shared" si="4"/>
        <v>0</v>
      </c>
      <c r="I8" s="10">
        <f t="shared" si="5"/>
        <v>0</v>
      </c>
      <c r="J8" s="11"/>
      <c r="K8" s="124"/>
    </row>
    <row r="9" spans="1:11" ht="30" customHeight="1" x14ac:dyDescent="0.2">
      <c r="A9" s="93" t="s">
        <v>66</v>
      </c>
      <c r="B9" s="11"/>
      <c r="C9" s="10">
        <v>1100000</v>
      </c>
      <c r="D9" s="10">
        <f t="shared" si="0"/>
        <v>0</v>
      </c>
      <c r="E9" s="11"/>
      <c r="F9" s="231">
        <f t="shared" si="3"/>
        <v>0</v>
      </c>
      <c r="G9" s="12"/>
      <c r="H9" s="10">
        <f t="shared" si="4"/>
        <v>0</v>
      </c>
      <c r="I9" s="10">
        <f t="shared" si="5"/>
        <v>0</v>
      </c>
      <c r="J9" s="11"/>
      <c r="K9" s="124"/>
    </row>
    <row r="10" spans="1:11" ht="30" customHeight="1" x14ac:dyDescent="0.2">
      <c r="A10" s="93" t="s">
        <v>67</v>
      </c>
      <c r="B10" s="11"/>
      <c r="C10" s="10">
        <v>2200000</v>
      </c>
      <c r="D10" s="10">
        <f t="shared" si="0"/>
        <v>0</v>
      </c>
      <c r="E10" s="11"/>
      <c r="F10" s="231">
        <f t="shared" si="3"/>
        <v>0</v>
      </c>
      <c r="G10" s="12"/>
      <c r="H10" s="10">
        <f t="shared" si="4"/>
        <v>0</v>
      </c>
      <c r="I10" s="10">
        <f t="shared" si="5"/>
        <v>0</v>
      </c>
      <c r="J10" s="11"/>
      <c r="K10" s="124"/>
    </row>
    <row r="11" spans="1:11" ht="30" customHeight="1" x14ac:dyDescent="0.2">
      <c r="A11" s="93" t="s">
        <v>68</v>
      </c>
      <c r="B11" s="11"/>
      <c r="C11" s="10">
        <v>1100000</v>
      </c>
      <c r="D11" s="10">
        <f t="shared" si="0"/>
        <v>0</v>
      </c>
      <c r="E11" s="11"/>
      <c r="F11" s="231">
        <f t="shared" si="3"/>
        <v>0</v>
      </c>
      <c r="G11" s="12"/>
      <c r="H11" s="10">
        <f t="shared" si="4"/>
        <v>0</v>
      </c>
      <c r="I11" s="10">
        <f>MIN(D11,H11)</f>
        <v>0</v>
      </c>
      <c r="J11" s="11"/>
      <c r="K11" s="124"/>
    </row>
    <row r="12" spans="1:11" ht="30" customHeight="1" x14ac:dyDescent="0.2">
      <c r="A12" s="93"/>
      <c r="B12" s="240"/>
      <c r="C12" s="241"/>
      <c r="D12" s="241">
        <f t="shared" si="0"/>
        <v>0</v>
      </c>
      <c r="E12" s="11"/>
      <c r="F12" s="11"/>
      <c r="G12" s="12"/>
      <c r="H12" s="10">
        <f t="shared" si="4"/>
        <v>0</v>
      </c>
      <c r="I12" s="64">
        <f>H12</f>
        <v>0</v>
      </c>
      <c r="J12" s="11"/>
      <c r="K12" s="124"/>
    </row>
    <row r="13" spans="1:11" ht="30" customHeight="1" x14ac:dyDescent="0.2">
      <c r="A13" s="93"/>
      <c r="B13" s="240"/>
      <c r="C13" s="241"/>
      <c r="D13" s="241">
        <f t="shared" si="0"/>
        <v>0</v>
      </c>
      <c r="E13" s="11"/>
      <c r="F13" s="11"/>
      <c r="G13" s="12"/>
      <c r="H13" s="10">
        <f t="shared" si="4"/>
        <v>0</v>
      </c>
      <c r="I13" s="64">
        <f>H13</f>
        <v>0</v>
      </c>
      <c r="J13" s="11"/>
      <c r="K13" s="124"/>
    </row>
    <row r="14" spans="1:11" ht="30" customHeight="1" x14ac:dyDescent="0.2">
      <c r="A14" s="93"/>
      <c r="B14" s="240"/>
      <c r="C14" s="241"/>
      <c r="D14" s="241">
        <f t="shared" si="0"/>
        <v>0</v>
      </c>
      <c r="E14" s="11"/>
      <c r="F14" s="11"/>
      <c r="G14" s="12"/>
      <c r="H14" s="10">
        <f t="shared" si="4"/>
        <v>0</v>
      </c>
      <c r="I14" s="64">
        <f>H14</f>
        <v>0</v>
      </c>
      <c r="J14" s="11"/>
      <c r="K14" s="124"/>
    </row>
    <row r="15" spans="1:11" ht="30" customHeight="1" thickBot="1" x14ac:dyDescent="0.25">
      <c r="A15" s="93"/>
      <c r="B15" s="240"/>
      <c r="C15" s="241"/>
      <c r="D15" s="241">
        <f t="shared" si="0"/>
        <v>0</v>
      </c>
      <c r="E15" s="11"/>
      <c r="F15" s="11"/>
      <c r="G15" s="12"/>
      <c r="H15" s="10">
        <f t="shared" si="4"/>
        <v>0</v>
      </c>
      <c r="I15" s="64">
        <f>H15</f>
        <v>0</v>
      </c>
      <c r="J15" s="11"/>
      <c r="K15" s="124"/>
    </row>
    <row r="16" spans="1:11" ht="30" customHeight="1" thickBot="1" x14ac:dyDescent="0.25">
      <c r="E16" s="503" t="s">
        <v>153</v>
      </c>
      <c r="F16" s="503"/>
      <c r="G16" s="468"/>
      <c r="H16" s="98">
        <f>SUM(H5:H15)</f>
        <v>0</v>
      </c>
      <c r="I16" s="178"/>
      <c r="J16" s="106"/>
    </row>
    <row r="17" spans="5:10" ht="30" customHeight="1" thickBot="1" x14ac:dyDescent="0.25">
      <c r="E17" s="503" t="s">
        <v>131</v>
      </c>
      <c r="F17" s="503"/>
      <c r="G17" s="503"/>
      <c r="H17" s="135"/>
      <c r="I17" s="97">
        <f>SUM(I5:I15)</f>
        <v>0</v>
      </c>
      <c r="J17" s="62"/>
    </row>
    <row r="94" spans="3:3" ht="30" customHeight="1" x14ac:dyDescent="0.2">
      <c r="C94" s="118" t="s">
        <v>165</v>
      </c>
    </row>
  </sheetData>
  <mergeCells count="7">
    <mergeCell ref="K3:K4"/>
    <mergeCell ref="J3:J4"/>
    <mergeCell ref="E16:G16"/>
    <mergeCell ref="E17:G17"/>
    <mergeCell ref="A3:A4"/>
    <mergeCell ref="B3:D3"/>
    <mergeCell ref="E3:H3"/>
  </mergeCells>
  <phoneticPr fontId="2"/>
  <printOptions horizontalCentered="1"/>
  <pageMargins left="0.59055118110236227" right="0.59055118110236227" top="0.78740157480314965" bottom="0.78740157480314965" header="0.31496062992125984" footer="0.31496062992125984"/>
  <pageSetup paperSize="9" scale="5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42"/>
  <sheetViews>
    <sheetView showZeros="0" view="pageBreakPreview" zoomScale="70" zoomScaleNormal="100" zoomScaleSheetLayoutView="70" workbookViewId="0"/>
  </sheetViews>
  <sheetFormatPr defaultColWidth="9" defaultRowHeight="26" customHeight="1" x14ac:dyDescent="0.2"/>
  <cols>
    <col min="1" max="1" width="39.6640625" style="115" customWidth="1"/>
    <col min="2" max="2" width="14.1640625" style="115" customWidth="1"/>
    <col min="3" max="4" width="17" style="115" customWidth="1"/>
    <col min="5" max="5" width="22.1640625" style="115" customWidth="1"/>
    <col min="6" max="6" width="15.9140625" style="115" customWidth="1"/>
    <col min="7" max="7" width="14.1640625" style="115" customWidth="1"/>
    <col min="8" max="10" width="17" style="115" customWidth="1"/>
    <col min="11" max="11" width="25.1640625" style="115" customWidth="1"/>
    <col min="12" max="12" width="13.9140625" style="115" customWidth="1"/>
    <col min="13" max="16384" width="9" style="115"/>
  </cols>
  <sheetData>
    <row r="1" spans="1:12" ht="21" customHeight="1" x14ac:dyDescent="0.2">
      <c r="A1" s="153" t="s">
        <v>116</v>
      </c>
      <c r="B1" s="153"/>
      <c r="C1" s="153"/>
      <c r="D1" s="153"/>
      <c r="E1" s="153"/>
      <c r="F1" s="153"/>
      <c r="G1" s="153"/>
      <c r="H1" s="153"/>
      <c r="I1" s="153"/>
      <c r="J1" s="153"/>
      <c r="K1" s="153"/>
    </row>
    <row r="2" spans="1:12" ht="26" customHeight="1" x14ac:dyDescent="0.2">
      <c r="A2" s="153" t="s">
        <v>50</v>
      </c>
      <c r="B2" s="153"/>
      <c r="C2" s="153"/>
      <c r="D2" s="153"/>
      <c r="E2" s="153"/>
      <c r="F2" s="153"/>
      <c r="G2" s="153"/>
      <c r="H2" s="153"/>
      <c r="I2" s="153"/>
      <c r="J2" s="153"/>
      <c r="K2" s="153"/>
    </row>
    <row r="3" spans="1:12" ht="26" customHeight="1" x14ac:dyDescent="0.2">
      <c r="A3" s="153" t="s">
        <v>55</v>
      </c>
      <c r="B3" s="153"/>
      <c r="C3" s="153"/>
      <c r="D3" s="153"/>
      <c r="E3" s="153"/>
      <c r="F3" s="153"/>
      <c r="G3" s="153"/>
      <c r="H3" s="153"/>
      <c r="I3" s="153"/>
      <c r="J3" s="153"/>
      <c r="K3" s="49"/>
    </row>
    <row r="4" spans="1:12" ht="26" customHeight="1" x14ac:dyDescent="0.2">
      <c r="A4" s="488" t="s">
        <v>1</v>
      </c>
      <c r="B4" s="488" t="s">
        <v>2</v>
      </c>
      <c r="C4" s="488"/>
      <c r="D4" s="488"/>
      <c r="E4" s="488" t="s">
        <v>104</v>
      </c>
      <c r="F4" s="488"/>
      <c r="G4" s="488"/>
      <c r="H4" s="488"/>
      <c r="I4" s="488"/>
      <c r="J4" s="207" t="s">
        <v>164</v>
      </c>
      <c r="K4" s="488" t="s">
        <v>11</v>
      </c>
      <c r="L4" s="425" t="s">
        <v>170</v>
      </c>
    </row>
    <row r="5" spans="1:12" ht="26" customHeight="1" x14ac:dyDescent="0.2">
      <c r="A5" s="488"/>
      <c r="B5" s="91" t="s">
        <v>3</v>
      </c>
      <c r="C5" s="91" t="s">
        <v>167</v>
      </c>
      <c r="D5" s="91" t="s">
        <v>161</v>
      </c>
      <c r="E5" s="531" t="s">
        <v>4</v>
      </c>
      <c r="F5" s="532"/>
      <c r="G5" s="91" t="s">
        <v>0</v>
      </c>
      <c r="H5" s="91" t="s">
        <v>167</v>
      </c>
      <c r="I5" s="91" t="s">
        <v>162</v>
      </c>
      <c r="J5" s="208" t="s">
        <v>151</v>
      </c>
      <c r="K5" s="488"/>
      <c r="L5" s="422"/>
    </row>
    <row r="6" spans="1:12" ht="26" customHeight="1" x14ac:dyDescent="0.2">
      <c r="A6" s="104" t="s">
        <v>5</v>
      </c>
      <c r="B6" s="107"/>
      <c r="C6" s="108">
        <v>133000</v>
      </c>
      <c r="D6" s="108">
        <f>B6*C6</f>
        <v>0</v>
      </c>
      <c r="E6" s="528"/>
      <c r="F6" s="529"/>
      <c r="G6" s="229">
        <f>B6</f>
        <v>0</v>
      </c>
      <c r="H6" s="109"/>
      <c r="I6" s="108">
        <f>G6*H6</f>
        <v>0</v>
      </c>
      <c r="J6" s="108">
        <f>MIN(D6,I6)</f>
        <v>0</v>
      </c>
      <c r="K6" s="47"/>
      <c r="L6" s="124"/>
    </row>
    <row r="7" spans="1:12" ht="26" customHeight="1" x14ac:dyDescent="0.2">
      <c r="A7" s="104" t="s">
        <v>7</v>
      </c>
      <c r="B7" s="107"/>
      <c r="C7" s="108">
        <v>3600</v>
      </c>
      <c r="D7" s="108">
        <f>B7*C7</f>
        <v>0</v>
      </c>
      <c r="E7" s="528"/>
      <c r="F7" s="529"/>
      <c r="G7" s="229">
        <f t="shared" ref="G7:G9" si="0">B7</f>
        <v>0</v>
      </c>
      <c r="H7" s="109"/>
      <c r="I7" s="108">
        <f t="shared" ref="I7:I16" si="1">G7*H7</f>
        <v>0</v>
      </c>
      <c r="J7" s="108">
        <f>MIN(D7,I7)</f>
        <v>0</v>
      </c>
      <c r="K7" s="47"/>
      <c r="L7" s="124"/>
    </row>
    <row r="8" spans="1:12" ht="26" customHeight="1" x14ac:dyDescent="0.2">
      <c r="A8" s="104" t="s">
        <v>8</v>
      </c>
      <c r="B8" s="107"/>
      <c r="C8" s="108">
        <v>4320000</v>
      </c>
      <c r="D8" s="108">
        <f>B8*C8</f>
        <v>0</v>
      </c>
      <c r="E8" s="528"/>
      <c r="F8" s="529"/>
      <c r="G8" s="229">
        <f t="shared" si="0"/>
        <v>0</v>
      </c>
      <c r="H8" s="109"/>
      <c r="I8" s="108">
        <f t="shared" si="1"/>
        <v>0</v>
      </c>
      <c r="J8" s="108">
        <f>MIN(D8,I8)</f>
        <v>0</v>
      </c>
      <c r="K8" s="47"/>
      <c r="L8" s="124"/>
    </row>
    <row r="9" spans="1:12" ht="26" customHeight="1" x14ac:dyDescent="0.2">
      <c r="A9" s="104" t="s">
        <v>9</v>
      </c>
      <c r="B9" s="107"/>
      <c r="C9" s="108">
        <v>51400</v>
      </c>
      <c r="D9" s="108">
        <f>B9*C9</f>
        <v>0</v>
      </c>
      <c r="E9" s="528"/>
      <c r="F9" s="529"/>
      <c r="G9" s="229">
        <f t="shared" si="0"/>
        <v>0</v>
      </c>
      <c r="H9" s="109"/>
      <c r="I9" s="108">
        <f t="shared" si="1"/>
        <v>0</v>
      </c>
      <c r="J9" s="108">
        <f>MIN(D9,I9)</f>
        <v>0</v>
      </c>
      <c r="K9" s="47"/>
      <c r="L9" s="124"/>
    </row>
    <row r="10" spans="1:12" ht="26" customHeight="1" x14ac:dyDescent="0.2">
      <c r="A10" s="489" t="s">
        <v>51</v>
      </c>
      <c r="B10" s="530"/>
      <c r="C10" s="527"/>
      <c r="D10" s="527"/>
      <c r="E10" s="528"/>
      <c r="F10" s="529"/>
      <c r="G10" s="107"/>
      <c r="H10" s="109"/>
      <c r="I10" s="108">
        <f>G10*H10</f>
        <v>0</v>
      </c>
      <c r="J10" s="533">
        <f>I10+I11+I12</f>
        <v>0</v>
      </c>
      <c r="K10" s="47"/>
      <c r="L10" s="124"/>
    </row>
    <row r="11" spans="1:12" ht="26" customHeight="1" x14ac:dyDescent="0.2">
      <c r="A11" s="489"/>
      <c r="B11" s="530"/>
      <c r="C11" s="527"/>
      <c r="D11" s="527"/>
      <c r="E11" s="528"/>
      <c r="F11" s="529"/>
      <c r="G11" s="107"/>
      <c r="H11" s="109"/>
      <c r="I11" s="108">
        <f>G11*H11</f>
        <v>0</v>
      </c>
      <c r="J11" s="533"/>
      <c r="K11" s="47"/>
      <c r="L11" s="124"/>
    </row>
    <row r="12" spans="1:12" ht="26" customHeight="1" x14ac:dyDescent="0.2">
      <c r="A12" s="489"/>
      <c r="B12" s="530"/>
      <c r="C12" s="527"/>
      <c r="D12" s="527"/>
      <c r="E12" s="528"/>
      <c r="F12" s="529"/>
      <c r="G12" s="107"/>
      <c r="H12" s="109"/>
      <c r="I12" s="108">
        <f>G12*H12</f>
        <v>0</v>
      </c>
      <c r="J12" s="533"/>
      <c r="K12" s="47"/>
      <c r="L12" s="124"/>
    </row>
    <row r="13" spans="1:12" ht="26" customHeight="1" x14ac:dyDescent="0.2">
      <c r="A13" s="267" t="s">
        <v>196</v>
      </c>
      <c r="B13" s="107"/>
      <c r="C13" s="110">
        <v>905000</v>
      </c>
      <c r="D13" s="110">
        <f>IF(B13&gt;0,905000,0)</f>
        <v>0</v>
      </c>
      <c r="E13" s="528"/>
      <c r="F13" s="529"/>
      <c r="G13" s="229">
        <f>B13</f>
        <v>0</v>
      </c>
      <c r="H13" s="109"/>
      <c r="I13" s="108">
        <f t="shared" si="1"/>
        <v>0</v>
      </c>
      <c r="J13" s="111">
        <f t="shared" ref="J13:J17" si="2">MIN(D13,I13)</f>
        <v>0</v>
      </c>
      <c r="K13" s="47"/>
      <c r="L13" s="124"/>
    </row>
    <row r="14" spans="1:12" ht="26" customHeight="1" x14ac:dyDescent="0.2">
      <c r="A14" s="93" t="s">
        <v>157</v>
      </c>
      <c r="B14" s="112"/>
      <c r="C14" s="73">
        <v>205000</v>
      </c>
      <c r="D14" s="73">
        <f>B14*C14</f>
        <v>0</v>
      </c>
      <c r="E14" s="528"/>
      <c r="F14" s="529"/>
      <c r="G14" s="229">
        <f>B14</f>
        <v>0</v>
      </c>
      <c r="H14" s="65"/>
      <c r="I14" s="108">
        <f t="shared" si="1"/>
        <v>0</v>
      </c>
      <c r="J14" s="227">
        <f t="shared" si="2"/>
        <v>0</v>
      </c>
      <c r="K14" s="47"/>
      <c r="L14" s="124"/>
    </row>
    <row r="15" spans="1:12" ht="26" customHeight="1" x14ac:dyDescent="0.2">
      <c r="A15" s="104" t="s">
        <v>52</v>
      </c>
      <c r="B15" s="113"/>
      <c r="C15" s="114"/>
      <c r="D15" s="114"/>
      <c r="E15" s="528"/>
      <c r="F15" s="529"/>
      <c r="G15" s="107"/>
      <c r="H15" s="109"/>
      <c r="I15" s="108">
        <f t="shared" si="1"/>
        <v>0</v>
      </c>
      <c r="J15" s="227">
        <f>I15</f>
        <v>0</v>
      </c>
      <c r="K15" s="47"/>
      <c r="L15" s="124"/>
    </row>
    <row r="16" spans="1:12" ht="26" customHeight="1" x14ac:dyDescent="0.2">
      <c r="A16" s="224" t="s">
        <v>53</v>
      </c>
      <c r="B16" s="225"/>
      <c r="C16" s="226">
        <v>300000</v>
      </c>
      <c r="D16" s="226">
        <f>IF(B16&gt;0,300000,0)</f>
        <v>0</v>
      </c>
      <c r="E16" s="528"/>
      <c r="F16" s="529"/>
      <c r="G16" s="229">
        <f>B16</f>
        <v>0</v>
      </c>
      <c r="H16" s="109"/>
      <c r="I16" s="108">
        <f t="shared" si="1"/>
        <v>0</v>
      </c>
      <c r="J16" s="227">
        <f t="shared" si="2"/>
        <v>0</v>
      </c>
      <c r="K16" s="47"/>
      <c r="L16" s="124"/>
    </row>
    <row r="17" spans="1:12" ht="50.15" customHeight="1" x14ac:dyDescent="0.2">
      <c r="A17" s="329" t="s">
        <v>54</v>
      </c>
      <c r="B17" s="112"/>
      <c r="C17" s="73">
        <v>1500000</v>
      </c>
      <c r="D17" s="73">
        <f>B17*C17</f>
        <v>0</v>
      </c>
      <c r="E17" s="528"/>
      <c r="F17" s="529"/>
      <c r="G17" s="229">
        <f t="shared" ref="G17" si="3">B17</f>
        <v>0</v>
      </c>
      <c r="H17" s="65"/>
      <c r="I17" s="108">
        <f t="shared" ref="I17" si="4">G17*H17</f>
        <v>0</v>
      </c>
      <c r="J17" s="227">
        <f t="shared" si="2"/>
        <v>0</v>
      </c>
      <c r="K17" s="47"/>
      <c r="L17" s="124"/>
    </row>
    <row r="18" spans="1:12" ht="26" customHeight="1" x14ac:dyDescent="0.2">
      <c r="A18" s="116"/>
      <c r="B18" s="238"/>
      <c r="C18" s="114"/>
      <c r="D18" s="114"/>
      <c r="E18" s="528"/>
      <c r="F18" s="529"/>
      <c r="G18" s="206"/>
      <c r="H18" s="65"/>
      <c r="I18" s="108">
        <f t="shared" ref="I18:I19" si="5">G18*H18</f>
        <v>0</v>
      </c>
      <c r="J18" s="227">
        <f>I18</f>
        <v>0</v>
      </c>
      <c r="K18" s="47"/>
      <c r="L18" s="124"/>
    </row>
    <row r="19" spans="1:12" ht="26" customHeight="1" thickBot="1" x14ac:dyDescent="0.25">
      <c r="A19" s="116"/>
      <c r="B19" s="238"/>
      <c r="C19" s="114"/>
      <c r="D19" s="114"/>
      <c r="E19" s="528"/>
      <c r="F19" s="529"/>
      <c r="G19" s="109"/>
      <c r="H19" s="109"/>
      <c r="I19" s="288">
        <f t="shared" si="5"/>
        <v>0</v>
      </c>
      <c r="J19" s="227">
        <f>I19</f>
        <v>0</v>
      </c>
      <c r="K19" s="47"/>
      <c r="L19" s="124"/>
    </row>
    <row r="20" spans="1:12" ht="26" customHeight="1" thickBot="1" x14ac:dyDescent="0.25">
      <c r="G20" s="468" t="s">
        <v>153</v>
      </c>
      <c r="H20" s="469"/>
      <c r="I20" s="289">
        <f>SUM(I6:I19)</f>
        <v>0</v>
      </c>
      <c r="J20" s="100"/>
      <c r="K20" s="151"/>
    </row>
    <row r="21" spans="1:12" ht="26" customHeight="1" thickBot="1" x14ac:dyDescent="0.25">
      <c r="G21" s="468" t="s">
        <v>131</v>
      </c>
      <c r="H21" s="458"/>
      <c r="I21" s="152"/>
      <c r="J21" s="290">
        <f>SUM(J6:J19)</f>
        <v>0</v>
      </c>
    </row>
    <row r="42" spans="3:3" ht="26" customHeight="1" x14ac:dyDescent="0.2">
      <c r="C42" s="115" t="s">
        <v>165</v>
      </c>
    </row>
  </sheetData>
  <mergeCells count="27">
    <mergeCell ref="L4:L5"/>
    <mergeCell ref="E14:F14"/>
    <mergeCell ref="E15:F15"/>
    <mergeCell ref="E16:F16"/>
    <mergeCell ref="K4:K5"/>
    <mergeCell ref="E5:F5"/>
    <mergeCell ref="E6:F6"/>
    <mergeCell ref="E7:F7"/>
    <mergeCell ref="E8:F8"/>
    <mergeCell ref="E9:F9"/>
    <mergeCell ref="J10:J12"/>
    <mergeCell ref="A4:A5"/>
    <mergeCell ref="B4:D4"/>
    <mergeCell ref="E4:I4"/>
    <mergeCell ref="D10:D12"/>
    <mergeCell ref="E17:F17"/>
    <mergeCell ref="A10:A12"/>
    <mergeCell ref="B10:B12"/>
    <mergeCell ref="G21:H21"/>
    <mergeCell ref="G20:H20"/>
    <mergeCell ref="C10:C12"/>
    <mergeCell ref="E18:F18"/>
    <mergeCell ref="E19:F19"/>
    <mergeCell ref="E10:F10"/>
    <mergeCell ref="E11:F11"/>
    <mergeCell ref="E12:F12"/>
    <mergeCell ref="E13:F13"/>
  </mergeCells>
  <phoneticPr fontId="2"/>
  <printOptions horizontalCentered="1"/>
  <pageMargins left="0.59055118110236227" right="0.59055118110236227" top="0.78740157480314965" bottom="0.78740157480314965" header="0.31496062992125984" footer="0.31496062992125984"/>
  <pageSetup paperSize="9" scale="54"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8"/>
  <sheetViews>
    <sheetView showZeros="0" view="pageBreakPreview" zoomScale="70" zoomScaleNormal="100" zoomScaleSheetLayoutView="70" workbookViewId="0"/>
  </sheetViews>
  <sheetFormatPr defaultColWidth="9" defaultRowHeight="25.25" customHeight="1" x14ac:dyDescent="0.2"/>
  <cols>
    <col min="1" max="1" width="29.5" style="137" customWidth="1"/>
    <col min="2" max="8" width="17.1640625" style="137" customWidth="1"/>
    <col min="9" max="9" width="42.4140625" style="137" customWidth="1"/>
    <col min="10" max="10" width="11.6640625" style="137" customWidth="1"/>
    <col min="11" max="16384" width="9" style="137"/>
  </cols>
  <sheetData>
    <row r="1" spans="1:10" ht="21.65" customHeight="1" x14ac:dyDescent="0.2">
      <c r="A1" s="118" t="s">
        <v>160</v>
      </c>
    </row>
    <row r="2" spans="1:10" ht="25.25" customHeight="1" x14ac:dyDescent="0.2">
      <c r="A2" s="154" t="s">
        <v>190</v>
      </c>
    </row>
    <row r="3" spans="1:10" ht="25.25" customHeight="1" x14ac:dyDescent="0.2">
      <c r="A3" s="137" t="s">
        <v>207</v>
      </c>
      <c r="H3" s="155"/>
      <c r="I3" s="155"/>
    </row>
    <row r="4" spans="1:10" ht="25.25" customHeight="1" x14ac:dyDescent="0.2">
      <c r="A4" s="426" t="s">
        <v>16</v>
      </c>
      <c r="B4" s="427"/>
      <c r="C4" s="423" t="s">
        <v>80</v>
      </c>
      <c r="D4" s="433"/>
      <c r="E4" s="433"/>
      <c r="F4" s="433"/>
      <c r="G4" s="424"/>
      <c r="H4" s="292" t="s">
        <v>164</v>
      </c>
      <c r="I4" s="422" t="s">
        <v>11</v>
      </c>
      <c r="J4" s="425" t="s">
        <v>170</v>
      </c>
    </row>
    <row r="5" spans="1:10" ht="25.25" customHeight="1" x14ac:dyDescent="0.2">
      <c r="A5" s="428"/>
      <c r="B5" s="429"/>
      <c r="C5" s="434" t="s">
        <v>21</v>
      </c>
      <c r="D5" s="435"/>
      <c r="E5" s="435"/>
      <c r="F5" s="436"/>
      <c r="G5" s="293" t="s">
        <v>162</v>
      </c>
      <c r="H5" s="212"/>
      <c r="I5" s="422"/>
      <c r="J5" s="422"/>
    </row>
    <row r="6" spans="1:10" ht="25.25" customHeight="1" x14ac:dyDescent="0.2">
      <c r="A6" s="446" t="s">
        <v>40</v>
      </c>
      <c r="B6" s="534"/>
      <c r="C6" s="437"/>
      <c r="D6" s="438"/>
      <c r="E6" s="438"/>
      <c r="F6" s="439"/>
      <c r="G6" s="206"/>
      <c r="H6" s="431"/>
      <c r="I6" s="213"/>
      <c r="J6" s="124"/>
    </row>
    <row r="7" spans="1:10" ht="25.25" customHeight="1" x14ac:dyDescent="0.2">
      <c r="A7" s="446" t="s">
        <v>41</v>
      </c>
      <c r="B7" s="534"/>
      <c r="C7" s="437"/>
      <c r="D7" s="438"/>
      <c r="E7" s="438"/>
      <c r="F7" s="439"/>
      <c r="G7" s="206"/>
      <c r="H7" s="431"/>
      <c r="I7" s="213"/>
      <c r="J7" s="124"/>
    </row>
    <row r="8" spans="1:10" ht="25.25" customHeight="1" x14ac:dyDescent="0.2">
      <c r="A8" s="167"/>
      <c r="B8" s="168"/>
      <c r="C8" s="180"/>
      <c r="E8" s="180"/>
      <c r="F8" s="294" t="s">
        <v>132</v>
      </c>
      <c r="G8" s="205">
        <f>SUM(G4:G7)</f>
        <v>0</v>
      </c>
      <c r="H8" s="205">
        <f>MIN(10000000,G8)</f>
        <v>0</v>
      </c>
      <c r="I8" s="182"/>
    </row>
  </sheetData>
  <mergeCells count="10">
    <mergeCell ref="H6:H7"/>
    <mergeCell ref="C6:F6"/>
    <mergeCell ref="C7:F7"/>
    <mergeCell ref="A6:B6"/>
    <mergeCell ref="A7:B7"/>
    <mergeCell ref="A4:B5"/>
    <mergeCell ref="C4:G4"/>
    <mergeCell ref="I4:I5"/>
    <mergeCell ref="J4:J5"/>
    <mergeCell ref="C5:F5"/>
  </mergeCells>
  <phoneticPr fontId="2"/>
  <printOptions horizontalCentered="1"/>
  <pageMargins left="0.59055118110236227" right="0.59055118110236227" top="0.78740157480314965" bottom="0.78740157480314965" header="0.31496062992125984" footer="0.31496062992125984"/>
  <pageSetup paperSize="9" scale="60"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14"/>
  <sheetViews>
    <sheetView showZeros="0" view="pageBreakPreview" zoomScale="70" zoomScaleNormal="100" zoomScaleSheetLayoutView="70" workbookViewId="0"/>
  </sheetViews>
  <sheetFormatPr defaultColWidth="9" defaultRowHeight="31.25" customHeight="1" x14ac:dyDescent="0.2"/>
  <cols>
    <col min="1" max="1" width="5.58203125" style="304" customWidth="1"/>
    <col min="2" max="3" width="12.58203125" style="304" customWidth="1"/>
    <col min="4" max="4" width="17.4140625" style="304" customWidth="1"/>
    <col min="5" max="5" width="34.1640625" style="304" customWidth="1"/>
    <col min="6" max="9" width="17.4140625" style="304" customWidth="1"/>
    <col min="10" max="10" width="25.58203125" style="304" customWidth="1"/>
    <col min="11" max="11" width="16" style="304" customWidth="1"/>
    <col min="12" max="16384" width="9" style="304"/>
  </cols>
  <sheetData>
    <row r="1" spans="1:11" ht="31.25" customHeight="1" x14ac:dyDescent="0.2">
      <c r="A1" s="338" t="s">
        <v>213</v>
      </c>
      <c r="B1" s="338"/>
      <c r="C1" s="339" t="s">
        <v>270</v>
      </c>
      <c r="D1" s="340"/>
      <c r="E1" s="340"/>
      <c r="F1" s="340"/>
      <c r="G1" s="340"/>
      <c r="H1" s="340"/>
      <c r="I1" s="340"/>
      <c r="J1" s="340"/>
      <c r="K1" s="340"/>
    </row>
    <row r="2" spans="1:11" ht="31.25" customHeight="1" x14ac:dyDescent="0.2">
      <c r="A2" s="341" t="s">
        <v>5</v>
      </c>
      <c r="B2" s="341"/>
      <c r="C2" s="341"/>
      <c r="D2" s="340"/>
      <c r="E2" s="340"/>
      <c r="F2" s="340"/>
      <c r="G2" s="340"/>
      <c r="H2" s="340"/>
      <c r="I2" s="340"/>
      <c r="J2" s="340"/>
      <c r="K2" s="340"/>
    </row>
    <row r="3" spans="1:11" ht="22.25" customHeight="1" x14ac:dyDescent="0.2">
      <c r="A3" s="546" t="s">
        <v>1</v>
      </c>
      <c r="B3" s="547"/>
      <c r="C3" s="548"/>
      <c r="D3" s="354" t="s">
        <v>2</v>
      </c>
      <c r="E3" s="552" t="s">
        <v>104</v>
      </c>
      <c r="F3" s="552"/>
      <c r="G3" s="552"/>
      <c r="H3" s="552"/>
      <c r="I3" s="342" t="s">
        <v>164</v>
      </c>
      <c r="J3" s="552" t="s">
        <v>11</v>
      </c>
      <c r="K3" s="553" t="s">
        <v>170</v>
      </c>
    </row>
    <row r="4" spans="1:11" ht="22.25" customHeight="1" x14ac:dyDescent="0.2">
      <c r="A4" s="549"/>
      <c r="B4" s="550"/>
      <c r="C4" s="551"/>
      <c r="D4" s="353" t="s">
        <v>161</v>
      </c>
      <c r="E4" s="353" t="s">
        <v>4</v>
      </c>
      <c r="F4" s="353" t="s">
        <v>0</v>
      </c>
      <c r="G4" s="353" t="s">
        <v>167</v>
      </c>
      <c r="H4" s="353" t="s">
        <v>162</v>
      </c>
      <c r="I4" s="343" t="s">
        <v>151</v>
      </c>
      <c r="J4" s="552"/>
      <c r="K4" s="554"/>
    </row>
    <row r="5" spans="1:11" ht="39.9" customHeight="1" x14ac:dyDescent="0.2">
      <c r="A5" s="543" t="s">
        <v>5</v>
      </c>
      <c r="B5" s="544"/>
      <c r="C5" s="545"/>
      <c r="D5" s="355">
        <v>500000</v>
      </c>
      <c r="E5" s="356"/>
      <c r="F5" s="357"/>
      <c r="G5" s="357"/>
      <c r="H5" s="358">
        <f>SUM(H6:H10)</f>
        <v>0</v>
      </c>
      <c r="I5" s="358">
        <f>MIN(D5,H5)</f>
        <v>0</v>
      </c>
      <c r="J5" s="359"/>
      <c r="K5" s="360"/>
    </row>
    <row r="6" spans="1:11" ht="60" customHeight="1" x14ac:dyDescent="0.2">
      <c r="A6" s="535" t="s">
        <v>308</v>
      </c>
      <c r="B6" s="555" t="s">
        <v>271</v>
      </c>
      <c r="C6" s="556"/>
      <c r="D6" s="536"/>
      <c r="E6" s="344"/>
      <c r="F6" s="48"/>
      <c r="G6" s="48"/>
      <c r="H6" s="358">
        <f>F6*G6</f>
        <v>0</v>
      </c>
      <c r="I6" s="358"/>
      <c r="J6" s="47"/>
      <c r="K6" s="361"/>
    </row>
    <row r="7" spans="1:11" ht="60" customHeight="1" x14ac:dyDescent="0.2">
      <c r="A7" s="535"/>
      <c r="B7" s="555" t="s">
        <v>272</v>
      </c>
      <c r="C7" s="556"/>
      <c r="D7" s="537"/>
      <c r="E7" s="344"/>
      <c r="F7" s="48"/>
      <c r="G7" s="48"/>
      <c r="H7" s="358">
        <f t="shared" ref="H7:H10" si="0">F7*G7</f>
        <v>0</v>
      </c>
      <c r="I7" s="358"/>
      <c r="J7" s="47"/>
      <c r="K7" s="361"/>
    </row>
    <row r="8" spans="1:11" ht="60" customHeight="1" x14ac:dyDescent="0.2">
      <c r="A8" s="535"/>
      <c r="B8" s="555" t="s">
        <v>273</v>
      </c>
      <c r="C8" s="556"/>
      <c r="D8" s="537"/>
      <c r="E8" s="344"/>
      <c r="F8" s="48"/>
      <c r="G8" s="48"/>
      <c r="H8" s="358">
        <f t="shared" si="0"/>
        <v>0</v>
      </c>
      <c r="I8" s="358"/>
      <c r="J8" s="47"/>
      <c r="K8" s="361"/>
    </row>
    <row r="9" spans="1:11" ht="60" customHeight="1" x14ac:dyDescent="0.2">
      <c r="A9" s="535"/>
      <c r="B9" s="555" t="s">
        <v>274</v>
      </c>
      <c r="C9" s="556"/>
      <c r="D9" s="537"/>
      <c r="E9" s="344"/>
      <c r="F9" s="48"/>
      <c r="G9" s="48"/>
      <c r="H9" s="358">
        <f t="shared" si="0"/>
        <v>0</v>
      </c>
      <c r="I9" s="358"/>
      <c r="J9" s="47"/>
      <c r="K9" s="361"/>
    </row>
    <row r="10" spans="1:11" ht="60" customHeight="1" thickBot="1" x14ac:dyDescent="0.25">
      <c r="A10" s="535"/>
      <c r="B10" s="557" t="s">
        <v>275</v>
      </c>
      <c r="C10" s="558"/>
      <c r="D10" s="538"/>
      <c r="E10" s="344"/>
      <c r="F10" s="48"/>
      <c r="G10" s="48"/>
      <c r="H10" s="358">
        <f t="shared" si="0"/>
        <v>0</v>
      </c>
      <c r="I10" s="358"/>
      <c r="J10" s="47"/>
      <c r="K10" s="361"/>
    </row>
    <row r="11" spans="1:11" ht="60" customHeight="1" x14ac:dyDescent="0.2">
      <c r="A11" s="346"/>
      <c r="B11" s="346"/>
      <c r="C11" s="347"/>
      <c r="D11" s="348"/>
      <c r="E11" s="539" t="s">
        <v>276</v>
      </c>
      <c r="F11" s="540"/>
      <c r="G11" s="540"/>
      <c r="H11" s="362">
        <f>SUM(H6:H10)</f>
        <v>0</v>
      </c>
      <c r="I11" s="363"/>
      <c r="J11" s="340"/>
      <c r="K11" s="340"/>
    </row>
    <row r="12" spans="1:11" ht="60" customHeight="1" thickBot="1" x14ac:dyDescent="0.25">
      <c r="A12" s="345"/>
      <c r="B12" s="345"/>
      <c r="C12" s="345"/>
      <c r="D12" s="349"/>
      <c r="E12" s="541" t="s">
        <v>277</v>
      </c>
      <c r="F12" s="542"/>
      <c r="G12" s="542"/>
      <c r="H12" s="364"/>
      <c r="I12" s="365">
        <f>I5</f>
        <v>0</v>
      </c>
      <c r="J12" s="340"/>
      <c r="K12" s="340"/>
    </row>
    <row r="13" spans="1:11" ht="60" customHeight="1" x14ac:dyDescent="0.2"/>
    <row r="14" spans="1:11" ht="60" customHeight="1" x14ac:dyDescent="0.2"/>
  </sheetData>
  <mergeCells count="14">
    <mergeCell ref="A3:C4"/>
    <mergeCell ref="E3:H3"/>
    <mergeCell ref="J3:J4"/>
    <mergeCell ref="K3:K4"/>
    <mergeCell ref="B6:C6"/>
    <mergeCell ref="A6:A10"/>
    <mergeCell ref="D6:D10"/>
    <mergeCell ref="E11:G11"/>
    <mergeCell ref="E12:G12"/>
    <mergeCell ref="A5:C5"/>
    <mergeCell ref="B7:C7"/>
    <mergeCell ref="B8:C8"/>
    <mergeCell ref="B9:C9"/>
    <mergeCell ref="B10:C10"/>
  </mergeCells>
  <phoneticPr fontId="2"/>
  <printOptions horizontalCentered="1"/>
  <pageMargins left="0.59055118110236227" right="0.59055118110236227" top="0.78740157480314965" bottom="0.78740157480314965"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293</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'別紙4(1)'!D24</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57"/>
      <c r="D31" s="37" t="s">
        <v>90</v>
      </c>
      <c r="E31" s="36"/>
      <c r="F31" s="399"/>
      <c r="G31" s="399"/>
      <c r="H31" s="25"/>
    </row>
    <row r="32" spans="1:11" ht="20.25" customHeight="1" x14ac:dyDescent="0.2">
      <c r="B32" s="35" t="s">
        <v>89</v>
      </c>
      <c r="C32" s="34">
        <f>ROUNDDOWN('別紙4(1)'!D24/1000,0)</f>
        <v>0</v>
      </c>
      <c r="D32" s="400" t="s">
        <v>146</v>
      </c>
      <c r="E32" s="401"/>
      <c r="F32" s="402">
        <f>ROUNDUP(D24/1000,0)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186">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B23:C23"/>
    <mergeCell ref="D23:F23"/>
    <mergeCell ref="G23:I23"/>
    <mergeCell ref="A3:I3"/>
    <mergeCell ref="C5:I5"/>
    <mergeCell ref="C6:I6"/>
    <mergeCell ref="C7:I7"/>
    <mergeCell ref="B13:H20"/>
    <mergeCell ref="B28:C28"/>
    <mergeCell ref="D28:F28"/>
    <mergeCell ref="G28:I28"/>
    <mergeCell ref="B24:C24"/>
    <mergeCell ref="D24:F24"/>
    <mergeCell ref="G24:I24"/>
    <mergeCell ref="B25:C25"/>
    <mergeCell ref="D25:F25"/>
    <mergeCell ref="G25:I25"/>
    <mergeCell ref="F35:G35"/>
    <mergeCell ref="F36:G36"/>
    <mergeCell ref="D37:E37"/>
    <mergeCell ref="F37:G37"/>
    <mergeCell ref="B26:C26"/>
    <mergeCell ref="D26:F26"/>
    <mergeCell ref="G26:I26"/>
    <mergeCell ref="F30:G30"/>
    <mergeCell ref="F31:G31"/>
    <mergeCell ref="D32:E32"/>
    <mergeCell ref="F32:G32"/>
    <mergeCell ref="F33:G33"/>
    <mergeCell ref="F34:G34"/>
    <mergeCell ref="B27:C27"/>
    <mergeCell ref="D27:F27"/>
    <mergeCell ref="G27:I27"/>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294</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'別紙4(2)'!H59</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ROUNDDOWN('別紙4(2)'!I60/1000,0)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disablePrompts="1"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295</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'別紙4(3)'!H22</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ROUNDDOWN('別紙4(3)'!I23/1000,0)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126</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disablePrompts="1"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296</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'別紙4(4)'!H18</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ROUNDDOWN('別紙4(4)'!I19/1000,0)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126</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297</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'別紙4(5)'!E15</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ROUNDDOWN('別紙4(5)'!E15/1000,0)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6"/>
  <sheetViews>
    <sheetView showZeros="0" view="pageBreakPreview" zoomScale="85" zoomScaleNormal="100" zoomScaleSheetLayoutView="85" workbookViewId="0"/>
  </sheetViews>
  <sheetFormatPr defaultColWidth="9" defaultRowHeight="14" x14ac:dyDescent="0.2"/>
  <cols>
    <col min="1" max="1" width="7.58203125" style="22" customWidth="1"/>
    <col min="2" max="3" width="15.58203125" style="22" customWidth="1"/>
    <col min="4" max="4" width="10.58203125" style="22" customWidth="1"/>
    <col min="5" max="5" width="6.6640625" style="22" customWidth="1"/>
    <col min="6" max="6" width="10.58203125" style="22" customWidth="1"/>
    <col min="7" max="7" width="6.6640625" style="22" customWidth="1"/>
    <col min="8" max="8" width="9.58203125" style="22" customWidth="1"/>
    <col min="9" max="10" width="9.6640625" style="22" customWidth="1"/>
    <col min="11" max="11" width="100.5" style="22" customWidth="1"/>
    <col min="12" max="16" width="15.58203125" style="22" customWidth="1"/>
    <col min="17" max="16384" width="9" style="22"/>
  </cols>
  <sheetData>
    <row r="1" spans="1:11" ht="15.75" customHeight="1" x14ac:dyDescent="0.2">
      <c r="A1" s="42" t="s">
        <v>103</v>
      </c>
    </row>
    <row r="2" spans="1:11" ht="20.25" customHeight="1" x14ac:dyDescent="0.2">
      <c r="A2" s="22" t="s">
        <v>102</v>
      </c>
    </row>
    <row r="3" spans="1:11" s="41" customFormat="1" ht="38.25" customHeight="1" x14ac:dyDescent="0.2">
      <c r="A3" s="414" t="s">
        <v>246</v>
      </c>
      <c r="B3" s="414"/>
      <c r="C3" s="414"/>
      <c r="D3" s="414"/>
      <c r="E3" s="414"/>
      <c r="F3" s="414"/>
      <c r="G3" s="414"/>
      <c r="H3" s="414"/>
      <c r="I3" s="414"/>
      <c r="J3" s="58"/>
    </row>
    <row r="4" spans="1:11" ht="20.25" customHeight="1" x14ac:dyDescent="0.2"/>
    <row r="5" spans="1:11" ht="24.9" customHeight="1" x14ac:dyDescent="0.2">
      <c r="A5" s="30"/>
      <c r="B5" s="40" t="s">
        <v>101</v>
      </c>
      <c r="C5" s="415"/>
      <c r="D5" s="416"/>
      <c r="E5" s="416"/>
      <c r="F5" s="416"/>
      <c r="G5" s="416"/>
      <c r="H5" s="416"/>
      <c r="I5" s="417"/>
      <c r="J5" s="77"/>
    </row>
    <row r="6" spans="1:11" ht="24.9" customHeight="1" x14ac:dyDescent="0.2">
      <c r="A6" s="30"/>
      <c r="B6" s="40" t="s">
        <v>100</v>
      </c>
      <c r="C6" s="415"/>
      <c r="D6" s="416"/>
      <c r="E6" s="416"/>
      <c r="F6" s="416"/>
      <c r="G6" s="416"/>
      <c r="H6" s="416"/>
      <c r="I6" s="417"/>
      <c r="J6" s="77"/>
    </row>
    <row r="7" spans="1:11" ht="32.4" customHeight="1" x14ac:dyDescent="0.2">
      <c r="B7" s="39" t="s">
        <v>99</v>
      </c>
      <c r="C7" s="418" t="s">
        <v>298</v>
      </c>
      <c r="D7" s="418"/>
      <c r="E7" s="418"/>
      <c r="F7" s="418"/>
      <c r="G7" s="418"/>
      <c r="H7" s="418"/>
      <c r="I7" s="418"/>
      <c r="J7" s="77"/>
    </row>
    <row r="8" spans="1:11" ht="20.25" customHeight="1" x14ac:dyDescent="0.2">
      <c r="K8" s="26" t="s">
        <v>278</v>
      </c>
    </row>
    <row r="9" spans="1:11" s="23" customFormat="1" ht="20.25" customHeight="1" x14ac:dyDescent="0.2">
      <c r="A9" s="24" t="s">
        <v>98</v>
      </c>
      <c r="K9" s="80" t="s">
        <v>279</v>
      </c>
    </row>
    <row r="10" spans="1:11" ht="9.9" customHeight="1" x14ac:dyDescent="0.2">
      <c r="K10" s="26" t="s">
        <v>280</v>
      </c>
    </row>
    <row r="11" spans="1:11" ht="20.25" customHeight="1" x14ac:dyDescent="0.2">
      <c r="A11" s="22">
        <v>1</v>
      </c>
      <c r="B11" s="22" t="s">
        <v>121</v>
      </c>
      <c r="K11" s="26" t="s">
        <v>281</v>
      </c>
    </row>
    <row r="12" spans="1:11" ht="12" customHeight="1" x14ac:dyDescent="0.2">
      <c r="A12" s="22" t="s">
        <v>97</v>
      </c>
      <c r="K12" s="322" t="s">
        <v>282</v>
      </c>
    </row>
    <row r="13" spans="1:11" ht="20.25" customHeight="1" x14ac:dyDescent="0.2">
      <c r="B13" s="419"/>
      <c r="C13" s="419"/>
      <c r="D13" s="419"/>
      <c r="E13" s="419"/>
      <c r="F13" s="419"/>
      <c r="G13" s="419"/>
      <c r="H13" s="419"/>
      <c r="K13" s="322" t="s">
        <v>283</v>
      </c>
    </row>
    <row r="14" spans="1:11" ht="20.25" customHeight="1" x14ac:dyDescent="0.2">
      <c r="B14" s="419"/>
      <c r="C14" s="419"/>
      <c r="D14" s="419"/>
      <c r="E14" s="419"/>
      <c r="F14" s="419"/>
      <c r="G14" s="419"/>
      <c r="H14" s="419"/>
      <c r="K14" s="322" t="s">
        <v>284</v>
      </c>
    </row>
    <row r="15" spans="1:11" ht="20.25" customHeight="1" x14ac:dyDescent="0.2">
      <c r="B15" s="419"/>
      <c r="C15" s="419"/>
      <c r="D15" s="419"/>
      <c r="E15" s="419"/>
      <c r="F15" s="419"/>
      <c r="G15" s="419"/>
      <c r="H15" s="419"/>
      <c r="K15" s="26" t="s">
        <v>285</v>
      </c>
    </row>
    <row r="16" spans="1:11" ht="20.25" customHeight="1" x14ac:dyDescent="0.2">
      <c r="B16" s="419"/>
      <c r="C16" s="419"/>
      <c r="D16" s="419"/>
      <c r="E16" s="419"/>
      <c r="F16" s="419"/>
      <c r="G16" s="419"/>
      <c r="H16" s="419"/>
      <c r="K16" s="322" t="s">
        <v>286</v>
      </c>
    </row>
    <row r="17" spans="1:11" ht="20.25" customHeight="1" x14ac:dyDescent="0.2">
      <c r="B17" s="419"/>
      <c r="C17" s="419"/>
      <c r="D17" s="419"/>
      <c r="E17" s="419"/>
      <c r="F17" s="419"/>
      <c r="G17" s="419"/>
      <c r="H17" s="419"/>
      <c r="K17" s="26" t="s">
        <v>287</v>
      </c>
    </row>
    <row r="18" spans="1:11" ht="20.25" customHeight="1" x14ac:dyDescent="0.2">
      <c r="B18" s="419"/>
      <c r="C18" s="419"/>
      <c r="D18" s="419"/>
      <c r="E18" s="419"/>
      <c r="F18" s="419"/>
      <c r="G18" s="419"/>
      <c r="H18" s="419"/>
      <c r="K18" s="322" t="s">
        <v>288</v>
      </c>
    </row>
    <row r="19" spans="1:11" ht="20.25" customHeight="1" x14ac:dyDescent="0.2">
      <c r="B19" s="419"/>
      <c r="C19" s="419"/>
      <c r="D19" s="419"/>
      <c r="E19" s="419"/>
      <c r="F19" s="419"/>
      <c r="G19" s="419"/>
      <c r="H19" s="419"/>
      <c r="K19" s="322" t="s">
        <v>289</v>
      </c>
    </row>
    <row r="20" spans="1:11" ht="20.25" customHeight="1" x14ac:dyDescent="0.2">
      <c r="B20" s="419"/>
      <c r="C20" s="419"/>
      <c r="D20" s="419"/>
      <c r="E20" s="419"/>
      <c r="F20" s="419"/>
      <c r="G20" s="419"/>
      <c r="H20" s="419"/>
      <c r="K20" s="26" t="s">
        <v>290</v>
      </c>
    </row>
    <row r="21" spans="1:11" ht="20.25" customHeight="1" x14ac:dyDescent="0.2">
      <c r="B21" s="59"/>
      <c r="C21" s="59"/>
      <c r="D21" s="59"/>
      <c r="E21" s="59"/>
      <c r="F21" s="59"/>
      <c r="G21" s="59"/>
      <c r="H21" s="59"/>
      <c r="K21" s="26" t="s">
        <v>291</v>
      </c>
    </row>
    <row r="22" spans="1:11" ht="20.25" customHeight="1" x14ac:dyDescent="0.2">
      <c r="A22" s="22">
        <v>2</v>
      </c>
      <c r="B22" s="22" t="s">
        <v>122</v>
      </c>
      <c r="I22" s="38" t="s">
        <v>96</v>
      </c>
      <c r="K22" s="26" t="s">
        <v>292</v>
      </c>
    </row>
    <row r="23" spans="1:11" ht="20.25" customHeight="1" x14ac:dyDescent="0.2">
      <c r="B23" s="408" t="s">
        <v>95</v>
      </c>
      <c r="C23" s="409"/>
      <c r="D23" s="410" t="s">
        <v>94</v>
      </c>
      <c r="E23" s="411"/>
      <c r="F23" s="412"/>
      <c r="G23" s="413" t="s">
        <v>93</v>
      </c>
      <c r="H23" s="413"/>
      <c r="I23" s="413"/>
      <c r="J23" s="38"/>
      <c r="K23" s="26"/>
    </row>
    <row r="24" spans="1:11" ht="41" customHeight="1" x14ac:dyDescent="0.2">
      <c r="B24" s="392"/>
      <c r="C24" s="393"/>
      <c r="D24" s="394"/>
      <c r="E24" s="395"/>
      <c r="F24" s="396"/>
      <c r="G24" s="397">
        <f>'別紙4(6)'!D26</f>
        <v>0</v>
      </c>
      <c r="H24" s="397"/>
      <c r="I24" s="397"/>
      <c r="J24" s="78"/>
      <c r="K24" s="26"/>
    </row>
    <row r="25" spans="1:11" ht="41" customHeight="1" x14ac:dyDescent="0.2">
      <c r="B25" s="392"/>
      <c r="C25" s="393"/>
      <c r="D25" s="394"/>
      <c r="E25" s="395"/>
      <c r="F25" s="396"/>
      <c r="G25" s="397"/>
      <c r="H25" s="397"/>
      <c r="I25" s="397"/>
      <c r="J25" s="79"/>
      <c r="K25" s="26"/>
    </row>
    <row r="26" spans="1:11" ht="41" customHeight="1" x14ac:dyDescent="0.2">
      <c r="B26" s="392"/>
      <c r="C26" s="393"/>
      <c r="D26" s="394"/>
      <c r="E26" s="395"/>
      <c r="F26" s="396"/>
      <c r="G26" s="397"/>
      <c r="H26" s="397"/>
      <c r="I26" s="397"/>
      <c r="J26" s="79"/>
      <c r="K26" s="26"/>
    </row>
    <row r="27" spans="1:11" ht="41" customHeight="1" x14ac:dyDescent="0.2">
      <c r="B27" s="392"/>
      <c r="C27" s="393"/>
      <c r="D27" s="394"/>
      <c r="E27" s="395"/>
      <c r="F27" s="396"/>
      <c r="G27" s="397"/>
      <c r="H27" s="397"/>
      <c r="I27" s="397"/>
      <c r="J27" s="79"/>
      <c r="K27" s="26"/>
    </row>
    <row r="28" spans="1:11" ht="30.65" customHeight="1" x14ac:dyDescent="0.2">
      <c r="B28" s="389" t="s">
        <v>84</v>
      </c>
      <c r="C28" s="390"/>
      <c r="D28" s="404"/>
      <c r="E28" s="405"/>
      <c r="F28" s="406"/>
      <c r="G28" s="407">
        <f>SUM(G24:I27)</f>
        <v>0</v>
      </c>
      <c r="H28" s="407"/>
      <c r="I28" s="407"/>
      <c r="J28" s="79"/>
      <c r="K28" s="26"/>
    </row>
    <row r="29" spans="1:11" ht="20.25" customHeight="1" x14ac:dyDescent="0.2"/>
    <row r="30" spans="1:11" ht="20.25" customHeight="1" x14ac:dyDescent="0.2">
      <c r="A30" s="22">
        <v>3</v>
      </c>
      <c r="B30" s="22" t="s">
        <v>123</v>
      </c>
      <c r="F30" s="398" t="s">
        <v>92</v>
      </c>
      <c r="G30" s="398"/>
    </row>
    <row r="31" spans="1:11" ht="20.25" customHeight="1" x14ac:dyDescent="0.2">
      <c r="B31" s="26" t="s">
        <v>91</v>
      </c>
      <c r="C31" s="351"/>
      <c r="D31" s="37" t="s">
        <v>90</v>
      </c>
      <c r="E31" s="36"/>
      <c r="F31" s="399"/>
      <c r="G31" s="399"/>
      <c r="H31" s="25"/>
    </row>
    <row r="32" spans="1:11" ht="20.25" customHeight="1" x14ac:dyDescent="0.2">
      <c r="B32" s="35" t="s">
        <v>89</v>
      </c>
      <c r="C32" s="34">
        <f>ROUNDDOWN('別紙4(6)'!D26/1000,0)</f>
        <v>0</v>
      </c>
      <c r="D32" s="400" t="s">
        <v>146</v>
      </c>
      <c r="E32" s="401"/>
      <c r="F32" s="402">
        <f>ROUNDUP(G28/1000,0)</f>
        <v>0</v>
      </c>
      <c r="G32" s="403"/>
      <c r="H32" s="25"/>
    </row>
    <row r="33" spans="1:11" ht="20.25" customHeight="1" x14ac:dyDescent="0.2">
      <c r="B33" s="33" t="s">
        <v>88</v>
      </c>
      <c r="C33" s="187"/>
      <c r="D33" s="31"/>
      <c r="E33" s="30"/>
      <c r="F33" s="385"/>
      <c r="G33" s="386"/>
    </row>
    <row r="34" spans="1:11" ht="20.25" customHeight="1" x14ac:dyDescent="0.2">
      <c r="B34" s="33" t="s">
        <v>87</v>
      </c>
      <c r="C34" s="32">
        <f>F37-(C32+C33+C35+C36)</f>
        <v>0</v>
      </c>
      <c r="D34" s="31"/>
      <c r="E34" s="30"/>
      <c r="F34" s="385"/>
      <c r="G34" s="386"/>
    </row>
    <row r="35" spans="1:11" ht="20.25" customHeight="1" x14ac:dyDescent="0.2">
      <c r="B35" s="33" t="s">
        <v>86</v>
      </c>
      <c r="C35" s="187"/>
      <c r="D35" s="31"/>
      <c r="E35" s="30"/>
      <c r="F35" s="385"/>
      <c r="G35" s="386"/>
    </row>
    <row r="36" spans="1:11" ht="20.25" customHeight="1" x14ac:dyDescent="0.2">
      <c r="B36" s="29" t="s">
        <v>85</v>
      </c>
      <c r="C36" s="188"/>
      <c r="D36" s="28"/>
      <c r="E36" s="27"/>
      <c r="F36" s="387"/>
      <c r="G36" s="388"/>
    </row>
    <row r="37" spans="1:11" ht="20.25" customHeight="1" x14ac:dyDescent="0.2">
      <c r="B37" s="189" t="s">
        <v>84</v>
      </c>
      <c r="C37" s="350">
        <f>SUM(C32:C36)</f>
        <v>0</v>
      </c>
      <c r="D37" s="389" t="s">
        <v>84</v>
      </c>
      <c r="E37" s="390"/>
      <c r="F37" s="391">
        <f>SUM(F32:G36)</f>
        <v>0</v>
      </c>
      <c r="G37" s="391"/>
      <c r="H37" s="25"/>
    </row>
    <row r="38" spans="1:11" ht="20.25" customHeight="1" x14ac:dyDescent="0.2">
      <c r="K38" s="23"/>
    </row>
    <row r="39" spans="1:11" s="23" customFormat="1" ht="20.25" customHeight="1" x14ac:dyDescent="0.2">
      <c r="A39" s="24" t="s">
        <v>83</v>
      </c>
      <c r="B39" s="22"/>
      <c r="C39" s="22"/>
      <c r="D39" s="22"/>
      <c r="E39" s="22"/>
      <c r="F39" s="22"/>
    </row>
    <row r="40" spans="1:11" s="23" customFormat="1" ht="9.9" customHeight="1" x14ac:dyDescent="0.2">
      <c r="A40" s="24"/>
      <c r="K40" s="22"/>
    </row>
    <row r="41" spans="1:11" ht="20.25" customHeight="1" x14ac:dyDescent="0.2">
      <c r="A41" s="22">
        <v>1</v>
      </c>
      <c r="B41" s="22" t="s">
        <v>124</v>
      </c>
      <c r="C41" s="23"/>
      <c r="D41" s="23"/>
      <c r="E41" s="23"/>
      <c r="F41" s="23"/>
    </row>
    <row r="42" spans="1:11" ht="20.25" customHeight="1" x14ac:dyDescent="0.2">
      <c r="A42" s="22">
        <v>2</v>
      </c>
      <c r="B42" s="22" t="s">
        <v>125</v>
      </c>
    </row>
    <row r="43" spans="1:11" ht="20.25" customHeight="1" x14ac:dyDescent="0.2">
      <c r="A43" s="22">
        <v>3</v>
      </c>
      <c r="B43" s="22" t="s">
        <v>311</v>
      </c>
    </row>
    <row r="44" spans="1:11" ht="20.25" customHeight="1" x14ac:dyDescent="0.2"/>
    <row r="45" spans="1:11" ht="20.25" customHeight="1" x14ac:dyDescent="0.2"/>
    <row r="46" spans="1:11" ht="20.25" customHeight="1" x14ac:dyDescent="0.2"/>
  </sheetData>
  <mergeCells count="33">
    <mergeCell ref="F33:G33"/>
    <mergeCell ref="F34:G34"/>
    <mergeCell ref="F35:G35"/>
    <mergeCell ref="F36:G36"/>
    <mergeCell ref="D37:E37"/>
    <mergeCell ref="F37:G37"/>
    <mergeCell ref="D32:E32"/>
    <mergeCell ref="F32:G32"/>
    <mergeCell ref="B26:C26"/>
    <mergeCell ref="D26:F26"/>
    <mergeCell ref="G26:I26"/>
    <mergeCell ref="B27:C27"/>
    <mergeCell ref="D27:F27"/>
    <mergeCell ref="G27:I27"/>
    <mergeCell ref="B28:C28"/>
    <mergeCell ref="D28:F28"/>
    <mergeCell ref="G28:I28"/>
    <mergeCell ref="F30:G30"/>
    <mergeCell ref="F31:G31"/>
    <mergeCell ref="B24:C24"/>
    <mergeCell ref="D24:F24"/>
    <mergeCell ref="G24:I24"/>
    <mergeCell ref="B25:C25"/>
    <mergeCell ref="D25:F25"/>
    <mergeCell ref="G25:I25"/>
    <mergeCell ref="B23:C23"/>
    <mergeCell ref="D23:F23"/>
    <mergeCell ref="G23:I23"/>
    <mergeCell ref="A3:I3"/>
    <mergeCell ref="C5:I5"/>
    <mergeCell ref="C6:I6"/>
    <mergeCell ref="C7:I7"/>
    <mergeCell ref="B13:H20"/>
  </mergeCells>
  <phoneticPr fontId="2"/>
  <dataValidations count="1">
    <dataValidation type="list" allowBlank="1" showInputMessage="1" showErrorMessage="1" promptTitle="選択してください" sqref="C7:J7">
      <formula1>$K$8:$K$28</formula1>
    </dataValidation>
  </dataValidations>
  <pageMargins left="0.78740157480314965" right="0.59055118110236227" top="0.59055118110236227" bottom="0.3937007874015748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26</vt:i4>
      </vt:variant>
    </vt:vector>
  </HeadingPairs>
  <TitlesOfParts>
    <vt:vector size="59" baseType="lpstr">
      <vt:lpstr>お読みください</vt:lpstr>
      <vt:lpstr>別紙1</vt:lpstr>
      <vt:lpstr>別紙２</vt:lpstr>
      <vt:lpstr>別紙3(1)</vt:lpstr>
      <vt:lpstr>別紙3(2)</vt:lpstr>
      <vt:lpstr>別紙3(3)</vt:lpstr>
      <vt:lpstr>別紙3(4)</vt:lpstr>
      <vt:lpstr>別紙3(5)</vt:lpstr>
      <vt:lpstr>別紙3(6)</vt:lpstr>
      <vt:lpstr>別紙3(7)</vt:lpstr>
      <vt:lpstr>別紙3(8)</vt:lpstr>
      <vt:lpstr>別紙3(9)</vt:lpstr>
      <vt:lpstr>別紙3(10)</vt:lpstr>
      <vt:lpstr>別紙3(11)</vt:lpstr>
      <vt:lpstr>別紙3(12)</vt:lpstr>
      <vt:lpstr>別紙3(13)</vt:lpstr>
      <vt:lpstr>別紙3(14)</vt:lpstr>
      <vt:lpstr>別紙3(15)</vt:lpstr>
      <vt:lpstr>別紙4(1)</vt:lpstr>
      <vt:lpstr>別紙4(2)</vt:lpstr>
      <vt:lpstr>別紙4(3)</vt:lpstr>
      <vt:lpstr>別紙4(4)</vt:lpstr>
      <vt:lpstr>別紙4(5)</vt:lpstr>
      <vt:lpstr>別紙4(6)</vt:lpstr>
      <vt:lpstr>別紙4(7)</vt:lpstr>
      <vt:lpstr>別紙4(8)</vt:lpstr>
      <vt:lpstr>別紙4(９)</vt:lpstr>
      <vt:lpstr>別紙4(10) </vt:lpstr>
      <vt:lpstr>別紙4(11)</vt:lpstr>
      <vt:lpstr>別紙4(12)</vt:lpstr>
      <vt:lpstr>別紙4(13)</vt:lpstr>
      <vt:lpstr>別紙4(14)</vt:lpstr>
      <vt:lpstr>別紙4(15)</vt:lpstr>
      <vt:lpstr>お読みください!Print_Area</vt:lpstr>
      <vt:lpstr>別紙1!Print_Area</vt:lpstr>
      <vt:lpstr>別紙２!Print_Area</vt:lpstr>
      <vt:lpstr>'別紙3(1)'!Print_Area</vt:lpstr>
      <vt:lpstr>'別紙3(10)'!Print_Area</vt:lpstr>
      <vt:lpstr>'別紙3(11)'!Print_Area</vt:lpstr>
      <vt:lpstr>'別紙3(12)'!Print_Area</vt:lpstr>
      <vt:lpstr>'別紙3(13)'!Print_Area</vt:lpstr>
      <vt:lpstr>'別紙3(14)'!Print_Area</vt:lpstr>
      <vt:lpstr>'別紙3(15)'!Print_Area</vt:lpstr>
      <vt:lpstr>'別紙3(2)'!Print_Area</vt:lpstr>
      <vt:lpstr>'別紙3(3)'!Print_Area</vt:lpstr>
      <vt:lpstr>'別紙3(4)'!Print_Area</vt:lpstr>
      <vt:lpstr>'別紙3(5)'!Print_Area</vt:lpstr>
      <vt:lpstr>'別紙3(6)'!Print_Area</vt:lpstr>
      <vt:lpstr>'別紙3(7)'!Print_Area</vt:lpstr>
      <vt:lpstr>'別紙3(8)'!Print_Area</vt:lpstr>
      <vt:lpstr>'別紙3(9)'!Print_Area</vt:lpstr>
      <vt:lpstr>'別紙4(10) '!Print_Area</vt:lpstr>
      <vt:lpstr>'別紙4(11)'!Print_Area</vt:lpstr>
      <vt:lpstr>'別紙4(12)'!Print_Area</vt:lpstr>
      <vt:lpstr>'別紙4(13)'!Print_Area</vt:lpstr>
      <vt:lpstr>'別紙4(14)'!Print_Area</vt:lpstr>
      <vt:lpstr>'別紙4(4)'!Print_Area</vt:lpstr>
      <vt:lpstr>'別紙4(９)'!Print_Area</vt:lpstr>
      <vt:lpstr>別紙1!Print_Titles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宮川</cp:lastModifiedBy>
  <cp:lastPrinted>2022-05-19T12:46:00Z</cp:lastPrinted>
  <dcterms:created xsi:type="dcterms:W3CDTF">2020-06-03T01:56:50Z</dcterms:created>
  <dcterms:modified xsi:type="dcterms:W3CDTF">2023-05-29T07:10:22Z</dcterms:modified>
</cp:coreProperties>
</file>