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12" yWindow="65356" windowWidth="19872" windowHeight="11496" activeTab="0"/>
  </bookViews>
  <sheets>
    <sheet name="03 人口動態等、04 産業構造(1)産業別就業人口" sheetId="1" r:id="rId1"/>
  </sheets>
  <definedNames/>
  <calcPr fullCalcOnLoad="1"/>
</workbook>
</file>

<file path=xl/sharedStrings.xml><?xml version="1.0" encoding="utf-8"?>
<sst xmlns="http://schemas.openxmlformats.org/spreadsheetml/2006/main" count="157" uniqueCount="103">
  <si>
    <t>市町村名</t>
  </si>
  <si>
    <t>流出人口</t>
  </si>
  <si>
    <t>流入人口</t>
  </si>
  <si>
    <t>昼間人口</t>
  </si>
  <si>
    <t>(人/K㎡)</t>
  </si>
  <si>
    <t>順　位</t>
  </si>
  <si>
    <t>（人）</t>
  </si>
  <si>
    <t>順位</t>
  </si>
  <si>
    <t>昼夜間人口比率</t>
  </si>
  <si>
    <t>老年人口比率</t>
  </si>
  <si>
    <t>人口密度</t>
  </si>
  <si>
    <t>横浜市</t>
  </si>
  <si>
    <t>川崎市</t>
  </si>
  <si>
    <t>指定都市計</t>
  </si>
  <si>
    <t>横須賀市</t>
  </si>
  <si>
    <t>鎌倉市</t>
  </si>
  <si>
    <t>藤沢市</t>
  </si>
  <si>
    <t>小田原市</t>
  </si>
  <si>
    <t>茅ヶ崎市</t>
  </si>
  <si>
    <t>逗子市</t>
  </si>
  <si>
    <t>相模原市</t>
  </si>
  <si>
    <t>三浦市</t>
  </si>
  <si>
    <t>秦野市</t>
  </si>
  <si>
    <t>厚木市</t>
  </si>
  <si>
    <t>大和市</t>
  </si>
  <si>
    <t>伊勢原市</t>
  </si>
  <si>
    <t>海老名市</t>
  </si>
  <si>
    <t>座間市</t>
  </si>
  <si>
    <t>南足柄市</t>
  </si>
  <si>
    <t>綾瀬市</t>
  </si>
  <si>
    <t>市（除指定都市）計</t>
  </si>
  <si>
    <t>市計</t>
  </si>
  <si>
    <t>葉山町</t>
  </si>
  <si>
    <t>寒川町</t>
  </si>
  <si>
    <t>大磯町</t>
  </si>
  <si>
    <t>二宮町</t>
  </si>
  <si>
    <t>中井町</t>
  </si>
  <si>
    <t>大井町</t>
  </si>
  <si>
    <t>松田町</t>
  </si>
  <si>
    <t>山北町</t>
  </si>
  <si>
    <t>開成町</t>
  </si>
  <si>
    <t>箱根町</t>
  </si>
  <si>
    <t>真鶴町</t>
  </si>
  <si>
    <t>湯河原町</t>
  </si>
  <si>
    <t>愛川町</t>
  </si>
  <si>
    <t>清川村</t>
  </si>
  <si>
    <t>町村計</t>
  </si>
  <si>
    <t>県（除指定都市）計</t>
  </si>
  <si>
    <t>県計</t>
  </si>
  <si>
    <t>－</t>
  </si>
  <si>
    <t>平塚市</t>
  </si>
  <si>
    <t>４　産 業 構 造</t>
  </si>
  <si>
    <t xml:space="preserve"> (1) 産業別就業人口</t>
  </si>
  <si>
    <t>（単位：人、％）</t>
  </si>
  <si>
    <t>第１次産業人口</t>
  </si>
  <si>
    <t>第２次産業人口</t>
  </si>
  <si>
    <t>第３次産業人口</t>
  </si>
  <si>
    <t>総数（分類不能含む）</t>
  </si>
  <si>
    <t>構成比</t>
  </si>
  <si>
    <t>横浜市</t>
  </si>
  <si>
    <t>川崎市</t>
  </si>
  <si>
    <t>相模原市</t>
  </si>
  <si>
    <t>指定都市計</t>
  </si>
  <si>
    <t>横須賀市</t>
  </si>
  <si>
    <t>鎌倉市</t>
  </si>
  <si>
    <t>藤沢市</t>
  </si>
  <si>
    <t>小田原市</t>
  </si>
  <si>
    <t>茅ヶ崎市</t>
  </si>
  <si>
    <t>逗子市</t>
  </si>
  <si>
    <t>三浦市</t>
  </si>
  <si>
    <t>秦野市</t>
  </si>
  <si>
    <t>厚木市</t>
  </si>
  <si>
    <t>大和市</t>
  </si>
  <si>
    <t>伊勢原市</t>
  </si>
  <si>
    <t>海老名市</t>
  </si>
  <si>
    <t>座間市</t>
  </si>
  <si>
    <t>南足柄市</t>
  </si>
  <si>
    <t>綾瀬市</t>
  </si>
  <si>
    <t>市（除指定都市）計</t>
  </si>
  <si>
    <t>市計</t>
  </si>
  <si>
    <t>葉山町</t>
  </si>
  <si>
    <t>寒川町</t>
  </si>
  <si>
    <t>大磯町</t>
  </si>
  <si>
    <t>二宮町</t>
  </si>
  <si>
    <t>中井町</t>
  </si>
  <si>
    <t>大井町</t>
  </si>
  <si>
    <t>松田町</t>
  </si>
  <si>
    <t>山北町</t>
  </si>
  <si>
    <t>開成町</t>
  </si>
  <si>
    <t>箱根町</t>
  </si>
  <si>
    <t>真鶴町</t>
  </si>
  <si>
    <t>湯河原町</t>
  </si>
  <si>
    <t>愛川町</t>
  </si>
  <si>
    <t>清川村</t>
  </si>
  <si>
    <t>町村計</t>
  </si>
  <si>
    <t>県（除指定都市）計</t>
  </si>
  <si>
    <t>県計</t>
  </si>
  <si>
    <t>－</t>
  </si>
  <si>
    <t>－</t>
  </si>
  <si>
    <t>（％）</t>
  </si>
  <si>
    <t xml:space="preserve">   （％）</t>
  </si>
  <si>
    <t>３　人口動態等</t>
  </si>
  <si>
    <t>令　和　２　年　国　勢　調　査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</si>
</sst>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);[Red]\(0\)"/>
    <numFmt numFmtId="179" formatCode="0.0_ "/>
    <numFmt numFmtId="180" formatCode="#,##0.0_ "/>
    <numFmt numFmtId="181" formatCode="0.0_);[Red]\(0.0\)"/>
    <numFmt numFmtId="182" formatCode="#,##0.0_);[Red]\(#,##0.0\)"/>
    <numFmt numFmtId="183" formatCode="#,##0.00_ "/>
    <numFmt numFmtId="184" formatCode="#,##0.00_);[Red]\(#,##0.00\)"/>
    <numFmt numFmtId="185" formatCode="0.00_ "/>
    <numFmt numFmtId="186" formatCode="#,##0.0_)"/>
    <numFmt numFmtId="187" formatCode="#,##0_)"/>
    <numFmt numFmtId="188" formatCode="#,##0.0;[Red]\-#,##0.0"/>
    <numFmt numFmtId="189" formatCode="#,##0.00_)"/>
    <numFmt numFmtId="190" formatCode="#,##0.000_)"/>
    <numFmt numFmtId="191" formatCode="#,##0.0000_)"/>
    <numFmt numFmtId="192" formatCode="0.0;_᐀"/>
    <numFmt numFmtId="193" formatCode="##,###,###,##0.0;&quot;-&quot;#,###,###,##0.0"/>
    <numFmt numFmtId="194" formatCode="0.0"/>
    <numFmt numFmtId="195" formatCode="#,##0.0"/>
    <numFmt numFmtId="196" formatCode="#,###,###,##0;&quot; -&quot;###,###,##0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b/>
      <sz val="16"/>
      <name val="ＭＳ ゴシック"/>
      <family val="3"/>
    </font>
    <font>
      <b/>
      <sz val="11"/>
      <name val="ＭＳ Ｐ明朝"/>
      <family val="1"/>
    </font>
    <font>
      <sz val="11"/>
      <color indexed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5" borderId="1" applyNumberFormat="0" applyAlignment="0" applyProtection="0"/>
    <xf numFmtId="0" fontId="29" fillId="26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0" borderId="4" applyNumberFormat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41" fillId="31" borderId="0" applyNumberFormat="0" applyBorder="0" applyAlignment="0" applyProtection="0"/>
  </cellStyleXfs>
  <cellXfs count="83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177" fontId="2" fillId="0" borderId="0" xfId="0" applyNumberFormat="1" applyFont="1" applyFill="1" applyAlignment="1">
      <alignment vertical="center"/>
    </xf>
    <xf numFmtId="186" fontId="2" fillId="0" borderId="0" xfId="0" applyNumberFormat="1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187" fontId="2" fillId="0" borderId="1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176" fontId="2" fillId="0" borderId="11" xfId="0" applyNumberFormat="1" applyFont="1" applyFill="1" applyBorder="1" applyAlignment="1">
      <alignment vertical="center"/>
    </xf>
    <xf numFmtId="186" fontId="2" fillId="0" borderId="11" xfId="0" applyNumberFormat="1" applyFont="1" applyFill="1" applyBorder="1" applyAlignment="1">
      <alignment horizontal="right" vertical="center"/>
    </xf>
    <xf numFmtId="187" fontId="2" fillId="0" borderId="0" xfId="0" applyNumberFormat="1" applyFont="1" applyFill="1" applyBorder="1" applyAlignment="1">
      <alignment horizontal="right" vertical="center"/>
    </xf>
    <xf numFmtId="176" fontId="2" fillId="0" borderId="12" xfId="0" applyNumberFormat="1" applyFont="1" applyFill="1" applyBorder="1" applyAlignment="1">
      <alignment vertical="center"/>
    </xf>
    <xf numFmtId="186" fontId="2" fillId="0" borderId="12" xfId="0" applyNumberFormat="1" applyFont="1" applyFill="1" applyBorder="1" applyAlignment="1">
      <alignment horizontal="right" vertical="center"/>
    </xf>
    <xf numFmtId="176" fontId="2" fillId="0" borderId="13" xfId="0" applyNumberFormat="1" applyFont="1" applyFill="1" applyBorder="1" applyAlignment="1">
      <alignment vertical="center"/>
    </xf>
    <xf numFmtId="186" fontId="2" fillId="0" borderId="13" xfId="0" applyNumberFormat="1" applyFont="1" applyFill="1" applyBorder="1" applyAlignment="1">
      <alignment horizontal="right" vertical="center"/>
    </xf>
    <xf numFmtId="176" fontId="2" fillId="0" borderId="14" xfId="0" applyNumberFormat="1" applyFont="1" applyFill="1" applyBorder="1" applyAlignment="1">
      <alignment horizontal="right" vertical="center"/>
    </xf>
    <xf numFmtId="176" fontId="2" fillId="0" borderId="0" xfId="0" applyNumberFormat="1" applyFont="1" applyFill="1" applyBorder="1" applyAlignment="1">
      <alignment horizontal="right" vertical="center"/>
    </xf>
    <xf numFmtId="176" fontId="2" fillId="0" borderId="15" xfId="0" applyNumberFormat="1" applyFont="1" applyFill="1" applyBorder="1" applyAlignment="1">
      <alignment horizontal="right" vertical="center"/>
    </xf>
    <xf numFmtId="187" fontId="2" fillId="0" borderId="14" xfId="0" applyNumberFormat="1" applyFont="1" applyFill="1" applyBorder="1" applyAlignment="1">
      <alignment horizontal="right" vertical="center"/>
    </xf>
    <xf numFmtId="179" fontId="2" fillId="0" borderId="15" xfId="0" applyNumberFormat="1" applyFont="1" applyFill="1" applyBorder="1" applyAlignment="1">
      <alignment horizontal="right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right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right" vertical="center"/>
    </xf>
    <xf numFmtId="0" fontId="0" fillId="0" borderId="15" xfId="0" applyFont="1" applyFill="1" applyBorder="1" applyAlignment="1">
      <alignment vertical="center" shrinkToFit="1"/>
    </xf>
    <xf numFmtId="0" fontId="0" fillId="0" borderId="19" xfId="0" applyFont="1" applyFill="1" applyBorder="1" applyAlignment="1">
      <alignment horizontal="center" vertical="center" shrinkToFit="1"/>
    </xf>
    <xf numFmtId="0" fontId="0" fillId="0" borderId="15" xfId="0" applyFont="1" applyFill="1" applyBorder="1" applyAlignment="1">
      <alignment horizontal="center" vertical="center" shrinkToFit="1"/>
    </xf>
    <xf numFmtId="0" fontId="0" fillId="0" borderId="20" xfId="0" applyFont="1" applyFill="1" applyBorder="1" applyAlignment="1">
      <alignment horizontal="center" vertical="center" shrinkToFit="1"/>
    </xf>
    <xf numFmtId="0" fontId="0" fillId="0" borderId="21" xfId="0" applyFont="1" applyFill="1" applyBorder="1" applyAlignment="1">
      <alignment horizontal="distributed" vertical="center"/>
    </xf>
    <xf numFmtId="0" fontId="0" fillId="0" borderId="22" xfId="0" applyFont="1" applyFill="1" applyBorder="1" applyAlignment="1">
      <alignment horizontal="distributed" vertical="center"/>
    </xf>
    <xf numFmtId="0" fontId="0" fillId="0" borderId="23" xfId="0" applyFont="1" applyFill="1" applyBorder="1" applyAlignment="1">
      <alignment horizontal="distributed" vertical="center"/>
    </xf>
    <xf numFmtId="0" fontId="0" fillId="0" borderId="24" xfId="0" applyFont="1" applyFill="1" applyBorder="1" applyAlignment="1">
      <alignment horizontal="distributed" vertical="center"/>
    </xf>
    <xf numFmtId="0" fontId="0" fillId="0" borderId="24" xfId="0" applyFont="1" applyFill="1" applyBorder="1" applyAlignment="1">
      <alignment horizontal="center" vertical="center" shrinkToFit="1"/>
    </xf>
    <xf numFmtId="0" fontId="0" fillId="0" borderId="25" xfId="0" applyFont="1" applyFill="1" applyBorder="1" applyAlignment="1">
      <alignment horizontal="distributed" vertical="center"/>
    </xf>
    <xf numFmtId="0" fontId="0" fillId="0" borderId="26" xfId="0" applyFont="1" applyFill="1" applyBorder="1" applyAlignment="1">
      <alignment horizontal="distributed" vertical="center"/>
    </xf>
    <xf numFmtId="187" fontId="2" fillId="0" borderId="11" xfId="0" applyNumberFormat="1" applyFont="1" applyFill="1" applyBorder="1" applyAlignment="1">
      <alignment horizontal="right" vertical="center"/>
    </xf>
    <xf numFmtId="180" fontId="2" fillId="0" borderId="11" xfId="0" applyNumberFormat="1" applyFont="1" applyFill="1" applyBorder="1" applyAlignment="1">
      <alignment vertical="center"/>
    </xf>
    <xf numFmtId="180" fontId="2" fillId="0" borderId="16" xfId="0" applyNumberFormat="1" applyFont="1" applyFill="1" applyBorder="1" applyAlignment="1">
      <alignment vertical="center"/>
    </xf>
    <xf numFmtId="187" fontId="2" fillId="0" borderId="12" xfId="0" applyNumberFormat="1" applyFont="1" applyFill="1" applyBorder="1" applyAlignment="1">
      <alignment horizontal="right" vertical="center"/>
    </xf>
    <xf numFmtId="180" fontId="2" fillId="0" borderId="12" xfId="0" applyNumberFormat="1" applyFont="1" applyFill="1" applyBorder="1" applyAlignment="1">
      <alignment vertical="center"/>
    </xf>
    <xf numFmtId="180" fontId="2" fillId="0" borderId="27" xfId="0" applyNumberFormat="1" applyFont="1" applyFill="1" applyBorder="1" applyAlignment="1">
      <alignment vertical="center"/>
    </xf>
    <xf numFmtId="176" fontId="2" fillId="0" borderId="14" xfId="0" applyNumberFormat="1" applyFont="1" applyFill="1" applyBorder="1" applyAlignment="1">
      <alignment vertical="center"/>
    </xf>
    <xf numFmtId="180" fontId="2" fillId="0" borderId="14" xfId="0" applyNumberFormat="1" applyFont="1" applyFill="1" applyBorder="1" applyAlignment="1">
      <alignment vertical="center"/>
    </xf>
    <xf numFmtId="180" fontId="2" fillId="0" borderId="28" xfId="0" applyNumberFormat="1" applyFont="1" applyFill="1" applyBorder="1" applyAlignment="1">
      <alignment vertical="center"/>
    </xf>
    <xf numFmtId="187" fontId="2" fillId="0" borderId="13" xfId="0" applyNumberFormat="1" applyFont="1" applyFill="1" applyBorder="1" applyAlignment="1">
      <alignment horizontal="right" vertical="center"/>
    </xf>
    <xf numFmtId="180" fontId="2" fillId="0" borderId="13" xfId="0" applyNumberFormat="1" applyFont="1" applyFill="1" applyBorder="1" applyAlignment="1">
      <alignment vertical="center"/>
    </xf>
    <xf numFmtId="176" fontId="2" fillId="0" borderId="15" xfId="0" applyNumberFormat="1" applyFont="1" applyFill="1" applyBorder="1" applyAlignment="1">
      <alignment vertical="center"/>
    </xf>
    <xf numFmtId="186" fontId="2" fillId="0" borderId="11" xfId="0" applyNumberFormat="1" applyFont="1" applyFill="1" applyBorder="1" applyAlignment="1">
      <alignment vertical="center"/>
    </xf>
    <xf numFmtId="186" fontId="2" fillId="0" borderId="12" xfId="0" applyNumberFormat="1" applyFont="1" applyFill="1" applyBorder="1" applyAlignment="1">
      <alignment vertical="center"/>
    </xf>
    <xf numFmtId="186" fontId="2" fillId="0" borderId="13" xfId="0" applyNumberFormat="1" applyFont="1" applyFill="1" applyBorder="1" applyAlignment="1">
      <alignment vertical="center"/>
    </xf>
    <xf numFmtId="180" fontId="2" fillId="0" borderId="11" xfId="0" applyNumberFormat="1" applyFont="1" applyFill="1" applyBorder="1" applyAlignment="1">
      <alignment horizontal="right" vertical="center"/>
    </xf>
    <xf numFmtId="180" fontId="2" fillId="0" borderId="15" xfId="0" applyNumberFormat="1" applyFont="1" applyFill="1" applyBorder="1" applyAlignment="1">
      <alignment horizontal="right" vertical="center"/>
    </xf>
    <xf numFmtId="0" fontId="2" fillId="0" borderId="29" xfId="0" applyFont="1" applyFill="1" applyBorder="1" applyAlignment="1">
      <alignment horizontal="right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33" xfId="0" applyNumberFormat="1" applyFont="1" applyFill="1" applyBorder="1" applyAlignment="1">
      <alignment horizontal="center" vertical="center"/>
    </xf>
    <xf numFmtId="0" fontId="0" fillId="0" borderId="34" xfId="0" applyNumberFormat="1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 shrinkToFit="1"/>
    </xf>
    <xf numFmtId="0" fontId="0" fillId="0" borderId="36" xfId="0" applyFont="1" applyFill="1" applyBorder="1" applyAlignment="1">
      <alignment horizontal="center" vertical="center" shrinkToFit="1"/>
    </xf>
    <xf numFmtId="0" fontId="0" fillId="0" borderId="37" xfId="0" applyFont="1" applyFill="1" applyBorder="1" applyAlignment="1">
      <alignment horizontal="center" vertical="center" shrinkToFit="1"/>
    </xf>
    <xf numFmtId="0" fontId="0" fillId="0" borderId="38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181" fontId="7" fillId="0" borderId="13" xfId="61" applyNumberFormat="1" applyFont="1" applyFill="1" applyBorder="1" applyAlignment="1">
      <alignment horizontal="right" vertical="center"/>
      <protection/>
    </xf>
    <xf numFmtId="181" fontId="7" fillId="0" borderId="39" xfId="61" applyNumberFormat="1" applyFont="1" applyFill="1" applyBorder="1" applyAlignment="1">
      <alignment horizontal="right" vertical="center"/>
      <protection/>
    </xf>
    <xf numFmtId="181" fontId="7" fillId="0" borderId="17" xfId="61" applyNumberFormat="1" applyFont="1" applyFill="1" applyBorder="1" applyAlignment="1">
      <alignment horizontal="right" vertical="center"/>
      <protection/>
    </xf>
    <xf numFmtId="3" fontId="2" fillId="0" borderId="13" xfId="0" applyNumberFormat="1" applyFont="1" applyFill="1" applyBorder="1" applyAlignment="1">
      <alignment vertical="center"/>
    </xf>
    <xf numFmtId="187" fontId="2" fillId="0" borderId="40" xfId="0" applyNumberFormat="1" applyFont="1" applyFill="1" applyBorder="1" applyAlignment="1">
      <alignment horizontal="right" vertical="center"/>
    </xf>
    <xf numFmtId="187" fontId="2" fillId="0" borderId="41" xfId="0" applyNumberFormat="1" applyFont="1" applyFill="1" applyBorder="1" applyAlignment="1">
      <alignment horizontal="right" vertical="center"/>
    </xf>
    <xf numFmtId="176" fontId="2" fillId="0" borderId="28" xfId="0" applyNumberFormat="1" applyFont="1" applyFill="1" applyBorder="1" applyAlignment="1">
      <alignment horizontal="right" vertical="center"/>
    </xf>
    <xf numFmtId="187" fontId="2" fillId="0" borderId="16" xfId="0" applyNumberFormat="1" applyFont="1" applyFill="1" applyBorder="1" applyAlignment="1">
      <alignment horizontal="right" vertical="center"/>
    </xf>
    <xf numFmtId="176" fontId="2" fillId="0" borderId="18" xfId="0" applyNumberFormat="1" applyFont="1" applyFill="1" applyBorder="1" applyAlignment="1">
      <alignment horizontal="right" vertical="center"/>
    </xf>
    <xf numFmtId="187" fontId="2" fillId="0" borderId="42" xfId="0" applyNumberFormat="1" applyFont="1" applyFill="1" applyBorder="1" applyAlignment="1">
      <alignment horizontal="right" vertical="center"/>
    </xf>
    <xf numFmtId="187" fontId="2" fillId="0" borderId="28" xfId="0" applyNumberFormat="1" applyFont="1" applyFill="1" applyBorder="1" applyAlignment="1">
      <alignment horizontal="right" vertical="center"/>
    </xf>
    <xf numFmtId="38" fontId="2" fillId="0" borderId="15" xfId="49" applyFont="1" applyFill="1" applyBorder="1" applyAlignment="1">
      <alignment horizontal="right" vertical="center"/>
    </xf>
    <xf numFmtId="196" fontId="7" fillId="0" borderId="18" xfId="61" applyNumberFormat="1" applyFont="1" applyFill="1" applyBorder="1" applyAlignment="1">
      <alignment horizontal="right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JB16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7"/>
  <sheetViews>
    <sheetView tabSelected="1" zoomScaleSheetLayoutView="7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P10" sqref="P10"/>
    </sheetView>
  </sheetViews>
  <sheetFormatPr defaultColWidth="9.00390625" defaultRowHeight="15.75" customHeight="1"/>
  <cols>
    <col min="1" max="1" width="17.25390625" style="4" customWidth="1"/>
    <col min="2" max="2" width="9.50390625" style="1" customWidth="1"/>
    <col min="3" max="3" width="6.50390625" style="1" bestFit="1" customWidth="1"/>
    <col min="4" max="4" width="9.125" style="1" customWidth="1"/>
    <col min="5" max="5" width="5.25390625" style="1" customWidth="1"/>
    <col min="6" max="6" width="9.125" style="1" customWidth="1"/>
    <col min="7" max="7" width="5.25390625" style="1" customWidth="1"/>
    <col min="8" max="10" width="10.50390625" style="1" customWidth="1"/>
    <col min="11" max="11" width="2.625" style="3" customWidth="1"/>
    <col min="12" max="12" width="15.75390625" style="1" customWidth="1"/>
    <col min="13" max="13" width="11.25390625" style="1" customWidth="1"/>
    <col min="14" max="14" width="7.875" style="1" customWidth="1"/>
    <col min="15" max="15" width="11.25390625" style="1" customWidth="1"/>
    <col min="16" max="16" width="7.875" style="1" customWidth="1"/>
    <col min="17" max="17" width="11.25390625" style="1" customWidth="1"/>
    <col min="18" max="18" width="7.875" style="1" customWidth="1"/>
    <col min="19" max="19" width="11.25390625" style="1" customWidth="1"/>
    <col min="20" max="20" width="7.875" style="1" customWidth="1"/>
    <col min="21" max="16384" width="9.00390625" style="1" customWidth="1"/>
  </cols>
  <sheetData>
    <row r="1" spans="1:12" ht="18.75">
      <c r="A1" s="2" t="s">
        <v>101</v>
      </c>
      <c r="L1" s="2" t="s">
        <v>51</v>
      </c>
    </row>
    <row r="2" spans="1:20" ht="15.75" customHeight="1" thickBot="1">
      <c r="A2" s="3"/>
      <c r="F2" s="4"/>
      <c r="H2" s="3"/>
      <c r="I2" s="3"/>
      <c r="L2" s="6" t="s">
        <v>52</v>
      </c>
      <c r="S2" s="55" t="s">
        <v>53</v>
      </c>
      <c r="T2" s="55"/>
    </row>
    <row r="3" spans="1:20" ht="15.75" customHeight="1">
      <c r="A3" s="56" t="s">
        <v>0</v>
      </c>
      <c r="B3" s="68" t="s">
        <v>102</v>
      </c>
      <c r="C3" s="68"/>
      <c r="D3" s="68"/>
      <c r="E3" s="68"/>
      <c r="F3" s="68"/>
      <c r="G3" s="68"/>
      <c r="H3" s="68"/>
      <c r="I3" s="68"/>
      <c r="J3" s="69"/>
      <c r="K3" s="8"/>
      <c r="L3" s="56" t="s">
        <v>0</v>
      </c>
      <c r="M3" s="59" t="s">
        <v>102</v>
      </c>
      <c r="N3" s="59"/>
      <c r="O3" s="59"/>
      <c r="P3" s="59"/>
      <c r="Q3" s="59"/>
      <c r="R3" s="59"/>
      <c r="S3" s="59"/>
      <c r="T3" s="60"/>
    </row>
    <row r="4" spans="1:20" ht="14.25" customHeight="1">
      <c r="A4" s="64"/>
      <c r="B4" s="66" t="s">
        <v>10</v>
      </c>
      <c r="C4" s="67"/>
      <c r="D4" s="66" t="s">
        <v>9</v>
      </c>
      <c r="E4" s="67"/>
      <c r="F4" s="66" t="s">
        <v>8</v>
      </c>
      <c r="G4" s="67"/>
      <c r="H4" s="22" t="s">
        <v>1</v>
      </c>
      <c r="I4" s="22" t="s">
        <v>2</v>
      </c>
      <c r="J4" s="23" t="s">
        <v>3</v>
      </c>
      <c r="K4" s="9"/>
      <c r="L4" s="57"/>
      <c r="M4" s="61" t="s">
        <v>54</v>
      </c>
      <c r="N4" s="62"/>
      <c r="O4" s="61" t="s">
        <v>55</v>
      </c>
      <c r="P4" s="62"/>
      <c r="Q4" s="61" t="s">
        <v>56</v>
      </c>
      <c r="R4" s="62"/>
      <c r="S4" s="61" t="s">
        <v>57</v>
      </c>
      <c r="T4" s="63"/>
    </row>
    <row r="5" spans="1:20" ht="15.75" customHeight="1" thickBot="1">
      <c r="A5" s="65"/>
      <c r="B5" s="24" t="s">
        <v>4</v>
      </c>
      <c r="C5" s="25" t="s">
        <v>5</v>
      </c>
      <c r="D5" s="24" t="s">
        <v>99</v>
      </c>
      <c r="E5" s="25" t="s">
        <v>7</v>
      </c>
      <c r="F5" s="24" t="s">
        <v>100</v>
      </c>
      <c r="G5" s="25" t="s">
        <v>7</v>
      </c>
      <c r="H5" s="24" t="s">
        <v>6</v>
      </c>
      <c r="I5" s="24" t="s">
        <v>6</v>
      </c>
      <c r="J5" s="26" t="s">
        <v>6</v>
      </c>
      <c r="K5" s="9"/>
      <c r="L5" s="58"/>
      <c r="M5" s="27"/>
      <c r="N5" s="28" t="s">
        <v>58</v>
      </c>
      <c r="O5" s="29"/>
      <c r="P5" s="28" t="s">
        <v>58</v>
      </c>
      <c r="Q5" s="29"/>
      <c r="R5" s="28" t="s">
        <v>58</v>
      </c>
      <c r="S5" s="29"/>
      <c r="T5" s="30" t="s">
        <v>58</v>
      </c>
    </row>
    <row r="6" spans="1:20" ht="18" customHeight="1">
      <c r="A6" s="31" t="s">
        <v>11</v>
      </c>
      <c r="B6" s="50">
        <v>8630.1</v>
      </c>
      <c r="C6" s="10">
        <f>RANK(B6,$B$6:$B$41,0)</f>
        <v>3</v>
      </c>
      <c r="D6" s="11">
        <v>25.02467</v>
      </c>
      <c r="E6" s="10">
        <f>RANK(D6,$D$6:$D$41,0)</f>
        <v>30</v>
      </c>
      <c r="F6" s="11">
        <v>92.54754</v>
      </c>
      <c r="G6" s="10">
        <f>RANK(F6,$F$6:$F$41,0)</f>
        <v>16</v>
      </c>
      <c r="H6" s="73">
        <v>693064</v>
      </c>
      <c r="I6" s="38">
        <v>411548</v>
      </c>
      <c r="J6" s="74">
        <v>3495975</v>
      </c>
      <c r="K6" s="12"/>
      <c r="L6" s="31" t="s">
        <v>59</v>
      </c>
      <c r="M6" s="38">
        <v>7482</v>
      </c>
      <c r="N6" s="39">
        <v>0.4577</v>
      </c>
      <c r="O6" s="38">
        <v>301600</v>
      </c>
      <c r="P6" s="39">
        <v>18.45004</v>
      </c>
      <c r="Q6" s="38">
        <v>1325603</v>
      </c>
      <c r="R6" s="39">
        <v>81.09226</v>
      </c>
      <c r="S6" s="38">
        <v>1688272</v>
      </c>
      <c r="T6" s="40">
        <f>SUM(N6,P6,R6)</f>
        <v>100</v>
      </c>
    </row>
    <row r="7" spans="1:20" ht="18" customHeight="1">
      <c r="A7" s="32" t="s">
        <v>12</v>
      </c>
      <c r="B7" s="51">
        <v>10756.3</v>
      </c>
      <c r="C7" s="13">
        <f>RANK(B7,$B$6:$B$41,0)</f>
        <v>1</v>
      </c>
      <c r="D7" s="14">
        <v>20.18557</v>
      </c>
      <c r="E7" s="13">
        <f>RANK(D7,$D$6:$D$41,0)</f>
        <v>33</v>
      </c>
      <c r="F7" s="14">
        <v>87.26712</v>
      </c>
      <c r="G7" s="13">
        <f>RANK(F7,$F$6:$F$41,0)</f>
        <v>24</v>
      </c>
      <c r="H7" s="73">
        <v>428399</v>
      </c>
      <c r="I7" s="41">
        <v>232534</v>
      </c>
      <c r="J7" s="74">
        <v>1342397</v>
      </c>
      <c r="K7" s="12"/>
      <c r="L7" s="32" t="s">
        <v>60</v>
      </c>
      <c r="M7" s="41">
        <v>2625</v>
      </c>
      <c r="N7" s="42">
        <v>0.37899</v>
      </c>
      <c r="O7" s="41">
        <v>126522</v>
      </c>
      <c r="P7" s="42">
        <v>18.26708</v>
      </c>
      <c r="Q7" s="41">
        <v>563476</v>
      </c>
      <c r="R7" s="42">
        <v>81.35393</v>
      </c>
      <c r="S7" s="41">
        <v>717354</v>
      </c>
      <c r="T7" s="40">
        <f>SUM(N7,P7,R7)</f>
        <v>100</v>
      </c>
    </row>
    <row r="8" spans="1:20" ht="18" customHeight="1" thickBot="1">
      <c r="A8" s="33" t="s">
        <v>20</v>
      </c>
      <c r="B8" s="52">
        <v>2205.7</v>
      </c>
      <c r="C8" s="15">
        <f>RANK(B8,$B$6:$B$41,0)</f>
        <v>17</v>
      </c>
      <c r="D8" s="16">
        <v>26.32584</v>
      </c>
      <c r="E8" s="15">
        <f>RANK(D8,$D$6:$D$41,0)</f>
        <v>25</v>
      </c>
      <c r="F8" s="16">
        <v>88.93525</v>
      </c>
      <c r="G8" s="15">
        <f>RANK(F8,$F$6:$F$41,0)</f>
        <v>18</v>
      </c>
      <c r="H8" s="73">
        <v>159813</v>
      </c>
      <c r="I8" s="47">
        <v>79539</v>
      </c>
      <c r="J8" s="75">
        <v>645219</v>
      </c>
      <c r="K8" s="12"/>
      <c r="L8" s="32" t="s">
        <v>61</v>
      </c>
      <c r="M8" s="41">
        <v>1896</v>
      </c>
      <c r="N8" s="42">
        <v>0.61047</v>
      </c>
      <c r="O8" s="41">
        <v>70092</v>
      </c>
      <c r="P8" s="42">
        <v>22.56795</v>
      </c>
      <c r="Q8" s="41">
        <v>238594</v>
      </c>
      <c r="R8" s="42">
        <v>76.82158</v>
      </c>
      <c r="S8" s="41">
        <v>322184</v>
      </c>
      <c r="T8" s="43">
        <f>SUM(N8,P8,R8)</f>
        <v>100</v>
      </c>
    </row>
    <row r="9" spans="1:20" ht="18" customHeight="1" thickBot="1">
      <c r="A9" s="34" t="s">
        <v>13</v>
      </c>
      <c r="B9" s="17" t="s">
        <v>97</v>
      </c>
      <c r="C9" s="17" t="s">
        <v>49</v>
      </c>
      <c r="D9" s="17" t="s">
        <v>49</v>
      </c>
      <c r="E9" s="17" t="s">
        <v>49</v>
      </c>
      <c r="F9" s="17" t="s">
        <v>49</v>
      </c>
      <c r="G9" s="17" t="s">
        <v>49</v>
      </c>
      <c r="H9" s="17" t="s">
        <v>49</v>
      </c>
      <c r="I9" s="17" t="s">
        <v>49</v>
      </c>
      <c r="J9" s="76" t="s">
        <v>49</v>
      </c>
      <c r="K9" s="18"/>
      <c r="L9" s="34" t="s">
        <v>62</v>
      </c>
      <c r="M9" s="44">
        <f>SUM(M6:M8)</f>
        <v>12003</v>
      </c>
      <c r="N9" s="45">
        <f>M9/($M9+$O9+$Q9)*100</f>
        <v>0.45502276440640055</v>
      </c>
      <c r="O9" s="44">
        <f>SUM(O6:O8)</f>
        <v>498214</v>
      </c>
      <c r="P9" s="45">
        <f>O9/($M9+$O9+$Q9)*100</f>
        <v>18.886837586101013</v>
      </c>
      <c r="Q9" s="44">
        <f>SUM(Q6:Q8)</f>
        <v>2127673</v>
      </c>
      <c r="R9" s="45">
        <f>Q9/($M9+$O9+$Q9)*100</f>
        <v>80.65813964949258</v>
      </c>
      <c r="S9" s="44">
        <f>SUM(S6:S8)</f>
        <v>2727810</v>
      </c>
      <c r="T9" s="46">
        <v>100</v>
      </c>
    </row>
    <row r="10" spans="1:20" ht="18" customHeight="1">
      <c r="A10" s="31" t="s">
        <v>14</v>
      </c>
      <c r="B10" s="50">
        <v>3849.2</v>
      </c>
      <c r="C10" s="10">
        <f aca="true" t="shared" si="0" ref="C10:C25">RANK(B10,$B$6:$B$41,0)</f>
        <v>9</v>
      </c>
      <c r="D10" s="11">
        <v>32.19659</v>
      </c>
      <c r="E10" s="10">
        <f aca="true" t="shared" si="1" ref="E10:E25">RANK(D10,$D$6:$D$41,0)</f>
        <v>14</v>
      </c>
      <c r="F10" s="11">
        <v>92.17374</v>
      </c>
      <c r="G10" s="10">
        <f aca="true" t="shared" si="2" ref="G10:G25">RANK(F10,$F$6:$F$41,0)</f>
        <v>17</v>
      </c>
      <c r="H10" s="38">
        <v>67224</v>
      </c>
      <c r="I10" s="38">
        <v>36852</v>
      </c>
      <c r="J10" s="77">
        <v>357706</v>
      </c>
      <c r="K10" s="12"/>
      <c r="L10" s="31" t="s">
        <v>63</v>
      </c>
      <c r="M10" s="38">
        <v>1552</v>
      </c>
      <c r="N10" s="39">
        <v>0.92932</v>
      </c>
      <c r="O10" s="38">
        <v>28631</v>
      </c>
      <c r="P10" s="39">
        <v>17.1439</v>
      </c>
      <c r="Q10" s="38">
        <v>136821</v>
      </c>
      <c r="R10" s="39">
        <v>81.92678</v>
      </c>
      <c r="S10" s="38">
        <v>172129</v>
      </c>
      <c r="T10" s="40">
        <f aca="true" t="shared" si="3" ref="T10:T25">SUM(N10,P10,R10)</f>
        <v>100</v>
      </c>
    </row>
    <row r="11" spans="1:20" ht="18" customHeight="1">
      <c r="A11" s="33" t="s">
        <v>50</v>
      </c>
      <c r="B11" s="52">
        <v>3810.4</v>
      </c>
      <c r="C11" s="15">
        <f t="shared" si="0"/>
        <v>10</v>
      </c>
      <c r="D11" s="16">
        <v>28.66733</v>
      </c>
      <c r="E11" s="15">
        <f t="shared" si="1"/>
        <v>20</v>
      </c>
      <c r="F11" s="70">
        <v>98.73463</v>
      </c>
      <c r="G11" s="15">
        <f t="shared" si="2"/>
        <v>6</v>
      </c>
      <c r="H11" s="47">
        <v>51081</v>
      </c>
      <c r="I11" s="47">
        <v>47811</v>
      </c>
      <c r="J11" s="75">
        <v>255152</v>
      </c>
      <c r="K11" s="12"/>
      <c r="L11" s="33" t="s">
        <v>50</v>
      </c>
      <c r="M11" s="47">
        <v>1602</v>
      </c>
      <c r="N11" s="48">
        <v>1.49671</v>
      </c>
      <c r="O11" s="47">
        <v>29027</v>
      </c>
      <c r="P11" s="48">
        <v>27.11917</v>
      </c>
      <c r="Q11" s="47">
        <v>76406</v>
      </c>
      <c r="R11" s="48">
        <v>71.38413</v>
      </c>
      <c r="S11" s="47">
        <v>110809</v>
      </c>
      <c r="T11" s="40">
        <f t="shared" si="3"/>
        <v>100.00001</v>
      </c>
    </row>
    <row r="12" spans="1:20" ht="18" customHeight="1">
      <c r="A12" s="33" t="s">
        <v>15</v>
      </c>
      <c r="B12" s="52">
        <v>4353.7</v>
      </c>
      <c r="C12" s="15">
        <f t="shared" si="0"/>
        <v>8</v>
      </c>
      <c r="D12" s="16">
        <v>31.06605</v>
      </c>
      <c r="E12" s="15">
        <f t="shared" si="1"/>
        <v>15</v>
      </c>
      <c r="F12" s="70">
        <v>97.20572</v>
      </c>
      <c r="G12" s="15">
        <f t="shared" si="2"/>
        <v>8</v>
      </c>
      <c r="H12" s="47">
        <v>48778</v>
      </c>
      <c r="I12" s="47">
        <v>43952</v>
      </c>
      <c r="J12" s="75">
        <v>167884</v>
      </c>
      <c r="K12" s="12"/>
      <c r="L12" s="33" t="s">
        <v>64</v>
      </c>
      <c r="M12" s="47">
        <v>528</v>
      </c>
      <c r="N12" s="48">
        <v>0.71849</v>
      </c>
      <c r="O12" s="47">
        <v>12010</v>
      </c>
      <c r="P12" s="48">
        <v>16.34303</v>
      </c>
      <c r="Q12" s="47">
        <v>60949</v>
      </c>
      <c r="R12" s="48">
        <v>82.93848</v>
      </c>
      <c r="S12" s="47">
        <v>75824</v>
      </c>
      <c r="T12" s="40">
        <f t="shared" si="3"/>
        <v>100</v>
      </c>
    </row>
    <row r="13" spans="1:20" ht="18" customHeight="1">
      <c r="A13" s="33" t="s">
        <v>16</v>
      </c>
      <c r="B13" s="52">
        <v>6281</v>
      </c>
      <c r="C13" s="15">
        <f t="shared" si="0"/>
        <v>6</v>
      </c>
      <c r="D13" s="16">
        <v>24.85347</v>
      </c>
      <c r="E13" s="15">
        <f t="shared" si="1"/>
        <v>31</v>
      </c>
      <c r="F13" s="70">
        <v>92.92615</v>
      </c>
      <c r="G13" s="15">
        <f t="shared" si="2"/>
        <v>15</v>
      </c>
      <c r="H13" s="47">
        <v>112421</v>
      </c>
      <c r="I13" s="47">
        <v>81515</v>
      </c>
      <c r="J13" s="75">
        <v>405999</v>
      </c>
      <c r="K13" s="12"/>
      <c r="L13" s="33" t="s">
        <v>65</v>
      </c>
      <c r="M13" s="47">
        <v>1999</v>
      </c>
      <c r="N13" s="48">
        <v>1.04324</v>
      </c>
      <c r="O13" s="47">
        <v>41742</v>
      </c>
      <c r="P13" s="48">
        <v>21.78442</v>
      </c>
      <c r="Q13" s="47">
        <v>147873</v>
      </c>
      <c r="R13" s="48">
        <v>77.17234</v>
      </c>
      <c r="S13" s="47">
        <v>198078</v>
      </c>
      <c r="T13" s="40">
        <f t="shared" si="3"/>
        <v>100</v>
      </c>
    </row>
    <row r="14" spans="1:20" ht="18" customHeight="1">
      <c r="A14" s="33" t="s">
        <v>17</v>
      </c>
      <c r="B14" s="52">
        <v>1662.5</v>
      </c>
      <c r="C14" s="15">
        <f t="shared" si="0"/>
        <v>21</v>
      </c>
      <c r="D14" s="16">
        <v>30.48479</v>
      </c>
      <c r="E14" s="15">
        <f t="shared" si="1"/>
        <v>16</v>
      </c>
      <c r="F14" s="70">
        <v>97.39219</v>
      </c>
      <c r="G14" s="15">
        <f t="shared" si="2"/>
        <v>7</v>
      </c>
      <c r="H14" s="47">
        <v>37306</v>
      </c>
      <c r="I14" s="47">
        <v>32381</v>
      </c>
      <c r="J14" s="75">
        <v>183931</v>
      </c>
      <c r="K14" s="12"/>
      <c r="L14" s="33" t="s">
        <v>66</v>
      </c>
      <c r="M14" s="47">
        <v>2092</v>
      </c>
      <c r="N14" s="48">
        <v>2.4615</v>
      </c>
      <c r="O14" s="47">
        <v>19847</v>
      </c>
      <c r="P14" s="48">
        <v>23.35243</v>
      </c>
      <c r="Q14" s="47">
        <v>63050</v>
      </c>
      <c r="R14" s="48">
        <v>74.18607</v>
      </c>
      <c r="S14" s="47">
        <v>88058</v>
      </c>
      <c r="T14" s="40">
        <f t="shared" si="3"/>
        <v>100</v>
      </c>
    </row>
    <row r="15" spans="1:20" ht="18" customHeight="1">
      <c r="A15" s="33" t="s">
        <v>18</v>
      </c>
      <c r="B15" s="52">
        <v>6789.6</v>
      </c>
      <c r="C15" s="15">
        <f t="shared" si="0"/>
        <v>5</v>
      </c>
      <c r="D15" s="16">
        <v>26.98975</v>
      </c>
      <c r="E15" s="15">
        <f t="shared" si="1"/>
        <v>23</v>
      </c>
      <c r="F15" s="70">
        <v>81.31516</v>
      </c>
      <c r="G15" s="15">
        <f t="shared" si="2"/>
        <v>29</v>
      </c>
      <c r="H15" s="47">
        <v>67869</v>
      </c>
      <c r="I15" s="47">
        <v>22579</v>
      </c>
      <c r="J15" s="75">
        <v>197099</v>
      </c>
      <c r="K15" s="12"/>
      <c r="L15" s="33" t="s">
        <v>67</v>
      </c>
      <c r="M15" s="47">
        <v>854</v>
      </c>
      <c r="N15" s="48">
        <v>0.83846</v>
      </c>
      <c r="O15" s="47">
        <v>21478</v>
      </c>
      <c r="P15" s="48">
        <v>21.08705</v>
      </c>
      <c r="Q15" s="47">
        <v>79522</v>
      </c>
      <c r="R15" s="48">
        <v>78.0745</v>
      </c>
      <c r="S15" s="47">
        <v>105229</v>
      </c>
      <c r="T15" s="40">
        <f t="shared" si="3"/>
        <v>100.00001</v>
      </c>
    </row>
    <row r="16" spans="1:20" ht="18" customHeight="1">
      <c r="A16" s="33" t="s">
        <v>19</v>
      </c>
      <c r="B16" s="52">
        <v>3302.1</v>
      </c>
      <c r="C16" s="15">
        <f t="shared" si="0"/>
        <v>13</v>
      </c>
      <c r="D16" s="16">
        <v>32.35156</v>
      </c>
      <c r="E16" s="15">
        <f t="shared" si="1"/>
        <v>12</v>
      </c>
      <c r="F16" s="70">
        <v>81.61234</v>
      </c>
      <c r="G16" s="15">
        <f t="shared" si="2"/>
        <v>28</v>
      </c>
      <c r="H16" s="47">
        <v>19013</v>
      </c>
      <c r="I16" s="47">
        <v>8521</v>
      </c>
      <c r="J16" s="75">
        <v>46568</v>
      </c>
      <c r="K16" s="12"/>
      <c r="L16" s="33" t="s">
        <v>68</v>
      </c>
      <c r="M16" s="47">
        <v>107</v>
      </c>
      <c r="N16" s="48">
        <v>0.4412</v>
      </c>
      <c r="O16" s="47">
        <v>3449</v>
      </c>
      <c r="P16" s="48">
        <v>14.22151</v>
      </c>
      <c r="Q16" s="47">
        <v>20696</v>
      </c>
      <c r="R16" s="48">
        <v>85.33729</v>
      </c>
      <c r="S16" s="47">
        <v>24940</v>
      </c>
      <c r="T16" s="40">
        <f t="shared" si="3"/>
        <v>100</v>
      </c>
    </row>
    <row r="17" spans="1:20" ht="18" customHeight="1">
      <c r="A17" s="33" t="s">
        <v>21</v>
      </c>
      <c r="B17" s="52">
        <v>1312.6</v>
      </c>
      <c r="C17" s="15">
        <f t="shared" si="0"/>
        <v>23</v>
      </c>
      <c r="D17" s="16">
        <v>40.95575</v>
      </c>
      <c r="E17" s="15">
        <f t="shared" si="1"/>
        <v>3</v>
      </c>
      <c r="F17" s="70">
        <v>87.61796</v>
      </c>
      <c r="G17" s="15">
        <f t="shared" si="2"/>
        <v>22</v>
      </c>
      <c r="H17" s="47">
        <v>9697</v>
      </c>
      <c r="I17" s="47">
        <v>4488</v>
      </c>
      <c r="J17" s="75">
        <v>36860</v>
      </c>
      <c r="K17" s="12"/>
      <c r="L17" s="33" t="s">
        <v>69</v>
      </c>
      <c r="M17" s="47">
        <v>2094</v>
      </c>
      <c r="N17" s="48">
        <v>11.22487</v>
      </c>
      <c r="O17" s="47">
        <v>3014</v>
      </c>
      <c r="P17" s="48">
        <v>16.15653</v>
      </c>
      <c r="Q17" s="47">
        <v>13547</v>
      </c>
      <c r="R17" s="48">
        <v>72.6186</v>
      </c>
      <c r="S17" s="47">
        <v>19391</v>
      </c>
      <c r="T17" s="40">
        <f t="shared" si="3"/>
        <v>100</v>
      </c>
    </row>
    <row r="18" spans="1:20" ht="18" customHeight="1">
      <c r="A18" s="33" t="s">
        <v>22</v>
      </c>
      <c r="B18" s="52">
        <v>1565.5</v>
      </c>
      <c r="C18" s="15">
        <f t="shared" si="0"/>
        <v>22</v>
      </c>
      <c r="D18" s="16">
        <v>30.41118</v>
      </c>
      <c r="E18" s="15">
        <f t="shared" si="1"/>
        <v>17</v>
      </c>
      <c r="F18" s="70">
        <v>87.7197</v>
      </c>
      <c r="G18" s="15">
        <f t="shared" si="2"/>
        <v>21</v>
      </c>
      <c r="H18" s="47">
        <v>38160</v>
      </c>
      <c r="I18" s="47">
        <v>18212</v>
      </c>
      <c r="J18" s="75">
        <v>142491</v>
      </c>
      <c r="K18" s="12"/>
      <c r="L18" s="33" t="s">
        <v>70</v>
      </c>
      <c r="M18" s="47">
        <v>1269</v>
      </c>
      <c r="N18" s="48">
        <v>1.8265</v>
      </c>
      <c r="O18" s="47">
        <v>18919</v>
      </c>
      <c r="P18" s="48">
        <v>27.23059</v>
      </c>
      <c r="Q18" s="47">
        <v>49289</v>
      </c>
      <c r="R18" s="48">
        <v>70.9429</v>
      </c>
      <c r="S18" s="47">
        <v>71612</v>
      </c>
      <c r="T18" s="40">
        <f t="shared" si="3"/>
        <v>99.99999</v>
      </c>
    </row>
    <row r="19" spans="1:20" ht="18" customHeight="1">
      <c r="A19" s="33" t="s">
        <v>23</v>
      </c>
      <c r="B19" s="52">
        <v>2383.9</v>
      </c>
      <c r="C19" s="15">
        <f t="shared" si="0"/>
        <v>16</v>
      </c>
      <c r="D19" s="16">
        <v>26.08672</v>
      </c>
      <c r="E19" s="15">
        <f t="shared" si="1"/>
        <v>26</v>
      </c>
      <c r="F19" s="70">
        <v>115.80295</v>
      </c>
      <c r="G19" s="15">
        <f t="shared" si="2"/>
        <v>3</v>
      </c>
      <c r="H19" s="47">
        <v>42725</v>
      </c>
      <c r="I19" s="47">
        <v>78077</v>
      </c>
      <c r="J19" s="75">
        <v>259057</v>
      </c>
      <c r="K19" s="12"/>
      <c r="L19" s="33" t="s">
        <v>71</v>
      </c>
      <c r="M19" s="47">
        <v>1230</v>
      </c>
      <c r="N19" s="48">
        <v>1.24123</v>
      </c>
      <c r="O19" s="47">
        <v>25654</v>
      </c>
      <c r="P19" s="48">
        <v>25.88829</v>
      </c>
      <c r="Q19" s="47">
        <v>72211</v>
      </c>
      <c r="R19" s="48">
        <v>72.87048</v>
      </c>
      <c r="S19" s="47">
        <v>102229</v>
      </c>
      <c r="T19" s="40">
        <f t="shared" si="3"/>
        <v>100</v>
      </c>
    </row>
    <row r="20" spans="1:20" ht="18" customHeight="1">
      <c r="A20" s="33" t="s">
        <v>24</v>
      </c>
      <c r="B20" s="52">
        <v>8828.7</v>
      </c>
      <c r="C20" s="15">
        <f t="shared" si="0"/>
        <v>2</v>
      </c>
      <c r="D20" s="16">
        <v>24.40269</v>
      </c>
      <c r="E20" s="15">
        <f t="shared" si="1"/>
        <v>32</v>
      </c>
      <c r="F20" s="70">
        <v>87.47789</v>
      </c>
      <c r="G20" s="15">
        <f t="shared" si="2"/>
        <v>23</v>
      </c>
      <c r="H20" s="47">
        <v>67200</v>
      </c>
      <c r="I20" s="47">
        <v>37251</v>
      </c>
      <c r="J20" s="75">
        <v>209220</v>
      </c>
      <c r="K20" s="12"/>
      <c r="L20" s="33" t="s">
        <v>72</v>
      </c>
      <c r="M20" s="47">
        <v>462</v>
      </c>
      <c r="N20" s="48">
        <v>0.4775</v>
      </c>
      <c r="O20" s="47">
        <v>20685</v>
      </c>
      <c r="P20" s="48">
        <v>21.37918</v>
      </c>
      <c r="Q20" s="47">
        <v>75606</v>
      </c>
      <c r="R20" s="48">
        <v>78.14331</v>
      </c>
      <c r="S20" s="47">
        <v>100085</v>
      </c>
      <c r="T20" s="40">
        <f t="shared" si="3"/>
        <v>99.99999</v>
      </c>
    </row>
    <row r="21" spans="1:20" ht="18" customHeight="1">
      <c r="A21" s="33" t="s">
        <v>25</v>
      </c>
      <c r="B21" s="52">
        <v>1831.9</v>
      </c>
      <c r="C21" s="15">
        <f t="shared" si="0"/>
        <v>20</v>
      </c>
      <c r="D21" s="16">
        <v>26.61147</v>
      </c>
      <c r="E21" s="15">
        <f t="shared" si="1"/>
        <v>24</v>
      </c>
      <c r="F21" s="70">
        <v>95.53743</v>
      </c>
      <c r="G21" s="15">
        <f t="shared" si="2"/>
        <v>11</v>
      </c>
      <c r="H21" s="47">
        <v>28449</v>
      </c>
      <c r="I21" s="47">
        <v>23907</v>
      </c>
      <c r="J21" s="75">
        <v>97238</v>
      </c>
      <c r="K21" s="12"/>
      <c r="L21" s="33" t="s">
        <v>73</v>
      </c>
      <c r="M21" s="47">
        <v>1025</v>
      </c>
      <c r="N21" s="48">
        <v>2.2666</v>
      </c>
      <c r="O21" s="47">
        <v>11272</v>
      </c>
      <c r="P21" s="48">
        <v>24.92592</v>
      </c>
      <c r="Q21" s="47">
        <v>32925</v>
      </c>
      <c r="R21" s="48">
        <v>72.80748</v>
      </c>
      <c r="S21" s="47">
        <v>46751</v>
      </c>
      <c r="T21" s="40">
        <f t="shared" si="3"/>
        <v>100</v>
      </c>
    </row>
    <row r="22" spans="1:20" ht="18" customHeight="1">
      <c r="A22" s="33" t="s">
        <v>26</v>
      </c>
      <c r="B22" s="52">
        <v>5134.1</v>
      </c>
      <c r="C22" s="15">
        <f t="shared" si="0"/>
        <v>7</v>
      </c>
      <c r="D22" s="16">
        <v>25.15543</v>
      </c>
      <c r="E22" s="15">
        <f t="shared" si="1"/>
        <v>29</v>
      </c>
      <c r="F22" s="70">
        <v>93.83149</v>
      </c>
      <c r="G22" s="15">
        <f t="shared" si="2"/>
        <v>14</v>
      </c>
      <c r="H22" s="47">
        <v>43092</v>
      </c>
      <c r="I22" s="47">
        <v>34671</v>
      </c>
      <c r="J22" s="75">
        <v>128095</v>
      </c>
      <c r="K22" s="12"/>
      <c r="L22" s="33" t="s">
        <v>74</v>
      </c>
      <c r="M22" s="47">
        <v>685</v>
      </c>
      <c r="N22" s="48">
        <v>1.14325</v>
      </c>
      <c r="O22" s="47">
        <v>15558</v>
      </c>
      <c r="P22" s="48">
        <v>25.96592</v>
      </c>
      <c r="Q22" s="47">
        <v>43674</v>
      </c>
      <c r="R22" s="48">
        <v>72.89083</v>
      </c>
      <c r="S22" s="47">
        <v>61753</v>
      </c>
      <c r="T22" s="40">
        <f t="shared" si="3"/>
        <v>100</v>
      </c>
    </row>
    <row r="23" spans="1:20" ht="18" customHeight="1">
      <c r="A23" s="33" t="s">
        <v>27</v>
      </c>
      <c r="B23" s="52">
        <v>7531.3</v>
      </c>
      <c r="C23" s="15">
        <f t="shared" si="0"/>
        <v>4</v>
      </c>
      <c r="D23" s="16">
        <v>26.07941</v>
      </c>
      <c r="E23" s="15">
        <f t="shared" si="1"/>
        <v>28</v>
      </c>
      <c r="F23" s="70">
        <v>87.81636</v>
      </c>
      <c r="G23" s="15">
        <f t="shared" si="2"/>
        <v>20</v>
      </c>
      <c r="H23" s="47">
        <v>39603</v>
      </c>
      <c r="I23" s="47">
        <v>23481</v>
      </c>
      <c r="J23" s="75">
        <v>116203</v>
      </c>
      <c r="K23" s="12"/>
      <c r="L23" s="33" t="s">
        <v>75</v>
      </c>
      <c r="M23" s="47">
        <v>304</v>
      </c>
      <c r="N23" s="48">
        <v>0.56072</v>
      </c>
      <c r="O23" s="47">
        <v>12177</v>
      </c>
      <c r="P23" s="48">
        <v>22.46016</v>
      </c>
      <c r="Q23" s="47">
        <v>41735</v>
      </c>
      <c r="R23" s="48">
        <v>76.97912</v>
      </c>
      <c r="S23" s="47">
        <v>56009</v>
      </c>
      <c r="T23" s="40">
        <f t="shared" si="3"/>
        <v>100</v>
      </c>
    </row>
    <row r="24" spans="1:20" ht="18" customHeight="1">
      <c r="A24" s="33" t="s">
        <v>28</v>
      </c>
      <c r="B24" s="52">
        <v>529.6</v>
      </c>
      <c r="C24" s="15">
        <f t="shared" si="0"/>
        <v>28</v>
      </c>
      <c r="D24" s="16">
        <v>33.2336</v>
      </c>
      <c r="E24" s="15">
        <f t="shared" si="1"/>
        <v>11</v>
      </c>
      <c r="F24" s="70">
        <v>86.89552</v>
      </c>
      <c r="G24" s="15">
        <f t="shared" si="2"/>
        <v>25</v>
      </c>
      <c r="H24" s="47">
        <v>12888</v>
      </c>
      <c r="I24" s="47">
        <v>7536</v>
      </c>
      <c r="J24" s="75">
        <v>35489</v>
      </c>
      <c r="K24" s="12"/>
      <c r="L24" s="33" t="s">
        <v>76</v>
      </c>
      <c r="M24" s="47">
        <v>530</v>
      </c>
      <c r="N24" s="48">
        <v>2.79447</v>
      </c>
      <c r="O24" s="47">
        <v>5796</v>
      </c>
      <c r="P24" s="48">
        <v>30.55995</v>
      </c>
      <c r="Q24" s="47">
        <v>12640</v>
      </c>
      <c r="R24" s="48">
        <v>66.64558</v>
      </c>
      <c r="S24" s="47">
        <v>19326</v>
      </c>
      <c r="T24" s="40">
        <f t="shared" si="3"/>
        <v>100</v>
      </c>
    </row>
    <row r="25" spans="1:20" ht="18" customHeight="1" thickBot="1">
      <c r="A25" s="32" t="s">
        <v>29</v>
      </c>
      <c r="B25" s="51">
        <v>3790.1</v>
      </c>
      <c r="C25" s="13">
        <f t="shared" si="0"/>
        <v>11</v>
      </c>
      <c r="D25" s="14">
        <v>27.96459</v>
      </c>
      <c r="E25" s="13">
        <f t="shared" si="1"/>
        <v>21</v>
      </c>
      <c r="F25" s="71">
        <v>95.96725</v>
      </c>
      <c r="G25" s="13">
        <f t="shared" si="2"/>
        <v>10</v>
      </c>
      <c r="H25" s="41">
        <v>23118</v>
      </c>
      <c r="I25" s="41">
        <v>19734</v>
      </c>
      <c r="J25" s="74">
        <v>80529</v>
      </c>
      <c r="K25" s="12"/>
      <c r="L25" s="32" t="s">
        <v>77</v>
      </c>
      <c r="M25" s="41">
        <v>413</v>
      </c>
      <c r="N25" s="42">
        <v>1.18811</v>
      </c>
      <c r="O25" s="41">
        <v>10260</v>
      </c>
      <c r="P25" s="42">
        <v>29.51584</v>
      </c>
      <c r="Q25" s="41">
        <v>24088</v>
      </c>
      <c r="R25" s="42">
        <v>69.29605</v>
      </c>
      <c r="S25" s="41">
        <v>36070</v>
      </c>
      <c r="T25" s="40">
        <f t="shared" si="3"/>
        <v>100</v>
      </c>
    </row>
    <row r="26" spans="1:20" ht="18" customHeight="1" thickBot="1">
      <c r="A26" s="34" t="s">
        <v>30</v>
      </c>
      <c r="B26" s="17" t="s">
        <v>97</v>
      </c>
      <c r="C26" s="17" t="s">
        <v>49</v>
      </c>
      <c r="D26" s="17" t="s">
        <v>49</v>
      </c>
      <c r="E26" s="17" t="s">
        <v>49</v>
      </c>
      <c r="F26" s="17" t="s">
        <v>49</v>
      </c>
      <c r="G26" s="17" t="s">
        <v>49</v>
      </c>
      <c r="H26" s="17" t="s">
        <v>49</v>
      </c>
      <c r="I26" s="17" t="s">
        <v>49</v>
      </c>
      <c r="J26" s="76" t="s">
        <v>49</v>
      </c>
      <c r="K26" s="18"/>
      <c r="L26" s="35" t="s">
        <v>78</v>
      </c>
      <c r="M26" s="44">
        <f>SUM(M10:M25)</f>
        <v>16746</v>
      </c>
      <c r="N26" s="45">
        <f>M26/($M26+$O26+$Q26)*100</f>
        <v>1.3425832019158228</v>
      </c>
      <c r="O26" s="44">
        <f>SUM(O10:O25)</f>
        <v>279519</v>
      </c>
      <c r="P26" s="45">
        <f>O26/($M26+$O26+$Q26)*100</f>
        <v>22.409979339323353</v>
      </c>
      <c r="Q26" s="44">
        <f>SUM(Q10:Q25)</f>
        <v>951032</v>
      </c>
      <c r="R26" s="45">
        <f>Q26/($M26+$O26+$Q26)*100</f>
        <v>76.24743745876083</v>
      </c>
      <c r="S26" s="44">
        <f>SUM(S10:S25)</f>
        <v>1288293</v>
      </c>
      <c r="T26" s="46">
        <v>100</v>
      </c>
    </row>
    <row r="27" spans="1:20" ht="18" customHeight="1" thickBot="1">
      <c r="A27" s="36" t="s">
        <v>31</v>
      </c>
      <c r="B27" s="19" t="s">
        <v>97</v>
      </c>
      <c r="C27" s="19" t="s">
        <v>49</v>
      </c>
      <c r="D27" s="19" t="s">
        <v>49</v>
      </c>
      <c r="E27" s="19" t="s">
        <v>49</v>
      </c>
      <c r="F27" s="19" t="s">
        <v>49</v>
      </c>
      <c r="G27" s="19" t="s">
        <v>49</v>
      </c>
      <c r="H27" s="19" t="s">
        <v>49</v>
      </c>
      <c r="I27" s="19" t="s">
        <v>49</v>
      </c>
      <c r="J27" s="78" t="s">
        <v>49</v>
      </c>
      <c r="K27" s="18"/>
      <c r="L27" s="36" t="s">
        <v>79</v>
      </c>
      <c r="M27" s="49">
        <f>SUM(M26,M9)</f>
        <v>28749</v>
      </c>
      <c r="N27" s="45">
        <f>M27/($M27+$O27+$Q27)*100</f>
        <v>0.7399643826667803</v>
      </c>
      <c r="O27" s="49">
        <f>SUM(O26,O9)</f>
        <v>777733</v>
      </c>
      <c r="P27" s="45">
        <f>O27/($M27+$O27+$Q27)*100</f>
        <v>20.017903900121155</v>
      </c>
      <c r="Q27" s="49">
        <f>SUM(Q26,Q9)</f>
        <v>3078705</v>
      </c>
      <c r="R27" s="45">
        <f>Q27/($M27+$O27+$Q27)*100</f>
        <v>79.24213171721208</v>
      </c>
      <c r="S27" s="49">
        <f>SUM(S26,S9)</f>
        <v>4016103</v>
      </c>
      <c r="T27" s="46">
        <v>100</v>
      </c>
    </row>
    <row r="28" spans="1:20" ht="18" customHeight="1">
      <c r="A28" s="31" t="s">
        <v>32</v>
      </c>
      <c r="B28" s="53">
        <v>1858.3</v>
      </c>
      <c r="C28" s="10">
        <f aca="true" t="shared" si="4" ref="C28:C41">RANK(B28,$B$6:$B$41,0)</f>
        <v>18</v>
      </c>
      <c r="D28" s="11">
        <v>32.29748</v>
      </c>
      <c r="E28" s="10">
        <f aca="true" t="shared" si="5" ref="E28:E41">RANK(D28,$D$6:$D$41,0)</f>
        <v>13</v>
      </c>
      <c r="F28" s="71">
        <v>77.76725</v>
      </c>
      <c r="G28" s="10">
        <f aca="true" t="shared" si="6" ref="G28:G41">RANK(F28,$F$6:$F$41,0)</f>
        <v>31</v>
      </c>
      <c r="H28" s="38">
        <v>10138</v>
      </c>
      <c r="I28" s="38">
        <v>3098</v>
      </c>
      <c r="J28" s="77">
        <v>24625</v>
      </c>
      <c r="K28" s="12"/>
      <c r="L28" s="31" t="s">
        <v>80</v>
      </c>
      <c r="M28" s="38">
        <v>146</v>
      </c>
      <c r="N28" s="39">
        <v>1.07495</v>
      </c>
      <c r="O28" s="38">
        <v>1935</v>
      </c>
      <c r="P28" s="39">
        <v>14.2468</v>
      </c>
      <c r="Q28" s="38">
        <v>11501</v>
      </c>
      <c r="R28" s="39">
        <v>84.67825</v>
      </c>
      <c r="S28" s="38">
        <v>13996</v>
      </c>
      <c r="T28" s="40">
        <f aca="true" t="shared" si="7" ref="T28:T41">SUM(N28,P28,R28)</f>
        <v>100</v>
      </c>
    </row>
    <row r="29" spans="1:20" ht="18" customHeight="1">
      <c r="A29" s="33" t="s">
        <v>33</v>
      </c>
      <c r="B29" s="52">
        <v>3624.3</v>
      </c>
      <c r="C29" s="15">
        <f t="shared" si="4"/>
        <v>12</v>
      </c>
      <c r="D29" s="16">
        <v>27.69302</v>
      </c>
      <c r="E29" s="15">
        <f t="shared" si="5"/>
        <v>22</v>
      </c>
      <c r="F29" s="70">
        <v>94.72781</v>
      </c>
      <c r="G29" s="15">
        <f t="shared" si="6"/>
        <v>12</v>
      </c>
      <c r="H29" s="47">
        <v>14437</v>
      </c>
      <c r="I29" s="47">
        <v>11888</v>
      </c>
      <c r="J29" s="75">
        <v>45799</v>
      </c>
      <c r="K29" s="12"/>
      <c r="L29" s="33" t="s">
        <v>81</v>
      </c>
      <c r="M29" s="47">
        <v>426</v>
      </c>
      <c r="N29" s="48">
        <v>1.90647</v>
      </c>
      <c r="O29" s="47">
        <v>7293</v>
      </c>
      <c r="P29" s="48">
        <v>32.63817</v>
      </c>
      <c r="Q29" s="47">
        <v>14626</v>
      </c>
      <c r="R29" s="48">
        <v>65.45536</v>
      </c>
      <c r="S29" s="47">
        <v>23151</v>
      </c>
      <c r="T29" s="40">
        <f t="shared" si="7"/>
        <v>100</v>
      </c>
    </row>
    <row r="30" spans="1:20" ht="18" customHeight="1">
      <c r="A30" s="33" t="s">
        <v>34</v>
      </c>
      <c r="B30" s="52">
        <v>1841.3</v>
      </c>
      <c r="C30" s="15">
        <f t="shared" si="4"/>
        <v>19</v>
      </c>
      <c r="D30" s="16">
        <v>34.32973</v>
      </c>
      <c r="E30" s="15">
        <f t="shared" si="5"/>
        <v>9</v>
      </c>
      <c r="F30" s="70">
        <v>79.51571</v>
      </c>
      <c r="G30" s="15">
        <f t="shared" si="6"/>
        <v>30</v>
      </c>
      <c r="H30" s="47">
        <v>10846</v>
      </c>
      <c r="I30" s="47">
        <v>4366</v>
      </c>
      <c r="J30" s="75">
        <v>25154</v>
      </c>
      <c r="K30" s="12"/>
      <c r="L30" s="33" t="s">
        <v>82</v>
      </c>
      <c r="M30" s="47">
        <v>297</v>
      </c>
      <c r="N30" s="48">
        <v>2.14844</v>
      </c>
      <c r="O30" s="47">
        <v>2689</v>
      </c>
      <c r="P30" s="48">
        <v>19.45168</v>
      </c>
      <c r="Q30" s="47">
        <v>10838</v>
      </c>
      <c r="R30" s="48">
        <v>78.39988</v>
      </c>
      <c r="S30" s="47">
        <v>14330</v>
      </c>
      <c r="T30" s="40">
        <f t="shared" si="7"/>
        <v>100</v>
      </c>
    </row>
    <row r="31" spans="1:20" ht="18" customHeight="1">
      <c r="A31" s="33" t="s">
        <v>35</v>
      </c>
      <c r="B31" s="52">
        <v>3035.7</v>
      </c>
      <c r="C31" s="15">
        <f t="shared" si="4"/>
        <v>14</v>
      </c>
      <c r="D31" s="16">
        <v>35.33964</v>
      </c>
      <c r="E31" s="15">
        <f t="shared" si="5"/>
        <v>8</v>
      </c>
      <c r="F31" s="70">
        <v>75.43535</v>
      </c>
      <c r="G31" s="15">
        <f t="shared" si="6"/>
        <v>33</v>
      </c>
      <c r="H31" s="47">
        <v>9624</v>
      </c>
      <c r="I31" s="47">
        <v>2853</v>
      </c>
      <c r="J31" s="75">
        <v>20793</v>
      </c>
      <c r="K31" s="12"/>
      <c r="L31" s="33" t="s">
        <v>83</v>
      </c>
      <c r="M31" s="47">
        <v>203</v>
      </c>
      <c r="N31" s="48">
        <v>1.67935</v>
      </c>
      <c r="O31" s="47">
        <v>2481</v>
      </c>
      <c r="P31" s="48">
        <v>20.52449</v>
      </c>
      <c r="Q31" s="47">
        <v>9404</v>
      </c>
      <c r="R31" s="48">
        <v>77.79616</v>
      </c>
      <c r="S31" s="47">
        <v>12349</v>
      </c>
      <c r="T31" s="40">
        <f t="shared" si="7"/>
        <v>100</v>
      </c>
    </row>
    <row r="32" spans="1:20" ht="18" customHeight="1">
      <c r="A32" s="33" t="s">
        <v>36</v>
      </c>
      <c r="B32" s="52">
        <v>465.2</v>
      </c>
      <c r="C32" s="15">
        <f t="shared" si="4"/>
        <v>29</v>
      </c>
      <c r="D32" s="16">
        <v>36.78993</v>
      </c>
      <c r="E32" s="15">
        <f t="shared" si="5"/>
        <v>7</v>
      </c>
      <c r="F32" s="70">
        <v>129.17204</v>
      </c>
      <c r="G32" s="15">
        <f t="shared" si="6"/>
        <v>2</v>
      </c>
      <c r="H32" s="47">
        <v>2967</v>
      </c>
      <c r="I32" s="47">
        <v>5680</v>
      </c>
      <c r="J32" s="75">
        <v>12013</v>
      </c>
      <c r="K32" s="12"/>
      <c r="L32" s="33" t="s">
        <v>84</v>
      </c>
      <c r="M32" s="47">
        <v>336</v>
      </c>
      <c r="N32" s="48">
        <v>7.65899</v>
      </c>
      <c r="O32" s="47">
        <v>1271</v>
      </c>
      <c r="P32" s="48">
        <v>28.97196</v>
      </c>
      <c r="Q32" s="47">
        <v>2780</v>
      </c>
      <c r="R32" s="48">
        <v>63.36904</v>
      </c>
      <c r="S32" s="47">
        <v>4497</v>
      </c>
      <c r="T32" s="40">
        <f t="shared" si="7"/>
        <v>99.99999</v>
      </c>
    </row>
    <row r="33" spans="1:20" ht="18" customHeight="1">
      <c r="A33" s="33" t="s">
        <v>37</v>
      </c>
      <c r="B33" s="52">
        <v>1191.2</v>
      </c>
      <c r="C33" s="15">
        <f t="shared" si="4"/>
        <v>24</v>
      </c>
      <c r="D33" s="16">
        <v>29.17181</v>
      </c>
      <c r="E33" s="15">
        <f t="shared" si="5"/>
        <v>19</v>
      </c>
      <c r="F33" s="70">
        <v>85.74348</v>
      </c>
      <c r="G33" s="15">
        <f t="shared" si="6"/>
        <v>27</v>
      </c>
      <c r="H33" s="47">
        <v>6279</v>
      </c>
      <c r="I33" s="47">
        <v>3837</v>
      </c>
      <c r="J33" s="75">
        <v>14687</v>
      </c>
      <c r="K33" s="12"/>
      <c r="L33" s="33" t="s">
        <v>85</v>
      </c>
      <c r="M33" s="47">
        <v>287</v>
      </c>
      <c r="N33" s="48">
        <v>3.52061</v>
      </c>
      <c r="O33" s="47">
        <v>2214</v>
      </c>
      <c r="P33" s="48">
        <v>27.15898</v>
      </c>
      <c r="Q33" s="47">
        <v>5651</v>
      </c>
      <c r="R33" s="48">
        <v>69.32041</v>
      </c>
      <c r="S33" s="47">
        <v>8298</v>
      </c>
      <c r="T33" s="40">
        <f t="shared" si="7"/>
        <v>100</v>
      </c>
    </row>
    <row r="34" spans="1:20" ht="18" customHeight="1">
      <c r="A34" s="33" t="s">
        <v>38</v>
      </c>
      <c r="B34" s="52">
        <v>287</v>
      </c>
      <c r="C34" s="15">
        <f t="shared" si="4"/>
        <v>30</v>
      </c>
      <c r="D34" s="16">
        <v>34.08645</v>
      </c>
      <c r="E34" s="15">
        <f t="shared" si="5"/>
        <v>10</v>
      </c>
      <c r="F34" s="70">
        <v>96.60391</v>
      </c>
      <c r="G34" s="15">
        <f t="shared" si="6"/>
        <v>9</v>
      </c>
      <c r="H34" s="47">
        <v>3964</v>
      </c>
      <c r="I34" s="47">
        <v>3596</v>
      </c>
      <c r="J34" s="75">
        <v>10468</v>
      </c>
      <c r="K34" s="12"/>
      <c r="L34" s="33" t="s">
        <v>86</v>
      </c>
      <c r="M34" s="47">
        <v>131</v>
      </c>
      <c r="N34" s="48">
        <v>2.58587</v>
      </c>
      <c r="O34" s="47">
        <v>1257</v>
      </c>
      <c r="P34" s="48">
        <v>24.81248</v>
      </c>
      <c r="Q34" s="47">
        <v>3678</v>
      </c>
      <c r="R34" s="48">
        <v>72.60166</v>
      </c>
      <c r="S34" s="47">
        <v>5322</v>
      </c>
      <c r="T34" s="40">
        <f t="shared" si="7"/>
        <v>100.00001</v>
      </c>
    </row>
    <row r="35" spans="1:20" ht="18" customHeight="1">
      <c r="A35" s="33" t="s">
        <v>39</v>
      </c>
      <c r="B35" s="52">
        <v>43.5</v>
      </c>
      <c r="C35" s="15">
        <f t="shared" si="4"/>
        <v>32</v>
      </c>
      <c r="D35" s="16">
        <v>39.79246</v>
      </c>
      <c r="E35" s="15">
        <f t="shared" si="5"/>
        <v>4</v>
      </c>
      <c r="F35" s="70">
        <v>99.28286</v>
      </c>
      <c r="G35" s="15">
        <f t="shared" si="6"/>
        <v>5</v>
      </c>
      <c r="H35" s="47">
        <v>3041</v>
      </c>
      <c r="I35" s="47">
        <v>2971</v>
      </c>
      <c r="J35" s="75">
        <v>9691</v>
      </c>
      <c r="K35" s="12"/>
      <c r="L35" s="33" t="s">
        <v>87</v>
      </c>
      <c r="M35" s="47">
        <v>293</v>
      </c>
      <c r="N35" s="48">
        <v>6.08515</v>
      </c>
      <c r="O35" s="47">
        <v>1387</v>
      </c>
      <c r="P35" s="48">
        <v>28.80582</v>
      </c>
      <c r="Q35" s="47">
        <v>3135</v>
      </c>
      <c r="R35" s="48">
        <v>65.10903</v>
      </c>
      <c r="S35" s="47">
        <v>4903</v>
      </c>
      <c r="T35" s="40">
        <f t="shared" si="7"/>
        <v>100</v>
      </c>
    </row>
    <row r="36" spans="1:20" ht="18" customHeight="1">
      <c r="A36" s="33" t="s">
        <v>40</v>
      </c>
      <c r="B36" s="52">
        <v>2798.3</v>
      </c>
      <c r="C36" s="15">
        <f t="shared" si="4"/>
        <v>15</v>
      </c>
      <c r="D36" s="16">
        <v>26.08172</v>
      </c>
      <c r="E36" s="15">
        <f t="shared" si="5"/>
        <v>27</v>
      </c>
      <c r="F36" s="70">
        <v>85.78209</v>
      </c>
      <c r="G36" s="15">
        <f t="shared" si="6"/>
        <v>26</v>
      </c>
      <c r="H36" s="47">
        <v>7246</v>
      </c>
      <c r="I36" s="47">
        <v>4640</v>
      </c>
      <c r="J36" s="75">
        <v>15723</v>
      </c>
      <c r="K36" s="12"/>
      <c r="L36" s="33" t="s">
        <v>88</v>
      </c>
      <c r="M36" s="47">
        <v>188</v>
      </c>
      <c r="N36" s="48">
        <v>2.10999</v>
      </c>
      <c r="O36" s="47">
        <v>2450</v>
      </c>
      <c r="P36" s="48">
        <v>27.49719</v>
      </c>
      <c r="Q36" s="47">
        <v>6272</v>
      </c>
      <c r="R36" s="48">
        <v>70.39282</v>
      </c>
      <c r="S36" s="47">
        <v>9071</v>
      </c>
      <c r="T36" s="40">
        <f t="shared" si="7"/>
        <v>100</v>
      </c>
    </row>
    <row r="37" spans="1:20" ht="18" customHeight="1">
      <c r="A37" s="33" t="s">
        <v>41</v>
      </c>
      <c r="B37" s="52">
        <v>121.6</v>
      </c>
      <c r="C37" s="15">
        <f t="shared" si="4"/>
        <v>31</v>
      </c>
      <c r="D37" s="16">
        <v>38.35055</v>
      </c>
      <c r="E37" s="15">
        <f t="shared" si="5"/>
        <v>5</v>
      </c>
      <c r="F37" s="70">
        <v>153.25423</v>
      </c>
      <c r="G37" s="15">
        <f t="shared" si="6"/>
        <v>1</v>
      </c>
      <c r="H37" s="47">
        <v>1068</v>
      </c>
      <c r="I37" s="47">
        <v>7082</v>
      </c>
      <c r="J37" s="75">
        <v>17307</v>
      </c>
      <c r="K37" s="12"/>
      <c r="L37" s="33" t="s">
        <v>89</v>
      </c>
      <c r="M37" s="47">
        <v>69</v>
      </c>
      <c r="N37" s="48">
        <v>1.15501</v>
      </c>
      <c r="O37" s="47">
        <v>532</v>
      </c>
      <c r="P37" s="48">
        <v>8.90526</v>
      </c>
      <c r="Q37" s="47">
        <v>5373</v>
      </c>
      <c r="R37" s="48">
        <v>89.93974</v>
      </c>
      <c r="S37" s="47">
        <v>6274</v>
      </c>
      <c r="T37" s="40">
        <f t="shared" si="7"/>
        <v>100.00001</v>
      </c>
    </row>
    <row r="38" spans="1:20" ht="18" customHeight="1">
      <c r="A38" s="33" t="s">
        <v>42</v>
      </c>
      <c r="B38" s="52">
        <v>953.5</v>
      </c>
      <c r="C38" s="15">
        <f t="shared" si="4"/>
        <v>26</v>
      </c>
      <c r="D38" s="16">
        <v>43.54238</v>
      </c>
      <c r="E38" s="15">
        <f t="shared" si="5"/>
        <v>1</v>
      </c>
      <c r="F38" s="70">
        <v>76.25707</v>
      </c>
      <c r="G38" s="15">
        <f t="shared" si="6"/>
        <v>32</v>
      </c>
      <c r="H38" s="47">
        <v>2161</v>
      </c>
      <c r="I38" s="47">
        <v>565</v>
      </c>
      <c r="J38" s="75">
        <v>5126</v>
      </c>
      <c r="K38" s="12"/>
      <c r="L38" s="33" t="s">
        <v>90</v>
      </c>
      <c r="M38" s="47">
        <v>87</v>
      </c>
      <c r="N38" s="48">
        <v>2.84593</v>
      </c>
      <c r="O38" s="47">
        <v>548</v>
      </c>
      <c r="P38" s="48">
        <v>17.92607</v>
      </c>
      <c r="Q38" s="47">
        <v>2422</v>
      </c>
      <c r="R38" s="48">
        <v>79.228</v>
      </c>
      <c r="S38" s="47">
        <v>3076</v>
      </c>
      <c r="T38" s="40">
        <f t="shared" si="7"/>
        <v>100</v>
      </c>
    </row>
    <row r="39" spans="1:20" ht="18" customHeight="1">
      <c r="A39" s="33" t="s">
        <v>43</v>
      </c>
      <c r="B39" s="52">
        <v>571.8</v>
      </c>
      <c r="C39" s="15">
        <f t="shared" si="4"/>
        <v>27</v>
      </c>
      <c r="D39" s="16">
        <v>42.95942</v>
      </c>
      <c r="E39" s="15">
        <f t="shared" si="5"/>
        <v>2</v>
      </c>
      <c r="F39" s="70">
        <v>88.09016</v>
      </c>
      <c r="G39" s="15">
        <f t="shared" si="6"/>
        <v>19</v>
      </c>
      <c r="H39" s="47">
        <v>5235</v>
      </c>
      <c r="I39" s="47">
        <v>2445</v>
      </c>
      <c r="J39" s="75">
        <v>20636</v>
      </c>
      <c r="K39" s="12"/>
      <c r="L39" s="33" t="s">
        <v>91</v>
      </c>
      <c r="M39" s="47">
        <v>310</v>
      </c>
      <c r="N39" s="48">
        <v>2.98163</v>
      </c>
      <c r="O39" s="47">
        <v>1617</v>
      </c>
      <c r="P39" s="48">
        <v>15.55256</v>
      </c>
      <c r="Q39" s="47">
        <v>8470</v>
      </c>
      <c r="R39" s="48">
        <v>81.46581</v>
      </c>
      <c r="S39" s="47">
        <v>10554</v>
      </c>
      <c r="T39" s="40">
        <f t="shared" si="7"/>
        <v>100</v>
      </c>
    </row>
    <row r="40" spans="1:20" ht="18" customHeight="1">
      <c r="A40" s="33" t="s">
        <v>44</v>
      </c>
      <c r="B40" s="52">
        <v>1163</v>
      </c>
      <c r="C40" s="15">
        <f t="shared" si="4"/>
        <v>25</v>
      </c>
      <c r="D40" s="16">
        <v>30.32003</v>
      </c>
      <c r="E40" s="15">
        <f t="shared" si="5"/>
        <v>18</v>
      </c>
      <c r="F40" s="70">
        <v>102.67626</v>
      </c>
      <c r="G40" s="15">
        <f t="shared" si="6"/>
        <v>4</v>
      </c>
      <c r="H40" s="47">
        <v>10174</v>
      </c>
      <c r="I40" s="47">
        <v>11241</v>
      </c>
      <c r="J40" s="75">
        <v>40936</v>
      </c>
      <c r="K40" s="12"/>
      <c r="L40" s="33" t="s">
        <v>92</v>
      </c>
      <c r="M40" s="47">
        <v>322</v>
      </c>
      <c r="N40" s="48">
        <v>1.65868</v>
      </c>
      <c r="O40" s="47">
        <v>7360</v>
      </c>
      <c r="P40" s="48">
        <v>37.91274</v>
      </c>
      <c r="Q40" s="47">
        <v>11731</v>
      </c>
      <c r="R40" s="48">
        <v>60.42858</v>
      </c>
      <c r="S40" s="47">
        <v>19813</v>
      </c>
      <c r="T40" s="40">
        <f t="shared" si="7"/>
        <v>100</v>
      </c>
    </row>
    <row r="41" spans="1:20" ht="18" customHeight="1" thickBot="1">
      <c r="A41" s="32" t="s">
        <v>45</v>
      </c>
      <c r="B41" s="51">
        <v>42.6</v>
      </c>
      <c r="C41" s="13">
        <f t="shared" si="4"/>
        <v>33</v>
      </c>
      <c r="D41" s="14">
        <v>37.2407</v>
      </c>
      <c r="E41" s="15">
        <f t="shared" si="5"/>
        <v>6</v>
      </c>
      <c r="F41" s="72">
        <v>94.66754</v>
      </c>
      <c r="G41" s="13">
        <f t="shared" si="6"/>
        <v>13</v>
      </c>
      <c r="H41" s="41">
        <v>947</v>
      </c>
      <c r="I41" s="41">
        <v>785</v>
      </c>
      <c r="J41" s="74">
        <v>2876</v>
      </c>
      <c r="K41" s="12"/>
      <c r="L41" s="32" t="s">
        <v>93</v>
      </c>
      <c r="M41" s="41">
        <v>53</v>
      </c>
      <c r="N41" s="42">
        <v>4.05509</v>
      </c>
      <c r="O41" s="41">
        <v>337</v>
      </c>
      <c r="P41" s="42">
        <v>25.78424</v>
      </c>
      <c r="Q41" s="41">
        <v>917</v>
      </c>
      <c r="R41" s="42">
        <v>70.16067</v>
      </c>
      <c r="S41" s="41">
        <v>1317</v>
      </c>
      <c r="T41" s="40">
        <f t="shared" si="7"/>
        <v>100</v>
      </c>
    </row>
    <row r="42" spans="1:20" ht="18" customHeight="1" thickBot="1">
      <c r="A42" s="37" t="s">
        <v>46</v>
      </c>
      <c r="B42" s="7" t="s">
        <v>98</v>
      </c>
      <c r="C42" s="7" t="s">
        <v>49</v>
      </c>
      <c r="D42" s="7" t="s">
        <v>98</v>
      </c>
      <c r="E42" s="7" t="s">
        <v>49</v>
      </c>
      <c r="F42" s="7" t="s">
        <v>49</v>
      </c>
      <c r="G42" s="7" t="s">
        <v>49</v>
      </c>
      <c r="H42" s="7" t="s">
        <v>49</v>
      </c>
      <c r="I42" s="7" t="s">
        <v>49</v>
      </c>
      <c r="J42" s="79" t="s">
        <v>49</v>
      </c>
      <c r="K42" s="12"/>
      <c r="L42" s="37" t="s">
        <v>94</v>
      </c>
      <c r="M42" s="7">
        <f>SUM(M28:M41)</f>
        <v>3148</v>
      </c>
      <c r="N42" s="45">
        <f>M42/($M42+$O42+$Q42)*100</f>
        <v>2.361289257934097</v>
      </c>
      <c r="O42" s="7">
        <f>SUM(O28:O41)</f>
        <v>33371</v>
      </c>
      <c r="P42" s="45">
        <f>O42/($M42+$O42+$Q42)*100</f>
        <v>25.03131633625119</v>
      </c>
      <c r="Q42" s="7">
        <f>SUM(Q28:Q41)</f>
        <v>96798</v>
      </c>
      <c r="R42" s="45">
        <f>Q42/($M42+$O42+$Q42)*100</f>
        <v>72.6073944058147</v>
      </c>
      <c r="S42" s="7">
        <f>SUM(S28:S41)</f>
        <v>136951</v>
      </c>
      <c r="T42" s="46">
        <v>100</v>
      </c>
    </row>
    <row r="43" spans="1:20" ht="18" customHeight="1" thickBot="1">
      <c r="A43" s="34" t="s">
        <v>47</v>
      </c>
      <c r="B43" s="20" t="s">
        <v>49</v>
      </c>
      <c r="C43" s="20" t="s">
        <v>49</v>
      </c>
      <c r="D43" s="20" t="s">
        <v>49</v>
      </c>
      <c r="E43" s="20" t="s">
        <v>49</v>
      </c>
      <c r="F43" s="20" t="s">
        <v>49</v>
      </c>
      <c r="G43" s="20" t="s">
        <v>49</v>
      </c>
      <c r="H43" s="20" t="s">
        <v>49</v>
      </c>
      <c r="I43" s="20" t="s">
        <v>49</v>
      </c>
      <c r="J43" s="80" t="s">
        <v>49</v>
      </c>
      <c r="K43" s="12"/>
      <c r="L43" s="35" t="s">
        <v>95</v>
      </c>
      <c r="M43" s="44">
        <f>SUM(M26,M42)</f>
        <v>19894</v>
      </c>
      <c r="N43" s="45">
        <f>M43/($M43+$O43+$Q43)*100</f>
        <v>1.4409530831934196</v>
      </c>
      <c r="O43" s="44">
        <f>SUM(O26,O42)</f>
        <v>312890</v>
      </c>
      <c r="P43" s="45">
        <f>O43/($M43+$O43+$Q43)*100</f>
        <v>22.663104966341063</v>
      </c>
      <c r="Q43" s="44">
        <f>SUM(Q26,Q42)</f>
        <v>1047830</v>
      </c>
      <c r="R43" s="45">
        <f>Q43/($M43+$O43+$Q43)*100</f>
        <v>75.89594195046551</v>
      </c>
      <c r="S43" s="44">
        <f>SUM(S26,S42)</f>
        <v>1425244</v>
      </c>
      <c r="T43" s="46">
        <v>100</v>
      </c>
    </row>
    <row r="44" spans="1:20" ht="18" customHeight="1" thickBot="1">
      <c r="A44" s="36" t="s">
        <v>48</v>
      </c>
      <c r="B44" s="54">
        <v>3823.2</v>
      </c>
      <c r="C44" s="19" t="s">
        <v>49</v>
      </c>
      <c r="D44" s="21">
        <v>25.58475</v>
      </c>
      <c r="E44" s="19" t="s">
        <v>49</v>
      </c>
      <c r="F44" s="21">
        <v>91.68168</v>
      </c>
      <c r="G44" s="19" t="s">
        <v>49</v>
      </c>
      <c r="H44" s="81">
        <v>1085928</v>
      </c>
      <c r="I44" s="19">
        <v>317537</v>
      </c>
      <c r="J44" s="82">
        <v>8468946</v>
      </c>
      <c r="K44" s="18"/>
      <c r="L44" s="36" t="s">
        <v>96</v>
      </c>
      <c r="M44" s="49">
        <f>SUM(M42,M27)</f>
        <v>31897</v>
      </c>
      <c r="N44" s="45">
        <f>M44/($M44+$O44+$Q44)*100</f>
        <v>0.7937530981678754</v>
      </c>
      <c r="O44" s="49">
        <f>SUM(O42,O27)</f>
        <v>811104</v>
      </c>
      <c r="P44" s="45">
        <f>O44/($M44+$O44+$Q44)*100</f>
        <v>20.184227762371272</v>
      </c>
      <c r="Q44" s="49">
        <f>SUM(Q42,Q27)</f>
        <v>3175503</v>
      </c>
      <c r="R44" s="45">
        <f>Q44/($M44+$O44+$Q44)*100</f>
        <v>79.02201913946085</v>
      </c>
      <c r="S44" s="49">
        <f>SUM(S42,S27)</f>
        <v>4153054</v>
      </c>
      <c r="T44" s="46">
        <v>100</v>
      </c>
    </row>
    <row r="47" ht="15.75" customHeight="1">
      <c r="D47" s="5"/>
    </row>
  </sheetData>
  <sheetProtection/>
  <mergeCells count="12">
    <mergeCell ref="A3:A5"/>
    <mergeCell ref="Q4:R4"/>
    <mergeCell ref="B4:C4"/>
    <mergeCell ref="D4:E4"/>
    <mergeCell ref="F4:G4"/>
    <mergeCell ref="B3:J3"/>
    <mergeCell ref="S2:T2"/>
    <mergeCell ref="L3:L5"/>
    <mergeCell ref="M3:T3"/>
    <mergeCell ref="M4:N4"/>
    <mergeCell ref="O4:P4"/>
    <mergeCell ref="S4:T4"/>
  </mergeCells>
  <printOptions horizontalCentered="1"/>
  <pageMargins left="0.5905511811023623" right="0.5905511811023623" top="0.5905511811023623" bottom="0.5905511811023623" header="0.5118110236220472" footer="0.1968503937007874"/>
  <pageSetup firstPageNumber="36" useFirstPageNumber="1" fitToWidth="2" fitToHeight="1" horizontalDpi="300" verticalDpi="300" orientation="landscape" paperSize="9" scale="71" r:id="rId1"/>
  <headerFooter alignWithMargins="0">
    <oddFooter>&amp;C&amp;"ＭＳ 明朝,標準"― &amp;P ―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直井</cp:lastModifiedBy>
  <cp:lastPrinted>2018-07-26T05:13:40Z</cp:lastPrinted>
  <dcterms:created xsi:type="dcterms:W3CDTF">1998-01-21T06:07:27Z</dcterms:created>
  <dcterms:modified xsi:type="dcterms:W3CDTF">2022-07-22T16:18:45Z</dcterms:modified>
  <cp:category/>
  <cp:version/>
  <cp:contentType/>
  <cp:contentStatus/>
</cp:coreProperties>
</file>