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s1336\01_医療整備グループ\01_地域医療\11_産科・小児医療施設誘致\0_補助事業\00_国庫\02_事業計画書\R7\01_HP掲載\"/>
    </mc:Choice>
  </mc:AlternateContent>
  <workbookProtection workbookAlgorithmName="SHA-512" workbookHashValue="m3qyEIBRLcfitXHwz9SzggyOV5007+LMrAvAp7NiRsTReD7ZK054De+izyssymJQPBIT6O2AvHiRKUvqRQ7vJA==" workbookSaltValue="VRbGsCU6k+Htt7FTF1qLhQ==" workbookSpinCount="100000" lockStructure="1"/>
  <bookViews>
    <workbookView xWindow="0" yWindow="0" windowWidth="23040" windowHeight="9168" activeTab="1"/>
  </bookViews>
  <sheets>
    <sheet name="記載方法" sheetId="18" r:id="rId1"/>
    <sheet name="設備 (間接補助)" sheetId="17" r:id="rId2"/>
    <sheet name="設備（直接補助）" sheetId="15" r:id="rId3"/>
    <sheet name="事業区分" sheetId="13" r:id="rId4"/>
    <sheet name="補助率" sheetId="14" r:id="rId5"/>
    <sheet name="基準額" sheetId="16" state="hidden" r:id="rId6"/>
  </sheets>
  <definedNames>
    <definedName name="_１__ア">事業区分!$C$9:$E$9</definedName>
    <definedName name="_１__イ">事業区分!$C$10:$E$10</definedName>
    <definedName name="_１０__ア">事業区分!$C$28:$D$28</definedName>
    <definedName name="_１０__イ">事業区分!$C$29:$D$29</definedName>
    <definedName name="_１１">事業区分!$C$30:$D$30</definedName>
    <definedName name="_１２__ア">事業区分!$C$31:$D$31</definedName>
    <definedName name="_１２__イ">事業区分!$C$32:$D$32</definedName>
    <definedName name="_１３__ア">事業区分!$C$33:$D$33</definedName>
    <definedName name="_１３__イ">事業区分!$C$34:$D$34</definedName>
    <definedName name="_１４__ア">事業区分!$C$35:$D$35</definedName>
    <definedName name="_１４__イ">事業区分!$C$36:$D$36</definedName>
    <definedName name="_１５__ア">事業区分!$C$37:$D$37</definedName>
    <definedName name="_１５__イ">事業区分!$C$38:$D$38</definedName>
    <definedName name="_１６__ア">事業区分!$C$39:$D$39</definedName>
    <definedName name="_１６__イ">事業区分!$C$40:$D$40</definedName>
    <definedName name="_１７__ア">事業区分!$C$41:$D$41</definedName>
    <definedName name="_１８__ア">事業区分!$C$43:$D$43</definedName>
    <definedName name="_１８__イ">事業区分!$C$44:$D$44</definedName>
    <definedName name="_１９__ア">事業区分!$C$45:$D$45</definedName>
    <definedName name="_１９__イ">事業区分!$C$46:$D$46</definedName>
    <definedName name="_２__ア">事業区分!$C$11:$G$11</definedName>
    <definedName name="_２__イ">事業区分!$C$12:$G$12</definedName>
    <definedName name="_２__ウ">事業区分!$C$13:$G$13</definedName>
    <definedName name="_２__エ">事業区分!$C$14:$G$14</definedName>
    <definedName name="_２０__ア">事業区分!#REF!</definedName>
    <definedName name="_２０__イ">事業区分!#REF!</definedName>
    <definedName name="_３__ア">事業区分!$C$15:$G$15</definedName>
    <definedName name="_３__イ">事業区分!$C$16:$G$16</definedName>
    <definedName name="_３__ウ">事業区分!$C$17:$G$17</definedName>
    <definedName name="_３__エ">事業区分!$C$18:$G$18</definedName>
    <definedName name="_４">事業区分!$C$19:$E$19</definedName>
    <definedName name="_５__ア">事業区分!$C$20:$D$20</definedName>
    <definedName name="_５__イ">事業区分!$C$21:$D$21</definedName>
    <definedName name="_６">事業区分!$C$22:$D$22</definedName>
    <definedName name="_７">事業区分!$C$23:$D$23</definedName>
    <definedName name="_８__ア">事業区分!$C$24:$E$24</definedName>
    <definedName name="_８__イ">事業区分!$C$25:$E$25</definedName>
    <definedName name="_９__ア">事業区分!$C$26:$E$26</definedName>
    <definedName name="_９__イ">事業区分!$C$27:$E$27</definedName>
    <definedName name="_xlnm._FilterDatabase" localSheetId="0" hidden="1">記載方法!$A$6:$AG$6</definedName>
    <definedName name="_xlnm._FilterDatabase" localSheetId="3" hidden="1">事業区分!$A$2:$H$46</definedName>
    <definedName name="_xlnm._FilterDatabase" localSheetId="1" hidden="1">'設備 (間接補助)'!$A$6:$AG$6</definedName>
    <definedName name="_xlnm._FilterDatabase" localSheetId="2" hidden="1">'設備（直接補助）'!$A$6:$AI$6</definedName>
    <definedName name="ICTを活用した産科医師少数地域に対する妊産婦モニタリング支援設備整備事業">事業区分!$D$40</definedName>
    <definedName name="へき地・離島診療支援システム設備">事業区分!$D$32</definedName>
    <definedName name="へき地医療拠点病院設備">事業区分!$D$27:$E$27</definedName>
    <definedName name="へき地患者輸送車_艇_">事業区分!$D$14:$G$14</definedName>
    <definedName name="へき地巡回診療車_船_">事業区分!$D$18:$G$18</definedName>
    <definedName name="へき地診療所">事業区分!$D$10:$E$10</definedName>
    <definedName name="へき地診療所医療機器整備費">基準額!$B$2</definedName>
    <definedName name="へき地保健指導所設備">事業区分!$D$25:$E$25</definedName>
    <definedName name="奄美群島医療施設設備">事業区分!$D$23</definedName>
    <definedName name="遠隔ICU体制整備促進事業">事業区分!#REF!</definedName>
    <definedName name="遠隔医療設備">事業区分!$D$29</definedName>
    <definedName name="沖施縄設医設療備">事業区分!$D$22</definedName>
    <definedName name="過疎地域等特定診療所設備">事業区分!$D$21</definedName>
    <definedName name="解剖・死亡時画像診断等設備">事業区分!$D$42</definedName>
    <definedName name="在宅人工呼吸器使用者非常用電源整備事業">事業区分!$D$46</definedName>
    <definedName name="産科医療機関設備">事業区分!$D$36</definedName>
    <definedName name="死亡時画像診断システム等設備医療機器整備費">基準額!$B$28:$D$28</definedName>
    <definedName name="実践的手術手技向上研修実施機関設備">事業区分!$D$44</definedName>
    <definedName name="分娩設備取扱施設">事業区分!$D$38</definedName>
    <definedName name="離島歯科巡回診療設備">事業区分!$D$19:$E$19</definedName>
    <definedName name="離島等患者宿泊施設設備">事業区分!$D$34</definedName>
    <definedName name="臨床研修病院支援システム設備">事業区分!$D$30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 i="15" l="1" a="1"/>
  <c r="X25" i="15" s="1"/>
  <c r="Y25" i="15" s="1" a="1"/>
  <c r="Y25" i="15" s="1"/>
  <c r="X26" i="15" a="1"/>
  <c r="X26" i="15" s="1"/>
  <c r="Y26" i="15" s="1" a="1"/>
  <c r="Y26" i="15" s="1"/>
  <c r="X25" i="17" a="1"/>
  <c r="X25" i="17" s="1"/>
  <c r="X26" i="17" a="1"/>
  <c r="X26" i="17" s="1"/>
  <c r="X27" i="17" a="1"/>
  <c r="X27" i="17" s="1"/>
  <c r="Y27" i="17" s="1" a="1"/>
  <c r="Y27" i="17" s="1"/>
  <c r="X28" i="17" a="1"/>
  <c r="X28" i="17" s="1"/>
  <c r="X29" i="17" a="1"/>
  <c r="X29" i="17" s="1"/>
  <c r="X30" i="17" a="1"/>
  <c r="X30" i="17" s="1"/>
  <c r="X31" i="17" a="1"/>
  <c r="X31" i="17" s="1"/>
  <c r="Y31" i="17" s="1" a="1"/>
  <c r="Y31" i="17" s="1"/>
  <c r="X32" i="17" a="1"/>
  <c r="X32" i="17" s="1"/>
  <c r="X33" i="17" a="1"/>
  <c r="X33" i="17" s="1"/>
  <c r="X34" i="17" a="1"/>
  <c r="X34" i="17" s="1"/>
  <c r="X35" i="17" a="1"/>
  <c r="X35" i="17"/>
  <c r="X36" i="17" a="1"/>
  <c r="X36" i="17" s="1"/>
  <c r="X37" i="17" a="1"/>
  <c r="X37" i="17" s="1"/>
  <c r="X38" i="17" a="1"/>
  <c r="X38" i="17" s="1"/>
  <c r="X39" i="17" a="1"/>
  <c r="X39" i="17"/>
  <c r="X40" i="17" a="1"/>
  <c r="X40" i="17" s="1"/>
  <c r="X41" i="17" a="1"/>
  <c r="X41" i="17" s="1"/>
  <c r="X42" i="17" a="1"/>
  <c r="X42" i="17" s="1"/>
  <c r="X43" i="17" a="1"/>
  <c r="X43" i="17"/>
  <c r="X44" i="17" a="1"/>
  <c r="X44" i="17" s="1"/>
  <c r="X45" i="17" a="1"/>
  <c r="X45" i="17" s="1"/>
  <c r="X46" i="17" a="1"/>
  <c r="X46" i="17" s="1"/>
  <c r="X47" i="17" a="1"/>
  <c r="X47" i="17" s="1"/>
  <c r="Y47" i="17" s="1" a="1"/>
  <c r="Y47" i="17" s="1"/>
  <c r="X48" i="17" a="1"/>
  <c r="X48" i="17" s="1"/>
  <c r="X49" i="17" a="1"/>
  <c r="X49" i="17" s="1"/>
  <c r="X50" i="17" a="1"/>
  <c r="X50" i="17" s="1"/>
  <c r="X51" i="17" a="1"/>
  <c r="X51" i="17" s="1"/>
  <c r="Y51" i="17" s="1" a="1"/>
  <c r="Y51" i="17" s="1"/>
  <c r="X52" i="17" a="1"/>
  <c r="X52" i="17" s="1"/>
  <c r="X53" i="17" a="1"/>
  <c r="X53" i="17" s="1"/>
  <c r="X54" i="17" a="1"/>
  <c r="X54" i="17" s="1"/>
  <c r="X55" i="17" a="1"/>
  <c r="X55" i="17" s="1"/>
  <c r="Y55" i="17" s="1" a="1"/>
  <c r="Y55" i="17" s="1"/>
  <c r="X56" i="17" a="1"/>
  <c r="X56" i="17" s="1"/>
  <c r="X57" i="17" a="1"/>
  <c r="X57" i="17" s="1"/>
  <c r="X58" i="17" a="1"/>
  <c r="X58" i="17" s="1"/>
  <c r="X59" i="17" a="1"/>
  <c r="X59" i="17" s="1"/>
  <c r="Y59" i="17" s="1" a="1"/>
  <c r="Y59" i="17" s="1"/>
  <c r="X60" i="17" a="1"/>
  <c r="X60" i="17" s="1"/>
  <c r="X61" i="17" a="1"/>
  <c r="X61" i="17" s="1"/>
  <c r="X62" i="17" a="1"/>
  <c r="X62" i="17" s="1"/>
  <c r="X63" i="17" a="1"/>
  <c r="X63" i="17"/>
  <c r="X64" i="17" a="1"/>
  <c r="X64" i="17" s="1"/>
  <c r="X65" i="17" a="1"/>
  <c r="X65" i="17" s="1"/>
  <c r="X66" i="17" a="1"/>
  <c r="X66" i="17" s="1"/>
  <c r="X67" i="17" a="1"/>
  <c r="X67" i="17"/>
  <c r="X68" i="17" a="1"/>
  <c r="X68" i="17" s="1"/>
  <c r="X69" i="17" a="1"/>
  <c r="X69" i="17" s="1"/>
  <c r="X70" i="17" a="1"/>
  <c r="X70" i="17" s="1"/>
  <c r="X71" i="17" a="1"/>
  <c r="X71" i="17"/>
  <c r="X72" i="17" a="1"/>
  <c r="X72" i="17" s="1"/>
  <c r="X73" i="17" a="1"/>
  <c r="X73" i="17" s="1"/>
  <c r="X74" i="17" a="1"/>
  <c r="X74" i="17" s="1"/>
  <c r="X75" i="17" a="1"/>
  <c r="X75" i="17"/>
  <c r="X76" i="17" a="1"/>
  <c r="X76" i="17" s="1"/>
  <c r="X77" i="17" a="1"/>
  <c r="X77" i="17" s="1"/>
  <c r="X78" i="17" a="1"/>
  <c r="X78" i="17" s="1"/>
  <c r="X79" i="17" a="1"/>
  <c r="X79" i="17" s="1"/>
  <c r="Y79" i="17" s="1" a="1"/>
  <c r="Y79" i="17" s="1"/>
  <c r="X80" i="17" a="1"/>
  <c r="X80" i="17" s="1"/>
  <c r="X81" i="17" a="1"/>
  <c r="X81" i="17" s="1"/>
  <c r="X82" i="17" a="1"/>
  <c r="X82" i="17" s="1"/>
  <c r="X83" i="17" a="1"/>
  <c r="X83" i="17" s="1"/>
  <c r="Y83" i="17" s="1" a="1"/>
  <c r="Y83" i="17" s="1"/>
  <c r="X84" i="17" a="1"/>
  <c r="X84" i="17" s="1"/>
  <c r="X85" i="17" a="1"/>
  <c r="X85" i="17" s="1"/>
  <c r="X86" i="17" a="1"/>
  <c r="X86" i="17" s="1"/>
  <c r="X87" i="17" a="1"/>
  <c r="X87" i="17" s="1"/>
  <c r="Y87" i="17" s="1" a="1"/>
  <c r="Y87" i="17" s="1"/>
  <c r="X88" i="17" a="1"/>
  <c r="X88" i="17" s="1"/>
  <c r="X89" i="17" a="1"/>
  <c r="X89" i="17" s="1"/>
  <c r="X90" i="17" a="1"/>
  <c r="X90" i="17" s="1"/>
  <c r="X91" i="17" a="1"/>
  <c r="X91" i="17" s="1"/>
  <c r="Y91" i="17" s="1" a="1"/>
  <c r="Y91" i="17" s="1"/>
  <c r="X92" i="17" a="1"/>
  <c r="X92" i="17" s="1"/>
  <c r="X93" i="17" a="1"/>
  <c r="X93" i="17" s="1"/>
  <c r="X94" i="17" a="1"/>
  <c r="X94" i="17" s="1"/>
  <c r="X95" i="17" a="1"/>
  <c r="X95" i="17"/>
  <c r="X96" i="17" a="1"/>
  <c r="X96" i="17" s="1"/>
  <c r="X97" i="17" a="1"/>
  <c r="X97" i="17" s="1"/>
  <c r="X98" i="17" a="1"/>
  <c r="X98" i="17" s="1"/>
  <c r="X99" i="17" a="1"/>
  <c r="X99" i="17"/>
  <c r="X100" i="17" a="1"/>
  <c r="X100" i="17" s="1"/>
  <c r="X101" i="17" a="1"/>
  <c r="X101" i="17" s="1"/>
  <c r="X102" i="17" a="1"/>
  <c r="X102" i="17" s="1"/>
  <c r="X103" i="17" a="1"/>
  <c r="X103" i="17"/>
  <c r="X104" i="17" a="1"/>
  <c r="X104" i="17" s="1"/>
  <c r="X105" i="17" a="1"/>
  <c r="X105" i="17" s="1"/>
  <c r="X106" i="17" a="1"/>
  <c r="X106" i="17" s="1"/>
  <c r="X107" i="17" a="1"/>
  <c r="X107" i="17"/>
  <c r="X108" i="17" a="1"/>
  <c r="X108" i="17" s="1"/>
  <c r="X109" i="17" a="1"/>
  <c r="X109" i="17" s="1"/>
  <c r="X110" i="17" a="1"/>
  <c r="X110" i="17" s="1"/>
  <c r="X111" i="17" a="1"/>
  <c r="X111" i="17" s="1"/>
  <c r="Y111" i="17" s="1" a="1"/>
  <c r="Y111" i="17" s="1"/>
  <c r="X112" i="17" a="1"/>
  <c r="X112" i="17" s="1"/>
  <c r="X113" i="17" a="1"/>
  <c r="X113" i="17" s="1"/>
  <c r="X114" i="17" a="1"/>
  <c r="X114" i="17" s="1"/>
  <c r="X115" i="17" a="1"/>
  <c r="X115" i="17" s="1"/>
  <c r="Y115" i="17" s="1" a="1"/>
  <c r="Y115" i="17" s="1"/>
  <c r="X116" i="17" a="1"/>
  <c r="X116" i="17" s="1"/>
  <c r="X117" i="17" a="1"/>
  <c r="X117" i="17" s="1"/>
  <c r="X118" i="17" a="1"/>
  <c r="X118" i="17" s="1"/>
  <c r="X119" i="17" a="1"/>
  <c r="X119" i="17" s="1"/>
  <c r="Y119" i="17" s="1" a="1"/>
  <c r="Y119" i="17" s="1"/>
  <c r="X120" i="17" a="1"/>
  <c r="X120" i="17" s="1"/>
  <c r="X121" i="17" a="1"/>
  <c r="X121" i="17" s="1"/>
  <c r="X122" i="17" a="1"/>
  <c r="X122" i="17" s="1"/>
  <c r="X123" i="17" a="1"/>
  <c r="X123" i="17" s="1"/>
  <c r="Y123" i="17" s="1" a="1"/>
  <c r="Y123" i="17" s="1"/>
  <c r="X124" i="17" a="1"/>
  <c r="X124" i="17" s="1"/>
  <c r="X125" i="17" a="1"/>
  <c r="X125" i="17" s="1"/>
  <c r="X126" i="17" a="1"/>
  <c r="X126" i="17" s="1"/>
  <c r="X127" i="17" a="1"/>
  <c r="X127" i="17"/>
  <c r="X128" i="17" a="1"/>
  <c r="X128" i="17" s="1"/>
  <c r="X129" i="17" a="1"/>
  <c r="X129" i="17" s="1"/>
  <c r="Y129" i="17" s="1" a="1"/>
  <c r="Y129" i="17" s="1"/>
  <c r="X130" i="17" a="1"/>
  <c r="X130" i="17" s="1"/>
  <c r="X131" i="17" a="1"/>
  <c r="X131" i="17"/>
  <c r="Y131" i="17" s="1" a="1"/>
  <c r="Y131" i="17" s="1"/>
  <c r="X132" i="17" a="1"/>
  <c r="X132" i="17" s="1"/>
  <c r="X133" i="17" a="1"/>
  <c r="X133" i="17" s="1"/>
  <c r="X134" i="17" a="1"/>
  <c r="X134" i="17" s="1"/>
  <c r="X135" i="17" a="1"/>
  <c r="X135" i="17"/>
  <c r="Y135" i="17" s="1" a="1"/>
  <c r="Y135" i="17" s="1"/>
  <c r="X136" i="17" a="1"/>
  <c r="X136" i="17" s="1"/>
  <c r="Y136" i="17" s="1" a="1"/>
  <c r="Y136" i="17" s="1"/>
  <c r="X137" i="17" a="1"/>
  <c r="X137" i="17" s="1"/>
  <c r="X138" i="17" a="1"/>
  <c r="X138" i="17" s="1"/>
  <c r="Y138" i="17" s="1" a="1"/>
  <c r="Y138" i="17" s="1"/>
  <c r="X139" i="17" a="1"/>
  <c r="X139" i="17"/>
  <c r="X140" i="17" a="1"/>
  <c r="X140" i="17" s="1"/>
  <c r="X141" i="17" a="1"/>
  <c r="X141" i="17" s="1"/>
  <c r="X142" i="17" a="1"/>
  <c r="X142" i="17" s="1"/>
  <c r="Y142" i="17" s="1" a="1"/>
  <c r="Y142" i="17" s="1"/>
  <c r="X143" i="17" a="1"/>
  <c r="X143" i="17" s="1"/>
  <c r="Y143" i="17" s="1" a="1"/>
  <c r="Y143" i="17" s="1"/>
  <c r="X144" i="17" a="1"/>
  <c r="X144" i="17" s="1"/>
  <c r="Y144" i="17" s="1" a="1"/>
  <c r="Y144" i="17" s="1"/>
  <c r="X145" i="17" a="1"/>
  <c r="X145" i="17" s="1"/>
  <c r="X146" i="17" a="1"/>
  <c r="X146" i="17" s="1"/>
  <c r="X147" i="17" a="1"/>
  <c r="X147" i="17" s="1"/>
  <c r="Y147" i="17" s="1" a="1"/>
  <c r="Y147" i="17" s="1"/>
  <c r="X148" i="17" a="1"/>
  <c r="X148" i="17" s="1"/>
  <c r="Y148" i="17" s="1" a="1"/>
  <c r="Y148" i="17" s="1"/>
  <c r="X149" i="17" a="1"/>
  <c r="X149" i="17" s="1"/>
  <c r="Y149" i="17" s="1" a="1"/>
  <c r="Y149" i="17" s="1"/>
  <c r="X150" i="17" a="1"/>
  <c r="X150" i="17" s="1"/>
  <c r="X151" i="17" a="1"/>
  <c r="X151" i="17" s="1"/>
  <c r="Y151" i="17" s="1" a="1"/>
  <c r="Y151" i="17" s="1"/>
  <c r="X152" i="17" a="1"/>
  <c r="X152" i="17" s="1"/>
  <c r="X153" i="17" a="1"/>
  <c r="X153" i="17" s="1"/>
  <c r="X154" i="17" a="1"/>
  <c r="X154" i="17" s="1"/>
  <c r="X155" i="17" a="1"/>
  <c r="X155" i="17" s="1"/>
  <c r="Y155" i="17" s="1" a="1"/>
  <c r="Y155" i="17" s="1"/>
  <c r="X156" i="17" a="1"/>
  <c r="X156" i="17" s="1"/>
  <c r="X157" i="17" a="1"/>
  <c r="X157" i="17" s="1"/>
  <c r="Y157" i="17" s="1" a="1"/>
  <c r="Y157" i="17" s="1"/>
  <c r="X158" i="17" a="1"/>
  <c r="X158" i="17" s="1"/>
  <c r="X159" i="17" a="1"/>
  <c r="X159" i="17"/>
  <c r="X160" i="17" a="1"/>
  <c r="X160" i="17" s="1"/>
  <c r="X161" i="17" a="1"/>
  <c r="X161" i="17" s="1"/>
  <c r="X162" i="17" a="1"/>
  <c r="X162" i="17" s="1"/>
  <c r="X163" i="17" a="1"/>
  <c r="X163" i="17"/>
  <c r="X164" i="17" a="1"/>
  <c r="X164" i="17" s="1"/>
  <c r="X165" i="17" a="1"/>
  <c r="X165" i="17" s="1"/>
  <c r="X166" i="17" a="1"/>
  <c r="X166" i="17" s="1"/>
  <c r="X167" i="17" a="1"/>
  <c r="X167" i="17"/>
  <c r="X168" i="17" a="1"/>
  <c r="X168" i="17" s="1"/>
  <c r="X169" i="17" a="1"/>
  <c r="X169" i="17" s="1"/>
  <c r="X170" i="17" a="1"/>
  <c r="X170" i="17" s="1"/>
  <c r="X171" i="17" a="1"/>
  <c r="X171" i="17"/>
  <c r="X172" i="17" a="1"/>
  <c r="X172" i="17" s="1"/>
  <c r="X173" i="17" a="1"/>
  <c r="X173" i="17" s="1"/>
  <c r="X174" i="17" a="1"/>
  <c r="X174" i="17" s="1"/>
  <c r="X175" i="17" a="1"/>
  <c r="X175" i="17" s="1"/>
  <c r="Y175" i="17" s="1" a="1"/>
  <c r="Y175" i="17" s="1"/>
  <c r="X176" i="17" a="1"/>
  <c r="X176" i="17" s="1"/>
  <c r="X177" i="17" a="1"/>
  <c r="X177" i="17" s="1"/>
  <c r="X178" i="17" a="1"/>
  <c r="X178" i="17" s="1"/>
  <c r="X179" i="17" a="1"/>
  <c r="X179" i="17" s="1"/>
  <c r="Y179" i="17" s="1" a="1"/>
  <c r="Y179" i="17" s="1"/>
  <c r="X180" i="17" a="1"/>
  <c r="X180" i="17" s="1"/>
  <c r="X181" i="17" a="1"/>
  <c r="X181" i="17" s="1"/>
  <c r="X182" i="17" a="1"/>
  <c r="X182" i="17" s="1"/>
  <c r="X183" i="17" a="1"/>
  <c r="X183" i="17" s="1"/>
  <c r="Y183" i="17" s="1" a="1"/>
  <c r="Y183" i="17" s="1"/>
  <c r="X184" i="17" a="1"/>
  <c r="X184" i="17" s="1"/>
  <c r="X185" i="17" a="1"/>
  <c r="X185" i="17" s="1"/>
  <c r="X186" i="17" a="1"/>
  <c r="X186" i="17" s="1"/>
  <c r="X187" i="17" a="1"/>
  <c r="X187" i="17"/>
  <c r="X188" i="17" a="1"/>
  <c r="X188" i="17" s="1"/>
  <c r="X189" i="17" a="1"/>
  <c r="X189" i="17" s="1"/>
  <c r="X190" i="17" a="1"/>
  <c r="X190" i="17" s="1"/>
  <c r="X191" i="17" a="1"/>
  <c r="X191" i="17"/>
  <c r="X192" i="17" a="1"/>
  <c r="X192" i="17" s="1"/>
  <c r="X193" i="17" a="1"/>
  <c r="X193" i="17" s="1"/>
  <c r="X194" i="17" a="1"/>
  <c r="X194" i="17" s="1"/>
  <c r="Y194" i="17" s="1" a="1"/>
  <c r="Y194" i="17" s="1"/>
  <c r="X195" i="17" a="1"/>
  <c r="X195" i="17"/>
  <c r="X196" i="17" a="1"/>
  <c r="X196" i="17" s="1"/>
  <c r="X197" i="17" a="1"/>
  <c r="X197" i="17" s="1"/>
  <c r="X198" i="17" a="1"/>
  <c r="X198" i="17" s="1"/>
  <c r="X199" i="17" a="1"/>
  <c r="X199" i="17"/>
  <c r="X200" i="17" a="1"/>
  <c r="X200" i="17" s="1"/>
  <c r="Y200" i="17" s="1" a="1"/>
  <c r="Y200" i="17" s="1"/>
  <c r="X201" i="17" a="1"/>
  <c r="X201" i="17" s="1"/>
  <c r="X202" i="17" a="1"/>
  <c r="X202" i="17" s="1"/>
  <c r="Y202" i="17" s="1" a="1"/>
  <c r="Y202" i="17" s="1"/>
  <c r="X203" i="17" a="1"/>
  <c r="X203" i="17"/>
  <c r="X204" i="17" a="1"/>
  <c r="X204" i="17" s="1"/>
  <c r="X205" i="17" a="1"/>
  <c r="X205" i="17" s="1"/>
  <c r="X206" i="17" a="1"/>
  <c r="X206" i="17" s="1"/>
  <c r="Y206" i="17" s="1" a="1"/>
  <c r="Y206" i="17" s="1"/>
  <c r="X207" i="17" a="1"/>
  <c r="X207" i="17" s="1"/>
  <c r="Y207" i="17" s="1" a="1"/>
  <c r="Y207" i="17" s="1"/>
  <c r="X208" i="17" a="1"/>
  <c r="X208" i="17" s="1"/>
  <c r="Y208" i="17" s="1" a="1"/>
  <c r="Y208" i="17" s="1"/>
  <c r="X209" i="17" a="1"/>
  <c r="X209" i="17" s="1"/>
  <c r="X210" i="17" a="1"/>
  <c r="X210" i="17" s="1"/>
  <c r="X211" i="17" a="1"/>
  <c r="X211" i="17" s="1"/>
  <c r="Y211" i="17" s="1" a="1"/>
  <c r="Y211" i="17" s="1"/>
  <c r="X212" i="17" a="1"/>
  <c r="X212" i="17" s="1"/>
  <c r="Y212" i="17" s="1" a="1"/>
  <c r="Y212" i="17" s="1"/>
  <c r="X213" i="17" a="1"/>
  <c r="X213" i="17" s="1"/>
  <c r="X214" i="17" a="1"/>
  <c r="X214" i="17" s="1"/>
  <c r="X215" i="17" a="1"/>
  <c r="X215" i="17" s="1"/>
  <c r="Y215" i="17" s="1" a="1"/>
  <c r="Y215" i="17" s="1"/>
  <c r="X216" i="17" a="1"/>
  <c r="X216" i="17" s="1"/>
  <c r="X217" i="17" a="1"/>
  <c r="X217" i="17" s="1"/>
  <c r="X218" i="17" a="1"/>
  <c r="X218" i="17" s="1"/>
  <c r="X219" i="17" a="1"/>
  <c r="X219" i="17"/>
  <c r="X220" i="17" a="1"/>
  <c r="X220" i="17" s="1"/>
  <c r="X221" i="17" a="1"/>
  <c r="X221" i="17" s="1"/>
  <c r="X222" i="17" a="1"/>
  <c r="X222" i="17" s="1"/>
  <c r="X223" i="17" a="1"/>
  <c r="X223" i="17"/>
  <c r="X224" i="17" a="1"/>
  <c r="X224" i="17" s="1"/>
  <c r="X225" i="17" a="1"/>
  <c r="X225" i="17" s="1"/>
  <c r="X226" i="17" a="1"/>
  <c r="X226" i="17" s="1"/>
  <c r="Y226" i="17" s="1" a="1"/>
  <c r="Y226" i="17" s="1"/>
  <c r="X227" i="17" a="1"/>
  <c r="X227" i="17"/>
  <c r="X228" i="17" a="1"/>
  <c r="X228" i="17" s="1"/>
  <c r="X229" i="17" a="1"/>
  <c r="X229" i="17" s="1"/>
  <c r="X230" i="17" a="1"/>
  <c r="X230" i="17" s="1"/>
  <c r="X231" i="17" a="1"/>
  <c r="X231" i="17"/>
  <c r="X232" i="17" a="1"/>
  <c r="X232" i="17" s="1"/>
  <c r="Y232" i="17" s="1" a="1"/>
  <c r="Y232" i="17" s="1"/>
  <c r="X233" i="17" a="1"/>
  <c r="X233" i="17" s="1"/>
  <c r="X234" i="17" a="1"/>
  <c r="X234" i="17" s="1"/>
  <c r="Y234" i="17" s="1" a="1"/>
  <c r="Y234" i="17" s="1"/>
  <c r="X235" i="17" a="1"/>
  <c r="X235" i="17"/>
  <c r="X236" i="17" a="1"/>
  <c r="X236" i="17" s="1"/>
  <c r="X237" i="17" a="1"/>
  <c r="X237" i="17" s="1"/>
  <c r="X238" i="17" a="1"/>
  <c r="X238" i="17" s="1"/>
  <c r="Y238" i="17" s="1" a="1"/>
  <c r="Y238" i="17" s="1"/>
  <c r="X239" i="17" a="1"/>
  <c r="X239" i="17" s="1"/>
  <c r="Y239" i="17" s="1" a="1"/>
  <c r="Y239" i="17" s="1"/>
  <c r="X240" i="17" a="1"/>
  <c r="X240" i="17" s="1"/>
  <c r="Y240" i="17" s="1" a="1"/>
  <c r="Y240" i="17" s="1"/>
  <c r="X241" i="17" a="1"/>
  <c r="X241" i="17" s="1"/>
  <c r="X242" i="17" a="1"/>
  <c r="X242" i="17" s="1"/>
  <c r="X243" i="17" a="1"/>
  <c r="X243" i="17" s="1"/>
  <c r="Y243" i="17" s="1" a="1"/>
  <c r="Y243" i="17" s="1"/>
  <c r="X244" i="17" a="1"/>
  <c r="X244" i="17" s="1"/>
  <c r="Y244" i="17" s="1" a="1"/>
  <c r="Y244" i="17" s="1"/>
  <c r="X245" i="17" a="1"/>
  <c r="X245" i="17" s="1"/>
  <c r="X246" i="17" a="1"/>
  <c r="X246" i="17" s="1"/>
  <c r="X247" i="17" a="1"/>
  <c r="X247" i="17" s="1"/>
  <c r="Y247" i="17" s="1" a="1"/>
  <c r="Y247" i="17" s="1"/>
  <c r="X248" i="17" a="1"/>
  <c r="X248" i="17" s="1"/>
  <c r="X249" i="17" a="1"/>
  <c r="X249" i="17" s="1"/>
  <c r="X250" i="17" a="1"/>
  <c r="X250" i="17" s="1"/>
  <c r="X251" i="17" a="1"/>
  <c r="X251" i="17"/>
  <c r="X252" i="17" a="1"/>
  <c r="X252" i="17" s="1"/>
  <c r="X253" i="17" a="1"/>
  <c r="X253" i="17" s="1"/>
  <c r="X254" i="17" a="1"/>
  <c r="X254" i="17" s="1"/>
  <c r="X255" i="17" a="1"/>
  <c r="X255" i="17"/>
  <c r="X256" i="17" a="1"/>
  <c r="X256" i="17" s="1"/>
  <c r="X257" i="17" a="1"/>
  <c r="X257" i="17" s="1"/>
  <c r="X258" i="17" a="1"/>
  <c r="X258" i="17" s="1"/>
  <c r="Y258" i="17" s="1" a="1"/>
  <c r="Y258" i="17" s="1"/>
  <c r="X259" i="17" a="1"/>
  <c r="X259" i="17"/>
  <c r="X260" i="17" a="1"/>
  <c r="X260" i="17" s="1"/>
  <c r="X261" i="17" a="1"/>
  <c r="X261" i="17" s="1"/>
  <c r="X262" i="17" a="1"/>
  <c r="X262" i="17" s="1"/>
  <c r="X263" i="17" a="1"/>
  <c r="X263" i="17"/>
  <c r="X264" i="17" a="1"/>
  <c r="X264" i="17" s="1"/>
  <c r="Y264" i="17" s="1" a="1"/>
  <c r="Y264" i="17" s="1"/>
  <c r="X265" i="17" a="1"/>
  <c r="X265" i="17" s="1"/>
  <c r="X266" i="17" a="1"/>
  <c r="X266" i="17" s="1"/>
  <c r="Y266" i="17" s="1" a="1"/>
  <c r="Y266" i="17" s="1"/>
  <c r="X267" i="17" a="1"/>
  <c r="X267" i="17"/>
  <c r="X268" i="17" a="1"/>
  <c r="X268" i="17" s="1"/>
  <c r="X269" i="17" a="1"/>
  <c r="X269" i="17" s="1"/>
  <c r="X270" i="17" a="1"/>
  <c r="X270" i="17" s="1"/>
  <c r="Y270" i="17" s="1" a="1"/>
  <c r="Y270" i="17" s="1"/>
  <c r="X271" i="17" a="1"/>
  <c r="X271" i="17" s="1"/>
  <c r="Y271" i="17" s="1" a="1"/>
  <c r="Y271" i="17" s="1"/>
  <c r="X272" i="17" a="1"/>
  <c r="X272" i="17" s="1"/>
  <c r="Y272" i="17" s="1" a="1"/>
  <c r="Y272" i="17" s="1"/>
  <c r="X273" i="17" a="1"/>
  <c r="X273" i="17" s="1"/>
  <c r="X274" i="17" a="1"/>
  <c r="X274" i="17" s="1"/>
  <c r="X275" i="17" a="1"/>
  <c r="X275" i="17" s="1"/>
  <c r="Y275" i="17" s="1" a="1"/>
  <c r="Y275" i="17" s="1"/>
  <c r="X276" i="17" a="1"/>
  <c r="X276" i="17" s="1"/>
  <c r="Y276" i="17" s="1" a="1"/>
  <c r="Y276" i="17" s="1"/>
  <c r="X277" i="17" a="1"/>
  <c r="X277" i="17" s="1"/>
  <c r="X278" i="17" a="1"/>
  <c r="X278" i="17" s="1"/>
  <c r="X279" i="17" a="1"/>
  <c r="X279" i="17" s="1"/>
  <c r="Y279" i="17" s="1" a="1"/>
  <c r="Y279" i="17" s="1"/>
  <c r="X280" i="17" a="1"/>
  <c r="X280" i="17" s="1"/>
  <c r="X281" i="17" a="1"/>
  <c r="X281" i="17" s="1"/>
  <c r="X282" i="17" a="1"/>
  <c r="X282" i="17" s="1"/>
  <c r="X283" i="17" a="1"/>
  <c r="X283" i="17"/>
  <c r="X284" i="17" a="1"/>
  <c r="X284" i="17" s="1"/>
  <c r="X285" i="17" a="1"/>
  <c r="X285" i="17" s="1"/>
  <c r="Y285" i="17" s="1" a="1"/>
  <c r="Y285" i="17" s="1"/>
  <c r="X286" i="17" a="1"/>
  <c r="X286" i="17" s="1"/>
  <c r="X287" i="17" a="1"/>
  <c r="X287" i="17"/>
  <c r="Y287" i="17" s="1" a="1"/>
  <c r="Y287" i="17" s="1"/>
  <c r="X288" i="17" a="1"/>
  <c r="X288" i="17" s="1"/>
  <c r="X289" i="17" a="1"/>
  <c r="X289" i="17" s="1"/>
  <c r="Y289" i="17" s="1" a="1"/>
  <c r="Y289" i="17" s="1"/>
  <c r="X290" i="17" a="1"/>
  <c r="X290" i="17" s="1"/>
  <c r="Y290" i="17" s="1" a="1"/>
  <c r="Y290" i="17" s="1"/>
  <c r="X291" i="17" a="1"/>
  <c r="X291" i="17"/>
  <c r="Y291" i="17" s="1" a="1"/>
  <c r="Y291" i="17" s="1"/>
  <c r="X292" i="17" a="1"/>
  <c r="X292" i="17" s="1"/>
  <c r="X293" i="17" a="1"/>
  <c r="X293" i="17" s="1"/>
  <c r="Y293" i="17" s="1" a="1"/>
  <c r="Y293" i="17" s="1"/>
  <c r="X294" i="17" a="1"/>
  <c r="X294" i="17" s="1"/>
  <c r="X295" i="17" a="1"/>
  <c r="X295" i="17"/>
  <c r="Y295" i="17" s="1" a="1"/>
  <c r="Y295" i="17" s="1"/>
  <c r="X296" i="17" a="1"/>
  <c r="X296" i="17" s="1"/>
  <c r="Y296" i="17" s="1" a="1"/>
  <c r="Y296" i="17" s="1"/>
  <c r="X297" i="17" a="1"/>
  <c r="X297" i="17" s="1"/>
  <c r="Y297" i="17" s="1" a="1"/>
  <c r="Y297" i="17" s="1"/>
  <c r="X298" i="17" a="1"/>
  <c r="X298" i="17" s="1"/>
  <c r="X299" i="17" a="1"/>
  <c r="X299" i="17"/>
  <c r="Y299" i="17" s="1" a="1"/>
  <c r="Y299" i="17" s="1"/>
  <c r="X300" i="17" a="1"/>
  <c r="X300" i="17" s="1"/>
  <c r="Y300" i="17" s="1" a="1"/>
  <c r="Y300" i="17" s="1"/>
  <c r="X301" i="17" a="1"/>
  <c r="X301" i="17" s="1"/>
  <c r="Y301" i="17" s="1" a="1"/>
  <c r="Y301" i="17" s="1"/>
  <c r="X302" i="17" a="1"/>
  <c r="X302" i="17" s="1"/>
  <c r="Y302" i="17" s="1" a="1"/>
  <c r="Y302" i="17" s="1"/>
  <c r="X303" i="17" a="1"/>
  <c r="X303" i="17" s="1"/>
  <c r="Y303" i="17" s="1" a="1"/>
  <c r="Y303" i="17" s="1"/>
  <c r="X304" i="17" a="1"/>
  <c r="X304" i="17" s="1"/>
  <c r="Y304" i="17" s="1" a="1"/>
  <c r="Y304" i="17" s="1"/>
  <c r="X305" i="17" a="1"/>
  <c r="X305" i="17" s="1"/>
  <c r="Y305" i="17" s="1" a="1"/>
  <c r="Y305" i="17" s="1"/>
  <c r="X306" i="17" a="1"/>
  <c r="X306" i="17" s="1"/>
  <c r="Y306" i="17" s="1" a="1"/>
  <c r="Y306" i="17" s="1"/>
  <c r="W25" i="15"/>
  <c r="W26" i="15"/>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W304" i="17"/>
  <c r="W305" i="17"/>
  <c r="W306" i="17"/>
  <c r="V10" i="18"/>
  <c r="U10" i="18"/>
  <c r="Q10" i="18"/>
  <c r="I10" i="18"/>
  <c r="L10" i="18" s="1"/>
  <c r="V9" i="18"/>
  <c r="U9" i="18"/>
  <c r="Q9" i="18"/>
  <c r="I9" i="18"/>
  <c r="L9" i="18" s="1"/>
  <c r="V8" i="18"/>
  <c r="U8" i="18"/>
  <c r="Q8" i="18"/>
  <c r="I8" i="18"/>
  <c r="L8" i="18" s="1"/>
  <c r="V7" i="18"/>
  <c r="U7" i="18"/>
  <c r="Q7" i="18"/>
  <c r="I7" i="18"/>
  <c r="L7" i="18" s="1"/>
  <c r="V306" i="17"/>
  <c r="U306" i="17"/>
  <c r="Q306" i="17"/>
  <c r="V305" i="17"/>
  <c r="U305" i="17"/>
  <c r="Q305" i="17"/>
  <c r="V304" i="17"/>
  <c r="U304" i="17"/>
  <c r="Q304" i="17"/>
  <c r="V303" i="17"/>
  <c r="U303" i="17"/>
  <c r="Q303" i="17"/>
  <c r="V302" i="17"/>
  <c r="U302" i="17"/>
  <c r="Q302" i="17"/>
  <c r="V301" i="17"/>
  <c r="U301" i="17"/>
  <c r="Q301" i="17"/>
  <c r="V300" i="17"/>
  <c r="U300" i="17"/>
  <c r="Q300" i="17"/>
  <c r="V299" i="17"/>
  <c r="U299" i="17"/>
  <c r="Q299" i="17"/>
  <c r="Y298" i="17" a="1"/>
  <c r="Y298" i="17" s="1"/>
  <c r="V298" i="17"/>
  <c r="U298" i="17"/>
  <c r="Q298" i="17"/>
  <c r="V297" i="17"/>
  <c r="U297" i="17"/>
  <c r="Q297" i="17"/>
  <c r="V296" i="17"/>
  <c r="U296" i="17"/>
  <c r="Q296" i="17"/>
  <c r="V295" i="17"/>
  <c r="U295" i="17"/>
  <c r="Q295" i="17"/>
  <c r="Y294" i="17" a="1"/>
  <c r="Y294" i="17" s="1"/>
  <c r="V294" i="17"/>
  <c r="U294" i="17"/>
  <c r="Q294" i="17"/>
  <c r="V293" i="17"/>
  <c r="U293" i="17"/>
  <c r="Q293" i="17"/>
  <c r="Y292" i="17" a="1"/>
  <c r="Y292" i="17" s="1"/>
  <c r="V292" i="17"/>
  <c r="U292" i="17"/>
  <c r="Q292" i="17"/>
  <c r="V291" i="17"/>
  <c r="U291" i="17"/>
  <c r="Q291" i="17"/>
  <c r="V290" i="17"/>
  <c r="U290" i="17"/>
  <c r="Q290" i="17"/>
  <c r="V289" i="17"/>
  <c r="U289" i="17"/>
  <c r="Q289" i="17"/>
  <c r="Y288" i="17" a="1"/>
  <c r="Y288" i="17" s="1"/>
  <c r="V288" i="17"/>
  <c r="U288" i="17"/>
  <c r="Q288" i="17"/>
  <c r="V287" i="17"/>
  <c r="U287" i="17"/>
  <c r="Q287" i="17"/>
  <c r="Y286" i="17" a="1"/>
  <c r="Y286" i="17" s="1"/>
  <c r="V286" i="17"/>
  <c r="U286" i="17"/>
  <c r="Q286" i="17"/>
  <c r="V285" i="17"/>
  <c r="U285" i="17"/>
  <c r="Q285" i="17"/>
  <c r="Y284" i="17" a="1"/>
  <c r="Y284" i="17" s="1"/>
  <c r="V284" i="17"/>
  <c r="U284" i="17"/>
  <c r="Q284" i="17"/>
  <c r="Y283" i="17" a="1"/>
  <c r="Y283" i="17" s="1"/>
  <c r="V283" i="17"/>
  <c r="U283" i="17"/>
  <c r="Q283" i="17"/>
  <c r="Y282" i="17" a="1"/>
  <c r="Y282" i="17" s="1"/>
  <c r="V282" i="17"/>
  <c r="U282" i="17"/>
  <c r="Q282" i="17"/>
  <c r="Y281" i="17" a="1"/>
  <c r="Y281" i="17" s="1"/>
  <c r="V281" i="17"/>
  <c r="U281" i="17"/>
  <c r="Q281" i="17"/>
  <c r="Y280" i="17" a="1"/>
  <c r="Y280" i="17" s="1"/>
  <c r="V280" i="17"/>
  <c r="U280" i="17"/>
  <c r="Q280" i="17"/>
  <c r="V279" i="17"/>
  <c r="U279" i="17"/>
  <c r="Q279" i="17"/>
  <c r="Y278" i="17" a="1"/>
  <c r="Y278" i="17" s="1"/>
  <c r="V278" i="17"/>
  <c r="U278" i="17"/>
  <c r="Q278" i="17"/>
  <c r="Y277" i="17" a="1"/>
  <c r="Y277" i="17" s="1"/>
  <c r="V277" i="17"/>
  <c r="U277" i="17"/>
  <c r="Q277" i="17"/>
  <c r="V276" i="17"/>
  <c r="U276" i="17"/>
  <c r="Q276" i="17"/>
  <c r="V275" i="17"/>
  <c r="U275" i="17"/>
  <c r="Q275" i="17"/>
  <c r="Y274" i="17" a="1"/>
  <c r="Y274" i="17" s="1"/>
  <c r="V274" i="17"/>
  <c r="U274" i="17"/>
  <c r="Q274" i="17"/>
  <c r="Y273" i="17" a="1"/>
  <c r="Y273" i="17" s="1"/>
  <c r="V273" i="17"/>
  <c r="U273" i="17"/>
  <c r="Q273" i="17"/>
  <c r="V272" i="17"/>
  <c r="U272" i="17"/>
  <c r="Q272" i="17"/>
  <c r="V271" i="17"/>
  <c r="U271" i="17"/>
  <c r="Q271" i="17"/>
  <c r="V270" i="17"/>
  <c r="U270" i="17"/>
  <c r="Q270" i="17"/>
  <c r="Y269" i="17" a="1"/>
  <c r="Y269" i="17" s="1"/>
  <c r="V269" i="17"/>
  <c r="U269" i="17"/>
  <c r="Q269" i="17"/>
  <c r="Y268" i="17" a="1"/>
  <c r="Y268" i="17" s="1"/>
  <c r="V268" i="17"/>
  <c r="U268" i="17"/>
  <c r="Q268" i="17"/>
  <c r="Y267" i="17" a="1"/>
  <c r="Y267" i="17" s="1"/>
  <c r="V267" i="17"/>
  <c r="U267" i="17"/>
  <c r="Q267" i="17"/>
  <c r="V266" i="17"/>
  <c r="U266" i="17"/>
  <c r="Q266" i="17"/>
  <c r="Y265" i="17" a="1"/>
  <c r="Y265" i="17" s="1"/>
  <c r="V265" i="17"/>
  <c r="U265" i="17"/>
  <c r="Q265" i="17"/>
  <c r="V264" i="17"/>
  <c r="U264" i="17"/>
  <c r="Q264" i="17"/>
  <c r="Y263" i="17" a="1"/>
  <c r="Y263" i="17" s="1"/>
  <c r="V263" i="17"/>
  <c r="U263" i="17"/>
  <c r="Q263" i="17"/>
  <c r="Y262" i="17" a="1"/>
  <c r="Y262" i="17" s="1"/>
  <c r="V262" i="17"/>
  <c r="U262" i="17"/>
  <c r="Q262" i="17"/>
  <c r="Y261" i="17" a="1"/>
  <c r="Y261" i="17" s="1"/>
  <c r="V261" i="17"/>
  <c r="U261" i="17"/>
  <c r="Q261" i="17"/>
  <c r="Y260" i="17" a="1"/>
  <c r="Y260" i="17" s="1"/>
  <c r="V260" i="17"/>
  <c r="U260" i="17"/>
  <c r="Q260" i="17"/>
  <c r="Y259" i="17" a="1"/>
  <c r="Y259" i="17" s="1"/>
  <c r="V259" i="17"/>
  <c r="U259" i="17"/>
  <c r="Q259" i="17"/>
  <c r="V258" i="17"/>
  <c r="U258" i="17"/>
  <c r="Q258" i="17"/>
  <c r="Y257" i="17" a="1"/>
  <c r="Y257" i="17" s="1"/>
  <c r="V257" i="17"/>
  <c r="U257" i="17"/>
  <c r="Q257" i="17"/>
  <c r="Y256" i="17" a="1"/>
  <c r="Y256" i="17" s="1"/>
  <c r="V256" i="17"/>
  <c r="U256" i="17"/>
  <c r="Q256" i="17"/>
  <c r="Y255" i="17" a="1"/>
  <c r="Y255" i="17" s="1"/>
  <c r="V255" i="17"/>
  <c r="U255" i="17"/>
  <c r="Q255" i="17"/>
  <c r="Y254" i="17" a="1"/>
  <c r="Y254" i="17" s="1"/>
  <c r="V254" i="17"/>
  <c r="U254" i="17"/>
  <c r="Q254" i="17"/>
  <c r="Y253" i="17" a="1"/>
  <c r="Y253" i="17" s="1"/>
  <c r="V253" i="17"/>
  <c r="U253" i="17"/>
  <c r="Q253" i="17"/>
  <c r="Y252" i="17" a="1"/>
  <c r="Y252" i="17" s="1"/>
  <c r="V252" i="17"/>
  <c r="U252" i="17"/>
  <c r="Q252" i="17"/>
  <c r="Y251" i="17" a="1"/>
  <c r="Y251" i="17" s="1"/>
  <c r="V251" i="17"/>
  <c r="U251" i="17"/>
  <c r="Q251" i="17"/>
  <c r="Y250" i="17" a="1"/>
  <c r="Y250" i="17" s="1"/>
  <c r="V250" i="17"/>
  <c r="U250" i="17"/>
  <c r="Q250" i="17"/>
  <c r="Y249" i="17" a="1"/>
  <c r="Y249" i="17" s="1"/>
  <c r="V249" i="17"/>
  <c r="U249" i="17"/>
  <c r="Q249" i="17"/>
  <c r="Y248" i="17" a="1"/>
  <c r="Y248" i="17" s="1"/>
  <c r="V248" i="17"/>
  <c r="U248" i="17"/>
  <c r="Q248" i="17"/>
  <c r="V247" i="17"/>
  <c r="U247" i="17"/>
  <c r="Q247" i="17"/>
  <c r="Y246" i="17" a="1"/>
  <c r="Y246" i="17" s="1"/>
  <c r="V246" i="17"/>
  <c r="U246" i="17"/>
  <c r="Q246" i="17"/>
  <c r="Y245" i="17" a="1"/>
  <c r="Y245" i="17" s="1"/>
  <c r="V245" i="17"/>
  <c r="U245" i="17"/>
  <c r="Q245" i="17"/>
  <c r="V244" i="17"/>
  <c r="U244" i="17"/>
  <c r="Q244" i="17"/>
  <c r="V243" i="17"/>
  <c r="U243" i="17"/>
  <c r="Q243" i="17"/>
  <c r="Y242" i="17" a="1"/>
  <c r="Y242" i="17" s="1"/>
  <c r="V242" i="17"/>
  <c r="U242" i="17"/>
  <c r="Q242" i="17"/>
  <c r="Y241" i="17" a="1"/>
  <c r="Y241" i="17" s="1"/>
  <c r="V241" i="17"/>
  <c r="U241" i="17"/>
  <c r="Q241" i="17"/>
  <c r="V240" i="17"/>
  <c r="U240" i="17"/>
  <c r="Q240" i="17"/>
  <c r="V239" i="17"/>
  <c r="U239" i="17"/>
  <c r="Q239" i="17"/>
  <c r="V238" i="17"/>
  <c r="U238" i="17"/>
  <c r="Q238" i="17"/>
  <c r="Y237" i="17" a="1"/>
  <c r="Y237" i="17" s="1"/>
  <c r="V237" i="17"/>
  <c r="U237" i="17"/>
  <c r="Q237" i="17"/>
  <c r="Y236" i="17" a="1"/>
  <c r="Y236" i="17" s="1"/>
  <c r="V236" i="17"/>
  <c r="U236" i="17"/>
  <c r="Q236" i="17"/>
  <c r="Y235" i="17" a="1"/>
  <c r="Y235" i="17" s="1"/>
  <c r="V235" i="17"/>
  <c r="U235" i="17"/>
  <c r="Q235" i="17"/>
  <c r="V234" i="17"/>
  <c r="U234" i="17"/>
  <c r="Q234" i="17"/>
  <c r="Y233" i="17" a="1"/>
  <c r="Y233" i="17" s="1"/>
  <c r="V233" i="17"/>
  <c r="U233" i="17"/>
  <c r="Q233" i="17"/>
  <c r="V232" i="17"/>
  <c r="U232" i="17"/>
  <c r="Q232" i="17"/>
  <c r="Y231" i="17" a="1"/>
  <c r="Y231" i="17" s="1"/>
  <c r="V231" i="17"/>
  <c r="U231" i="17"/>
  <c r="Q231" i="17"/>
  <c r="Y230" i="17" a="1"/>
  <c r="Y230" i="17" s="1"/>
  <c r="V230" i="17"/>
  <c r="U230" i="17"/>
  <c r="Q230" i="17"/>
  <c r="Y229" i="17" a="1"/>
  <c r="Y229" i="17" s="1"/>
  <c r="V229" i="17"/>
  <c r="U229" i="17"/>
  <c r="Q229" i="17"/>
  <c r="Y228" i="17" a="1"/>
  <c r="Y228" i="17" s="1"/>
  <c r="V228" i="17"/>
  <c r="U228" i="17"/>
  <c r="Q228" i="17"/>
  <c r="Y227" i="17" a="1"/>
  <c r="Y227" i="17" s="1"/>
  <c r="V227" i="17"/>
  <c r="U227" i="17"/>
  <c r="Q227" i="17"/>
  <c r="V226" i="17"/>
  <c r="U226" i="17"/>
  <c r="Q226" i="17"/>
  <c r="Y225" i="17" a="1"/>
  <c r="Y225" i="17" s="1"/>
  <c r="V225" i="17"/>
  <c r="U225" i="17"/>
  <c r="Q225" i="17"/>
  <c r="Y224" i="17" a="1"/>
  <c r="Y224" i="17" s="1"/>
  <c r="V224" i="17"/>
  <c r="U224" i="17"/>
  <c r="Q224" i="17"/>
  <c r="Y223" i="17" a="1"/>
  <c r="Y223" i="17" s="1"/>
  <c r="V223" i="17"/>
  <c r="U223" i="17"/>
  <c r="Q223" i="17"/>
  <c r="Y222" i="17" a="1"/>
  <c r="Y222" i="17" s="1"/>
  <c r="V222" i="17"/>
  <c r="U222" i="17"/>
  <c r="Q222" i="17"/>
  <c r="Y221" i="17" a="1"/>
  <c r="Y221" i="17" s="1"/>
  <c r="V221" i="17"/>
  <c r="U221" i="17"/>
  <c r="Q221" i="17"/>
  <c r="Y220" i="17" a="1"/>
  <c r="Y220" i="17" s="1"/>
  <c r="V220" i="17"/>
  <c r="U220" i="17"/>
  <c r="Q220" i="17"/>
  <c r="Y219" i="17" a="1"/>
  <c r="Y219" i="17" s="1"/>
  <c r="V219" i="17"/>
  <c r="U219" i="17"/>
  <c r="Q219" i="17"/>
  <c r="Y218" i="17" a="1"/>
  <c r="Y218" i="17" s="1"/>
  <c r="V218" i="17"/>
  <c r="U218" i="17"/>
  <c r="Q218" i="17"/>
  <c r="Y217" i="17" a="1"/>
  <c r="Y217" i="17" s="1"/>
  <c r="V217" i="17"/>
  <c r="U217" i="17"/>
  <c r="Q217" i="17"/>
  <c r="Y216" i="17" a="1"/>
  <c r="Y216" i="17" s="1"/>
  <c r="V216" i="17"/>
  <c r="U216" i="17"/>
  <c r="Q216" i="17"/>
  <c r="V215" i="17"/>
  <c r="U215" i="17"/>
  <c r="Q215" i="17"/>
  <c r="Y214" i="17" a="1"/>
  <c r="Y214" i="17" s="1"/>
  <c r="V214" i="17"/>
  <c r="U214" i="17"/>
  <c r="Q214" i="17"/>
  <c r="Y213" i="17" a="1"/>
  <c r="Y213" i="17" s="1"/>
  <c r="V213" i="17"/>
  <c r="U213" i="17"/>
  <c r="Q213" i="17"/>
  <c r="V212" i="17"/>
  <c r="U212" i="17"/>
  <c r="Q212" i="17"/>
  <c r="V211" i="17"/>
  <c r="U211" i="17"/>
  <c r="Q211" i="17"/>
  <c r="Y210" i="17" a="1"/>
  <c r="Y210" i="17" s="1"/>
  <c r="V210" i="17"/>
  <c r="U210" i="17"/>
  <c r="Q210" i="17"/>
  <c r="Y209" i="17" a="1"/>
  <c r="Y209" i="17" s="1"/>
  <c r="V209" i="17"/>
  <c r="U209" i="17"/>
  <c r="Q209" i="17"/>
  <c r="V208" i="17"/>
  <c r="U208" i="17"/>
  <c r="Q208" i="17"/>
  <c r="V207" i="17"/>
  <c r="U207" i="17"/>
  <c r="Q207" i="17"/>
  <c r="V206" i="17"/>
  <c r="U206" i="17"/>
  <c r="Q206" i="17"/>
  <c r="Y205" i="17" a="1"/>
  <c r="Y205" i="17" s="1"/>
  <c r="V205" i="17"/>
  <c r="U205" i="17"/>
  <c r="Q205" i="17"/>
  <c r="Y204" i="17" a="1"/>
  <c r="Y204" i="17" s="1"/>
  <c r="V204" i="17"/>
  <c r="U204" i="17"/>
  <c r="Q204" i="17"/>
  <c r="Y203" i="17" a="1"/>
  <c r="Y203" i="17" s="1"/>
  <c r="V203" i="17"/>
  <c r="U203" i="17"/>
  <c r="Q203" i="17"/>
  <c r="V202" i="17"/>
  <c r="U202" i="17"/>
  <c r="Q202" i="17"/>
  <c r="Y201" i="17" a="1"/>
  <c r="Y201" i="17" s="1"/>
  <c r="V201" i="17"/>
  <c r="U201" i="17"/>
  <c r="Q201" i="17"/>
  <c r="V200" i="17"/>
  <c r="U200" i="17"/>
  <c r="Q200" i="17"/>
  <c r="Y199" i="17" a="1"/>
  <c r="Y199" i="17" s="1"/>
  <c r="V199" i="17"/>
  <c r="U199" i="17"/>
  <c r="Q199" i="17"/>
  <c r="Y198" i="17" a="1"/>
  <c r="Y198" i="17" s="1"/>
  <c r="V198" i="17"/>
  <c r="U198" i="17"/>
  <c r="Q198" i="17"/>
  <c r="Y197" i="17" a="1"/>
  <c r="Y197" i="17" s="1"/>
  <c r="V197" i="17"/>
  <c r="U197" i="17"/>
  <c r="Q197" i="17"/>
  <c r="Y196" i="17" a="1"/>
  <c r="Y196" i="17" s="1"/>
  <c r="V196" i="17"/>
  <c r="U196" i="17"/>
  <c r="Q196" i="17"/>
  <c r="Y195" i="17" a="1"/>
  <c r="Y195" i="17" s="1"/>
  <c r="V195" i="17"/>
  <c r="U195" i="17"/>
  <c r="Q195" i="17"/>
  <c r="V194" i="17"/>
  <c r="U194" i="17"/>
  <c r="Q194" i="17"/>
  <c r="Y193" i="17" a="1"/>
  <c r="Y193" i="17" s="1"/>
  <c r="V193" i="17"/>
  <c r="U193" i="17"/>
  <c r="Q193" i="17"/>
  <c r="Y192" i="17" a="1"/>
  <c r="Y192" i="17" s="1"/>
  <c r="V192" i="17"/>
  <c r="U192" i="17"/>
  <c r="Q192" i="17"/>
  <c r="Y191" i="17" a="1"/>
  <c r="Y191" i="17" s="1"/>
  <c r="V191" i="17"/>
  <c r="U191" i="17"/>
  <c r="Q191" i="17"/>
  <c r="Y190" i="17" a="1"/>
  <c r="Y190" i="17" s="1"/>
  <c r="V190" i="17"/>
  <c r="U190" i="17"/>
  <c r="Q190" i="17"/>
  <c r="Y189" i="17" a="1"/>
  <c r="Y189" i="17" s="1"/>
  <c r="V189" i="17"/>
  <c r="U189" i="17"/>
  <c r="Q189" i="17"/>
  <c r="Y188" i="17" a="1"/>
  <c r="Y188" i="17" s="1"/>
  <c r="V188" i="17"/>
  <c r="U188" i="17"/>
  <c r="Q188" i="17"/>
  <c r="Y187" i="17" a="1"/>
  <c r="Y187" i="17" s="1"/>
  <c r="V187" i="17"/>
  <c r="U187" i="17"/>
  <c r="Q187" i="17"/>
  <c r="Y186" i="17" a="1"/>
  <c r="Y186" i="17" s="1"/>
  <c r="V186" i="17"/>
  <c r="U186" i="17"/>
  <c r="Q186" i="17"/>
  <c r="Y185" i="17" a="1"/>
  <c r="Y185" i="17" s="1"/>
  <c r="V185" i="17"/>
  <c r="U185" i="17"/>
  <c r="Q185" i="17"/>
  <c r="Y184" i="17" a="1"/>
  <c r="Y184" i="17" s="1"/>
  <c r="V184" i="17"/>
  <c r="U184" i="17"/>
  <c r="Q184" i="17"/>
  <c r="V183" i="17"/>
  <c r="U183" i="17"/>
  <c r="Q183" i="17"/>
  <c r="Y182" i="17" a="1"/>
  <c r="Y182" i="17" s="1"/>
  <c r="V182" i="17"/>
  <c r="U182" i="17"/>
  <c r="Q182" i="17"/>
  <c r="Y181" i="17" a="1"/>
  <c r="Y181" i="17" s="1"/>
  <c r="V181" i="17"/>
  <c r="U181" i="17"/>
  <c r="Q181" i="17"/>
  <c r="Y180" i="17" a="1"/>
  <c r="Y180" i="17" s="1"/>
  <c r="V180" i="17"/>
  <c r="U180" i="17"/>
  <c r="Q180" i="17"/>
  <c r="V179" i="17"/>
  <c r="U179" i="17"/>
  <c r="Q179" i="17"/>
  <c r="Y178" i="17" a="1"/>
  <c r="Y178" i="17" s="1"/>
  <c r="V178" i="17"/>
  <c r="U178" i="17"/>
  <c r="Q178" i="17"/>
  <c r="Y177" i="17" a="1"/>
  <c r="Y177" i="17" s="1"/>
  <c r="V177" i="17"/>
  <c r="U177" i="17"/>
  <c r="Q177" i="17"/>
  <c r="Y176" i="17" a="1"/>
  <c r="Y176" i="17" s="1"/>
  <c r="V176" i="17"/>
  <c r="U176" i="17"/>
  <c r="Q176" i="17"/>
  <c r="V175" i="17"/>
  <c r="U175" i="17"/>
  <c r="Q175" i="17"/>
  <c r="Y174" i="17" a="1"/>
  <c r="Y174" i="17" s="1"/>
  <c r="V174" i="17"/>
  <c r="U174" i="17"/>
  <c r="Q174" i="17"/>
  <c r="Y173" i="17" a="1"/>
  <c r="Y173" i="17" s="1"/>
  <c r="V173" i="17"/>
  <c r="U173" i="17"/>
  <c r="Q173" i="17"/>
  <c r="Y172" i="17" a="1"/>
  <c r="Y172" i="17" s="1"/>
  <c r="V172" i="17"/>
  <c r="U172" i="17"/>
  <c r="Q172" i="17"/>
  <c r="Y171" i="17" a="1"/>
  <c r="Y171" i="17" s="1"/>
  <c r="V171" i="17"/>
  <c r="U171" i="17"/>
  <c r="Q171" i="17"/>
  <c r="Y170" i="17" a="1"/>
  <c r="Y170" i="17" s="1"/>
  <c r="V170" i="17"/>
  <c r="U170" i="17"/>
  <c r="Q170" i="17"/>
  <c r="Y169" i="17" a="1"/>
  <c r="Y169" i="17" s="1"/>
  <c r="V169" i="17"/>
  <c r="U169" i="17"/>
  <c r="Q169" i="17"/>
  <c r="Y168" i="17" a="1"/>
  <c r="Y168" i="17" s="1"/>
  <c r="V168" i="17"/>
  <c r="U168" i="17"/>
  <c r="Q168" i="17"/>
  <c r="Y167" i="17" a="1"/>
  <c r="Y167" i="17" s="1"/>
  <c r="V167" i="17"/>
  <c r="U167" i="17"/>
  <c r="Q167" i="17"/>
  <c r="Y166" i="17" a="1"/>
  <c r="Y166" i="17" s="1"/>
  <c r="V166" i="17"/>
  <c r="U166" i="17"/>
  <c r="Q166" i="17"/>
  <c r="Y165" i="17" a="1"/>
  <c r="Y165" i="17" s="1"/>
  <c r="V165" i="17"/>
  <c r="U165" i="17"/>
  <c r="Q165" i="17"/>
  <c r="Y164" i="17" a="1"/>
  <c r="Y164" i="17" s="1"/>
  <c r="V164" i="17"/>
  <c r="U164" i="17"/>
  <c r="Q164" i="17"/>
  <c r="Y163" i="17" a="1"/>
  <c r="Y163" i="17" s="1"/>
  <c r="V163" i="17"/>
  <c r="U163" i="17"/>
  <c r="Q163" i="17"/>
  <c r="Y162" i="17" a="1"/>
  <c r="Y162" i="17" s="1"/>
  <c r="V162" i="17"/>
  <c r="U162" i="17"/>
  <c r="Q162" i="17"/>
  <c r="Y161" i="17" a="1"/>
  <c r="Y161" i="17" s="1"/>
  <c r="V161" i="17"/>
  <c r="U161" i="17"/>
  <c r="Q161" i="17"/>
  <c r="Y160" i="17"/>
  <c r="Y160" i="17" a="1"/>
  <c r="V160" i="17"/>
  <c r="U160" i="17"/>
  <c r="Q160" i="17"/>
  <c r="Y159" i="17" a="1"/>
  <c r="Y159" i="17" s="1"/>
  <c r="V159" i="17"/>
  <c r="U159" i="17"/>
  <c r="Q159" i="17"/>
  <c r="Y158" i="17" a="1"/>
  <c r="Y158" i="17" s="1"/>
  <c r="V158" i="17"/>
  <c r="U158" i="17"/>
  <c r="Q158" i="17"/>
  <c r="V157" i="17"/>
  <c r="U157" i="17"/>
  <c r="Q157" i="17"/>
  <c r="Y156" i="17" a="1"/>
  <c r="Y156" i="17" s="1"/>
  <c r="V156" i="17"/>
  <c r="U156" i="17"/>
  <c r="Q156" i="17"/>
  <c r="V155" i="17"/>
  <c r="U155" i="17"/>
  <c r="Q155" i="17"/>
  <c r="Y154" i="17" a="1"/>
  <c r="Y154" i="17" s="1"/>
  <c r="V154" i="17"/>
  <c r="U154" i="17"/>
  <c r="Q154" i="17"/>
  <c r="Y153" i="17" a="1"/>
  <c r="Y153" i="17" s="1"/>
  <c r="V153" i="17"/>
  <c r="U153" i="17"/>
  <c r="Q153" i="17"/>
  <c r="Y152" i="17" a="1"/>
  <c r="Y152" i="17" s="1"/>
  <c r="V152" i="17"/>
  <c r="U152" i="17"/>
  <c r="Q152" i="17"/>
  <c r="V151" i="17"/>
  <c r="U151" i="17"/>
  <c r="Q151" i="17"/>
  <c r="Y150" i="17" a="1"/>
  <c r="Y150" i="17" s="1"/>
  <c r="V150" i="17"/>
  <c r="U150" i="17"/>
  <c r="Q150" i="17"/>
  <c r="V149" i="17"/>
  <c r="U149" i="17"/>
  <c r="Q149" i="17"/>
  <c r="V148" i="17"/>
  <c r="U148" i="17"/>
  <c r="Q148" i="17"/>
  <c r="V147" i="17"/>
  <c r="U147" i="17"/>
  <c r="Q147" i="17"/>
  <c r="Y146" i="17" a="1"/>
  <c r="Y146" i="17" s="1"/>
  <c r="V146" i="17"/>
  <c r="U146" i="17"/>
  <c r="Q146" i="17"/>
  <c r="Y145" i="17" a="1"/>
  <c r="Y145" i="17" s="1"/>
  <c r="V145" i="17"/>
  <c r="U145" i="17"/>
  <c r="Q145" i="17"/>
  <c r="V144" i="17"/>
  <c r="U144" i="17"/>
  <c r="Q144" i="17"/>
  <c r="V143" i="17"/>
  <c r="U143" i="17"/>
  <c r="Q143" i="17"/>
  <c r="V142" i="17"/>
  <c r="U142" i="17"/>
  <c r="Q142" i="17"/>
  <c r="Y141" i="17" a="1"/>
  <c r="Y141" i="17" s="1"/>
  <c r="V141" i="17"/>
  <c r="U141" i="17"/>
  <c r="Q141" i="17"/>
  <c r="Y140" i="17" a="1"/>
  <c r="Y140" i="17" s="1"/>
  <c r="V140" i="17"/>
  <c r="U140" i="17"/>
  <c r="Q140" i="17"/>
  <c r="Y139" i="17" a="1"/>
  <c r="Y139" i="17" s="1"/>
  <c r="V139" i="17"/>
  <c r="U139" i="17"/>
  <c r="Q139" i="17"/>
  <c r="V138" i="17"/>
  <c r="U138" i="17"/>
  <c r="Q138" i="17"/>
  <c r="Y137" i="17" a="1"/>
  <c r="Y137" i="17" s="1"/>
  <c r="V137" i="17"/>
  <c r="U137" i="17"/>
  <c r="Q137" i="17"/>
  <c r="V136" i="17"/>
  <c r="U136" i="17"/>
  <c r="Q136" i="17"/>
  <c r="V135" i="17"/>
  <c r="U135" i="17"/>
  <c r="Q135" i="17"/>
  <c r="Y134" i="17" a="1"/>
  <c r="Y134" i="17" s="1"/>
  <c r="V134" i="17"/>
  <c r="U134" i="17"/>
  <c r="Q134" i="17"/>
  <c r="Y133" i="17" a="1"/>
  <c r="Y133" i="17" s="1"/>
  <c r="V133" i="17"/>
  <c r="U133" i="17"/>
  <c r="Q133" i="17"/>
  <c r="Y132" i="17" a="1"/>
  <c r="Y132" i="17" s="1"/>
  <c r="V132" i="17"/>
  <c r="U132" i="17"/>
  <c r="Q132" i="17"/>
  <c r="V131" i="17"/>
  <c r="U131" i="17"/>
  <c r="Q131" i="17"/>
  <c r="Y130" i="17" a="1"/>
  <c r="Y130" i="17" s="1"/>
  <c r="V130" i="17"/>
  <c r="U130" i="17"/>
  <c r="Q130" i="17"/>
  <c r="V129" i="17"/>
  <c r="U129" i="17"/>
  <c r="Q129" i="17"/>
  <c r="Y128" i="17" a="1"/>
  <c r="Y128" i="17" s="1"/>
  <c r="V128" i="17"/>
  <c r="U128" i="17"/>
  <c r="Q128" i="17"/>
  <c r="Y127" i="17" a="1"/>
  <c r="Y127" i="17" s="1"/>
  <c r="V127" i="17"/>
  <c r="U127" i="17"/>
  <c r="Q127" i="17"/>
  <c r="Y126" i="17" a="1"/>
  <c r="Y126" i="17" s="1"/>
  <c r="V126" i="17"/>
  <c r="U126" i="17"/>
  <c r="Q126" i="17"/>
  <c r="Y125" i="17" a="1"/>
  <c r="Y125" i="17" s="1"/>
  <c r="V125" i="17"/>
  <c r="U125" i="17"/>
  <c r="Q125" i="17"/>
  <c r="Y124" i="17" a="1"/>
  <c r="Y124" i="17" s="1"/>
  <c r="V124" i="17"/>
  <c r="U124" i="17"/>
  <c r="Q124" i="17"/>
  <c r="V123" i="17"/>
  <c r="U123" i="17"/>
  <c r="Q123" i="17"/>
  <c r="Y122" i="17" a="1"/>
  <c r="Y122" i="17" s="1"/>
  <c r="V122" i="17"/>
  <c r="U122" i="17"/>
  <c r="Q122" i="17"/>
  <c r="Y121" i="17" a="1"/>
  <c r="Y121" i="17" s="1"/>
  <c r="V121" i="17"/>
  <c r="U121" i="17"/>
  <c r="Q121" i="17"/>
  <c r="Y120" i="17" a="1"/>
  <c r="Y120" i="17" s="1"/>
  <c r="V120" i="17"/>
  <c r="U120" i="17"/>
  <c r="Q120" i="17"/>
  <c r="V119" i="17"/>
  <c r="U119" i="17"/>
  <c r="Q119" i="17"/>
  <c r="Y118" i="17" a="1"/>
  <c r="Y118" i="17" s="1"/>
  <c r="V118" i="17"/>
  <c r="U118" i="17"/>
  <c r="Q118" i="17"/>
  <c r="Y117" i="17" a="1"/>
  <c r="Y117" i="17" s="1"/>
  <c r="V117" i="17"/>
  <c r="U117" i="17"/>
  <c r="Q117" i="17"/>
  <c r="Y116" i="17" a="1"/>
  <c r="Y116" i="17" s="1"/>
  <c r="V116" i="17"/>
  <c r="U116" i="17"/>
  <c r="Q116" i="17"/>
  <c r="V115" i="17"/>
  <c r="U115" i="17"/>
  <c r="Q115" i="17"/>
  <c r="Y114" i="17" a="1"/>
  <c r="Y114" i="17" s="1"/>
  <c r="V114" i="17"/>
  <c r="U114" i="17"/>
  <c r="Q114" i="17"/>
  <c r="Y113" i="17" a="1"/>
  <c r="Y113" i="17" s="1"/>
  <c r="V113" i="17"/>
  <c r="U113" i="17"/>
  <c r="Q113" i="17"/>
  <c r="Y112" i="17" a="1"/>
  <c r="Y112" i="17" s="1"/>
  <c r="V112" i="17"/>
  <c r="U112" i="17"/>
  <c r="Q112" i="17"/>
  <c r="V111" i="17"/>
  <c r="U111" i="17"/>
  <c r="Q111" i="17"/>
  <c r="Y110" i="17" a="1"/>
  <c r="Y110" i="17" s="1"/>
  <c r="V110" i="17"/>
  <c r="U110" i="17"/>
  <c r="Q110" i="17"/>
  <c r="Y109" i="17" a="1"/>
  <c r="Y109" i="17" s="1"/>
  <c r="V109" i="17"/>
  <c r="U109" i="17"/>
  <c r="Q109" i="17"/>
  <c r="Y108" i="17" a="1"/>
  <c r="Y108" i="17" s="1"/>
  <c r="V108" i="17"/>
  <c r="U108" i="17"/>
  <c r="Q108" i="17"/>
  <c r="Y107" i="17" a="1"/>
  <c r="Y107" i="17" s="1"/>
  <c r="V107" i="17"/>
  <c r="U107" i="17"/>
  <c r="Q107" i="17"/>
  <c r="Y106" i="17" a="1"/>
  <c r="Y106" i="17" s="1"/>
  <c r="V106" i="17"/>
  <c r="U106" i="17"/>
  <c r="Q106" i="17"/>
  <c r="Y105" i="17" a="1"/>
  <c r="Y105" i="17" s="1"/>
  <c r="V105" i="17"/>
  <c r="U105" i="17"/>
  <c r="Q105" i="17"/>
  <c r="Y104" i="17" a="1"/>
  <c r="Y104" i="17" s="1"/>
  <c r="V104" i="17"/>
  <c r="U104" i="17"/>
  <c r="Q104" i="17"/>
  <c r="Y103" i="17" a="1"/>
  <c r="Y103" i="17" s="1"/>
  <c r="V103" i="17"/>
  <c r="U103" i="17"/>
  <c r="Q103" i="17"/>
  <c r="Y102" i="17" a="1"/>
  <c r="Y102" i="17" s="1"/>
  <c r="V102" i="17"/>
  <c r="U102" i="17"/>
  <c r="Q102" i="17"/>
  <c r="Y101" i="17" a="1"/>
  <c r="Y101" i="17" s="1"/>
  <c r="V101" i="17"/>
  <c r="U101" i="17"/>
  <c r="Q101" i="17"/>
  <c r="Y100" i="17" a="1"/>
  <c r="Y100" i="17" s="1"/>
  <c r="V100" i="17"/>
  <c r="U100" i="17"/>
  <c r="Q100" i="17"/>
  <c r="Y99" i="17" a="1"/>
  <c r="Y99" i="17" s="1"/>
  <c r="V99" i="17"/>
  <c r="U99" i="17"/>
  <c r="Q99" i="17"/>
  <c r="Y98" i="17" a="1"/>
  <c r="Y98" i="17" s="1"/>
  <c r="V98" i="17"/>
  <c r="U98" i="17"/>
  <c r="Q98" i="17"/>
  <c r="Y97" i="17" a="1"/>
  <c r="Y97" i="17" s="1"/>
  <c r="V97" i="17"/>
  <c r="U97" i="17"/>
  <c r="Q97" i="17"/>
  <c r="Y96" i="17" a="1"/>
  <c r="Y96" i="17" s="1"/>
  <c r="V96" i="17"/>
  <c r="U96" i="17"/>
  <c r="Q96" i="17"/>
  <c r="Y95" i="17" a="1"/>
  <c r="Y95" i="17" s="1"/>
  <c r="V95" i="17"/>
  <c r="U95" i="17"/>
  <c r="Q95" i="17"/>
  <c r="Y94" i="17" a="1"/>
  <c r="Y94" i="17" s="1"/>
  <c r="V94" i="17"/>
  <c r="U94" i="17"/>
  <c r="Q94" i="17"/>
  <c r="Y93" i="17" a="1"/>
  <c r="Y93" i="17" s="1"/>
  <c r="V93" i="17"/>
  <c r="U93" i="17"/>
  <c r="Q93" i="17"/>
  <c r="Y92" i="17" a="1"/>
  <c r="Y92" i="17" s="1"/>
  <c r="V92" i="17"/>
  <c r="U92" i="17"/>
  <c r="Q92" i="17"/>
  <c r="V91" i="17"/>
  <c r="U91" i="17"/>
  <c r="Q91" i="17"/>
  <c r="Y90" i="17" a="1"/>
  <c r="Y90" i="17" s="1"/>
  <c r="V90" i="17"/>
  <c r="U90" i="17"/>
  <c r="Q90" i="17"/>
  <c r="Y89" i="17" a="1"/>
  <c r="Y89" i="17" s="1"/>
  <c r="V89" i="17"/>
  <c r="U89" i="17"/>
  <c r="Q89" i="17"/>
  <c r="Y88" i="17" a="1"/>
  <c r="Y88" i="17" s="1"/>
  <c r="V88" i="17"/>
  <c r="U88" i="17"/>
  <c r="Q88" i="17"/>
  <c r="V87" i="17"/>
  <c r="U87" i="17"/>
  <c r="Q87" i="17"/>
  <c r="Y86" i="17" a="1"/>
  <c r="Y86" i="17" s="1"/>
  <c r="V86" i="17"/>
  <c r="U86" i="17"/>
  <c r="Q86" i="17"/>
  <c r="Y85" i="17" a="1"/>
  <c r="Y85" i="17" s="1"/>
  <c r="V85" i="17"/>
  <c r="U85" i="17"/>
  <c r="Q85" i="17"/>
  <c r="Y84" i="17" a="1"/>
  <c r="Y84" i="17" s="1"/>
  <c r="V84" i="17"/>
  <c r="U84" i="17"/>
  <c r="Q84" i="17"/>
  <c r="V83" i="17"/>
  <c r="U83" i="17"/>
  <c r="Q83" i="17"/>
  <c r="Y82" i="17" a="1"/>
  <c r="Y82" i="17" s="1"/>
  <c r="V82" i="17"/>
  <c r="U82" i="17"/>
  <c r="Q82" i="17"/>
  <c r="Y81" i="17" a="1"/>
  <c r="Y81" i="17" s="1"/>
  <c r="V81" i="17"/>
  <c r="U81" i="17"/>
  <c r="Q81" i="17"/>
  <c r="Y80" i="17" a="1"/>
  <c r="Y80" i="17" s="1"/>
  <c r="V80" i="17"/>
  <c r="U80" i="17"/>
  <c r="Q80" i="17"/>
  <c r="V79" i="17"/>
  <c r="U79" i="17"/>
  <c r="Q79" i="17"/>
  <c r="Y78" i="17" a="1"/>
  <c r="Y78" i="17" s="1"/>
  <c r="V78" i="17"/>
  <c r="U78" i="17"/>
  <c r="Q78" i="17"/>
  <c r="Y77" i="17" a="1"/>
  <c r="Y77" i="17" s="1"/>
  <c r="V77" i="17"/>
  <c r="U77" i="17"/>
  <c r="Q77" i="17"/>
  <c r="Y76" i="17" a="1"/>
  <c r="Y76" i="17" s="1"/>
  <c r="V76" i="17"/>
  <c r="U76" i="17"/>
  <c r="Q76" i="17"/>
  <c r="Y75" i="17" a="1"/>
  <c r="Y75" i="17" s="1"/>
  <c r="V75" i="17"/>
  <c r="U75" i="17"/>
  <c r="Q75" i="17"/>
  <c r="Y74" i="17" a="1"/>
  <c r="Y74" i="17" s="1"/>
  <c r="V74" i="17"/>
  <c r="U74" i="17"/>
  <c r="Q74" i="17"/>
  <c r="Y73" i="17" a="1"/>
  <c r="Y73" i="17" s="1"/>
  <c r="V73" i="17"/>
  <c r="U73" i="17"/>
  <c r="Q73" i="17"/>
  <c r="Y72" i="17" a="1"/>
  <c r="Y72" i="17" s="1"/>
  <c r="V72" i="17"/>
  <c r="U72" i="17"/>
  <c r="Q72" i="17"/>
  <c r="Y71" i="17" a="1"/>
  <c r="Y71" i="17" s="1"/>
  <c r="V71" i="17"/>
  <c r="U71" i="17"/>
  <c r="Q71" i="17"/>
  <c r="Y70" i="17" a="1"/>
  <c r="Y70" i="17" s="1"/>
  <c r="V70" i="17"/>
  <c r="U70" i="17"/>
  <c r="Q70" i="17"/>
  <c r="Y69" i="17" a="1"/>
  <c r="Y69" i="17" s="1"/>
  <c r="V69" i="17"/>
  <c r="U69" i="17"/>
  <c r="Q69" i="17"/>
  <c r="Y68" i="17" a="1"/>
  <c r="Y68" i="17" s="1"/>
  <c r="V68" i="17"/>
  <c r="U68" i="17"/>
  <c r="Q68" i="17"/>
  <c r="Y67" i="17" a="1"/>
  <c r="Y67" i="17" s="1"/>
  <c r="V67" i="17"/>
  <c r="U67" i="17"/>
  <c r="Q67" i="17"/>
  <c r="Y66" i="17" a="1"/>
  <c r="Y66" i="17" s="1"/>
  <c r="V66" i="17"/>
  <c r="U66" i="17"/>
  <c r="Q66" i="17"/>
  <c r="Y65" i="17" a="1"/>
  <c r="Y65" i="17" s="1"/>
  <c r="V65" i="17"/>
  <c r="U65" i="17"/>
  <c r="Q65" i="17"/>
  <c r="Y64" i="17" a="1"/>
  <c r="Y64" i="17" s="1"/>
  <c r="V64" i="17"/>
  <c r="U64" i="17"/>
  <c r="Q64" i="17"/>
  <c r="Y63" i="17" a="1"/>
  <c r="Y63" i="17" s="1"/>
  <c r="V63" i="17"/>
  <c r="U63" i="17"/>
  <c r="Q63" i="17"/>
  <c r="Y62" i="17" a="1"/>
  <c r="Y62" i="17" s="1"/>
  <c r="V62" i="17"/>
  <c r="U62" i="17"/>
  <c r="Q62" i="17"/>
  <c r="Y61" i="17" a="1"/>
  <c r="Y61" i="17" s="1"/>
  <c r="V61" i="17"/>
  <c r="U61" i="17"/>
  <c r="Q61" i="17"/>
  <c r="Y60" i="17" a="1"/>
  <c r="Y60" i="17" s="1"/>
  <c r="V60" i="17"/>
  <c r="U60" i="17"/>
  <c r="Q60" i="17"/>
  <c r="V59" i="17"/>
  <c r="U59" i="17"/>
  <c r="Q59" i="17"/>
  <c r="Y58" i="17" a="1"/>
  <c r="Y58" i="17" s="1"/>
  <c r="V58" i="17"/>
  <c r="U58" i="17"/>
  <c r="Q58" i="17"/>
  <c r="Y57" i="17" a="1"/>
  <c r="Y57" i="17" s="1"/>
  <c r="V57" i="17"/>
  <c r="U57" i="17"/>
  <c r="Q57" i="17"/>
  <c r="Y56" i="17" a="1"/>
  <c r="Y56" i="17" s="1"/>
  <c r="V56" i="17"/>
  <c r="U56" i="17"/>
  <c r="Q56" i="17"/>
  <c r="V55" i="17"/>
  <c r="U55" i="17"/>
  <c r="Q55" i="17"/>
  <c r="Y54" i="17" a="1"/>
  <c r="Y54" i="17" s="1"/>
  <c r="V54" i="17"/>
  <c r="U54" i="17"/>
  <c r="Q54" i="17"/>
  <c r="Y53" i="17" a="1"/>
  <c r="Y53" i="17" s="1"/>
  <c r="V53" i="17"/>
  <c r="U53" i="17"/>
  <c r="Q53" i="17"/>
  <c r="Y52" i="17" a="1"/>
  <c r="Y52" i="17" s="1"/>
  <c r="V52" i="17"/>
  <c r="U52" i="17"/>
  <c r="Q52" i="17"/>
  <c r="V51" i="17"/>
  <c r="U51" i="17"/>
  <c r="Q51" i="17"/>
  <c r="Y50" i="17" a="1"/>
  <c r="Y50" i="17" s="1"/>
  <c r="V50" i="17"/>
  <c r="U50" i="17"/>
  <c r="Q50" i="17"/>
  <c r="Y49" i="17" a="1"/>
  <c r="Y49" i="17" s="1"/>
  <c r="V49" i="17"/>
  <c r="U49" i="17"/>
  <c r="Q49" i="17"/>
  <c r="Y48" i="17" a="1"/>
  <c r="Y48" i="17" s="1"/>
  <c r="V48" i="17"/>
  <c r="U48" i="17"/>
  <c r="Q48" i="17"/>
  <c r="V47" i="17"/>
  <c r="U47" i="17"/>
  <c r="Q47" i="17"/>
  <c r="Y46" i="17" a="1"/>
  <c r="Y46" i="17" s="1"/>
  <c r="V46" i="17"/>
  <c r="U46" i="17"/>
  <c r="Q46" i="17"/>
  <c r="Y45" i="17" a="1"/>
  <c r="Y45" i="17" s="1"/>
  <c r="V45" i="17"/>
  <c r="U45" i="17"/>
  <c r="Q45" i="17"/>
  <c r="Y44" i="17" a="1"/>
  <c r="Y44" i="17" s="1"/>
  <c r="V44" i="17"/>
  <c r="U44" i="17"/>
  <c r="Q44" i="17"/>
  <c r="Y43" i="17" a="1"/>
  <c r="Y43" i="17" s="1"/>
  <c r="V43" i="17"/>
  <c r="U43" i="17"/>
  <c r="Q43" i="17"/>
  <c r="Y42" i="17" a="1"/>
  <c r="Y42" i="17" s="1"/>
  <c r="V42" i="17"/>
  <c r="U42" i="17"/>
  <c r="Q42" i="17"/>
  <c r="Y41" i="17" a="1"/>
  <c r="Y41" i="17" s="1"/>
  <c r="V41" i="17"/>
  <c r="U41" i="17"/>
  <c r="Q41" i="17"/>
  <c r="Y40" i="17" a="1"/>
  <c r="Y40" i="17" s="1"/>
  <c r="V40" i="17"/>
  <c r="U40" i="17"/>
  <c r="Q40" i="17"/>
  <c r="Y39" i="17" a="1"/>
  <c r="Y39" i="17" s="1"/>
  <c r="V39" i="17"/>
  <c r="U39" i="17"/>
  <c r="Q39" i="17"/>
  <c r="Y38" i="17" a="1"/>
  <c r="Y38" i="17" s="1"/>
  <c r="V38" i="17"/>
  <c r="U38" i="17"/>
  <c r="Q38" i="17"/>
  <c r="Y37" i="17" a="1"/>
  <c r="Y37" i="17" s="1"/>
  <c r="V37" i="17"/>
  <c r="U37" i="17"/>
  <c r="Q37" i="17"/>
  <c r="Y36" i="17" a="1"/>
  <c r="Y36" i="17" s="1"/>
  <c r="V36" i="17"/>
  <c r="U36" i="17"/>
  <c r="Q36" i="17"/>
  <c r="Y35" i="17" a="1"/>
  <c r="Y35" i="17" s="1"/>
  <c r="V35" i="17"/>
  <c r="U35" i="17"/>
  <c r="Q35" i="17"/>
  <c r="Y34" i="17" a="1"/>
  <c r="Y34" i="17" s="1"/>
  <c r="V34" i="17"/>
  <c r="U34" i="17"/>
  <c r="Q34" i="17"/>
  <c r="Y33" i="17" a="1"/>
  <c r="Y33" i="17" s="1"/>
  <c r="V33" i="17"/>
  <c r="U33" i="17"/>
  <c r="Q33" i="17"/>
  <c r="Y32" i="17" a="1"/>
  <c r="Y32" i="17" s="1"/>
  <c r="V32" i="17"/>
  <c r="U32" i="17"/>
  <c r="Q32" i="17"/>
  <c r="V31" i="17"/>
  <c r="U31" i="17"/>
  <c r="Q31" i="17"/>
  <c r="Y30" i="17" a="1"/>
  <c r="Y30" i="17" s="1"/>
  <c r="V30" i="17"/>
  <c r="U30" i="17"/>
  <c r="Q30" i="17"/>
  <c r="Y29" i="17" a="1"/>
  <c r="Y29" i="17" s="1"/>
  <c r="V29" i="17"/>
  <c r="U29" i="17"/>
  <c r="Q29" i="17"/>
  <c r="Y28" i="17" a="1"/>
  <c r="Y28" i="17" s="1"/>
  <c r="V28" i="17"/>
  <c r="U28" i="17"/>
  <c r="Q28" i="17"/>
  <c r="V27" i="17"/>
  <c r="U27" i="17"/>
  <c r="Q27" i="17"/>
  <c r="Y26" i="17" a="1"/>
  <c r="Y26" i="17" s="1"/>
  <c r="V26" i="17"/>
  <c r="U26" i="17"/>
  <c r="Q26" i="17"/>
  <c r="Y25" i="17" a="1"/>
  <c r="Y25" i="17" s="1"/>
  <c r="V25" i="17"/>
  <c r="U25" i="17"/>
  <c r="Q25" i="17"/>
  <c r="V24" i="17"/>
  <c r="U24" i="17"/>
  <c r="Q24" i="17"/>
  <c r="I24" i="17"/>
  <c r="L24" i="17" s="1"/>
  <c r="V23" i="17"/>
  <c r="U23" i="17"/>
  <c r="Q23" i="17"/>
  <c r="I23" i="17"/>
  <c r="L23" i="17" s="1"/>
  <c r="V22" i="17"/>
  <c r="U22" i="17"/>
  <c r="Q22" i="17"/>
  <c r="I22" i="17"/>
  <c r="V21" i="17"/>
  <c r="U21" i="17"/>
  <c r="Q21" i="17"/>
  <c r="I21" i="17"/>
  <c r="L21" i="17" s="1"/>
  <c r="V20" i="17"/>
  <c r="U20" i="17"/>
  <c r="Q20" i="17"/>
  <c r="I20" i="17"/>
  <c r="V19" i="17"/>
  <c r="U19" i="17"/>
  <c r="Q19" i="17"/>
  <c r="I19" i="17"/>
  <c r="V18" i="17"/>
  <c r="U18" i="17"/>
  <c r="Q18" i="17"/>
  <c r="I18" i="17"/>
  <c r="V17" i="17"/>
  <c r="U17" i="17"/>
  <c r="Q17" i="17"/>
  <c r="I17" i="17"/>
  <c r="L17" i="17" s="1"/>
  <c r="V16" i="17"/>
  <c r="U16" i="17"/>
  <c r="Q16" i="17"/>
  <c r="I16" i="17"/>
  <c r="L16" i="17" s="1"/>
  <c r="V15" i="17"/>
  <c r="U15" i="17"/>
  <c r="Q15" i="17"/>
  <c r="I15" i="17"/>
  <c r="L15" i="17" s="1"/>
  <c r="V14" i="17"/>
  <c r="U14" i="17"/>
  <c r="Q14" i="17"/>
  <c r="I14" i="17"/>
  <c r="L14" i="17" s="1"/>
  <c r="V13" i="17"/>
  <c r="U13" i="17"/>
  <c r="Q13" i="17"/>
  <c r="I13" i="17"/>
  <c r="L13" i="17" s="1"/>
  <c r="V12" i="17"/>
  <c r="U12" i="17"/>
  <c r="Q12" i="17"/>
  <c r="I12" i="17"/>
  <c r="L12" i="17" s="1"/>
  <c r="V11" i="17"/>
  <c r="U11" i="17"/>
  <c r="Q11" i="17"/>
  <c r="I11" i="17"/>
  <c r="V10" i="17"/>
  <c r="U10" i="17"/>
  <c r="Q10" i="17"/>
  <c r="I10" i="17"/>
  <c r="V9" i="17"/>
  <c r="U9" i="17"/>
  <c r="Q9" i="17"/>
  <c r="I9" i="17"/>
  <c r="V8" i="17"/>
  <c r="U8" i="17"/>
  <c r="Q8" i="17"/>
  <c r="I8" i="17"/>
  <c r="L8" i="17" s="1"/>
  <c r="V7" i="17"/>
  <c r="U7" i="17"/>
  <c r="Q7" i="17"/>
  <c r="I7" i="17"/>
  <c r="K9" i="13"/>
  <c r="K11" i="13"/>
  <c r="L11" i="13"/>
  <c r="M11" i="13"/>
  <c r="K15" i="13"/>
  <c r="L15" i="13"/>
  <c r="M15" i="13"/>
  <c r="K19" i="13"/>
  <c r="K24" i="13"/>
  <c r="K26" i="13"/>
  <c r="J11" i="13"/>
  <c r="J15" i="13"/>
  <c r="J19" i="13"/>
  <c r="J20" i="13"/>
  <c r="J22" i="13"/>
  <c r="J23" i="13"/>
  <c r="J24" i="13"/>
  <c r="J26" i="13"/>
  <c r="J28" i="13"/>
  <c r="J30" i="13"/>
  <c r="J31" i="13"/>
  <c r="J33" i="13"/>
  <c r="J35" i="13"/>
  <c r="J37" i="13"/>
  <c r="J39" i="13"/>
  <c r="J41" i="13"/>
  <c r="J43" i="13"/>
  <c r="J45" i="13"/>
  <c r="J9" i="13"/>
  <c r="U8" i="15"/>
  <c r="U9" i="15"/>
  <c r="U10" i="15"/>
  <c r="U11" i="15"/>
  <c r="U12" i="15"/>
  <c r="U13" i="15"/>
  <c r="U14" i="15"/>
  <c r="U15" i="15"/>
  <c r="U16" i="15"/>
  <c r="U17" i="15"/>
  <c r="U18" i="15"/>
  <c r="U19" i="15"/>
  <c r="U20" i="15"/>
  <c r="U21" i="15"/>
  <c r="U22" i="15"/>
  <c r="U23" i="15"/>
  <c r="U24" i="15"/>
  <c r="U25" i="15"/>
  <c r="U26" i="15"/>
  <c r="U7" i="15"/>
  <c r="V25" i="15"/>
  <c r="V26" i="15"/>
  <c r="V8" i="15"/>
  <c r="V9" i="15"/>
  <c r="V10" i="15"/>
  <c r="V11" i="15"/>
  <c r="V12" i="15"/>
  <c r="V13" i="15"/>
  <c r="V14" i="15"/>
  <c r="V15" i="15"/>
  <c r="V16" i="15"/>
  <c r="V17" i="15"/>
  <c r="V18" i="15"/>
  <c r="V19" i="15"/>
  <c r="V20" i="15"/>
  <c r="V21" i="15"/>
  <c r="V22" i="15"/>
  <c r="V23" i="15"/>
  <c r="V24" i="15"/>
  <c r="V7" i="15"/>
  <c r="Q25" i="15"/>
  <c r="Q26" i="15"/>
  <c r="Q8" i="15"/>
  <c r="Q9" i="15"/>
  <c r="Q10" i="15"/>
  <c r="Q11" i="15"/>
  <c r="Q12" i="15"/>
  <c r="Q13" i="15"/>
  <c r="Q14" i="15"/>
  <c r="Q15" i="15"/>
  <c r="Q16" i="15"/>
  <c r="Q17" i="15"/>
  <c r="Q18" i="15"/>
  <c r="Q19" i="15"/>
  <c r="Q20" i="15"/>
  <c r="Q21" i="15"/>
  <c r="Q22" i="15"/>
  <c r="Q23" i="15"/>
  <c r="Q24" i="15"/>
  <c r="Q7" i="15"/>
  <c r="AI25" i="15"/>
  <c r="AI26" i="15"/>
  <c r="K7" i="18" l="1"/>
  <c r="K9" i="18"/>
  <c r="X9" i="18" s="1" a="1"/>
  <c r="X9" i="18" s="1"/>
  <c r="K8" i="18"/>
  <c r="W8" i="18" s="1"/>
  <c r="K10" i="18"/>
  <c r="X10" i="18" s="1" a="1"/>
  <c r="X10" i="18" s="1"/>
  <c r="L18" i="17"/>
  <c r="L19" i="17"/>
  <c r="L7" i="17"/>
  <c r="L20" i="17"/>
  <c r="L11" i="17"/>
  <c r="L9" i="17"/>
  <c r="L22" i="17"/>
  <c r="L10" i="17"/>
  <c r="X8" i="18" l="1" a="1"/>
  <c r="X8" i="18" s="1"/>
  <c r="AB8" i="18" s="1"/>
  <c r="AC8" i="18" s="1"/>
  <c r="W7" i="18"/>
  <c r="X7" i="18" s="1" a="1"/>
  <c r="X7" i="18" s="1"/>
  <c r="Y9" i="18" a="1"/>
  <c r="Y9" i="18" s="1"/>
  <c r="Y10" i="18" a="1"/>
  <c r="Y10" i="18" s="1"/>
  <c r="Y7" i="18" l="1" a="1"/>
  <c r="Y7" i="18" s="1"/>
  <c r="AB7" i="18"/>
  <c r="AC7" i="18" s="1"/>
  <c r="AB10" i="18"/>
  <c r="AC10" i="18" s="1"/>
  <c r="AB9" i="18"/>
  <c r="AC9" i="18" s="1"/>
  <c r="W12" i="18"/>
  <c r="X12" i="18"/>
  <c r="Y8" i="18" a="1"/>
  <c r="Y8" i="18" s="1"/>
  <c r="Y12" i="18" l="1"/>
  <c r="A42" i="13"/>
  <c r="A43" i="13"/>
  <c r="A44" i="13"/>
  <c r="A45" i="13"/>
  <c r="A46" i="13"/>
  <c r="I7" i="15" l="1"/>
  <c r="AI7" i="15" s="1"/>
  <c r="I14" i="15"/>
  <c r="I22" i="15"/>
  <c r="I23" i="15"/>
  <c r="I24" i="15"/>
  <c r="L24" i="15" l="1"/>
  <c r="AI24" i="15"/>
  <c r="L23" i="15"/>
  <c r="AI23" i="15"/>
  <c r="L22" i="15"/>
  <c r="AI22" i="15"/>
  <c r="L14" i="15"/>
  <c r="AI14" i="15"/>
  <c r="I18" i="15"/>
  <c r="L18" i="15" l="1"/>
  <c r="AI18" i="15"/>
  <c r="I12" i="15"/>
  <c r="I10" i="15"/>
  <c r="L10" i="15" l="1"/>
  <c r="AI10" i="15"/>
  <c r="L12" i="15"/>
  <c r="AI12" i="15"/>
  <c r="I21" i="15"/>
  <c r="I15" i="15"/>
  <c r="I16" i="15"/>
  <c r="I17" i="15"/>
  <c r="I19" i="15"/>
  <c r="I20" i="15"/>
  <c r="I13" i="15"/>
  <c r="I11" i="15"/>
  <c r="I9" i="15"/>
  <c r="I8" i="15"/>
  <c r="L7" i="15"/>
  <c r="L9" i="15" l="1"/>
  <c r="AI9" i="15"/>
  <c r="L17" i="15"/>
  <c r="AI17" i="15"/>
  <c r="L8" i="15"/>
  <c r="AI8" i="15"/>
  <c r="L15" i="15"/>
  <c r="AI15" i="15"/>
  <c r="L11" i="15"/>
  <c r="AI11" i="15"/>
  <c r="L20" i="15"/>
  <c r="AI20" i="15"/>
  <c r="L16" i="15"/>
  <c r="AI16" i="15"/>
  <c r="L21" i="15"/>
  <c r="AI21" i="15"/>
  <c r="L13" i="15"/>
  <c r="AI13" i="15"/>
  <c r="L19" i="15"/>
  <c r="AI19" i="15"/>
  <c r="A39" i="13"/>
  <c r="A40" i="13"/>
  <c r="A41" i="13" l="1"/>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K16" i="17" l="1"/>
  <c r="K22" i="17"/>
  <c r="K8" i="17"/>
  <c r="K13" i="17"/>
  <c r="K24" i="17"/>
  <c r="K10" i="17"/>
  <c r="K17" i="17"/>
  <c r="K20" i="17"/>
  <c r="K14" i="17"/>
  <c r="K23" i="17"/>
  <c r="K7" i="17"/>
  <c r="K18" i="17"/>
  <c r="K11" i="17"/>
  <c r="K19" i="17"/>
  <c r="K12" i="17"/>
  <c r="K15" i="17"/>
  <c r="K21" i="17"/>
  <c r="K9" i="17"/>
  <c r="K7" i="15"/>
  <c r="K23" i="15"/>
  <c r="K18" i="15"/>
  <c r="K12" i="15"/>
  <c r="K9" i="15"/>
  <c r="K13" i="15"/>
  <c r="K10" i="15"/>
  <c r="K14" i="15"/>
  <c r="K24" i="15"/>
  <c r="K16" i="15"/>
  <c r="K22" i="15"/>
  <c r="K20" i="15"/>
  <c r="K19" i="15"/>
  <c r="K17" i="15"/>
  <c r="K21" i="15"/>
  <c r="K8" i="15"/>
  <c r="K15" i="15"/>
  <c r="K11" i="15"/>
  <c r="W23" i="17" l="1"/>
  <c r="X23" i="17" s="1" a="1"/>
  <c r="X23" i="17" s="1"/>
  <c r="Y23" i="17" s="1" a="1"/>
  <c r="Y23" i="17" s="1"/>
  <c r="W14" i="17"/>
  <c r="X14" i="17" s="1" a="1"/>
  <c r="X14" i="17" s="1"/>
  <c r="Y14" i="17" s="1" a="1"/>
  <c r="Y14" i="17" s="1"/>
  <c r="W20" i="17"/>
  <c r="X20" i="17" s="1" a="1"/>
  <c r="X20" i="17" s="1"/>
  <c r="Y20" i="17" s="1" a="1"/>
  <c r="Y20" i="17" s="1"/>
  <c r="W19" i="15"/>
  <c r="X19" i="15" s="1" a="1"/>
  <c r="X19" i="15" s="1"/>
  <c r="Y19" i="15" s="1" a="1"/>
  <c r="Y19" i="15" s="1"/>
  <c r="W9" i="15"/>
  <c r="X9" i="15" s="1" a="1"/>
  <c r="X9" i="15" s="1"/>
  <c r="Y9" i="15" s="1" a="1"/>
  <c r="Y9" i="15" s="1"/>
  <c r="W12" i="17"/>
  <c r="X12" i="17" s="1" a="1"/>
  <c r="X12" i="17" s="1"/>
  <c r="Y12" i="17" s="1" a="1"/>
  <c r="Y12" i="17" s="1"/>
  <c r="W17" i="17"/>
  <c r="X17" i="17" s="1" a="1"/>
  <c r="X17" i="17" s="1"/>
  <c r="Y17" i="17" s="1" a="1"/>
  <c r="Y17" i="17" s="1"/>
  <c r="W21" i="15"/>
  <c r="X21" i="15" s="1" a="1"/>
  <c r="X21" i="15" s="1"/>
  <c r="Y21" i="15" s="1" a="1"/>
  <c r="Y21" i="15" s="1"/>
  <c r="W13" i="15"/>
  <c r="X13" i="15" s="1" a="1"/>
  <c r="X13" i="15" s="1"/>
  <c r="Y13" i="15" s="1" a="1"/>
  <c r="Y13" i="15" s="1"/>
  <c r="W12" i="15"/>
  <c r="X12" i="15" s="1" a="1"/>
  <c r="X12" i="15" s="1"/>
  <c r="Y12" i="15" s="1" a="1"/>
  <c r="Y12" i="15" s="1"/>
  <c r="W19" i="17"/>
  <c r="X19" i="17" s="1" a="1"/>
  <c r="X19" i="17" s="1"/>
  <c r="Y19" i="17" s="1" a="1"/>
  <c r="Y19" i="17" s="1"/>
  <c r="W10" i="17"/>
  <c r="X10" i="17" s="1" a="1"/>
  <c r="X10" i="17" s="1"/>
  <c r="Y10" i="17" s="1" a="1"/>
  <c r="Y10" i="17" s="1"/>
  <c r="W8" i="15"/>
  <c r="X8" i="15" s="1" a="1"/>
  <c r="X8" i="15" s="1"/>
  <c r="Y8" i="15" s="1" a="1"/>
  <c r="Y8" i="15" s="1"/>
  <c r="W10" i="15"/>
  <c r="X10" i="15" s="1" a="1"/>
  <c r="X10" i="15" s="1"/>
  <c r="Y10" i="15" s="1" a="1"/>
  <c r="Y10" i="15" s="1"/>
  <c r="W17" i="15"/>
  <c r="X17" i="15" s="1" a="1"/>
  <c r="X17" i="15" s="1"/>
  <c r="Y17" i="15" s="1" a="1"/>
  <c r="Y17" i="15" s="1"/>
  <c r="W18" i="15"/>
  <c r="X18" i="15" s="1" a="1"/>
  <c r="X18" i="15" s="1"/>
  <c r="Y18" i="15" s="1" a="1"/>
  <c r="Y18" i="15" s="1"/>
  <c r="W11" i="17"/>
  <c r="X11" i="17" s="1" a="1"/>
  <c r="X11" i="17" s="1"/>
  <c r="Y11" i="17" s="1" a="1"/>
  <c r="Y11" i="17" s="1"/>
  <c r="W24" i="17"/>
  <c r="X24" i="17" s="1" a="1"/>
  <c r="X24" i="17" s="1"/>
  <c r="Y24" i="17" s="1" a="1"/>
  <c r="Y24" i="17" s="1"/>
  <c r="W9" i="17"/>
  <c r="X9" i="17" s="1" a="1"/>
  <c r="X9" i="17" s="1"/>
  <c r="Y9" i="17" s="1" a="1"/>
  <c r="Y9" i="17" s="1"/>
  <c r="W15" i="17"/>
  <c r="X15" i="17" s="1" a="1"/>
  <c r="X15" i="17" s="1"/>
  <c r="Y15" i="17" s="1" a="1"/>
  <c r="Y15" i="17" s="1"/>
  <c r="W22" i="15"/>
  <c r="X22" i="15" s="1" a="1"/>
  <c r="X22" i="15" s="1"/>
  <c r="Y22" i="15" s="1" a="1"/>
  <c r="Y22" i="15" s="1"/>
  <c r="W11" i="15"/>
  <c r="X11" i="15" s="1" a="1"/>
  <c r="X11" i="15" s="1"/>
  <c r="Y11" i="15" s="1" a="1"/>
  <c r="Y11" i="15" s="1"/>
  <c r="W16" i="15"/>
  <c r="X16" i="15" s="1" a="1"/>
  <c r="X16" i="15" s="1"/>
  <c r="Y16" i="15" s="1" a="1"/>
  <c r="Y16" i="15" s="1"/>
  <c r="W23" i="15"/>
  <c r="X23" i="15" s="1" a="1"/>
  <c r="X23" i="15" s="1"/>
  <c r="Y23" i="15" s="1" a="1"/>
  <c r="Y23" i="15" s="1"/>
  <c r="W18" i="17"/>
  <c r="X18" i="17" s="1" a="1"/>
  <c r="X18" i="17" s="1"/>
  <c r="Y18" i="17" s="1" a="1"/>
  <c r="Y18" i="17" s="1"/>
  <c r="W13" i="17"/>
  <c r="X13" i="17" s="1" a="1"/>
  <c r="X13" i="17" s="1"/>
  <c r="Y13" i="17" s="1" a="1"/>
  <c r="Y13" i="17" s="1"/>
  <c r="W14" i="15"/>
  <c r="X14" i="15" s="1" a="1"/>
  <c r="X14" i="15" s="1"/>
  <c r="Y14" i="15" s="1" a="1"/>
  <c r="Y14" i="15" s="1"/>
  <c r="W21" i="17"/>
  <c r="X21" i="17" s="1" a="1"/>
  <c r="X21" i="17" s="1"/>
  <c r="Y21" i="17" s="1" a="1"/>
  <c r="Y21" i="17" s="1"/>
  <c r="W20" i="15"/>
  <c r="X20" i="15" s="1" a="1"/>
  <c r="X20" i="15" s="1"/>
  <c r="Y20" i="15" s="1" a="1"/>
  <c r="Y20" i="15" s="1"/>
  <c r="W15" i="15"/>
  <c r="X15" i="15" s="1" a="1"/>
  <c r="X15" i="15" s="1"/>
  <c r="Y15" i="15" s="1" a="1"/>
  <c r="Y15" i="15" s="1"/>
  <c r="W24" i="15"/>
  <c r="X24" i="15" s="1" a="1"/>
  <c r="X24" i="15" s="1"/>
  <c r="Y24" i="15" s="1" a="1"/>
  <c r="Y24" i="15" s="1"/>
  <c r="W7" i="15"/>
  <c r="X7" i="15" s="1" a="1"/>
  <c r="X7" i="15" s="1"/>
  <c r="Y7" i="15" s="1" a="1"/>
  <c r="Y7" i="15" s="1"/>
  <c r="W7" i="17"/>
  <c r="W8" i="17"/>
  <c r="X8" i="17" s="1" a="1"/>
  <c r="X8" i="17" s="1"/>
  <c r="Y8" i="17" s="1" a="1"/>
  <c r="Y8" i="17" s="1"/>
  <c r="W22" i="17"/>
  <c r="X22" i="17" s="1" a="1"/>
  <c r="X22" i="17" s="1"/>
  <c r="Y22" i="17" s="1" a="1"/>
  <c r="Y22" i="17" s="1"/>
  <c r="W16" i="17"/>
  <c r="X16" i="17" s="1" a="1"/>
  <c r="X16" i="17" s="1"/>
  <c r="Y16" i="17" s="1" a="1"/>
  <c r="Y16" i="17" s="1"/>
  <c r="AB24" i="17"/>
  <c r="AC24" i="17" s="1"/>
  <c r="AB19" i="17"/>
  <c r="AC19" i="17" s="1"/>
  <c r="AB8" i="17"/>
  <c r="AC8" i="17" s="1"/>
  <c r="AB20" i="17"/>
  <c r="AC20" i="17" s="1"/>
  <c r="AB23" i="17"/>
  <c r="AC23" i="17" s="1"/>
  <c r="AB22" i="17"/>
  <c r="AC22" i="17" s="1"/>
  <c r="AB21" i="17"/>
  <c r="AC21" i="17" s="1"/>
  <c r="AB12" i="15"/>
  <c r="AC12" i="15" s="1"/>
  <c r="AB18" i="15"/>
  <c r="AC18" i="15" s="1"/>
  <c r="AB14" i="15"/>
  <c r="AC14" i="15" s="1"/>
  <c r="AB10" i="15"/>
  <c r="AC10" i="15" s="1"/>
  <c r="AB13" i="15"/>
  <c r="AC13" i="15" s="1"/>
  <c r="AB20" i="15"/>
  <c r="AC20" i="15" s="1"/>
  <c r="AB9" i="15"/>
  <c r="AC9" i="15" s="1"/>
  <c r="AB16" i="15"/>
  <c r="AC16" i="15" s="1"/>
  <c r="AB22" i="15"/>
  <c r="AC22" i="15" s="1"/>
  <c r="AB24" i="15"/>
  <c r="AC24" i="15" s="1"/>
  <c r="AB17" i="15"/>
  <c r="AC17" i="15" s="1"/>
  <c r="AB19" i="15"/>
  <c r="AC19" i="15" s="1"/>
  <c r="AB11" i="15"/>
  <c r="AC11" i="15" s="1"/>
  <c r="X7" i="17" a="1"/>
  <c r="X7" i="17" l="1"/>
  <c r="AB7" i="17" s="1"/>
  <c r="AC7" i="17" s="1"/>
  <c r="AB18" i="17"/>
  <c r="AC18" i="17" s="1"/>
  <c r="AB17" i="17"/>
  <c r="AC17" i="17" s="1"/>
  <c r="AB16" i="17"/>
  <c r="AC16" i="17" s="1"/>
  <c r="AB15" i="17"/>
  <c r="AC15" i="17" s="1"/>
  <c r="AB14" i="17"/>
  <c r="AC14" i="17" s="1"/>
  <c r="AB13" i="17"/>
  <c r="AC13" i="17" s="1"/>
  <c r="AB12" i="17"/>
  <c r="AC12" i="17" s="1"/>
  <c r="AB11" i="17"/>
  <c r="AC11" i="17" s="1"/>
  <c r="AB10" i="17"/>
  <c r="AC10" i="17" s="1"/>
  <c r="AB9" i="17"/>
  <c r="AC9" i="17" s="1"/>
  <c r="W28" i="15"/>
  <c r="W308" i="17"/>
  <c r="X308" i="17"/>
  <c r="X28" i="15"/>
  <c r="Y28" i="15"/>
  <c r="AB8" i="15"/>
  <c r="AC8" i="15" s="1"/>
  <c r="AB23" i="15"/>
  <c r="AC23" i="15" s="1"/>
  <c r="AB21" i="15"/>
  <c r="AC21" i="15" s="1"/>
  <c r="AB15" i="15"/>
  <c r="AC15" i="15" s="1"/>
  <c r="AB7" i="15"/>
  <c r="AC7" i="15" s="1"/>
  <c r="Y7" i="17" a="1"/>
  <c r="Y7" i="17" l="1"/>
  <c r="Y308" i="17" s="1"/>
</calcChain>
</file>

<file path=xl/comments1.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 ref="AG9"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4.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<sst xmlns="http://schemas.openxmlformats.org/spreadsheetml/2006/main" count="578" uniqueCount="220">
  <si>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</si>
  <si>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</si>
  <si>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</si>
  <si>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</si>
  <si>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</si>
  <si>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</si>
  <si>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</si>
  <si>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</si>
  <si>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</si>
  <si>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</si>
  <si>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</si>
  <si>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</si>
  <si>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</si>
  <si>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</si>
  <si>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</si>
  <si>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</si>
  <si>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</si>
  <si>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</si>
  <si>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</si>
  <si>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</si>
  <si>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</si>
  <si>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</si>
  <si>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</si>
  <si>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</si>
  <si>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</si>
  <si>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</si>
  <si>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</si>
  <si>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</si>
  <si>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</si>
  <si>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</si>
  <si>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</si>
  <si>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</si>
  <si>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</si>
  <si>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</si>
  <si>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</si>
  <si>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</si>
  <si>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</si>
  <si>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</si>
  <si>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</si>
  <si>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</si>
  <si>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</si>
  <si>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</si>
  <si>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</si>
  <si>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２種目</t>
  </si>
  <si>
    <t>５補助率</t>
  </si>
  <si>
    <t>医療機器整備費</t>
  </si>
  <si>
    <t>患者輸送艇</t>
  </si>
  <si>
    <t>患者輸送用雪上車</t>
  </si>
  <si>
    <t>医師往診用小型雪上車</t>
  </si>
  <si>
    <t>巡回診療車</t>
  </si>
  <si>
    <t>巡回診療船</t>
  </si>
  <si>
    <t>遠隔型離島用設備</t>
  </si>
  <si>
    <t>近接型離島用設備</t>
  </si>
  <si>
    <t>保健師用自動車</t>
  </si>
  <si>
    <t>歯科医療機器等整備費</t>
  </si>
  <si>
    <t>遠隔医療設備整備費</t>
  </si>
  <si>
    <t>情報通信機器</t>
  </si>
  <si>
    <t>初度設備費</t>
  </si>
  <si>
    <t>巡回診療用雪上車</t>
    <phoneticPr fontId="2"/>
  </si>
  <si>
    <t>歯科巡回診療車</t>
    <phoneticPr fontId="2"/>
  </si>
  <si>
    <t>患者輸送車</t>
    <phoneticPr fontId="2"/>
  </si>
  <si>
    <t>国庫補助基本額算出方法</t>
    <rPh sb="0" eb="2">
      <t>コッコ</t>
    </rPh>
    <rPh sb="2" eb="4">
      <t>ホジョ</t>
    </rPh>
    <rPh sb="4" eb="7">
      <t>キホンガク</t>
    </rPh>
    <rPh sb="7" eb="9">
      <t>サンシュツ</t>
    </rPh>
    <rPh sb="9" eb="11">
      <t>ホウホウ</t>
    </rPh>
    <phoneticPr fontId="2"/>
  </si>
  <si>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</si>
  <si>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</si>
  <si>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</si>
  <si>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</si>
  <si>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</si>
  <si>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</si>
  <si>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</si>
  <si>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</si>
  <si>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患者輸送車</t>
    <phoneticPr fontId="2"/>
  </si>
  <si>
    <t>１　区分</t>
    <phoneticPr fontId="2"/>
  </si>
  <si>
    <t>（１）_ア</t>
  </si>
  <si>
    <t>（１）_イ</t>
  </si>
  <si>
    <t>（２）_ア</t>
  </si>
  <si>
    <t>（２）_イ</t>
  </si>
  <si>
    <t>（２）_ウ</t>
  </si>
  <si>
    <t>（２）_エ</t>
  </si>
  <si>
    <t>（３）_ア</t>
  </si>
  <si>
    <t>（３）_イ</t>
  </si>
  <si>
    <t>（３）_ウ</t>
  </si>
  <si>
    <t>（３）_エ</t>
  </si>
  <si>
    <t>（４）</t>
  </si>
  <si>
    <t>（５）_イ</t>
  </si>
  <si>
    <t>（６）</t>
  </si>
  <si>
    <t>（７）</t>
  </si>
  <si>
    <t>（８）_ア</t>
  </si>
  <si>
    <t>（８）_イ</t>
  </si>
  <si>
    <t>（９）_ア</t>
  </si>
  <si>
    <t>（９）_イ</t>
  </si>
  <si>
    <t>（１０）_ア</t>
  </si>
  <si>
    <t>（１０）_イ</t>
  </si>
  <si>
    <t>（１１）</t>
  </si>
  <si>
    <t>（１２）_ア</t>
  </si>
  <si>
    <t>（１２）_イ</t>
  </si>
  <si>
    <t>（１３）_ア</t>
  </si>
  <si>
    <t>（１３）_イ</t>
  </si>
  <si>
    <t>（１４）_ア</t>
  </si>
  <si>
    <t>（１４）_イ</t>
  </si>
  <si>
    <t>（１５）_ア</t>
  </si>
  <si>
    <t>（１５）_イ</t>
  </si>
  <si>
    <t>（１６）_ア</t>
  </si>
  <si>
    <t>（１６）_イ</t>
  </si>
  <si>
    <t>（５）_ア</t>
  </si>
  <si>
    <t>へき地診療所</t>
  </si>
  <si>
    <t>離島歯科巡回診療設備</t>
  </si>
  <si>
    <t>臨床研修病院支援システム設備</t>
  </si>
  <si>
    <t>へき地・離島診療支援システム設備</t>
  </si>
  <si>
    <t>離島等患者宿泊施設設備</t>
  </si>
  <si>
    <t>産科医療機関設備</t>
  </si>
  <si>
    <t>過疎地域等特定診療所設備</t>
  </si>
  <si>
    <t>奄美群島医療施設設備</t>
  </si>
  <si>
    <t>へき地保健指導所設備</t>
  </si>
  <si>
    <t>へき地医療拠点病院設備</t>
  </si>
  <si>
    <t>遠隔医療設備</t>
  </si>
  <si>
    <t>分設娩備取扱施設</t>
  </si>
  <si>
    <t>交付の対象</t>
    <rPh sb="0" eb="2">
      <t>コウフ</t>
    </rPh>
    <rPh sb="3" eb="5">
      <t>タイショウ</t>
    </rPh>
    <phoneticPr fontId="2"/>
  </si>
  <si>
    <t>保健師用自動車</t>
    <phoneticPr fontId="2"/>
  </si>
  <si>
    <t>へき地保健指導所設備</t>
    <phoneticPr fontId="2"/>
  </si>
  <si>
    <t>保健師用自動車</t>
    <phoneticPr fontId="2"/>
  </si>
  <si>
    <t>（１７）_ア</t>
    <phoneticPr fontId="2"/>
  </si>
  <si>
    <t>（１７）_イ</t>
  </si>
  <si>
    <t>実践的手術手技向上研修実施機関設備</t>
  </si>
  <si>
    <t>（１８）_イ</t>
  </si>
  <si>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</si>
  <si>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</si>
  <si>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設備費</t>
    <rPh sb="0" eb="2">
      <t>セツビ</t>
    </rPh>
    <rPh sb="2" eb="3">
      <t>ヒ</t>
    </rPh>
    <phoneticPr fontId="2"/>
  </si>
  <si>
    <t>医療機器等整備費</t>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</si>
  <si>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</si>
  <si>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</si>
  <si>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</si>
  <si>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へき地患者輸送車_艇_</t>
  </si>
  <si>
    <t>へき地患者輸送車_艇_</t>
    <phoneticPr fontId="2"/>
  </si>
  <si>
    <t>へき地患者輸送車_艇_</t>
    <phoneticPr fontId="2"/>
  </si>
  <si>
    <t>へき地巡回診療車_船_</t>
  </si>
  <si>
    <t>へき地巡回診療車_船_</t>
    <phoneticPr fontId="2"/>
  </si>
  <si>
    <t>へき地巡回診療車_船_</t>
    <phoneticPr fontId="2"/>
  </si>
  <si>
    <t>ICTを活用した産科医師少数地域に対する妊産婦モニタリング支援設備整備事業</t>
  </si>
  <si>
    <t>情報通信機器</t>
    <rPh sb="0" eb="2">
      <t>ジョウホウ</t>
    </rPh>
    <rPh sb="2" eb="4">
      <t>ツウシン</t>
    </rPh>
    <rPh sb="4" eb="6">
      <t>キキ</t>
    </rPh>
    <phoneticPr fontId="2"/>
  </si>
  <si>
    <t>情報通信機器</t>
    <rPh sb="0" eb="4">
      <t>ジョウホウツウシン</t>
    </rPh>
    <rPh sb="4" eb="6">
      <t>キキ</t>
    </rPh>
    <phoneticPr fontId="2"/>
  </si>
  <si>
    <t>（１７）_イ</t>
    <phoneticPr fontId="2"/>
  </si>
  <si>
    <t>（１８）_ア</t>
    <phoneticPr fontId="2"/>
  </si>
  <si>
    <t>（１８）_イ</t>
    <phoneticPr fontId="2"/>
  </si>
  <si>
    <t>（１９）_ア</t>
    <phoneticPr fontId="2"/>
  </si>
  <si>
    <t>（１９）_イ</t>
    <phoneticPr fontId="2"/>
  </si>
  <si>
    <t>４（交付額の算定方法）（６）に掲げる事業：6</t>
    <phoneticPr fontId="2"/>
  </si>
  <si>
    <t>（１７）_ア</t>
    <phoneticPr fontId="2"/>
  </si>
  <si>
    <t>（１７）_イ</t>
    <phoneticPr fontId="2"/>
  </si>
  <si>
    <t>分娩設備取扱施設</t>
    <rPh sb="0" eb="2">
      <t>ブンベン</t>
    </rPh>
    <rPh sb="2" eb="4">
      <t>セツビ</t>
    </rPh>
    <rPh sb="4" eb="6">
      <t>トリアツカイ</t>
    </rPh>
    <rPh sb="6" eb="8">
      <t>シセツ</t>
    </rPh>
    <phoneticPr fontId="2"/>
  </si>
  <si>
    <t>在宅人工呼吸器使用者非常用電源整備事業</t>
    <rPh sb="0" eb="2">
      <t>ザイタク</t>
    </rPh>
    <rPh sb="2" eb="4">
      <t>ジンコウ</t>
    </rPh>
    <rPh sb="4" eb="7">
      <t>コキュウキ</t>
    </rPh>
    <rPh sb="7" eb="10">
      <t>シヨウシャ</t>
    </rPh>
    <rPh sb="10" eb="13">
      <t>ヒジョウヨウ</t>
    </rPh>
    <rPh sb="13" eb="15">
      <t>デンゲン</t>
    </rPh>
    <rPh sb="15" eb="17">
      <t>セイビ</t>
    </rPh>
    <rPh sb="17" eb="19">
      <t>ジギョウ</t>
    </rPh>
    <phoneticPr fontId="2"/>
  </si>
  <si>
    <t>簡易自家発電装置等整備費</t>
    <rPh sb="0" eb="2">
      <t>カンイ</t>
    </rPh>
    <rPh sb="2" eb="4">
      <t>ジカ</t>
    </rPh>
    <rPh sb="4" eb="6">
      <t>ハツデン</t>
    </rPh>
    <rPh sb="6" eb="8">
      <t>ソウチ</t>
    </rPh>
    <rPh sb="8" eb="9">
      <t>トウ</t>
    </rPh>
    <rPh sb="9" eb="12">
      <t>セイビヒ</t>
    </rPh>
    <phoneticPr fontId="2"/>
  </si>
  <si>
    <t>沖縄医療施設設備整備事業</t>
  </si>
  <si>
    <t>沖縄医療施設設備整備事業</t>
    <phoneticPr fontId="2"/>
  </si>
  <si>
    <t>個数</t>
    <rPh sb="0" eb="2">
      <t>コスウ</t>
    </rPh>
    <phoneticPr fontId="2"/>
  </si>
  <si>
    <t>個</t>
    <rPh sb="0" eb="1">
      <t>コ</t>
    </rPh>
    <phoneticPr fontId="2"/>
  </si>
  <si>
    <t>円</t>
    <rPh sb="0" eb="1">
      <t>エン</t>
    </rPh>
    <phoneticPr fontId="2"/>
  </si>
  <si>
    <t>（１０）_ア</t>
    <phoneticPr fontId="2"/>
  </si>
  <si>
    <t>合計</t>
    <rPh sb="0" eb="2">
      <t>ゴウケイ</t>
    </rPh>
    <phoneticPr fontId="2"/>
  </si>
  <si>
    <t>保健師用自動車_沖縄県_</t>
    <rPh sb="8" eb="11">
      <t>オキナワケン</t>
    </rPh>
    <phoneticPr fontId="2"/>
  </si>
  <si>
    <t>医療機器整備費_沖縄県_</t>
    <rPh sb="8" eb="11">
      <t>オキナワケン</t>
    </rPh>
    <phoneticPr fontId="2"/>
  </si>
  <si>
    <t>へき地診療所医療機器整備費</t>
  </si>
  <si>
    <t>へき地患者輸送車_艇_患者輸送車</t>
  </si>
  <si>
    <t>へき地巡回診療車_船_巡回診療車</t>
  </si>
  <si>
    <t>離島歯科巡回診療設備遠隔型離島用設備</t>
  </si>
  <si>
    <t>過疎地域等特定診療所設備医療機器整備費</t>
  </si>
  <si>
    <t>沖縄医療施設設備整備事業医療機器整備費</t>
  </si>
  <si>
    <t>奄美群島医療施設設備医療機器整備費</t>
  </si>
  <si>
    <t>へき地保健指導所設備保健師用自動車</t>
  </si>
  <si>
    <t>へき地医療拠点病院設備医療機器整備費</t>
  </si>
  <si>
    <t>遠隔医療設備遠隔医療設備整備費</t>
  </si>
  <si>
    <t>へき地・離島診療支援システム設備情報通信機器</t>
  </si>
  <si>
    <t>離島等患者宿泊施設設備初度設備費</t>
  </si>
  <si>
    <t>産科医療機関設備医療機器整備費</t>
  </si>
  <si>
    <t>分娩設備取扱施設医療機器整備費</t>
  </si>
  <si>
    <t>在宅人工呼吸器使用者非常用電源整備事業簡易自家発電装置等整備費</t>
  </si>
  <si>
    <t>へき地巡回診療車_船_巡回診療用雪上車</t>
  </si>
  <si>
    <t>へき地巡回診療車_船_巡回診療船</t>
  </si>
  <si>
    <t>へき地巡回診療車_船_歯科巡回診療車</t>
  </si>
  <si>
    <t>離島歯科巡回診療設備近接型離島用設備</t>
  </si>
  <si>
    <t>へき地医療拠点病院設備歯科医療機器等整備費</t>
  </si>
  <si>
    <t>基準額の単価</t>
    <rPh sb="0" eb="3">
      <t>キジュンガク</t>
    </rPh>
    <rPh sb="4" eb="6">
      <t>タンカ</t>
    </rPh>
    <phoneticPr fontId="2"/>
  </si>
  <si>
    <t>へき地診療所医療機器整備費_沖縄県_</t>
    <phoneticPr fontId="2"/>
  </si>
  <si>
    <t>へき地保健指導所設備保健師用自動車_沖縄県_</t>
    <phoneticPr fontId="2"/>
  </si>
  <si>
    <t>○</t>
    <phoneticPr fontId="2"/>
  </si>
  <si>
    <t>へき地患者輸送車_艇_患者輸送艇</t>
    <phoneticPr fontId="2"/>
  </si>
  <si>
    <t>へき地患者輸送車_艇_患者輸送用雪上車</t>
    <phoneticPr fontId="2"/>
  </si>
  <si>
    <t>へき地患者輸送車_艇_医師往診用小型雪上車</t>
    <phoneticPr fontId="2"/>
  </si>
  <si>
    <t>死亡時画像診断システム等設備医療機器整備費</t>
    <phoneticPr fontId="2"/>
  </si>
  <si>
    <t>実践的手術手技向上研修実施機関設備医療機器等整備費</t>
    <phoneticPr fontId="2"/>
  </si>
  <si>
    <t>ICTを活用した産科医師少数地域に対する妊産婦モニタリング支援設備整備事業情報通信機器</t>
    <phoneticPr fontId="2"/>
  </si>
  <si>
    <t>基準額（総額）</t>
    <rPh sb="0" eb="2">
      <t>キジュン</t>
    </rPh>
    <rPh sb="2" eb="3">
      <t>ガク</t>
    </rPh>
    <rPh sb="4" eb="6">
      <t>ソウガク</t>
    </rPh>
    <phoneticPr fontId="2"/>
  </si>
  <si>
    <t>基準額（単価）</t>
    <rPh sb="0" eb="3">
      <t>キジュンガク</t>
    </rPh>
    <rPh sb="4" eb="6">
      <t>タンカ</t>
    </rPh>
    <phoneticPr fontId="2"/>
  </si>
  <si>
    <t>（１７）_ア</t>
  </si>
  <si>
    <t>（１８）_ア</t>
  </si>
  <si>
    <t>（１９）_ア</t>
  </si>
  <si>
    <t>（１９）_イ</t>
  </si>
  <si>
    <t>臨床研修病院支援システム設備情報通信機器</t>
    <phoneticPr fontId="2"/>
  </si>
  <si>
    <t>※記入する際の注意点</t>
    <rPh sb="1" eb="3">
      <t>キニュウ</t>
    </rPh>
    <rPh sb="5" eb="6">
      <t>サイ</t>
    </rPh>
    <rPh sb="7" eb="10">
      <t>チュウイテン</t>
    </rPh>
    <phoneticPr fontId="2"/>
  </si>
  <si>
    <t>1．青いセルにのみ、必要な情報を記入すること</t>
    <rPh sb="2" eb="3">
      <t>アオ</t>
    </rPh>
    <rPh sb="10" eb="12">
      <t>ヒツヨウ</t>
    </rPh>
    <rPh sb="13" eb="15">
      <t>ジョウホウ</t>
    </rPh>
    <rPh sb="16" eb="18">
      <t>キニュウ</t>
    </rPh>
    <phoneticPr fontId="2"/>
  </si>
  <si>
    <t>2．「交付の対象」についてはプルダウンで正しいものを選択すること</t>
    <rPh sb="3" eb="5">
      <t>コウフ</t>
    </rPh>
    <rPh sb="6" eb="8">
      <t>タイショウ</t>
    </rPh>
    <rPh sb="20" eb="21">
      <t>タダ</t>
    </rPh>
    <rPh sb="26" eb="28">
      <t>センタク</t>
    </rPh>
    <phoneticPr fontId="2"/>
  </si>
  <si>
    <t>3．基準額については、交付要綱を熟読のうえ、正しい金額を記入すること</t>
    <rPh sb="2" eb="5">
      <t>キジュンガク</t>
    </rPh>
    <rPh sb="11" eb="13">
      <t>コウフ</t>
    </rPh>
    <rPh sb="13" eb="15">
      <t>ヨウコウ</t>
    </rPh>
    <rPh sb="16" eb="18">
      <t>ジュクドク</t>
    </rPh>
    <rPh sb="22" eb="23">
      <t>タダ</t>
    </rPh>
    <rPh sb="25" eb="27">
      <t>キンガク</t>
    </rPh>
    <rPh sb="28" eb="30">
      <t>キニュウ</t>
    </rPh>
    <phoneticPr fontId="2"/>
  </si>
  <si>
    <t>4．1か所当たりの基準額が定まっている種目、基準額が「厚生労働大臣の定めた額」の種目については、「基準額 個数」欄に「－」と記入すること</t>
    <rPh sb="4" eb="5">
      <t>ショ</t>
    </rPh>
    <rPh sb="5" eb="6">
      <t>ア</t>
    </rPh>
    <rPh sb="9" eb="12">
      <t>キジュンガク</t>
    </rPh>
    <rPh sb="13" eb="14">
      <t>サダ</t>
    </rPh>
    <rPh sb="19" eb="21">
      <t>シュモク</t>
    </rPh>
    <rPh sb="22" eb="25">
      <t>キジュンガク</t>
    </rPh>
    <rPh sb="27" eb="29">
      <t>コウセイ</t>
    </rPh>
    <rPh sb="29" eb="31">
      <t>ロウドウ</t>
    </rPh>
    <rPh sb="31" eb="33">
      <t>ダイジン</t>
    </rPh>
    <rPh sb="34" eb="35">
      <t>サダ</t>
    </rPh>
    <rPh sb="37" eb="38">
      <t>ガク</t>
    </rPh>
    <rPh sb="40" eb="42">
      <t>シュモク</t>
    </rPh>
    <rPh sb="49" eb="52">
      <t>キジュンガク</t>
    </rPh>
    <rPh sb="53" eb="55">
      <t>コスウ</t>
    </rPh>
    <rPh sb="56" eb="57">
      <t>ラン</t>
    </rPh>
    <rPh sb="62" eb="64">
      <t>キニュウ</t>
    </rPh>
    <phoneticPr fontId="2"/>
  </si>
  <si>
    <t>5．都道府県補助が無い場合は、「都道府県補助額」が「－」と表示されるため何も記入しないこと</t>
    <rPh sb="2" eb="6">
      <t>トドウフケン</t>
    </rPh>
    <rPh sb="6" eb="8">
      <t>ホジョ</t>
    </rPh>
    <rPh sb="9" eb="10">
      <t>ナ</t>
    </rPh>
    <rPh sb="11" eb="13">
      <t>バアイ</t>
    </rPh>
    <rPh sb="16" eb="20">
      <t>トドウフケン</t>
    </rPh>
    <rPh sb="20" eb="23">
      <t>ホジョガク</t>
    </rPh>
    <rPh sb="29" eb="31">
      <t>ヒョウジ</t>
    </rPh>
    <rPh sb="36" eb="37">
      <t>ナニ</t>
    </rPh>
    <rPh sb="38" eb="40">
      <t>キニュウ</t>
    </rPh>
    <phoneticPr fontId="2"/>
  </si>
  <si>
    <t>6．不要な行は削除すること</t>
    <rPh sb="2" eb="4">
      <t>フヨウ</t>
    </rPh>
    <rPh sb="5" eb="6">
      <t>ギョウ</t>
    </rPh>
    <rPh sb="7" eb="9">
      <t>サクジョ</t>
    </rPh>
    <phoneticPr fontId="2"/>
  </si>
  <si>
    <t>××県</t>
    <rPh sb="0" eb="3">
      <t>バツバツケン</t>
    </rPh>
    <phoneticPr fontId="2"/>
  </si>
  <si>
    <t>××（機器名）</t>
    <rPh sb="3" eb="6">
      <t>キキメイ</t>
    </rPh>
    <phoneticPr fontId="2"/>
  </si>
  <si>
    <t>○×市</t>
    <rPh sb="2" eb="3">
      <t>シ</t>
    </rPh>
    <phoneticPr fontId="2"/>
  </si>
  <si>
    <t>×○（機器名）</t>
    <rPh sb="3" eb="6">
      <t>キキメイ</t>
    </rPh>
    <phoneticPr fontId="2"/>
  </si>
  <si>
    <t>○○県立病院</t>
    <rPh sb="2" eb="4">
      <t>ケンリツ</t>
    </rPh>
    <rPh sb="4" eb="6">
      <t>ビョウイン</t>
    </rPh>
    <phoneticPr fontId="2"/>
  </si>
  <si>
    <t>○○県知事</t>
    <rPh sb="2" eb="5">
      <t>ケンチジ</t>
    </rPh>
    <phoneticPr fontId="2"/>
  </si>
  <si>
    <t>○○県立□□病院</t>
    <rPh sb="2" eb="4">
      <t>ケンリツ</t>
    </rPh>
    <rPh sb="6" eb="8">
      <t>ビョウイン</t>
    </rPh>
    <phoneticPr fontId="2"/>
  </si>
  <si>
    <t>××南病院</t>
    <rPh sb="2" eb="3">
      <t>ミナミ</t>
    </rPh>
    <rPh sb="3" eb="5">
      <t>ビョウイン</t>
    </rPh>
    <phoneticPr fontId="2"/>
  </si>
  <si>
    <t>△△ ●●（開設者名）</t>
    <rPh sb="6" eb="9">
      <t>カイセツシャ</t>
    </rPh>
    <rPh sb="9" eb="10">
      <t>メイ</t>
    </rPh>
    <phoneticPr fontId="2"/>
  </si>
  <si>
    <t>××北病院</t>
    <rPh sb="2" eb="3">
      <t>キタ</t>
    </rPh>
    <rPh sb="3" eb="5">
      <t>ビョウイン</t>
    </rPh>
    <phoneticPr fontId="2"/>
  </si>
  <si>
    <t>－</t>
    <phoneticPr fontId="2"/>
  </si>
  <si>
    <t>令和７年度　医療施設等設備整備費補助金</t>
    <rPh sb="0" eb="2">
      <t>レイワ</t>
    </rPh>
    <rPh sb="3" eb="5">
      <t>ネンド</t>
    </rPh>
    <phoneticPr fontId="2"/>
  </si>
  <si>
    <t>医療機器等整備費</t>
    <rPh sb="4" eb="5">
      <t>トウ</t>
    </rPh>
    <phoneticPr fontId="2"/>
  </si>
  <si>
    <t>解剖・死亡時画像診断等設備</t>
    <phoneticPr fontId="2"/>
  </si>
  <si>
    <t>解剖・死亡時画像診断等設備</t>
    <rPh sb="0" eb="2">
      <t>カイボウ</t>
    </rPh>
    <phoneticPr fontId="2"/>
  </si>
  <si>
    <t>神奈川県</t>
    <rPh sb="0" eb="4">
      <t>カナガワケン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</si>
</sst>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u/>
      <sz val="10"/>
      <name val="ＭＳ 明朝"/>
      <family val="1"/>
      <charset val="128"/>
    </font>
    <font>
      <sz val="10"/>
      <name val="ＭＳ 明朝"/>
      <family val="1"/>
      <charset val="128"/>
    </font>
    <font>
      <sz val="11"/>
      <name val="ＭＳ ゴシック"/>
      <family val="3"/>
      <charset val="128"/>
    </font>
    <font>
      <sz val="17"/>
      <name val="ＭＳ ゴシック"/>
      <family val="3"/>
      <charset val="128"/>
    </font>
    <font>
      <sz val="28"/>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5">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2" xfId="1" applyFont="1" applyFill="1" applyBorder="1" applyAlignment="1">
      <alignment vertical="top" wrapText="1"/>
    </xf>
    <xf numFmtId="0" fontId="4" fillId="0" borderId="7" xfId="0" applyFont="1" applyFill="1" applyBorder="1" applyAlignment="1">
      <alignment horizontal="left" vertical="top" wrapText="1"/>
    </xf>
    <xf numFmtId="57" fontId="4" fillId="0" borderId="7" xfId="1" applyNumberFormat="1" applyFont="1" applyFill="1" applyBorder="1" applyAlignment="1">
      <alignment horizontal="center" vertical="top" wrapText="1"/>
    </xf>
    <xf numFmtId="38" fontId="4" fillId="0" borderId="6" xfId="1" applyFont="1" applyFill="1" applyBorder="1" applyAlignment="1">
      <alignment horizontal="center" vertical="top" wrapText="1"/>
    </xf>
    <xf numFmtId="38" fontId="4" fillId="0" borderId="6" xfId="1" applyFont="1" applyFill="1" applyBorder="1" applyAlignment="1">
      <alignment vertical="top" wrapText="1"/>
    </xf>
    <xf numFmtId="38" fontId="4" fillId="0" borderId="7" xfId="1" applyFont="1" applyFill="1" applyBorder="1" applyAlignment="1">
      <alignment horizontal="center" vertical="top" wrapText="1"/>
    </xf>
    <xf numFmtId="38" fontId="4" fillId="0" borderId="7" xfId="1" applyFont="1" applyFill="1" applyBorder="1" applyAlignment="1">
      <alignment horizontal="right" vertical="top" wrapText="1"/>
    </xf>
    <xf numFmtId="38" fontId="4" fillId="0" borderId="6" xfId="1" applyFont="1" applyFill="1" applyBorder="1" applyAlignment="1">
      <alignment horizontal="right" vertical="top" wrapText="1"/>
    </xf>
    <xf numFmtId="57" fontId="4" fillId="0" borderId="6" xfId="1" applyNumberFormat="1" applyFont="1" applyFill="1" applyBorder="1" applyAlignment="1">
      <alignment vertical="top" wrapText="1"/>
    </xf>
    <xf numFmtId="38" fontId="4" fillId="0" borderId="8" xfId="1" applyFont="1" applyFill="1" applyBorder="1" applyAlignment="1">
      <alignment vertical="top" wrapText="1"/>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0" fontId="8" fillId="0" borderId="13" xfId="0" applyFont="1" applyBorder="1" applyAlignment="1">
      <alignment horizontal="center" vertical="center" wrapText="1"/>
    </xf>
    <xf numFmtId="0" fontId="4" fillId="0" borderId="15" xfId="0" applyFont="1" applyBorder="1" applyAlignment="1"/>
    <xf numFmtId="0" fontId="4" fillId="0" borderId="14" xfId="0" applyFont="1" applyBorder="1" applyAlignment="1"/>
    <xf numFmtId="0" fontId="4" fillId="0" borderId="12" xfId="0" applyFont="1" applyFill="1" applyBorder="1" applyAlignment="1">
      <alignment vertical="top" wrapText="1"/>
    </xf>
    <xf numFmtId="0" fontId="4" fillId="0" borderId="12" xfId="0" applyFont="1" applyBorder="1" applyAlignment="1">
      <alignment vertical="top" wrapText="1"/>
    </xf>
    <xf numFmtId="12" fontId="8" fillId="0" borderId="12" xfId="0" applyNumberFormat="1" applyFont="1" applyFill="1" applyBorder="1" applyAlignment="1">
      <alignment horizontal="center" vertical="center" wrapText="1"/>
    </xf>
    <xf numFmtId="12" fontId="8" fillId="0" borderId="12" xfId="0" applyNumberFormat="1" applyFont="1" applyBorder="1" applyAlignment="1">
      <alignment horizontal="center" vertical="center" wrapText="1"/>
    </xf>
    <xf numFmtId="0" fontId="4" fillId="0" borderId="12" xfId="0" applyFont="1" applyBorder="1" applyAlignment="1"/>
    <xf numFmtId="12" fontId="4" fillId="0" borderId="12" xfId="0" applyNumberFormat="1" applyFont="1" applyBorder="1" applyAlignment="1">
      <alignment horizontal="center" vertical="center" wrapText="1"/>
    </xf>
    <xf numFmtId="0" fontId="4" fillId="3" borderId="12" xfId="0" applyFont="1" applyFill="1" applyBorder="1" applyAlignment="1">
      <alignment vertical="center" wrapText="1"/>
    </xf>
    <xf numFmtId="0" fontId="4" fillId="3" borderId="12" xfId="0" applyFont="1" applyFill="1" applyBorder="1" applyAlignment="1">
      <alignment vertical="center"/>
    </xf>
    <xf numFmtId="49" fontId="4" fillId="3" borderId="12" xfId="0" applyNumberFormat="1" applyFont="1" applyFill="1" applyBorder="1" applyAlignment="1">
      <alignment vertical="center"/>
    </xf>
    <xf numFmtId="0" fontId="8" fillId="3" borderId="2" xfId="0" applyFont="1" applyFill="1" applyBorder="1" applyAlignment="1">
      <alignment vertical="center" wrapText="1"/>
    </xf>
    <xf numFmtId="0" fontId="8" fillId="3" borderId="12" xfId="0" applyFont="1" applyFill="1" applyBorder="1" applyAlignment="1">
      <alignment vertical="center" wrapText="1"/>
    </xf>
    <xf numFmtId="38" fontId="4" fillId="4" borderId="2" xfId="1" applyFont="1" applyFill="1" applyBorder="1" applyAlignment="1">
      <alignment vertical="center"/>
    </xf>
    <xf numFmtId="57" fontId="4" fillId="4" borderId="2" xfId="1" applyNumberFormat="1" applyFont="1" applyFill="1" applyBorder="1" applyAlignment="1">
      <alignment horizontal="center" vertical="center"/>
    </xf>
    <xf numFmtId="57" fontId="4" fillId="4" borderId="3" xfId="1" applyNumberFormat="1" applyFont="1" applyFill="1" applyBorder="1" applyAlignment="1">
      <alignment horizontal="center" vertical="center"/>
    </xf>
    <xf numFmtId="57" fontId="4" fillId="4" borderId="4" xfId="1" applyNumberFormat="1" applyFont="1" applyFill="1" applyBorder="1" applyAlignment="1">
      <alignment horizontal="center" vertical="center"/>
    </xf>
    <xf numFmtId="38" fontId="4" fillId="4" borderId="2" xfId="1" applyFont="1" applyFill="1" applyBorder="1" applyAlignment="1">
      <alignment horizontal="center" vertical="center"/>
    </xf>
    <xf numFmtId="38" fontId="4" fillId="4" borderId="3" xfId="1" applyFont="1" applyFill="1" applyBorder="1" applyAlignment="1">
      <alignment horizontal="center" vertical="center"/>
    </xf>
    <xf numFmtId="176" fontId="4" fillId="4" borderId="3"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57" fontId="4" fillId="4" borderId="3" xfId="1" applyNumberFormat="1" applyFont="1" applyFill="1" applyBorder="1" applyAlignment="1">
      <alignment vertical="center"/>
    </xf>
    <xf numFmtId="38" fontId="4" fillId="4" borderId="5" xfId="1" applyFont="1" applyFill="1" applyBorder="1" applyAlignment="1">
      <alignment vertical="center"/>
    </xf>
    <xf numFmtId="38" fontId="4" fillId="4" borderId="6" xfId="1" applyFont="1" applyFill="1" applyBorder="1" applyAlignment="1">
      <alignment horizontal="center" vertical="center" wrapText="1"/>
    </xf>
    <xf numFmtId="57" fontId="4" fillId="4" borderId="7" xfId="1" applyNumberFormat="1" applyFont="1" applyFill="1" applyBorder="1" applyAlignment="1">
      <alignment horizontal="center" vertical="center"/>
    </xf>
    <xf numFmtId="57" fontId="4" fillId="4" borderId="7" xfId="1" applyNumberFormat="1" applyFont="1" applyFill="1" applyBorder="1" applyAlignment="1">
      <alignment horizontal="centerContinuous" vertical="center" wrapText="1"/>
    </xf>
    <xf numFmtId="57" fontId="4" fillId="4" borderId="0" xfId="1" applyNumberFormat="1" applyFont="1" applyFill="1" applyBorder="1" applyAlignment="1">
      <alignment horizontal="centerContinuous" vertical="center" wrapText="1"/>
    </xf>
    <xf numFmtId="57" fontId="4" fillId="4" borderId="6" xfId="1" applyNumberFormat="1" applyFont="1" applyFill="1" applyBorder="1" applyAlignment="1">
      <alignment horizontal="center" vertical="center"/>
    </xf>
    <xf numFmtId="38" fontId="4" fillId="4" borderId="6" xfId="1" applyFont="1" applyFill="1" applyBorder="1" applyAlignment="1">
      <alignment horizontal="center" vertical="center"/>
    </xf>
    <xf numFmtId="38" fontId="4" fillId="4" borderId="6" xfId="1" applyFont="1" applyFill="1" applyBorder="1" applyAlignment="1">
      <alignment vertical="center" wrapText="1"/>
    </xf>
    <xf numFmtId="38" fontId="4" fillId="4" borderId="7" xfId="1" applyFont="1" applyFill="1" applyBorder="1" applyAlignment="1">
      <alignment horizontal="center" vertical="center"/>
    </xf>
    <xf numFmtId="38" fontId="4" fillId="4" borderId="7" xfId="1" applyFont="1" applyFill="1" applyBorder="1" applyAlignment="1">
      <alignment horizontal="center" vertical="center" wrapText="1"/>
    </xf>
    <xf numFmtId="40" fontId="4" fillId="4" borderId="7" xfId="1" applyNumberFormat="1" applyFont="1" applyFill="1" applyBorder="1" applyAlignment="1">
      <alignment horizontal="center" vertical="center" wrapText="1"/>
    </xf>
    <xf numFmtId="57" fontId="4" fillId="4" borderId="7" xfId="1" applyNumberFormat="1" applyFont="1" applyFill="1" applyBorder="1" applyAlignment="1">
      <alignment horizontal="centerContinuous" vertical="center"/>
    </xf>
    <xf numFmtId="38" fontId="4" fillId="4" borderId="8" xfId="1" applyFont="1" applyFill="1" applyBorder="1" applyAlignment="1">
      <alignment horizontal="centerContinuous" vertical="center"/>
    </xf>
    <xf numFmtId="38" fontId="4" fillId="4" borderId="9" xfId="1" applyFont="1" applyFill="1" applyBorder="1" applyAlignment="1">
      <alignment vertical="center"/>
    </xf>
    <xf numFmtId="57" fontId="4" fillId="4" borderId="9" xfId="1" applyNumberFormat="1" applyFont="1" applyFill="1" applyBorder="1" applyAlignment="1">
      <alignment horizontal="center" vertical="center"/>
    </xf>
    <xf numFmtId="57" fontId="4" fillId="4" borderId="10" xfId="1" applyNumberFormat="1" applyFont="1" applyFill="1" applyBorder="1" applyAlignment="1">
      <alignment horizontal="center" vertical="center"/>
    </xf>
    <xf numFmtId="57" fontId="4" fillId="4" borderId="1" xfId="1" applyNumberFormat="1" applyFont="1" applyFill="1" applyBorder="1" applyAlignment="1">
      <alignment horizontal="center" vertical="center"/>
    </xf>
    <xf numFmtId="38" fontId="4" fillId="4" borderId="10" xfId="1" applyFont="1" applyFill="1" applyBorder="1" applyAlignment="1">
      <alignment vertical="center"/>
    </xf>
    <xf numFmtId="38" fontId="4" fillId="4" borderId="10" xfId="1" applyFont="1" applyFill="1" applyBorder="1" applyAlignment="1">
      <alignment horizontal="center" vertical="center"/>
    </xf>
    <xf numFmtId="40" fontId="4" fillId="4" borderId="10" xfId="1" applyNumberFormat="1" applyFont="1" applyFill="1" applyBorder="1" applyAlignment="1">
      <alignment horizontal="center" vertical="center"/>
    </xf>
    <xf numFmtId="38" fontId="4" fillId="4" borderId="9" xfId="1" applyFont="1" applyFill="1" applyBorder="1" applyAlignment="1">
      <alignment horizontal="center" vertical="center"/>
    </xf>
    <xf numFmtId="0" fontId="4" fillId="4" borderId="10" xfId="0" applyFont="1" applyFill="1" applyBorder="1" applyAlignment="1">
      <alignment horizontal="right" vertical="center"/>
    </xf>
    <xf numFmtId="0" fontId="4" fillId="4" borderId="11" xfId="0" applyFont="1" applyFill="1" applyBorder="1" applyAlignment="1">
      <alignment vertical="center"/>
    </xf>
    <xf numFmtId="0" fontId="5" fillId="4"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1" fillId="0" borderId="0" xfId="0" applyFont="1"/>
    <xf numFmtId="0" fontId="12" fillId="0" borderId="12" xfId="0" applyFont="1" applyBorder="1" applyAlignment="1">
      <alignment horizontal="justify" vertical="center"/>
    </xf>
    <xf numFmtId="0" fontId="12" fillId="3" borderId="12" xfId="0" applyFont="1" applyFill="1" applyBorder="1" applyAlignment="1">
      <alignment horizontal="justify" vertical="center"/>
    </xf>
    <xf numFmtId="0" fontId="8" fillId="0" borderId="12" xfId="0" applyFont="1" applyFill="1" applyBorder="1" applyAlignment="1">
      <alignment vertical="center" wrapText="1"/>
    </xf>
    <xf numFmtId="0" fontId="4" fillId="0" borderId="12" xfId="0" applyFont="1" applyFill="1" applyBorder="1" applyAlignment="1">
      <alignment vertical="center" wrapText="1"/>
    </xf>
    <xf numFmtId="0" fontId="12" fillId="0" borderId="0" xfId="0" applyFont="1"/>
    <xf numFmtId="0" fontId="12" fillId="0" borderId="12" xfId="0" applyFont="1" applyBorder="1"/>
    <xf numFmtId="12" fontId="4" fillId="0" borderId="12" xfId="0" applyNumberFormat="1" applyFont="1" applyFill="1" applyBorder="1" applyAlignment="1">
      <alignment horizontal="center"/>
    </xf>
    <xf numFmtId="12" fontId="4" fillId="0" borderId="12" xfId="0" applyNumberFormat="1" applyFont="1" applyBorder="1" applyAlignment="1">
      <alignment horizontal="center"/>
    </xf>
    <xf numFmtId="12" fontId="4" fillId="0" borderId="12" xfId="0" applyNumberFormat="1" applyFont="1" applyBorder="1" applyAlignment="1"/>
    <xf numFmtId="176" fontId="4" fillId="4" borderId="3" xfId="0" applyNumberFormat="1" applyFont="1" applyFill="1" applyBorder="1" applyAlignment="1">
      <alignment horizontal="right" vertical="center"/>
    </xf>
    <xf numFmtId="38" fontId="4" fillId="6" borderId="12" xfId="1" applyFont="1" applyFill="1" applyBorder="1" applyAlignment="1">
      <alignment vertical="top" wrapText="1"/>
    </xf>
    <xf numFmtId="0" fontId="4" fillId="6" borderId="13" xfId="0" applyFont="1" applyFill="1" applyBorder="1" applyAlignment="1">
      <alignment horizontal="left" vertical="top" wrapText="1"/>
    </xf>
    <xf numFmtId="57" fontId="4" fillId="6" borderId="13" xfId="1" applyNumberFormat="1" applyFont="1" applyFill="1" applyBorder="1" applyAlignment="1">
      <alignment horizontal="center" vertical="top" wrapText="1"/>
    </xf>
    <xf numFmtId="38" fontId="4" fillId="6" borderId="12" xfId="1" applyFont="1" applyFill="1" applyBorder="1" applyAlignment="1">
      <alignment horizontal="center" vertical="top" wrapText="1"/>
    </xf>
    <xf numFmtId="38" fontId="4" fillId="6" borderId="13" xfId="1" applyFont="1" applyFill="1" applyBorder="1" applyAlignment="1">
      <alignment horizontal="center" vertical="top" wrapText="1"/>
    </xf>
    <xf numFmtId="38" fontId="4" fillId="6" borderId="13" xfId="1" applyFont="1" applyFill="1" applyBorder="1" applyAlignment="1">
      <alignment horizontal="right" vertical="top" wrapText="1"/>
    </xf>
    <xf numFmtId="38" fontId="4" fillId="6" borderId="12" xfId="1" applyFont="1" applyFill="1" applyBorder="1" applyAlignment="1">
      <alignment horizontal="right" vertical="top" wrapText="1"/>
    </xf>
    <xf numFmtId="57" fontId="4" fillId="6" borderId="12" xfId="1" applyNumberFormat="1" applyFont="1" applyFill="1" applyBorder="1" applyAlignment="1">
      <alignment vertical="top" wrapText="1"/>
    </xf>
    <xf numFmtId="38" fontId="4" fillId="6" borderId="14" xfId="1" applyFont="1" applyFill="1" applyBorder="1" applyAlignment="1">
      <alignment vertical="top" wrapText="1"/>
    </xf>
    <xf numFmtId="38" fontId="13" fillId="0" borderId="12" xfId="1" applyFont="1" applyFill="1" applyBorder="1" applyAlignment="1">
      <alignment horizontal="center" vertical="center" wrapText="1"/>
    </xf>
    <xf numFmtId="0" fontId="13" fillId="0" borderId="12" xfId="1" applyNumberFormat="1" applyFont="1" applyFill="1" applyBorder="1" applyAlignment="1">
      <alignment horizontal="left" vertical="center" wrapText="1"/>
    </xf>
    <xf numFmtId="0" fontId="13" fillId="0" borderId="12" xfId="1" applyNumberFormat="1" applyFont="1" applyFill="1" applyBorder="1" applyAlignment="1">
      <alignment horizontal="center" vertical="center" wrapText="1"/>
    </xf>
    <xf numFmtId="12" fontId="13" fillId="0" borderId="12" xfId="1" applyNumberFormat="1" applyFont="1" applyFill="1" applyBorder="1" applyAlignment="1">
      <alignment horizontal="center" vertical="center" wrapText="1"/>
    </xf>
    <xf numFmtId="177" fontId="13" fillId="2" borderId="13" xfId="1" applyNumberFormat="1" applyFont="1" applyFill="1" applyBorder="1" applyAlignment="1">
      <alignment vertical="center" wrapText="1"/>
    </xf>
    <xf numFmtId="177" fontId="13" fillId="0" borderId="13" xfId="1" applyNumberFormat="1" applyFont="1" applyFill="1" applyBorder="1" applyAlignment="1">
      <alignment vertical="center" wrapText="1"/>
    </xf>
    <xf numFmtId="177" fontId="13" fillId="0" borderId="12" xfId="1" applyNumberFormat="1" applyFont="1" applyFill="1" applyBorder="1" applyAlignment="1">
      <alignment vertical="center" wrapText="1"/>
    </xf>
    <xf numFmtId="178" fontId="13" fillId="0" borderId="13" xfId="1" applyNumberFormat="1" applyFont="1" applyFill="1" applyBorder="1" applyAlignment="1">
      <alignment vertical="center" wrapText="1"/>
    </xf>
    <xf numFmtId="177" fontId="13" fillId="2" borderId="12" xfId="1" applyNumberFormat="1" applyFont="1" applyFill="1" applyBorder="1" applyAlignment="1">
      <alignment vertical="center" wrapText="1"/>
    </xf>
    <xf numFmtId="57" fontId="13" fillId="2" borderId="12" xfId="1" applyNumberFormat="1" applyFont="1" applyFill="1" applyBorder="1" applyAlignment="1">
      <alignment horizontal="left" vertical="center" wrapText="1"/>
    </xf>
    <xf numFmtId="57" fontId="13" fillId="2" borderId="14" xfId="1" applyNumberFormat="1" applyFont="1" applyFill="1" applyBorder="1" applyAlignment="1">
      <alignment horizontal="left" vertical="center" wrapText="1"/>
    </xf>
    <xf numFmtId="38" fontId="13" fillId="0" borderId="0" xfId="1" applyFont="1" applyFill="1" applyBorder="1" applyAlignment="1">
      <alignment horizontal="left" vertical="center" wrapText="1"/>
    </xf>
    <xf numFmtId="177" fontId="13" fillId="2" borderId="10" xfId="1" applyNumberFormat="1" applyFont="1" applyFill="1" applyBorder="1" applyAlignment="1">
      <alignment vertical="center" wrapText="1"/>
    </xf>
    <xf numFmtId="177" fontId="13" fillId="2" borderId="9" xfId="1" applyNumberFormat="1" applyFont="1" applyFill="1" applyBorder="1" applyAlignment="1">
      <alignment vertical="center" wrapText="1"/>
    </xf>
    <xf numFmtId="57" fontId="13" fillId="2" borderId="9" xfId="1" applyNumberFormat="1" applyFont="1" applyFill="1" applyBorder="1" applyAlignment="1">
      <alignment horizontal="left" vertical="center" wrapText="1"/>
    </xf>
    <xf numFmtId="57" fontId="13" fillId="2" borderId="11" xfId="1" applyNumberFormat="1" applyFont="1" applyFill="1" applyBorder="1" applyAlignment="1">
      <alignment horizontal="left" vertical="center" wrapText="1"/>
    </xf>
    <xf numFmtId="38" fontId="13" fillId="5" borderId="3" xfId="1" applyFont="1" applyFill="1" applyBorder="1" applyAlignment="1">
      <alignment horizontal="center" vertical="center" wrapText="1"/>
    </xf>
    <xf numFmtId="0" fontId="13" fillId="5" borderId="4" xfId="0" applyFont="1" applyFill="1" applyBorder="1" applyAlignment="1">
      <alignment horizontal="left" vertical="center" wrapText="1"/>
    </xf>
    <xf numFmtId="57" fontId="13" fillId="5" borderId="4" xfId="0" applyNumberFormat="1" applyFont="1" applyFill="1" applyBorder="1" applyAlignment="1">
      <alignment horizontal="right" vertical="center" wrapText="1"/>
    </xf>
    <xf numFmtId="0" fontId="13" fillId="5" borderId="4" xfId="1" applyNumberFormat="1" applyFont="1" applyFill="1" applyBorder="1" applyAlignment="1">
      <alignment horizontal="left" vertical="center" wrapText="1"/>
    </xf>
    <xf numFmtId="38" fontId="13" fillId="5" borderId="4" xfId="1" applyFont="1" applyFill="1" applyBorder="1" applyAlignment="1">
      <alignment horizontal="left" vertical="center" wrapText="1"/>
    </xf>
    <xf numFmtId="0" fontId="13" fillId="5" borderId="4" xfId="1" applyNumberFormat="1" applyFont="1" applyFill="1" applyBorder="1" applyAlignment="1">
      <alignment horizontal="center" vertical="center" wrapText="1"/>
    </xf>
    <xf numFmtId="12" fontId="13" fillId="5" borderId="4" xfId="1" applyNumberFormat="1" applyFont="1" applyFill="1" applyBorder="1" applyAlignment="1">
      <alignment horizontal="center" vertical="center" wrapText="1"/>
    </xf>
    <xf numFmtId="177" fontId="13" fillId="5" borderId="4" xfId="1" applyNumberFormat="1" applyFont="1" applyFill="1" applyBorder="1" applyAlignment="1">
      <alignment vertical="center" wrapText="1"/>
    </xf>
    <xf numFmtId="178" fontId="13" fillId="5" borderId="4" xfId="1" applyNumberFormat="1" applyFont="1" applyFill="1" applyBorder="1" applyAlignment="1">
      <alignment vertical="center" wrapText="1"/>
    </xf>
    <xf numFmtId="57" fontId="13" fillId="5" borderId="4" xfId="1" applyNumberFormat="1" applyFont="1" applyFill="1" applyBorder="1" applyAlignment="1">
      <alignment horizontal="left" vertical="center" wrapText="1"/>
    </xf>
    <xf numFmtId="38" fontId="13" fillId="5" borderId="5" xfId="1" applyFont="1" applyFill="1" applyBorder="1" applyAlignment="1">
      <alignment horizontal="left" vertical="center" wrapText="1"/>
    </xf>
    <xf numFmtId="38" fontId="13" fillId="5" borderId="13" xfId="1" applyFont="1" applyFill="1" applyBorder="1" applyAlignment="1">
      <alignment horizontal="center" vertical="center" wrapText="1"/>
    </xf>
    <xf numFmtId="0" fontId="13" fillId="5" borderId="15" xfId="0" applyFont="1" applyFill="1" applyBorder="1" applyAlignment="1">
      <alignment horizontal="left" vertical="center" wrapText="1"/>
    </xf>
    <xf numFmtId="57" fontId="13" fillId="5" borderId="15" xfId="0" applyNumberFormat="1" applyFont="1" applyFill="1" applyBorder="1" applyAlignment="1">
      <alignment horizontal="right" vertical="center" wrapText="1"/>
    </xf>
    <xf numFmtId="0" fontId="13" fillId="5" borderId="15" xfId="1" applyNumberFormat="1" applyFont="1" applyFill="1" applyBorder="1" applyAlignment="1">
      <alignment horizontal="left" vertical="center" wrapText="1"/>
    </xf>
    <xf numFmtId="38" fontId="13" fillId="5" borderId="15" xfId="1" applyFont="1" applyFill="1" applyBorder="1" applyAlignment="1">
      <alignment horizontal="left" vertical="center" wrapText="1"/>
    </xf>
    <xf numFmtId="0" fontId="13" fillId="5" borderId="15" xfId="1" applyNumberFormat="1" applyFont="1" applyFill="1" applyBorder="1" applyAlignment="1">
      <alignment horizontal="center" vertical="center" wrapText="1"/>
    </xf>
    <xf numFmtId="12" fontId="13" fillId="5" borderId="15" xfId="1" applyNumberFormat="1" applyFont="1" applyFill="1" applyBorder="1" applyAlignment="1">
      <alignment horizontal="center" vertical="center" wrapText="1"/>
    </xf>
    <xf numFmtId="177" fontId="13" fillId="5" borderId="15" xfId="1" applyNumberFormat="1" applyFont="1" applyFill="1" applyBorder="1" applyAlignment="1">
      <alignment vertical="center" wrapText="1"/>
    </xf>
    <xf numFmtId="177" fontId="13" fillId="5" borderId="15" xfId="1" applyNumberFormat="1" applyFont="1" applyFill="1" applyBorder="1" applyAlignment="1">
      <alignment horizontal="center" vertical="center" wrapText="1"/>
    </xf>
    <xf numFmtId="177" fontId="13" fillId="5" borderId="12" xfId="1" applyNumberFormat="1" applyFont="1" applyFill="1" applyBorder="1" applyAlignment="1">
      <alignment vertical="center" wrapText="1"/>
    </xf>
    <xf numFmtId="57" fontId="13" fillId="5" borderId="15" xfId="1" applyNumberFormat="1" applyFont="1" applyFill="1" applyBorder="1" applyAlignment="1">
      <alignment horizontal="left" vertical="center" wrapText="1"/>
    </xf>
    <xf numFmtId="38" fontId="13" fillId="5" borderId="14" xfId="1" applyFont="1" applyFill="1" applyBorder="1" applyAlignment="1">
      <alignment horizontal="left" vertical="center" wrapText="1"/>
    </xf>
    <xf numFmtId="38" fontId="0" fillId="0" borderId="0" xfId="1" applyFont="1"/>
    <xf numFmtId="0" fontId="15" fillId="5" borderId="0" xfId="0" applyFont="1" applyFill="1" applyBorder="1" applyAlignment="1">
      <alignment horizontal="left" vertical="center" wrapText="1"/>
    </xf>
    <xf numFmtId="0" fontId="15" fillId="0" borderId="0" xfId="0" applyFont="1"/>
    <xf numFmtId="38" fontId="15" fillId="5" borderId="0" xfId="1" applyFont="1" applyFill="1" applyBorder="1" applyAlignment="1">
      <alignment horizontal="center" vertical="center" wrapText="1"/>
    </xf>
    <xf numFmtId="57" fontId="15" fillId="5" borderId="0" xfId="0" applyNumberFormat="1" applyFont="1" applyFill="1" applyBorder="1" applyAlignment="1">
      <alignment horizontal="right" vertical="center" wrapText="1"/>
    </xf>
    <xf numFmtId="0" fontId="15" fillId="5" borderId="0" xfId="1" applyNumberFormat="1" applyFont="1" applyFill="1" applyBorder="1" applyAlignment="1">
      <alignment horizontal="left" vertical="center" wrapText="1"/>
    </xf>
    <xf numFmtId="38" fontId="15" fillId="5" borderId="0" xfId="1" applyFont="1" applyFill="1" applyBorder="1" applyAlignment="1">
      <alignment horizontal="left" vertical="center" wrapText="1"/>
    </xf>
    <xf numFmtId="0" fontId="15" fillId="5" borderId="0" xfId="1" applyNumberFormat="1" applyFont="1" applyFill="1" applyBorder="1" applyAlignment="1">
      <alignment horizontal="center" vertical="center" wrapText="1"/>
    </xf>
    <xf numFmtId="12" fontId="15" fillId="5" borderId="0" xfId="1" applyNumberFormat="1" applyFont="1" applyFill="1" applyBorder="1" applyAlignment="1">
      <alignment horizontal="center" vertical="center" wrapText="1"/>
    </xf>
    <xf numFmtId="177" fontId="15" fillId="5" borderId="0" xfId="1" applyNumberFormat="1" applyFont="1" applyFill="1" applyBorder="1" applyAlignment="1">
      <alignment vertical="center" wrapText="1"/>
    </xf>
    <xf numFmtId="177" fontId="15" fillId="5" borderId="0" xfId="1" applyNumberFormat="1" applyFont="1" applyFill="1" applyBorder="1" applyAlignment="1">
      <alignment horizontal="center" vertical="center" wrapText="1"/>
    </xf>
    <xf numFmtId="57" fontId="15" fillId="5" borderId="0" xfId="1" applyNumberFormat="1" applyFont="1" applyFill="1" applyBorder="1" applyAlignment="1">
      <alignment horizontal="left" vertical="center" wrapText="1"/>
    </xf>
    <xf numFmtId="38" fontId="15" fillId="0" borderId="0" xfId="1" applyFont="1" applyFill="1" applyBorder="1" applyAlignment="1">
      <alignment horizontal="left" vertical="center" wrapText="1"/>
    </xf>
    <xf numFmtId="0" fontId="13" fillId="2" borderId="13"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right" vertical="center" wrapText="1"/>
      <protection locked="0"/>
    </xf>
    <xf numFmtId="57" fontId="13" fillId="2" borderId="13" xfId="0" applyNumberFormat="1" applyFont="1" applyFill="1" applyBorder="1" applyAlignment="1" applyProtection="1">
      <alignment horizontal="right" vertical="center" wrapText="1"/>
      <protection locked="0"/>
    </xf>
    <xf numFmtId="0" fontId="13" fillId="2" borderId="10" xfId="0" applyFont="1" applyFill="1" applyBorder="1" applyAlignment="1" applyProtection="1">
      <alignment horizontal="left" vertical="center" wrapText="1"/>
      <protection locked="0"/>
    </xf>
    <xf numFmtId="57" fontId="13" fillId="2" borderId="10" xfId="0" applyNumberFormat="1" applyFont="1" applyFill="1" applyBorder="1" applyAlignment="1" applyProtection="1">
      <alignment horizontal="right" vertical="center" wrapText="1"/>
      <protection locked="0"/>
    </xf>
    <xf numFmtId="57" fontId="13" fillId="2" borderId="10" xfId="0" applyNumberFormat="1" applyFont="1" applyFill="1" applyBorder="1" applyAlignment="1" applyProtection="1">
      <alignment horizontal="left" vertical="center" wrapText="1"/>
      <protection locked="0"/>
    </xf>
    <xf numFmtId="57" fontId="13" fillId="2" borderId="12" xfId="1" applyNumberFormat="1" applyFont="1" applyFill="1" applyBorder="1" applyAlignment="1" applyProtection="1">
      <alignment horizontal="left" vertical="center" wrapText="1"/>
      <protection locked="0"/>
    </xf>
    <xf numFmtId="38" fontId="13" fillId="2" borderId="12" xfId="1" applyFont="1" applyFill="1" applyBorder="1" applyAlignment="1" applyProtection="1">
      <alignment horizontal="left" vertical="center" wrapText="1"/>
      <protection locked="0"/>
    </xf>
    <xf numFmtId="57" fontId="13" fillId="2" borderId="9" xfId="1" applyNumberFormat="1" applyFont="1" applyFill="1" applyBorder="1" applyAlignment="1" applyProtection="1">
      <alignment horizontal="left" vertical="center" wrapText="1"/>
      <protection locked="0"/>
    </xf>
    <xf numFmtId="38" fontId="13" fillId="2" borderId="9" xfId="1" applyFont="1" applyFill="1" applyBorder="1" applyAlignment="1" applyProtection="1">
      <alignment horizontal="left" vertical="center" wrapText="1"/>
      <protection locked="0"/>
    </xf>
    <xf numFmtId="38" fontId="13" fillId="2" borderId="1" xfId="1" applyFont="1" applyFill="1" applyBorder="1" applyAlignment="1" applyProtection="1">
      <alignment horizontal="left" vertical="center" wrapText="1"/>
      <protection locked="0"/>
    </xf>
    <xf numFmtId="177" fontId="13" fillId="2" borderId="13" xfId="1" applyNumberFormat="1" applyFont="1" applyFill="1" applyBorder="1" applyAlignment="1" applyProtection="1">
      <alignment vertical="center" wrapText="1"/>
      <protection locked="0"/>
    </xf>
    <xf numFmtId="177" fontId="13" fillId="2" borderId="10" xfId="1" applyNumberFormat="1" applyFont="1" applyFill="1" applyBorder="1" applyAlignment="1" applyProtection="1">
      <alignment vertical="center" wrapText="1"/>
      <protection locked="0"/>
    </xf>
    <xf numFmtId="0" fontId="13" fillId="2" borderId="10" xfId="0" applyFont="1" applyFill="1" applyBorder="1" applyAlignment="1" applyProtection="1">
      <alignment horizontal="right" vertical="center" wrapText="1"/>
      <protection locked="0"/>
    </xf>
    <xf numFmtId="57" fontId="13" fillId="2" borderId="10" xfId="1" applyNumberFormat="1" applyFont="1" applyFill="1" applyBorder="1" applyAlignment="1" applyProtection="1">
      <alignment horizontal="right" vertical="center" wrapText="1"/>
      <protection locked="0"/>
    </xf>
    <xf numFmtId="57" fontId="13" fillId="2" borderId="10" xfId="1" applyNumberFormat="1" applyFont="1" applyFill="1" applyBorder="1" applyAlignment="1" applyProtection="1">
      <alignment horizontal="left" vertical="center" wrapText="1"/>
      <protection locked="0"/>
    </xf>
    <xf numFmtId="0" fontId="12" fillId="3" borderId="0" xfId="0" applyFont="1" applyFill="1"/>
    <xf numFmtId="57" fontId="14" fillId="5" borderId="1" xfId="1" applyNumberFormat="1" applyFont="1" applyFill="1" applyBorder="1" applyAlignment="1">
      <alignment horizontal="right" vertical="center"/>
    </xf>
    <xf numFmtId="38" fontId="14" fillId="5" borderId="1" xfId="1" applyFont="1" applyFill="1" applyBorder="1" applyAlignment="1">
      <alignment horizontal="left" vertical="center"/>
    </xf>
    <xf numFmtId="176" fontId="4" fillId="4"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4"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78318</xdr:colOff>
      <xdr:row>27</xdr:row>
      <xdr:rowOff>95249</xdr:rowOff>
    </xdr:from>
    <xdr:to>
      <xdr:col>6</xdr:col>
      <xdr:colOff>1475317</xdr:colOff>
      <xdr:row>41</xdr:row>
      <xdr:rowOff>48684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644218" y="3930649"/>
          <a:ext cx="4444999" cy="178223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G25"/>
  <sheetViews>
    <sheetView showGridLines="0" view="pageBreakPreview" zoomScale="75" zoomScaleNormal="75" zoomScaleSheetLayoutView="75" workbookViewId="0"/>
  </sheetViews>
  <sheetFormatPr defaultColWidth="9" defaultRowHeight="12" outlineLevelCol="1" x14ac:dyDescent="0.15"/>
  <cols>
    <col min="1" max="1" width="6" style="1" customWidth="1" outlineLevel="1"/>
    <col min="2" max="2" width="9" style="1"/>
    <col min="3" max="3" width="9.109375" style="4"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2.77734375" style="1" bestFit="1" customWidth="1"/>
    <col min="9" max="9" width="31.21875" style="4" customWidth="1"/>
    <col min="10" max="10" width="22.6640625" style="4" bestFit="1" customWidth="1"/>
    <col min="11" max="11" width="9.44140625" style="4" customWidth="1" outlineLevel="1"/>
    <col min="12" max="12" width="9.33203125" style="4" customWidth="1" outlineLevel="1"/>
    <col min="13" max="13" width="16.6640625" style="1" customWidth="1"/>
    <col min="14" max="14" width="12.109375" style="1" customWidth="1"/>
    <col min="15" max="15" width="12.6640625" style="1" customWidth="1"/>
    <col min="16" max="16" width="8.6640625" style="1" customWidth="1"/>
    <col min="17" max="25" width="12.6640625" style="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20.6640625" style="1" customWidth="1"/>
    <col min="34" max="16384" width="9" style="1"/>
  </cols>
  <sheetData>
    <row r="1" spans="1:33" s="9" customFormat="1" ht="23.4" x14ac:dyDescent="0.2">
      <c r="A1" s="36"/>
      <c r="B1" s="191" t="s">
        <v>215</v>
      </c>
      <c r="C1" s="191"/>
      <c r="D1" s="191"/>
      <c r="E1" s="191"/>
      <c r="F1" s="191"/>
      <c r="G1" s="191"/>
      <c r="H1" s="191"/>
      <c r="I1" s="191"/>
      <c r="J1" s="191"/>
      <c r="K1" s="192" t="s">
        <v>130</v>
      </c>
      <c r="L1" s="192"/>
      <c r="M1" s="192"/>
      <c r="N1" s="192"/>
      <c r="O1" s="8"/>
      <c r="P1" s="8"/>
      <c r="Q1" s="8"/>
      <c r="R1" s="8"/>
      <c r="S1" s="8"/>
      <c r="T1" s="8"/>
      <c r="U1" s="8"/>
      <c r="V1" s="8"/>
      <c r="W1" s="8"/>
      <c r="X1" s="8"/>
      <c r="Y1" s="8"/>
      <c r="Z1" s="8"/>
      <c r="AA1" s="8"/>
      <c r="AB1" s="10"/>
      <c r="AC1" s="11"/>
    </row>
    <row r="2" spans="1:33" s="2" customFormat="1" ht="13.2" x14ac:dyDescent="0.2">
      <c r="A2" s="64"/>
      <c r="B2" s="65"/>
      <c r="C2" s="66"/>
      <c r="D2" s="67"/>
      <c r="E2" s="66"/>
      <c r="F2" s="67"/>
      <c r="G2" s="65"/>
      <c r="H2" s="65"/>
      <c r="I2" s="68"/>
      <c r="J2" s="68"/>
      <c r="K2" s="68"/>
      <c r="L2" s="68"/>
      <c r="M2" s="64"/>
      <c r="N2" s="69"/>
      <c r="O2" s="112" t="s">
        <v>0</v>
      </c>
      <c r="P2" s="112" t="s">
        <v>1</v>
      </c>
      <c r="Q2" s="112" t="s">
        <v>2</v>
      </c>
      <c r="R2" s="112" t="s">
        <v>3</v>
      </c>
      <c r="S2" s="193" t="s">
        <v>4</v>
      </c>
      <c r="T2" s="194"/>
      <c r="U2" s="195"/>
      <c r="V2" s="112" t="s">
        <v>5</v>
      </c>
      <c r="W2" s="112" t="s">
        <v>6</v>
      </c>
      <c r="X2" s="112" t="s">
        <v>7</v>
      </c>
      <c r="Y2" s="112" t="s">
        <v>8</v>
      </c>
      <c r="Z2" s="71" t="s">
        <v>9</v>
      </c>
      <c r="AA2" s="112" t="s">
        <v>10</v>
      </c>
      <c r="AB2" s="112" t="s">
        <v>11</v>
      </c>
      <c r="AC2" s="112" t="s">
        <v>12</v>
      </c>
      <c r="AD2" s="72"/>
      <c r="AE2" s="73"/>
      <c r="AF2" s="64"/>
      <c r="AG2" s="64"/>
    </row>
    <row r="3" spans="1:33" s="2" customFormat="1" ht="48" x14ac:dyDescent="0.2">
      <c r="A3" s="74" t="s">
        <v>24</v>
      </c>
      <c r="B3" s="75" t="s">
        <v>13</v>
      </c>
      <c r="C3" s="76" t="s">
        <v>21</v>
      </c>
      <c r="D3" s="77"/>
      <c r="E3" s="76" t="s">
        <v>14</v>
      </c>
      <c r="F3" s="77"/>
      <c r="G3" s="78" t="s">
        <v>15</v>
      </c>
      <c r="H3" s="78" t="s">
        <v>116</v>
      </c>
      <c r="I3" s="79" t="s">
        <v>25</v>
      </c>
      <c r="J3" s="74" t="s">
        <v>26</v>
      </c>
      <c r="K3" s="80" t="s">
        <v>61</v>
      </c>
      <c r="L3" s="74" t="s">
        <v>62</v>
      </c>
      <c r="M3" s="79" t="s">
        <v>27</v>
      </c>
      <c r="N3" s="81" t="s">
        <v>28</v>
      </c>
      <c r="O3" s="81" t="s">
        <v>16</v>
      </c>
      <c r="P3" s="82" t="s">
        <v>29</v>
      </c>
      <c r="Q3" s="81" t="s">
        <v>17</v>
      </c>
      <c r="R3" s="83" t="s">
        <v>38</v>
      </c>
      <c r="S3" s="196" t="s">
        <v>30</v>
      </c>
      <c r="T3" s="197"/>
      <c r="U3" s="198"/>
      <c r="V3" s="81" t="s">
        <v>31</v>
      </c>
      <c r="W3" s="82" t="s">
        <v>39</v>
      </c>
      <c r="X3" s="82" t="s">
        <v>40</v>
      </c>
      <c r="Y3" s="82" t="s">
        <v>41</v>
      </c>
      <c r="Z3" s="74" t="s">
        <v>32</v>
      </c>
      <c r="AA3" s="82" t="s">
        <v>33</v>
      </c>
      <c r="AB3" s="82" t="s">
        <v>34</v>
      </c>
      <c r="AC3" s="82" t="s">
        <v>35</v>
      </c>
      <c r="AD3" s="84" t="s">
        <v>18</v>
      </c>
      <c r="AE3" s="85"/>
      <c r="AF3" s="79" t="s">
        <v>36</v>
      </c>
      <c r="AG3" s="79" t="s">
        <v>37</v>
      </c>
    </row>
    <row r="4" spans="1:33" s="3" customFormat="1" x14ac:dyDescent="0.2">
      <c r="A4" s="86"/>
      <c r="B4" s="87"/>
      <c r="C4" s="88"/>
      <c r="D4" s="89"/>
      <c r="E4" s="88"/>
      <c r="F4" s="89"/>
      <c r="G4" s="88"/>
      <c r="H4" s="88"/>
      <c r="I4" s="86"/>
      <c r="J4" s="90"/>
      <c r="K4" s="90"/>
      <c r="L4" s="90"/>
      <c r="M4" s="91"/>
      <c r="N4" s="90"/>
      <c r="O4" s="91"/>
      <c r="P4" s="91"/>
      <c r="Q4" s="92"/>
      <c r="R4" s="92"/>
      <c r="S4" s="91" t="s">
        <v>191</v>
      </c>
      <c r="T4" s="91" t="s">
        <v>153</v>
      </c>
      <c r="U4" s="91" t="s">
        <v>190</v>
      </c>
      <c r="V4" s="91"/>
      <c r="W4" s="91"/>
      <c r="X4" s="91"/>
      <c r="Y4" s="91"/>
      <c r="Z4" s="93"/>
      <c r="AA4" s="91"/>
      <c r="AB4" s="91"/>
      <c r="AC4" s="94"/>
      <c r="AD4" s="90"/>
      <c r="AE4" s="95"/>
      <c r="AF4" s="96" t="s">
        <v>19</v>
      </c>
      <c r="AG4" s="86"/>
    </row>
    <row r="5" spans="1:33" s="47" customFormat="1" x14ac:dyDescent="0.2">
      <c r="A5" s="37"/>
      <c r="B5" s="38"/>
      <c r="C5" s="39"/>
      <c r="D5" s="39"/>
      <c r="E5" s="39"/>
      <c r="F5" s="39"/>
      <c r="G5" s="39"/>
      <c r="H5" s="39"/>
      <c r="I5" s="40"/>
      <c r="J5" s="40"/>
      <c r="K5" s="40"/>
      <c r="L5" s="40"/>
      <c r="M5" s="41"/>
      <c r="N5" s="42"/>
      <c r="O5" s="43" t="s">
        <v>20</v>
      </c>
      <c r="P5" s="43" t="s">
        <v>20</v>
      </c>
      <c r="Q5" s="43" t="s">
        <v>20</v>
      </c>
      <c r="R5" s="43" t="s">
        <v>20</v>
      </c>
      <c r="S5" s="43" t="s">
        <v>20</v>
      </c>
      <c r="T5" s="43" t="s">
        <v>154</v>
      </c>
      <c r="U5" s="43" t="s">
        <v>155</v>
      </c>
      <c r="V5" s="43" t="s">
        <v>20</v>
      </c>
      <c r="W5" s="43" t="s">
        <v>20</v>
      </c>
      <c r="X5" s="43" t="s">
        <v>20</v>
      </c>
      <c r="Y5" s="43" t="s">
        <v>20</v>
      </c>
      <c r="Z5" s="44" t="s">
        <v>20</v>
      </c>
      <c r="AA5" s="43" t="s">
        <v>20</v>
      </c>
      <c r="AB5" s="43" t="s">
        <v>20</v>
      </c>
      <c r="AC5" s="43" t="s">
        <v>20</v>
      </c>
      <c r="AD5" s="45"/>
      <c r="AE5" s="46"/>
      <c r="AF5" s="41"/>
      <c r="AG5" s="37"/>
    </row>
    <row r="6" spans="1:33" s="47" customFormat="1" x14ac:dyDescent="0.2">
      <c r="A6" s="113"/>
      <c r="B6" s="114"/>
      <c r="C6" s="115"/>
      <c r="D6" s="115"/>
      <c r="E6" s="115"/>
      <c r="F6" s="115"/>
      <c r="G6" s="115"/>
      <c r="H6" s="115"/>
      <c r="I6" s="116"/>
      <c r="J6" s="116"/>
      <c r="K6" s="116"/>
      <c r="L6" s="116"/>
      <c r="M6" s="113"/>
      <c r="N6" s="117"/>
      <c r="O6" s="118"/>
      <c r="P6" s="118"/>
      <c r="Q6" s="118"/>
      <c r="R6" s="118"/>
      <c r="S6" s="118"/>
      <c r="T6" s="118"/>
      <c r="U6" s="118"/>
      <c r="V6" s="118"/>
      <c r="W6" s="118"/>
      <c r="X6" s="118"/>
      <c r="Y6" s="118"/>
      <c r="Z6" s="119"/>
      <c r="AA6" s="118"/>
      <c r="AB6" s="118"/>
      <c r="AC6" s="118"/>
      <c r="AD6" s="120"/>
      <c r="AE6" s="121"/>
      <c r="AF6" s="113"/>
      <c r="AG6" s="113"/>
    </row>
    <row r="7" spans="1:33" s="133" customFormat="1" ht="24.9" customHeight="1" x14ac:dyDescent="0.2">
      <c r="A7" s="122">
        <v>1</v>
      </c>
      <c r="B7" s="174" t="s">
        <v>22</v>
      </c>
      <c r="C7" s="175"/>
      <c r="D7" s="174"/>
      <c r="E7" s="176"/>
      <c r="F7" s="174"/>
      <c r="G7" s="174" t="s">
        <v>22</v>
      </c>
      <c r="H7" s="174" t="s">
        <v>72</v>
      </c>
      <c r="I7" s="123" t="str">
        <f>IFERROR(VLOOKUP(H7,事業区分!$B$9:$C$48,2,0),"")</f>
        <v>へき地診療所</v>
      </c>
      <c r="J7" s="181" t="s">
        <v>45</v>
      </c>
      <c r="K7" s="124">
        <f>IFERROR(VLOOKUP(CONCATENATE(H7,I7),事業区分!$A$9:$H$1048576,8,0),"")</f>
        <v>1</v>
      </c>
      <c r="L7" s="125">
        <f>IFERROR(INDEX(補助率!$C$5:$W$44,MATCH(I7,補助率!$B$5:$B$44,0),MATCH(J7,補助率!$C$4:$W$4,0)),"")</f>
        <v>0.5</v>
      </c>
      <c r="M7" s="181" t="s">
        <v>208</v>
      </c>
      <c r="N7" s="174" t="s">
        <v>209</v>
      </c>
      <c r="O7" s="185">
        <v>20000000</v>
      </c>
      <c r="P7" s="185">
        <v>0</v>
      </c>
      <c r="Q7" s="127">
        <f>IF(O7-P7=0,"",O7-P7)</f>
        <v>20000000</v>
      </c>
      <c r="R7" s="185">
        <v>20000000</v>
      </c>
      <c r="S7" s="185">
        <v>16500000</v>
      </c>
      <c r="T7" s="185" t="s">
        <v>214</v>
      </c>
      <c r="U7" s="127">
        <f>IF(IFERROR(IF(T7="－",S7,S7*T7),"")=0,"",IFERROR(IF(T7="－",S7,S7*T7),""))</f>
        <v>16500000</v>
      </c>
      <c r="V7" s="128">
        <f>IF(MIN(R7,S7)=0,"",MIN(R7,S7))</f>
        <v>16500000</v>
      </c>
      <c r="W7" s="185" t="str">
        <f>IF(K7=1,"－","")</f>
        <v>－</v>
      </c>
      <c r="X7" s="129" cm="1">
        <f t="array" ref="X7">IFERROR(_xlfn.IFS(K7=1,MIN(Q7,V7),K7=2,MIN(Q7,V7,W7),K7=3,MIN(MIN(Q7,V7)*3/4,W7),K7=4,MIN(MIN(Q7,V7)*L7,W7),K7=5,MIN(MIN(Q7,V7)*2/3,W7),K7=6,MIN(MIN(Q7,V7)*1/2,W7)),"")</f>
        <v>16500000</v>
      </c>
      <c r="Y7" s="127" cm="1">
        <f t="array" ref="Y7">IFERROR(ROUNDDOWN(_xlfn.IFS((K7=1),X7*L7,(K7=2),X7*L7,(K7=3),X7*2/3,(K7=4),X7,(K7=5),X7*1/2,(K7=6),X7*2/3),-3),"")</f>
        <v>8250000</v>
      </c>
      <c r="Z7" s="130"/>
      <c r="AA7" s="126"/>
      <c r="AB7" s="128">
        <f>IFERROR(ROUNDDOWN(IF(K7=1,X7*L7,IF(K7=2,X7*L7,IF(K7=3,X7*2/3,IF(K7=4,X7,IF(K7=5,X7*1/2,""))))),-3),"")</f>
        <v>8250000</v>
      </c>
      <c r="AC7" s="128">
        <f>IFERROR(AA7-AB7,"")</f>
        <v>-8250000</v>
      </c>
      <c r="AD7" s="131"/>
      <c r="AE7" s="132"/>
      <c r="AF7" s="180" t="s">
        <v>23</v>
      </c>
      <c r="AG7" s="181" t="s">
        <v>205</v>
      </c>
    </row>
    <row r="8" spans="1:33" s="133" customFormat="1" ht="24.9" customHeight="1" x14ac:dyDescent="0.2">
      <c r="A8" s="122">
        <v>2</v>
      </c>
      <c r="B8" s="177" t="s">
        <v>129</v>
      </c>
      <c r="C8" s="178"/>
      <c r="D8" s="177"/>
      <c r="E8" s="178"/>
      <c r="F8" s="179"/>
      <c r="G8" s="177" t="s">
        <v>204</v>
      </c>
      <c r="H8" s="174" t="s">
        <v>86</v>
      </c>
      <c r="I8" s="123" t="str">
        <f>IFERROR(VLOOKUP(H8,事業区分!$B$9:$C$48,2,0),"")</f>
        <v>へき地保健指導所設備</v>
      </c>
      <c r="J8" s="181" t="s">
        <v>53</v>
      </c>
      <c r="K8" s="124">
        <f>IFERROR(VLOOKUP(CONCATENATE(H8,I8),事業区分!$A$9:$H$1048576,8,0),"")</f>
        <v>1</v>
      </c>
      <c r="L8" s="125">
        <f>IFERROR(INDEX(補助率!$C$5:$W$44,MATCH(I8,補助率!$B$5:$B$44,0),MATCH(J8,補助率!$C$4:$W$4,0)),"")</f>
        <v>0.33333333333333331</v>
      </c>
      <c r="M8" s="181" t="s">
        <v>210</v>
      </c>
      <c r="N8" s="174" t="s">
        <v>209</v>
      </c>
      <c r="O8" s="186">
        <v>421000</v>
      </c>
      <c r="P8" s="186">
        <v>0</v>
      </c>
      <c r="Q8" s="127">
        <f t="shared" ref="Q8:Q10" si="0">IF(O8-P8=0,"",O8-P8)</f>
        <v>421000</v>
      </c>
      <c r="R8" s="186">
        <v>421000</v>
      </c>
      <c r="S8" s="186">
        <v>478000</v>
      </c>
      <c r="T8" s="186">
        <v>3</v>
      </c>
      <c r="U8" s="127">
        <f t="shared" ref="U8:U10" si="1">IF(IFERROR(IF(T8="－",S8,S8*T8),"")=0,"",IFERROR(IF(T8="－",S8,S8*T8),""))</f>
        <v>1434000</v>
      </c>
      <c r="V8" s="128">
        <f t="shared" ref="V8:V10" si="2">IF(MIN(R8,S8)=0,"",MIN(R8,S8))</f>
        <v>421000</v>
      </c>
      <c r="W8" s="185" t="str">
        <f t="shared" ref="W8" si="3">IF(K8=1,"－","")</f>
        <v>－</v>
      </c>
      <c r="X8" s="129" cm="1">
        <f t="array" ref="X8">IFERROR(_xlfn.IFS(K8=1,MIN(Q8,V8),K8=2,MIN(Q8,V8,W8),K8=3,MIN(MIN(Q8,V8)*3/4,W8),K8=4,MIN(MIN(Q8,V8)*L8,W8),K8=5,MIN(MIN(Q8,V8)*2/3,W8),K8=6,MIN(MIN(Q8,V8)*1/2,W8)),"")</f>
        <v>421000</v>
      </c>
      <c r="Y8" s="127" cm="1">
        <f t="array" ref="Y8">IFERROR(ROUNDDOWN(_xlfn.IFS((K8=1),X8*L8,(K8=2),X8*L8,(K8=3),X8*2/3,(K8=4),X8,(K8=5),X8*1/2,(K8=6),X8*2/3),-3),"")</f>
        <v>140000</v>
      </c>
      <c r="Z8" s="135"/>
      <c r="AA8" s="134"/>
      <c r="AB8" s="128">
        <f t="shared" ref="AB8:AB10" si="4">IFERROR(ROUNDDOWN(IF(K8=1,X8*L8,IF(K8=2,X8*L8,IF(K8=3,X8*2/3,IF(K8=4,X8,IF(K8=5,X8*1/2,""))))),-3),"")</f>
        <v>140000</v>
      </c>
      <c r="AC8" s="128">
        <f t="shared" ref="AC8:AC10" si="5">IFERROR(AA8-AB8,"")</f>
        <v>-140000</v>
      </c>
      <c r="AD8" s="136"/>
      <c r="AE8" s="137"/>
      <c r="AF8" s="182" t="s">
        <v>206</v>
      </c>
      <c r="AG8" s="183" t="s">
        <v>207</v>
      </c>
    </row>
    <row r="9" spans="1:33" s="133" customFormat="1" ht="24.9" customHeight="1" x14ac:dyDescent="0.2">
      <c r="A9" s="122">
        <v>3</v>
      </c>
      <c r="B9" s="174" t="s">
        <v>22</v>
      </c>
      <c r="C9" s="175"/>
      <c r="D9" s="174"/>
      <c r="E9" s="176"/>
      <c r="F9" s="174"/>
      <c r="G9" s="174" t="s">
        <v>22</v>
      </c>
      <c r="H9" s="174" t="s">
        <v>102</v>
      </c>
      <c r="I9" s="123" t="str">
        <f>IFERROR(VLOOKUP(H9,事業区分!$B$9:$C$48,2,0),"")</f>
        <v>ICTを活用した産科医師少数地域に対する妊産婦モニタリング支援設備整備事業</v>
      </c>
      <c r="J9" s="181" t="s">
        <v>139</v>
      </c>
      <c r="K9" s="124">
        <f>IFERROR(VLOOKUP(CONCATENATE(H9,I9),事業区分!$A$9:$H$1048576,8,0),"")</f>
        <v>4</v>
      </c>
      <c r="L9" s="125">
        <f>IFERROR(INDEX(補助率!$C$5:$W$44,MATCH(I9,補助率!$B$5:$B$44,0),MATCH(J9,補助率!$C$4:$W$4,0)),"")</f>
        <v>0.5</v>
      </c>
      <c r="M9" s="183" t="s">
        <v>211</v>
      </c>
      <c r="N9" s="184" t="s">
        <v>212</v>
      </c>
      <c r="O9" s="186">
        <v>19000000</v>
      </c>
      <c r="P9" s="186">
        <v>0</v>
      </c>
      <c r="Q9" s="127">
        <f t="shared" si="0"/>
        <v>19000000</v>
      </c>
      <c r="R9" s="186">
        <v>19000000</v>
      </c>
      <c r="S9" s="186">
        <v>20000000</v>
      </c>
      <c r="T9" s="186" t="s">
        <v>214</v>
      </c>
      <c r="U9" s="127">
        <f t="shared" si="1"/>
        <v>20000000</v>
      </c>
      <c r="V9" s="128">
        <f t="shared" si="2"/>
        <v>19000000</v>
      </c>
      <c r="W9" s="185">
        <v>8000000</v>
      </c>
      <c r="X9" s="129" cm="1">
        <f t="array" ref="X9">IFERROR(_xlfn.IFS(K9=1,MIN(Q9,V9),K9=2,MIN(Q9,V9,W9),K9=3,MIN(MIN(Q9,V9)*3/4,W9),K9=4,MIN(MIN(Q9,V9)*L9,W9),K9=5,MIN(MIN(Q9,V9)*2/3,W9),K9=6,MIN(MIN(Q9,V9)*1/2,W9)),"")</f>
        <v>8000000</v>
      </c>
      <c r="Y9" s="127" cm="1">
        <f t="array" ref="Y9">IFERROR(ROUNDDOWN(_xlfn.IFS((K9=1),X9*L9,(K9=2),X9*L9,(K9=3),X9*2/3,(K9=4),X9,(K9=5),X9*1/2,(K9=6),X9*2/3),-3),"")</f>
        <v>8000000</v>
      </c>
      <c r="Z9" s="135"/>
      <c r="AA9" s="134"/>
      <c r="AB9" s="128">
        <f t="shared" si="4"/>
        <v>8000000</v>
      </c>
      <c r="AC9" s="128">
        <f t="shared" si="5"/>
        <v>-8000000</v>
      </c>
      <c r="AD9" s="136"/>
      <c r="AE9" s="137"/>
      <c r="AF9" s="180" t="s">
        <v>23</v>
      </c>
      <c r="AG9" s="181" t="s">
        <v>205</v>
      </c>
    </row>
    <row r="10" spans="1:33" s="133" customFormat="1" ht="24.9" customHeight="1" x14ac:dyDescent="0.2">
      <c r="A10" s="122">
        <v>4</v>
      </c>
      <c r="B10" s="177" t="s">
        <v>129</v>
      </c>
      <c r="C10" s="178"/>
      <c r="D10" s="177"/>
      <c r="E10" s="178"/>
      <c r="F10" s="179"/>
      <c r="G10" s="177" t="s">
        <v>204</v>
      </c>
      <c r="H10" s="174" t="s">
        <v>98</v>
      </c>
      <c r="I10" s="123" t="str">
        <f>IFERROR(VLOOKUP(H10,事業区分!$B$9:$C$48,2,0),"")</f>
        <v>産科医療機関設備</v>
      </c>
      <c r="J10" s="181" t="s">
        <v>45</v>
      </c>
      <c r="K10" s="124">
        <f>IFERROR(VLOOKUP(CONCATENATE(H10,I10),事業区分!$A$9:$H$1048576,8,0),"")</f>
        <v>4</v>
      </c>
      <c r="L10" s="125">
        <f>IFERROR(INDEX(補助率!$C$5:$W$44,MATCH(I10,補助率!$B$5:$B$44,0),MATCH(J10,補助率!$C$4:$W$4,0)),"")</f>
        <v>0.5</v>
      </c>
      <c r="M10" s="183" t="s">
        <v>213</v>
      </c>
      <c r="N10" s="184" t="s">
        <v>212</v>
      </c>
      <c r="O10" s="186">
        <v>18000000</v>
      </c>
      <c r="P10" s="186">
        <v>0</v>
      </c>
      <c r="Q10" s="127">
        <f t="shared" si="0"/>
        <v>18000000</v>
      </c>
      <c r="R10" s="186">
        <v>18000000</v>
      </c>
      <c r="S10" s="186">
        <v>17035000</v>
      </c>
      <c r="T10" s="186" t="s">
        <v>214</v>
      </c>
      <c r="U10" s="127">
        <f t="shared" si="1"/>
        <v>17035000</v>
      </c>
      <c r="V10" s="128">
        <f t="shared" si="2"/>
        <v>17035000</v>
      </c>
      <c r="W10" s="185">
        <v>15000000</v>
      </c>
      <c r="X10" s="129" cm="1">
        <f t="array" ref="X10">IFERROR(_xlfn.IFS(K10=1,MIN(Q10,V10),K10=2,MIN(Q10,V10,W10),K10=3,MIN(MIN(Q10,V10)*3/4,W10),K10=4,MIN(MIN(Q10,V10)*L10,W10),K10=5,MIN(MIN(Q10,V10)*2/3,W10),K10=6,MIN(MIN(Q10,V10)*1/2,W10)),"")</f>
        <v>8517500</v>
      </c>
      <c r="Y10" s="127" cm="1">
        <f t="array" ref="Y10">IFERROR(ROUNDDOWN(_xlfn.IFS((K10=1),X10*L10,(K10=2),X10*L10,(K10=3),X10*2/3,(K10=4),X10,(K10=5),X10*1/2,(K10=6),X10*2/3),-3),"")</f>
        <v>8517000</v>
      </c>
      <c r="Z10" s="135"/>
      <c r="AA10" s="134"/>
      <c r="AB10" s="128">
        <f t="shared" si="4"/>
        <v>8517000</v>
      </c>
      <c r="AC10" s="128">
        <f t="shared" si="5"/>
        <v>-8517000</v>
      </c>
      <c r="AD10" s="136"/>
      <c r="AE10" s="137"/>
      <c r="AF10" s="182" t="s">
        <v>206</v>
      </c>
      <c r="AG10" s="183" t="s">
        <v>207</v>
      </c>
    </row>
    <row r="11" spans="1:33" s="133" customFormat="1" ht="24.9" customHeight="1" x14ac:dyDescent="0.2">
      <c r="A11" s="138"/>
      <c r="B11" s="139"/>
      <c r="C11" s="140"/>
      <c r="D11" s="139"/>
      <c r="E11" s="140"/>
      <c r="F11" s="139"/>
      <c r="G11" s="139"/>
      <c r="H11" s="139"/>
      <c r="I11" s="141"/>
      <c r="J11" s="142"/>
      <c r="K11" s="143"/>
      <c r="L11" s="144"/>
      <c r="M11" s="142"/>
      <c r="N11" s="142"/>
      <c r="O11" s="145"/>
      <c r="P11" s="145"/>
      <c r="Q11" s="145"/>
      <c r="R11" s="145"/>
      <c r="S11" s="145"/>
      <c r="T11" s="145"/>
      <c r="U11" s="145"/>
      <c r="V11" s="145"/>
      <c r="W11" s="145"/>
      <c r="X11" s="146"/>
      <c r="Y11" s="145"/>
      <c r="Z11" s="145"/>
      <c r="AA11" s="145"/>
      <c r="AB11" s="145"/>
      <c r="AC11" s="145"/>
      <c r="AD11" s="147"/>
      <c r="AE11" s="147"/>
      <c r="AF11" s="147"/>
      <c r="AG11" s="148"/>
    </row>
    <row r="12" spans="1:33" s="133" customFormat="1" ht="24.9" customHeight="1" x14ac:dyDescent="0.2">
      <c r="A12" s="149"/>
      <c r="B12" s="150"/>
      <c r="C12" s="151"/>
      <c r="D12" s="150"/>
      <c r="E12" s="151"/>
      <c r="F12" s="150"/>
      <c r="G12" s="150"/>
      <c r="H12" s="150"/>
      <c r="I12" s="152"/>
      <c r="J12" s="153"/>
      <c r="K12" s="154"/>
      <c r="L12" s="155"/>
      <c r="M12" s="153"/>
      <c r="N12" s="153"/>
      <c r="O12" s="156"/>
      <c r="P12" s="156"/>
      <c r="Q12" s="156"/>
      <c r="R12" s="156"/>
      <c r="S12" s="156"/>
      <c r="T12" s="156"/>
      <c r="U12" s="156"/>
      <c r="V12" s="157" t="s">
        <v>157</v>
      </c>
      <c r="W12" s="158">
        <f>SUBTOTAL(9,W7:W10)</f>
        <v>23000000</v>
      </c>
      <c r="X12" s="158">
        <f>SUBTOTAL(9,X7:X10)</f>
        <v>33438500</v>
      </c>
      <c r="Y12" s="158">
        <f>SUBTOTAL(9,Y7:Y10)</f>
        <v>24907000</v>
      </c>
      <c r="Z12" s="156"/>
      <c r="AA12" s="156"/>
      <c r="AB12" s="156"/>
      <c r="AC12" s="156"/>
      <c r="AD12" s="159"/>
      <c r="AE12" s="159"/>
      <c r="AF12" s="159"/>
      <c r="AG12" s="160"/>
    </row>
    <row r="13" spans="1:33" s="173" customFormat="1" ht="27.6" customHeight="1" x14ac:dyDescent="0.4">
      <c r="A13" s="164"/>
      <c r="B13" s="163" t="s">
        <v>197</v>
      </c>
      <c r="C13" s="165"/>
      <c r="D13" s="162"/>
      <c r="E13" s="165"/>
      <c r="F13" s="162"/>
      <c r="G13" s="162"/>
      <c r="H13" s="162"/>
      <c r="I13" s="166"/>
      <c r="J13" s="167"/>
      <c r="K13" s="168"/>
      <c r="L13" s="169"/>
      <c r="M13" s="167"/>
      <c r="N13" s="167"/>
      <c r="O13" s="170"/>
      <c r="P13" s="170"/>
      <c r="Q13" s="170"/>
      <c r="R13" s="170"/>
      <c r="S13" s="170"/>
      <c r="T13" s="170"/>
      <c r="U13" s="170"/>
      <c r="V13" s="171"/>
      <c r="W13" s="170"/>
      <c r="X13" s="170"/>
      <c r="Y13" s="170"/>
      <c r="Z13" s="170"/>
      <c r="AA13" s="170"/>
      <c r="AB13" s="170"/>
      <c r="AC13" s="170"/>
      <c r="AD13" s="172"/>
      <c r="AE13" s="172"/>
      <c r="AF13" s="172"/>
      <c r="AG13" s="167"/>
    </row>
    <row r="14" spans="1:33" s="173" customFormat="1" ht="27.6" customHeight="1" x14ac:dyDescent="0.4">
      <c r="A14" s="164"/>
      <c r="B14" s="163"/>
      <c r="C14" s="165"/>
      <c r="D14" s="162"/>
      <c r="E14" s="165"/>
      <c r="F14" s="162"/>
      <c r="G14" s="162"/>
      <c r="H14" s="162"/>
      <c r="I14" s="166"/>
      <c r="J14" s="167"/>
      <c r="K14" s="168"/>
      <c r="L14" s="169"/>
      <c r="M14" s="167"/>
      <c r="N14" s="167"/>
      <c r="O14" s="170"/>
      <c r="P14" s="170"/>
      <c r="Q14" s="170"/>
      <c r="R14" s="170"/>
      <c r="S14" s="170"/>
      <c r="T14" s="170"/>
      <c r="U14" s="170"/>
      <c r="V14" s="171"/>
      <c r="W14" s="170"/>
      <c r="X14" s="170"/>
      <c r="Y14" s="170"/>
      <c r="Z14" s="170"/>
      <c r="AA14" s="170"/>
      <c r="AB14" s="170"/>
      <c r="AC14" s="170"/>
      <c r="AD14" s="172"/>
      <c r="AE14" s="172"/>
      <c r="AF14" s="172"/>
      <c r="AG14" s="167"/>
    </row>
    <row r="15" spans="1:33" s="173" customFormat="1" ht="27.6" customHeight="1" x14ac:dyDescent="0.4">
      <c r="A15" s="164"/>
      <c r="B15" s="163" t="s">
        <v>198</v>
      </c>
      <c r="C15" s="165"/>
      <c r="D15" s="162"/>
      <c r="E15" s="165"/>
      <c r="F15" s="162"/>
      <c r="G15" s="162"/>
      <c r="H15" s="162"/>
      <c r="I15" s="166"/>
      <c r="J15" s="167"/>
      <c r="K15" s="168"/>
      <c r="L15" s="169"/>
      <c r="M15" s="167"/>
      <c r="N15" s="167"/>
      <c r="O15" s="170"/>
      <c r="P15" s="170"/>
      <c r="Q15" s="170"/>
      <c r="R15" s="170"/>
      <c r="S15" s="170"/>
      <c r="T15" s="170"/>
      <c r="U15" s="170"/>
      <c r="V15" s="171"/>
      <c r="W15" s="170"/>
      <c r="X15" s="170"/>
      <c r="Y15" s="170"/>
      <c r="Z15" s="170"/>
      <c r="AA15" s="170"/>
      <c r="AB15" s="170"/>
      <c r="AC15" s="170"/>
      <c r="AD15" s="172"/>
      <c r="AE15" s="172"/>
      <c r="AF15" s="172"/>
      <c r="AG15" s="167"/>
    </row>
    <row r="16" spans="1:33" s="173" customFormat="1" ht="27.6" customHeight="1" x14ac:dyDescent="0.4">
      <c r="A16" s="164"/>
      <c r="B16" s="163" t="s">
        <v>199</v>
      </c>
      <c r="C16" s="165"/>
      <c r="D16" s="162"/>
      <c r="E16" s="165"/>
      <c r="F16" s="162"/>
      <c r="G16" s="162"/>
      <c r="H16" s="162"/>
      <c r="I16" s="166"/>
      <c r="J16" s="167"/>
      <c r="K16" s="168"/>
      <c r="L16" s="169"/>
      <c r="M16" s="167"/>
      <c r="N16" s="167"/>
      <c r="O16" s="170"/>
      <c r="P16" s="170"/>
      <c r="Q16" s="170"/>
      <c r="R16" s="170"/>
      <c r="S16" s="170"/>
      <c r="T16" s="170"/>
      <c r="U16" s="170"/>
      <c r="V16" s="171"/>
      <c r="W16" s="170"/>
      <c r="X16" s="170"/>
      <c r="Y16" s="170"/>
      <c r="Z16" s="170"/>
      <c r="AA16" s="170"/>
      <c r="AB16" s="170"/>
      <c r="AC16" s="170"/>
      <c r="AD16" s="172"/>
      <c r="AE16" s="172"/>
      <c r="AF16" s="172"/>
      <c r="AG16" s="167"/>
    </row>
    <row r="17" spans="1:33" s="173" customFormat="1" ht="27.6" customHeight="1" x14ac:dyDescent="0.4">
      <c r="A17" s="164"/>
      <c r="B17" s="163" t="s">
        <v>200</v>
      </c>
      <c r="C17" s="165"/>
      <c r="D17" s="162"/>
      <c r="E17" s="165"/>
      <c r="F17" s="162"/>
      <c r="G17" s="162"/>
      <c r="H17" s="162"/>
      <c r="I17" s="166"/>
      <c r="J17" s="167"/>
      <c r="K17" s="168"/>
      <c r="L17" s="169"/>
      <c r="M17" s="167"/>
      <c r="N17" s="167"/>
      <c r="O17" s="170"/>
      <c r="P17" s="170"/>
      <c r="Q17" s="170"/>
      <c r="R17" s="170"/>
      <c r="S17" s="170"/>
      <c r="T17" s="170"/>
      <c r="U17" s="170"/>
      <c r="V17" s="171"/>
      <c r="W17" s="170"/>
      <c r="X17" s="170"/>
      <c r="Y17" s="170"/>
      <c r="Z17" s="170"/>
      <c r="AA17" s="170"/>
      <c r="AB17" s="170"/>
      <c r="AC17" s="170"/>
      <c r="AD17" s="172"/>
      <c r="AE17" s="172"/>
      <c r="AF17" s="172"/>
      <c r="AG17" s="167"/>
    </row>
    <row r="18" spans="1:33" s="173" customFormat="1" ht="27.6" customHeight="1" x14ac:dyDescent="0.4">
      <c r="A18" s="164"/>
      <c r="B18" s="163" t="s">
        <v>201</v>
      </c>
      <c r="C18" s="165"/>
      <c r="D18" s="162"/>
      <c r="E18" s="165"/>
      <c r="F18" s="162"/>
      <c r="G18" s="162"/>
      <c r="H18" s="162"/>
      <c r="I18" s="166"/>
      <c r="J18" s="167"/>
      <c r="K18" s="168"/>
      <c r="L18" s="169"/>
      <c r="M18" s="167"/>
      <c r="N18" s="167"/>
      <c r="O18" s="170"/>
      <c r="P18" s="170"/>
      <c r="Q18" s="170"/>
      <c r="R18" s="170"/>
      <c r="S18" s="170"/>
      <c r="T18" s="170"/>
      <c r="U18" s="170"/>
      <c r="V18" s="171"/>
      <c r="W18" s="170"/>
      <c r="X18" s="170"/>
      <c r="Y18" s="170"/>
      <c r="Z18" s="170"/>
      <c r="AA18" s="170"/>
      <c r="AB18" s="170"/>
      <c r="AC18" s="170"/>
      <c r="AD18" s="172"/>
      <c r="AE18" s="172"/>
      <c r="AF18" s="172"/>
      <c r="AG18" s="167"/>
    </row>
    <row r="19" spans="1:33" s="173" customFormat="1" ht="27.6" customHeight="1" x14ac:dyDescent="0.4">
      <c r="A19" s="164"/>
      <c r="B19" s="163" t="s">
        <v>202</v>
      </c>
      <c r="C19" s="165"/>
      <c r="D19" s="162"/>
      <c r="E19" s="165"/>
      <c r="F19" s="162"/>
      <c r="G19" s="162"/>
      <c r="H19" s="162"/>
      <c r="I19" s="166"/>
      <c r="J19" s="167"/>
      <c r="K19" s="168"/>
      <c r="L19" s="169"/>
      <c r="M19" s="167"/>
      <c r="N19" s="167"/>
      <c r="O19" s="170"/>
      <c r="P19" s="170"/>
      <c r="Q19" s="170"/>
      <c r="R19" s="170"/>
      <c r="S19" s="170"/>
      <c r="T19" s="170"/>
      <c r="U19" s="170"/>
      <c r="V19" s="171"/>
      <c r="W19" s="170"/>
      <c r="X19" s="170"/>
      <c r="Y19" s="170"/>
      <c r="Z19" s="170"/>
      <c r="AA19" s="170"/>
      <c r="AB19" s="170"/>
      <c r="AC19" s="170"/>
      <c r="AD19" s="172"/>
      <c r="AE19" s="172"/>
      <c r="AF19" s="172"/>
      <c r="AG19" s="167"/>
    </row>
    <row r="20" spans="1:33" s="173" customFormat="1" ht="27.6" customHeight="1" x14ac:dyDescent="0.4">
      <c r="A20" s="164"/>
      <c r="B20" s="163" t="s">
        <v>203</v>
      </c>
      <c r="C20" s="165"/>
      <c r="D20" s="162"/>
      <c r="E20" s="165"/>
      <c r="F20" s="162"/>
      <c r="G20" s="162"/>
      <c r="H20" s="162"/>
      <c r="I20" s="166"/>
      <c r="J20" s="167"/>
      <c r="K20" s="168"/>
      <c r="L20" s="169"/>
      <c r="M20" s="167"/>
      <c r="N20" s="167"/>
      <c r="O20" s="170"/>
      <c r="P20" s="170"/>
      <c r="Q20" s="170"/>
      <c r="R20" s="170"/>
      <c r="S20" s="170"/>
      <c r="T20" s="170"/>
      <c r="U20" s="170"/>
      <c r="V20" s="171"/>
      <c r="W20" s="170"/>
      <c r="X20" s="170"/>
      <c r="Y20" s="170"/>
      <c r="Z20" s="170"/>
      <c r="AA20" s="170"/>
      <c r="AB20" s="170"/>
      <c r="AC20" s="170"/>
      <c r="AD20" s="172"/>
      <c r="AE20" s="172"/>
      <c r="AF20" s="172"/>
      <c r="AG20" s="167"/>
    </row>
    <row r="21" spans="1:33" s="5" customFormat="1" ht="21" x14ac:dyDescent="0.25">
      <c r="B21" s="5" t="s">
        <v>124</v>
      </c>
      <c r="C21" s="6"/>
      <c r="I21" s="6"/>
      <c r="J21" s="6"/>
      <c r="K21" s="6"/>
      <c r="L21" s="6"/>
      <c r="X21" s="1"/>
      <c r="Y21" s="1"/>
    </row>
    <row r="22" spans="1:33" ht="21" x14ac:dyDescent="0.25">
      <c r="B22" s="5" t="s">
        <v>128</v>
      </c>
      <c r="Y22" s="7"/>
    </row>
    <row r="23" spans="1:33" x14ac:dyDescent="0.15">
      <c r="Y23" s="7"/>
    </row>
    <row r="24" spans="1:33" x14ac:dyDescent="0.15">
      <c r="Y24" s="7"/>
    </row>
    <row r="25" spans="1:33" x14ac:dyDescent="0.15">
      <c r="Y25" s="7"/>
    </row>
  </sheetData>
  <sheetProtection algorithmName="SHA-512" hashValue="JlbHBpbT/SB8KcvAsyy+p5qSqbVImMNNQjfv8giNdXdneyAmg8GgPzcEY8JJzEiDPG6lNIFBqw5PsjLQAnUFAw==" saltValue="6lWxuInWxT+XsUXBoIuowg==" spinCount="100000" sheet="1" objects="1" scenarios="1" formatColumns="0" deleteRows="0" autoFilter="0"/>
  <autoFilter ref="A6:AG6"/>
  <mergeCells count="4">
    <mergeCell ref="B1:J1"/>
    <mergeCell ref="K1:N1"/>
    <mergeCell ref="S2:U2"/>
    <mergeCell ref="S3:U3"/>
  </mergeCells>
  <phoneticPr fontId="2"/>
  <dataValidations count="2">
    <dataValidation type="list" allowBlank="1" showInputMessage="1" showErrorMessage="1" sqref="K1:N1">
      <formula1>"事業計画総括表,交付申請総括表,実績報告総括表"</formula1>
    </dataValidation>
    <dataValidation type="list" allowBlank="1" showInputMessage="1" showErrorMessage="1" sqref="J7:J20">
      <formula1>INDIRECT(I7)</formula1>
    </dataValidation>
  </dataValidations>
  <printOptions horizontalCentered="1"/>
  <pageMargins left="0.59055118110236227" right="0.59055118110236227" top="0.59055118110236227" bottom="0.59055118110236227" header="0.39370078740157483" footer="0.39370078740157483"/>
  <pageSetup paperSize="9" scale="39"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事業区分!$Q$9:$Q$42</xm:f>
          </x14:formula1>
          <xm:sqref>H7:H10</xm:sqref>
        </x14:dataValidation>
        <x14:dataValidation type="list" allowBlank="1" showInputMessage="1" showErrorMessage="1">
          <x14:formula1>
            <xm:f>事業区分!$B$9:$B$46</xm:f>
          </x14:formula1>
          <xm:sqref>H11:H20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13"/>
  <sheetViews>
    <sheetView showGridLines="0" tabSelected="1" view="pageBreakPreview" zoomScaleNormal="75" zoomScaleSheetLayoutView="100" workbookViewId="0">
      <selection activeCell="A7" sqref="A7"/>
    </sheetView>
  </sheetViews>
  <sheetFormatPr defaultColWidth="9" defaultRowHeight="12" outlineLevelCol="1" x14ac:dyDescent="0.15"/>
  <cols>
    <col min="1" max="1" width="6" style="1" customWidth="1" outlineLevel="1"/>
    <col min="2" max="2" width="9" style="1"/>
    <col min="3" max="3" width="9.109375" style="4"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2.77734375" style="1" customWidth="1"/>
    <col min="9" max="9" width="31.21875" style="4" customWidth="1"/>
    <col min="10" max="10" width="22.6640625" style="4" bestFit="1" customWidth="1"/>
    <col min="11" max="11" width="9.44140625" style="4" customWidth="1" outlineLevel="1"/>
    <col min="12" max="12" width="9.33203125" style="4" customWidth="1" outlineLevel="1"/>
    <col min="13" max="13" width="16.6640625" style="1" customWidth="1"/>
    <col min="14" max="14" width="12.109375" style="1" customWidth="1"/>
    <col min="15" max="15" width="12.6640625" style="1" customWidth="1"/>
    <col min="16" max="16" width="8.6640625" style="1" customWidth="1"/>
    <col min="17" max="25" width="12.6640625" style="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20.6640625" style="1" customWidth="1"/>
    <col min="34" max="16384" width="9" style="1"/>
  </cols>
  <sheetData>
    <row r="1" spans="1:33" s="9" customFormat="1" ht="23.4" x14ac:dyDescent="0.2">
      <c r="A1" s="36"/>
      <c r="B1" s="191" t="s">
        <v>215</v>
      </c>
      <c r="C1" s="191"/>
      <c r="D1" s="191"/>
      <c r="E1" s="191"/>
      <c r="F1" s="191"/>
      <c r="G1" s="191"/>
      <c r="H1" s="191"/>
      <c r="I1" s="191"/>
      <c r="J1" s="191"/>
      <c r="K1" s="192" t="s">
        <v>130</v>
      </c>
      <c r="L1" s="192"/>
      <c r="M1" s="192"/>
      <c r="N1" s="192"/>
      <c r="O1" s="8"/>
      <c r="P1" s="8"/>
      <c r="Q1" s="8"/>
      <c r="R1" s="8"/>
      <c r="S1" s="8"/>
      <c r="T1" s="8"/>
      <c r="U1" s="8"/>
      <c r="V1" s="8"/>
      <c r="W1" s="8"/>
      <c r="X1" s="8"/>
      <c r="Y1" s="8"/>
      <c r="Z1" s="8"/>
      <c r="AA1" s="8"/>
      <c r="AB1" s="10"/>
      <c r="AC1" s="11"/>
    </row>
    <row r="2" spans="1:33" s="2" customFormat="1" ht="13.2" x14ac:dyDescent="0.2">
      <c r="A2" s="64"/>
      <c r="B2" s="65"/>
      <c r="C2" s="66"/>
      <c r="D2" s="67"/>
      <c r="E2" s="66"/>
      <c r="F2" s="67"/>
      <c r="G2" s="65"/>
      <c r="H2" s="65"/>
      <c r="I2" s="68"/>
      <c r="J2" s="68"/>
      <c r="K2" s="68"/>
      <c r="L2" s="68"/>
      <c r="M2" s="64"/>
      <c r="N2" s="69"/>
      <c r="O2" s="112" t="s">
        <v>0</v>
      </c>
      <c r="P2" s="112" t="s">
        <v>1</v>
      </c>
      <c r="Q2" s="112" t="s">
        <v>2</v>
      </c>
      <c r="R2" s="112" t="s">
        <v>3</v>
      </c>
      <c r="S2" s="193" t="s">
        <v>4</v>
      </c>
      <c r="T2" s="194"/>
      <c r="U2" s="195"/>
      <c r="V2" s="112" t="s">
        <v>5</v>
      </c>
      <c r="W2" s="112" t="s">
        <v>6</v>
      </c>
      <c r="X2" s="112" t="s">
        <v>7</v>
      </c>
      <c r="Y2" s="112" t="s">
        <v>8</v>
      </c>
      <c r="Z2" s="71" t="s">
        <v>9</v>
      </c>
      <c r="AA2" s="112" t="s">
        <v>10</v>
      </c>
      <c r="AB2" s="112" t="s">
        <v>11</v>
      </c>
      <c r="AC2" s="112" t="s">
        <v>12</v>
      </c>
      <c r="AD2" s="72"/>
      <c r="AE2" s="73"/>
      <c r="AF2" s="64"/>
      <c r="AG2" s="64"/>
    </row>
    <row r="3" spans="1:33" s="2" customFormat="1" ht="48" x14ac:dyDescent="0.2">
      <c r="A3" s="74" t="s">
        <v>24</v>
      </c>
      <c r="B3" s="75" t="s">
        <v>13</v>
      </c>
      <c r="C3" s="76" t="s">
        <v>21</v>
      </c>
      <c r="D3" s="77"/>
      <c r="E3" s="76" t="s">
        <v>14</v>
      </c>
      <c r="F3" s="77"/>
      <c r="G3" s="78" t="s">
        <v>15</v>
      </c>
      <c r="H3" s="78" t="s">
        <v>116</v>
      </c>
      <c r="I3" s="79" t="s">
        <v>25</v>
      </c>
      <c r="J3" s="74" t="s">
        <v>26</v>
      </c>
      <c r="K3" s="80" t="s">
        <v>61</v>
      </c>
      <c r="L3" s="74" t="s">
        <v>62</v>
      </c>
      <c r="M3" s="79" t="s">
        <v>27</v>
      </c>
      <c r="N3" s="81" t="s">
        <v>28</v>
      </c>
      <c r="O3" s="81" t="s">
        <v>16</v>
      </c>
      <c r="P3" s="82" t="s">
        <v>29</v>
      </c>
      <c r="Q3" s="81" t="s">
        <v>17</v>
      </c>
      <c r="R3" s="83" t="s">
        <v>38</v>
      </c>
      <c r="S3" s="196" t="s">
        <v>30</v>
      </c>
      <c r="T3" s="197"/>
      <c r="U3" s="198"/>
      <c r="V3" s="81" t="s">
        <v>31</v>
      </c>
      <c r="W3" s="82" t="s">
        <v>39</v>
      </c>
      <c r="X3" s="82" t="s">
        <v>40</v>
      </c>
      <c r="Y3" s="82" t="s">
        <v>41</v>
      </c>
      <c r="Z3" s="74" t="s">
        <v>32</v>
      </c>
      <c r="AA3" s="82" t="s">
        <v>33</v>
      </c>
      <c r="AB3" s="82" t="s">
        <v>34</v>
      </c>
      <c r="AC3" s="82" t="s">
        <v>35</v>
      </c>
      <c r="AD3" s="84" t="s">
        <v>18</v>
      </c>
      <c r="AE3" s="85"/>
      <c r="AF3" s="79" t="s">
        <v>36</v>
      </c>
      <c r="AG3" s="79" t="s">
        <v>37</v>
      </c>
    </row>
    <row r="4" spans="1:33" s="3" customFormat="1" x14ac:dyDescent="0.2">
      <c r="A4" s="86"/>
      <c r="B4" s="87"/>
      <c r="C4" s="88"/>
      <c r="D4" s="89"/>
      <c r="E4" s="88"/>
      <c r="F4" s="89"/>
      <c r="G4" s="88"/>
      <c r="H4" s="88"/>
      <c r="I4" s="86"/>
      <c r="J4" s="90"/>
      <c r="K4" s="90"/>
      <c r="L4" s="90"/>
      <c r="M4" s="91"/>
      <c r="N4" s="90"/>
      <c r="O4" s="91"/>
      <c r="P4" s="91"/>
      <c r="Q4" s="92"/>
      <c r="R4" s="92"/>
      <c r="S4" s="91" t="s">
        <v>191</v>
      </c>
      <c r="T4" s="91" t="s">
        <v>153</v>
      </c>
      <c r="U4" s="91" t="s">
        <v>190</v>
      </c>
      <c r="V4" s="91"/>
      <c r="W4" s="91"/>
      <c r="X4" s="91"/>
      <c r="Y4" s="91"/>
      <c r="Z4" s="93"/>
      <c r="AA4" s="91"/>
      <c r="AB4" s="91"/>
      <c r="AC4" s="94"/>
      <c r="AD4" s="90"/>
      <c r="AE4" s="95"/>
      <c r="AF4" s="96" t="s">
        <v>19</v>
      </c>
      <c r="AG4" s="86"/>
    </row>
    <row r="5" spans="1:33" s="47" customFormat="1" x14ac:dyDescent="0.2">
      <c r="A5" s="37"/>
      <c r="B5" s="38"/>
      <c r="C5" s="39"/>
      <c r="D5" s="39"/>
      <c r="E5" s="39"/>
      <c r="F5" s="39"/>
      <c r="G5" s="39"/>
      <c r="H5" s="39"/>
      <c r="I5" s="40"/>
      <c r="J5" s="40"/>
      <c r="K5" s="40"/>
      <c r="L5" s="40"/>
      <c r="M5" s="41"/>
      <c r="N5" s="42"/>
      <c r="O5" s="43" t="s">
        <v>20</v>
      </c>
      <c r="P5" s="43" t="s">
        <v>20</v>
      </c>
      <c r="Q5" s="43" t="s">
        <v>20</v>
      </c>
      <c r="R5" s="43" t="s">
        <v>20</v>
      </c>
      <c r="S5" s="43" t="s">
        <v>20</v>
      </c>
      <c r="T5" s="43" t="s">
        <v>154</v>
      </c>
      <c r="U5" s="43" t="s">
        <v>155</v>
      </c>
      <c r="V5" s="43" t="s">
        <v>20</v>
      </c>
      <c r="W5" s="43" t="s">
        <v>20</v>
      </c>
      <c r="X5" s="43" t="s">
        <v>20</v>
      </c>
      <c r="Y5" s="43" t="s">
        <v>20</v>
      </c>
      <c r="Z5" s="44" t="s">
        <v>20</v>
      </c>
      <c r="AA5" s="43" t="s">
        <v>20</v>
      </c>
      <c r="AB5" s="43" t="s">
        <v>20</v>
      </c>
      <c r="AC5" s="43" t="s">
        <v>20</v>
      </c>
      <c r="AD5" s="45"/>
      <c r="AE5" s="46"/>
      <c r="AF5" s="41"/>
      <c r="AG5" s="37"/>
    </row>
    <row r="6" spans="1:33" s="47" customFormat="1" x14ac:dyDescent="0.2">
      <c r="A6" s="113"/>
      <c r="B6" s="114"/>
      <c r="C6" s="115"/>
      <c r="D6" s="115"/>
      <c r="E6" s="115"/>
      <c r="F6" s="115"/>
      <c r="G6" s="115"/>
      <c r="H6" s="115"/>
      <c r="I6" s="116"/>
      <c r="J6" s="116"/>
      <c r="K6" s="116"/>
      <c r="L6" s="116"/>
      <c r="M6" s="113"/>
      <c r="N6" s="117"/>
      <c r="O6" s="118"/>
      <c r="P6" s="118"/>
      <c r="Q6" s="118"/>
      <c r="R6" s="118"/>
      <c r="S6" s="118"/>
      <c r="T6" s="118"/>
      <c r="U6" s="118"/>
      <c r="V6" s="118"/>
      <c r="W6" s="118"/>
      <c r="X6" s="118"/>
      <c r="Y6" s="118"/>
      <c r="Z6" s="119"/>
      <c r="AA6" s="118"/>
      <c r="AB6" s="118"/>
      <c r="AC6" s="118"/>
      <c r="AD6" s="120"/>
      <c r="AE6" s="121"/>
      <c r="AF6" s="113"/>
      <c r="AG6" s="113"/>
    </row>
    <row r="7" spans="1:33" s="133" customFormat="1" ht="24.9" customHeight="1" x14ac:dyDescent="0.2">
      <c r="A7" s="122">
        <v>1</v>
      </c>
      <c r="B7" s="174" t="s">
        <v>219</v>
      </c>
      <c r="C7" s="175"/>
      <c r="D7" s="174"/>
      <c r="E7" s="176"/>
      <c r="F7" s="174"/>
      <c r="G7" s="174"/>
      <c r="H7" s="174" t="s">
        <v>100</v>
      </c>
      <c r="I7" s="123" t="str">
        <f>IFERROR(VLOOKUP(H7,事業区分!$B$9:$C$48,2,0),"")</f>
        <v>分娩設備取扱施設</v>
      </c>
      <c r="J7" s="181" t="s">
        <v>45</v>
      </c>
      <c r="K7" s="124">
        <f>IFERROR(VLOOKUP(CONCATENATE(H7,I7),事業区分!$A$9:$H$1048576,8,0),"")</f>
        <v>4</v>
      </c>
      <c r="L7" s="125" t="str">
        <f>IFERROR(INDEX(補助率!$C$5:$W$44,MATCH(I7,補助率!$B$5:$B$44,0),MATCH(J7,補助率!$C$4:$W$4,0)),"")</f>
        <v/>
      </c>
      <c r="M7" s="181"/>
      <c r="N7" s="174"/>
      <c r="O7" s="185"/>
      <c r="P7" s="185"/>
      <c r="Q7" s="127" t="str">
        <f>IF(O7-P7=0,"",O7-P7)</f>
        <v/>
      </c>
      <c r="R7" s="185"/>
      <c r="S7" s="185"/>
      <c r="T7" s="185"/>
      <c r="U7" s="127" t="str">
        <f>IF(IFERROR(IF(T7="－",S7,S7*T7),"")=0,"",IFERROR(IF(T7="－",S7,S7*T7),""))</f>
        <v/>
      </c>
      <c r="V7" s="128" t="str">
        <f>IF(MIN(R7,S7)=0,"",MIN(R7,S7))</f>
        <v/>
      </c>
      <c r="W7" s="185" t="str">
        <f>IF(K7=1,"－","")</f>
        <v/>
      </c>
      <c r="X7" s="129" t="str" cm="1">
        <f t="array" aca="1" ref="X7" ca="1">IFERROR(_xlfn.IFS(K7=1,MIN(Q7,V7),K7=2,MIN(Q7,V7,W7),K7=3,MIN(MIN(Q7,V7)*3/4,W7),K7=4,MIN(MIN(Q7,V7)*L7,W7),K7=5,MIN(MIN(Q7,V7)*2/3,W7),K7=6,MIN(MIN(Q7,V7)*1/2,W7)),"")</f>
        <v/>
      </c>
      <c r="Y7" s="127" t="str" cm="1">
        <f t="array" aca="1" ref="Y7" ca="1">IFERROR(ROUNDDOWN(_xlfn.IFS((K7=1),X7*L7,(K7=2),X7*L7,(K7=3),X7*2/3,(K7=4),X7,(K7=5),X7*1/2,(K7=6),X7*2/3),-3),"")</f>
        <v/>
      </c>
      <c r="Z7" s="130"/>
      <c r="AA7" s="126"/>
      <c r="AB7" s="128" t="str">
        <f ca="1">IFERROR(ROUNDDOWN(IF(K7=1,X7*L7,IF(K7=2,X7*L7,IF(K7=3,X7*2/3,IF(K7=4,X7,IF(K7=5,X7*1/2,""))))),-3),"")</f>
        <v/>
      </c>
      <c r="AC7" s="128" t="str">
        <f ca="1">IFERROR(AA7-AB7,"")</f>
        <v/>
      </c>
      <c r="AD7" s="131"/>
      <c r="AE7" s="132"/>
      <c r="AF7" s="180"/>
      <c r="AG7" s="181"/>
    </row>
    <row r="8" spans="1:33" s="133" customFormat="1" ht="24.9" customHeight="1" x14ac:dyDescent="0.2">
      <c r="A8" s="122">
        <v>2</v>
      </c>
      <c r="B8" s="177"/>
      <c r="C8" s="178"/>
      <c r="D8" s="177"/>
      <c r="E8" s="178"/>
      <c r="F8" s="179"/>
      <c r="G8" s="177"/>
      <c r="H8" s="174"/>
      <c r="I8" s="123" t="str">
        <f>IFERROR(VLOOKUP(H8,事業区分!$B$9:$C$48,2,0),"")</f>
        <v/>
      </c>
      <c r="J8" s="181"/>
      <c r="K8" s="124" t="str">
        <f>IFERROR(VLOOKUP(CONCATENATE(H8,I8),事業区分!$A$9:$H$1048576,8,0),"")</f>
        <v/>
      </c>
      <c r="L8" s="125" t="str">
        <f>IFERROR(INDEX(補助率!$C$5:$W$44,MATCH(I8,補助率!$B$5:$B$44,0),MATCH(J8,補助率!$C$4:$W$4,0)),"")</f>
        <v/>
      </c>
      <c r="M8" s="183"/>
      <c r="N8" s="184"/>
      <c r="O8" s="186"/>
      <c r="P8" s="186"/>
      <c r="Q8" s="127" t="str">
        <f t="shared" ref="Q8:Q71" si="0">IF(O8-P8=0,"",O8-P8)</f>
        <v/>
      </c>
      <c r="R8" s="186"/>
      <c r="S8" s="186"/>
      <c r="T8" s="186"/>
      <c r="U8" s="127" t="str">
        <f t="shared" ref="U8:U71" si="1">IF(IFERROR(IF(T8="－",S8,S8*T8),"")=0,"",IFERROR(IF(T8="－",S8,S8*T8),""))</f>
        <v/>
      </c>
      <c r="V8" s="128" t="str">
        <f t="shared" ref="V8:V71" si="2">IF(MIN(R8,S8)=0,"",MIN(R8,S8))</f>
        <v/>
      </c>
      <c r="W8" s="185" t="str">
        <f t="shared" ref="W8:W71" si="3">IF(K8=1,"－","")</f>
        <v/>
      </c>
      <c r="X8" s="129" t="str" cm="1">
        <f t="array" ref="X8">IFERROR(_xlfn.IFS(K8=1,MIN(Q8,V8),K8=2,MIN(Q8,V8,W8),K8=3,MIN(MIN(Q8,V8)*3/4,W8),K8=4,MIN(MIN(Q8,V8)*L8,W8),K8=5,MIN(MIN(Q8,V8)*2/3,W8),K8=6,MIN(MIN(Q8,V8)*1/2,W8)),"")</f>
        <v/>
      </c>
      <c r="Y8" s="127" t="str" cm="1">
        <f t="array" ref="Y8">IFERROR(ROUNDDOWN(_xlfn.IFS((K8=1),X8*L8,(K8=2),X8*L8,(K8=3),X8*2/3,(K8=4),X8,(K8=5),X8*1/2,(K8=6),X8*2/3),-3),"")</f>
        <v/>
      </c>
      <c r="Z8" s="135"/>
      <c r="AA8" s="134"/>
      <c r="AB8" s="128" t="str">
        <f t="shared" ref="AB8:AB24" si="4">IFERROR(ROUNDDOWN(IF(K8=1,X8*L8,IF(K8=2,X8*L8,IF(K8=3,X8*2/3,IF(K8=4,X8,IF(K8=5,X8*1/2,""))))),-3),"")</f>
        <v/>
      </c>
      <c r="AC8" s="128" t="str">
        <f t="shared" ref="AC8:AC24" si="5">IFERROR(AA8-AB8,"")</f>
        <v/>
      </c>
      <c r="AD8" s="136"/>
      <c r="AE8" s="137"/>
      <c r="AF8" s="182"/>
      <c r="AG8" s="183"/>
    </row>
    <row r="9" spans="1:33" s="133" customFormat="1" ht="24.9" customHeight="1" x14ac:dyDescent="0.2">
      <c r="A9" s="122">
        <v>3</v>
      </c>
      <c r="B9" s="177"/>
      <c r="C9" s="187"/>
      <c r="D9" s="177"/>
      <c r="E9" s="178"/>
      <c r="F9" s="177"/>
      <c r="G9" s="177"/>
      <c r="H9" s="174"/>
      <c r="I9" s="123" t="str">
        <f>IFERROR(VLOOKUP(H9,事業区分!$B$9:$C$48,2,0),"")</f>
        <v/>
      </c>
      <c r="J9" s="181"/>
      <c r="K9" s="124" t="str">
        <f>IFERROR(VLOOKUP(CONCATENATE(H9,I9),事業区分!$A$9:$H$1048576,8,0),"")</f>
        <v/>
      </c>
      <c r="L9" s="125" t="str">
        <f>IFERROR(INDEX(補助率!$C$5:$W$44,MATCH(I9,補助率!$B$5:$B$44,0),MATCH(J9,補助率!$C$4:$W$4,0)),"")</f>
        <v/>
      </c>
      <c r="M9" s="183"/>
      <c r="N9" s="184"/>
      <c r="O9" s="186"/>
      <c r="P9" s="186"/>
      <c r="Q9" s="127" t="str">
        <f t="shared" si="0"/>
        <v/>
      </c>
      <c r="R9" s="186"/>
      <c r="S9" s="186"/>
      <c r="T9" s="186"/>
      <c r="U9" s="127" t="str">
        <f t="shared" si="1"/>
        <v/>
      </c>
      <c r="V9" s="128" t="str">
        <f t="shared" si="2"/>
        <v/>
      </c>
      <c r="W9" s="185" t="str">
        <f t="shared" si="3"/>
        <v/>
      </c>
      <c r="X9" s="129" t="str" cm="1">
        <f t="array" ref="X9">IFERROR(_xlfn.IFS(K9=1,MIN(Q9,V9),K9=2,MIN(Q9,V9,W9),K9=3,MIN(MIN(Q9,V9)*3/4,W9),K9=4,MIN(MIN(Q9,V9)*L9,W9),K9=5,MIN(MIN(Q9,V9)*2/3,W9),K9=6,MIN(MIN(Q9,V9)*1/2,W9)),"")</f>
        <v/>
      </c>
      <c r="Y9" s="127" t="str" cm="1">
        <f t="array" ref="Y9">IFERROR(ROUNDDOWN(_xlfn.IFS((K9=1),X9*L9,(K9=2),X9*L9,(K9=3),X9*2/3,(K9=4),X9,(K9=5),X9*1/2,(K9=6),X9*2/3),-3),"")</f>
        <v/>
      </c>
      <c r="Z9" s="135"/>
      <c r="AA9" s="134"/>
      <c r="AB9" s="128" t="str">
        <f t="shared" si="4"/>
        <v/>
      </c>
      <c r="AC9" s="128" t="str">
        <f t="shared" si="5"/>
        <v/>
      </c>
      <c r="AD9" s="136"/>
      <c r="AE9" s="137"/>
      <c r="AF9" s="182"/>
      <c r="AG9" s="181"/>
    </row>
    <row r="10" spans="1:33" s="133" customFormat="1" ht="24.9" customHeight="1" x14ac:dyDescent="0.2">
      <c r="A10" s="122">
        <v>4</v>
      </c>
      <c r="B10" s="177"/>
      <c r="C10" s="187"/>
      <c r="D10" s="177"/>
      <c r="E10" s="178"/>
      <c r="F10" s="177"/>
      <c r="G10" s="177"/>
      <c r="H10" s="174"/>
      <c r="I10" s="123" t="str">
        <f>IFERROR(VLOOKUP(H10,事業区分!$B$9:$C$48,2,0),"")</f>
        <v/>
      </c>
      <c r="J10" s="181"/>
      <c r="K10" s="124" t="str">
        <f>IFERROR(VLOOKUP(CONCATENATE(H10,I10),事業区分!$A$9:$H$1048576,8,0),"")</f>
        <v/>
      </c>
      <c r="L10" s="125" t="str">
        <f>IFERROR(INDEX(補助率!$C$5:$W$44,MATCH(I10,補助率!$B$5:$B$44,0),MATCH(J10,補助率!$C$4:$W$4,0)),"")</f>
        <v/>
      </c>
      <c r="M10" s="183"/>
      <c r="N10" s="184"/>
      <c r="O10" s="186"/>
      <c r="P10" s="186"/>
      <c r="Q10" s="127" t="str">
        <f t="shared" si="0"/>
        <v/>
      </c>
      <c r="R10" s="186"/>
      <c r="S10" s="186"/>
      <c r="T10" s="186"/>
      <c r="U10" s="127" t="str">
        <f t="shared" si="1"/>
        <v/>
      </c>
      <c r="V10" s="128" t="str">
        <f t="shared" si="2"/>
        <v/>
      </c>
      <c r="W10" s="185" t="str">
        <f t="shared" si="3"/>
        <v/>
      </c>
      <c r="X10" s="129" t="str" cm="1">
        <f t="array" ref="X10">IFERROR(_xlfn.IFS(K10=1,MIN(Q10,V10),K10=2,MIN(Q10,V10,W10),K10=3,MIN(MIN(Q10,V10)*3/4,W10),K10=4,MIN(MIN(Q10,V10)*L10,W10),K10=5,MIN(MIN(Q10,V10)*2/3,W10),K10=6,MIN(MIN(Q10,V10)*1/2,W10)),"")</f>
        <v/>
      </c>
      <c r="Y10" s="127" t="str" cm="1">
        <f t="array" ref="Y10">IFERROR(ROUNDDOWN(_xlfn.IFS((K10=1),X10*L10,(K10=2),X10*L10,(K10=3),X10*2/3,(K10=4),X10,(K10=5),X10*1/2,(K10=6),X10*2/3),-3),"")</f>
        <v/>
      </c>
      <c r="Z10" s="135"/>
      <c r="AA10" s="134"/>
      <c r="AB10" s="128" t="str">
        <f t="shared" si="4"/>
        <v/>
      </c>
      <c r="AC10" s="128" t="str">
        <f t="shared" si="5"/>
        <v/>
      </c>
      <c r="AD10" s="136"/>
      <c r="AE10" s="137"/>
      <c r="AF10" s="182"/>
      <c r="AG10" s="181"/>
    </row>
    <row r="11" spans="1:33" s="133" customFormat="1" ht="24.9" customHeight="1" x14ac:dyDescent="0.2">
      <c r="A11" s="122">
        <v>5</v>
      </c>
      <c r="B11" s="177"/>
      <c r="C11" s="178"/>
      <c r="D11" s="177"/>
      <c r="E11" s="178"/>
      <c r="F11" s="177"/>
      <c r="G11" s="177"/>
      <c r="H11" s="174"/>
      <c r="I11" s="123" t="str">
        <f>IFERROR(VLOOKUP(H11,事業区分!$B$9:$C$48,2,0),"")</f>
        <v/>
      </c>
      <c r="J11" s="181"/>
      <c r="K11" s="124" t="str">
        <f>IFERROR(VLOOKUP(CONCATENATE(H11,I11),事業区分!$A$9:$H$1048576,8,0),"")</f>
        <v/>
      </c>
      <c r="L11" s="125" t="str">
        <f>IFERROR(INDEX(補助率!$C$5:$W$44,MATCH(I11,補助率!$B$5:$B$44,0),MATCH(J11,補助率!$C$4:$W$4,0)),"")</f>
        <v/>
      </c>
      <c r="M11" s="183"/>
      <c r="N11" s="184"/>
      <c r="O11" s="186"/>
      <c r="P11" s="186"/>
      <c r="Q11" s="127" t="str">
        <f t="shared" si="0"/>
        <v/>
      </c>
      <c r="R11" s="186"/>
      <c r="S11" s="186"/>
      <c r="T11" s="186"/>
      <c r="U11" s="127" t="str">
        <f t="shared" si="1"/>
        <v/>
      </c>
      <c r="V11" s="128" t="str">
        <f t="shared" si="2"/>
        <v/>
      </c>
      <c r="W11" s="185" t="str">
        <f t="shared" si="3"/>
        <v/>
      </c>
      <c r="X11" s="129" t="str" cm="1">
        <f t="array" ref="X11">IFERROR(_xlfn.IFS(K11=1,MIN(Q11,V11),K11=2,MIN(Q11,V11,W11),K11=3,MIN(MIN(Q11,V11)*3/4,W11),K11=4,MIN(MIN(Q11,V11)*L11,W11),K11=5,MIN(MIN(Q11,V11)*2/3,W11),K11=6,MIN(MIN(Q11,V11)*1/2,W11)),"")</f>
        <v/>
      </c>
      <c r="Y11" s="127" t="str" cm="1">
        <f t="array" ref="Y11">IFERROR(ROUNDDOWN(_xlfn.IFS((K11=1),X11*L11,(K11=2),X11*L11,(K11=3),X11*2/3,(K11=4),X11,(K11=5),X11*1/2,(K11=6),X11*2/3),-3),"")</f>
        <v/>
      </c>
      <c r="Z11" s="135"/>
      <c r="AA11" s="134"/>
      <c r="AB11" s="128" t="str">
        <f t="shared" si="4"/>
        <v/>
      </c>
      <c r="AC11" s="128" t="str">
        <f t="shared" si="5"/>
        <v/>
      </c>
      <c r="AD11" s="136"/>
      <c r="AE11" s="137"/>
      <c r="AF11" s="182"/>
      <c r="AG11" s="183"/>
    </row>
    <row r="12" spans="1:33" s="133" customFormat="1" ht="24.9" customHeight="1" x14ac:dyDescent="0.2">
      <c r="A12" s="122">
        <v>6</v>
      </c>
      <c r="B12" s="177"/>
      <c r="C12" s="178"/>
      <c r="D12" s="177"/>
      <c r="E12" s="178"/>
      <c r="F12" s="177"/>
      <c r="G12" s="177"/>
      <c r="H12" s="174"/>
      <c r="I12" s="123" t="str">
        <f>IFERROR(VLOOKUP(H12,事業区分!$B$9:$C$48,2,0),"")</f>
        <v/>
      </c>
      <c r="J12" s="181"/>
      <c r="K12" s="124" t="str">
        <f>IFERROR(VLOOKUP(CONCATENATE(H12,I12),事業区分!$A$9:$H$1048576,8,0),"")</f>
        <v/>
      </c>
      <c r="L12" s="125" t="str">
        <f>IFERROR(INDEX(補助率!$C$5:$W$44,MATCH(I12,補助率!$B$5:$B$44,0),MATCH(J12,補助率!$C$4:$W$4,0)),"")</f>
        <v/>
      </c>
      <c r="M12" s="183"/>
      <c r="N12" s="184"/>
      <c r="O12" s="186"/>
      <c r="P12" s="186"/>
      <c r="Q12" s="127" t="str">
        <f t="shared" si="0"/>
        <v/>
      </c>
      <c r="R12" s="186"/>
      <c r="S12" s="186"/>
      <c r="T12" s="186"/>
      <c r="U12" s="127" t="str">
        <f t="shared" si="1"/>
        <v/>
      </c>
      <c r="V12" s="128" t="str">
        <f t="shared" si="2"/>
        <v/>
      </c>
      <c r="W12" s="185" t="str">
        <f t="shared" si="3"/>
        <v/>
      </c>
      <c r="X12" s="129" t="str" cm="1">
        <f t="array" ref="X12">IFERROR(_xlfn.IFS(K12=1,MIN(Q12,V12),K12=2,MIN(Q12,V12,W12),K12=3,MIN(MIN(Q12,V12)*3/4,W12),K12=4,MIN(MIN(Q12,V12)*L12,W12),K12=5,MIN(MIN(Q12,V12)*2/3,W12),K12=6,MIN(MIN(Q12,V12)*1/2,W12)),"")</f>
        <v/>
      </c>
      <c r="Y12" s="127" t="str" cm="1">
        <f t="array" ref="Y12">IFERROR(ROUNDDOWN(_xlfn.IFS((K12=1),X12*L12,(K12=2),X12*L12,(K12=3),X12*2/3,(K12=4),X12,(K12=5),X12*1/2,(K12=6),X12*2/3),-3),"")</f>
        <v/>
      </c>
      <c r="Z12" s="135"/>
      <c r="AA12" s="134"/>
      <c r="AB12" s="128" t="str">
        <f t="shared" si="4"/>
        <v/>
      </c>
      <c r="AC12" s="128" t="str">
        <f t="shared" si="5"/>
        <v/>
      </c>
      <c r="AD12" s="136"/>
      <c r="AE12" s="137"/>
      <c r="AF12" s="182"/>
      <c r="AG12" s="183"/>
    </row>
    <row r="13" spans="1:33" s="133" customFormat="1" ht="24.9" customHeight="1" x14ac:dyDescent="0.2">
      <c r="A13" s="122">
        <v>7</v>
      </c>
      <c r="B13" s="177"/>
      <c r="C13" s="178"/>
      <c r="D13" s="177"/>
      <c r="E13" s="178"/>
      <c r="F13" s="179"/>
      <c r="G13" s="177"/>
      <c r="H13" s="174"/>
      <c r="I13" s="123" t="str">
        <f>IFERROR(VLOOKUP(H13,事業区分!$B$9:$C$48,2,0),"")</f>
        <v/>
      </c>
      <c r="J13" s="181"/>
      <c r="K13" s="124" t="str">
        <f>IFERROR(VLOOKUP(CONCATENATE(H13,I13),事業区分!$A$9:$H$1048576,8,0),"")</f>
        <v/>
      </c>
      <c r="L13" s="125" t="str">
        <f>IFERROR(INDEX(補助率!$C$5:$W$44,MATCH(I13,補助率!$B$5:$B$44,0),MATCH(J13,補助率!$C$4:$W$4,0)),"")</f>
        <v/>
      </c>
      <c r="M13" s="183"/>
      <c r="N13" s="184"/>
      <c r="O13" s="186"/>
      <c r="P13" s="186"/>
      <c r="Q13" s="127" t="str">
        <f t="shared" si="0"/>
        <v/>
      </c>
      <c r="R13" s="186"/>
      <c r="S13" s="186"/>
      <c r="T13" s="186"/>
      <c r="U13" s="127" t="str">
        <f t="shared" si="1"/>
        <v/>
      </c>
      <c r="V13" s="128" t="str">
        <f t="shared" si="2"/>
        <v/>
      </c>
      <c r="W13" s="185" t="str">
        <f t="shared" si="3"/>
        <v/>
      </c>
      <c r="X13" s="129" t="str" cm="1">
        <f t="array" ref="X13">IFERROR(_xlfn.IFS(K13=1,MIN(Q13,V13),K13=2,MIN(Q13,V13,W13),K13=3,MIN(MIN(Q13,V13)*3/4,W13),K13=4,MIN(MIN(Q13,V13)*L13,W13),K13=5,MIN(MIN(Q13,V13)*2/3,W13),K13=6,MIN(MIN(Q13,V13)*1/2,W13)),"")</f>
        <v/>
      </c>
      <c r="Y13" s="127" t="str" cm="1">
        <f t="array" ref="Y13">IFERROR(ROUNDDOWN(_xlfn.IFS((K13=1),X13*L13,(K13=2),X13*L13,(K13=3),X13*2/3,(K13=4),X13,(K13=5),X13*1/2,(K13=6),X13*2/3),-3),"")</f>
        <v/>
      </c>
      <c r="Z13" s="135"/>
      <c r="AA13" s="134"/>
      <c r="AB13" s="128" t="str">
        <f t="shared" si="4"/>
        <v/>
      </c>
      <c r="AC13" s="128" t="str">
        <f t="shared" si="5"/>
        <v/>
      </c>
      <c r="AD13" s="136"/>
      <c r="AE13" s="137"/>
      <c r="AF13" s="182"/>
      <c r="AG13" s="181"/>
    </row>
    <row r="14" spans="1:33" s="133" customFormat="1" ht="24.9" customHeight="1" x14ac:dyDescent="0.2">
      <c r="A14" s="122">
        <v>8</v>
      </c>
      <c r="B14" s="177"/>
      <c r="C14" s="178"/>
      <c r="D14" s="177"/>
      <c r="E14" s="178"/>
      <c r="F14" s="177"/>
      <c r="G14" s="177"/>
      <c r="H14" s="174"/>
      <c r="I14" s="123" t="str">
        <f>IFERROR(VLOOKUP(H14,事業区分!$B$9:$C$48,2,0),"")</f>
        <v/>
      </c>
      <c r="J14" s="181"/>
      <c r="K14" s="124" t="str">
        <f>IFERROR(VLOOKUP(CONCATENATE(H14,I14),事業区分!$A$9:$H$1048576,8,0),"")</f>
        <v/>
      </c>
      <c r="L14" s="125" t="str">
        <f>IFERROR(INDEX(補助率!$C$5:$W$44,MATCH(I14,補助率!$B$5:$B$44,0),MATCH(J14,補助率!$C$4:$W$4,0)),"")</f>
        <v/>
      </c>
      <c r="M14" s="183"/>
      <c r="N14" s="184"/>
      <c r="O14" s="186"/>
      <c r="P14" s="186"/>
      <c r="Q14" s="127" t="str">
        <f t="shared" si="0"/>
        <v/>
      </c>
      <c r="R14" s="186"/>
      <c r="S14" s="186"/>
      <c r="T14" s="186"/>
      <c r="U14" s="127" t="str">
        <f t="shared" si="1"/>
        <v/>
      </c>
      <c r="V14" s="128" t="str">
        <f t="shared" si="2"/>
        <v/>
      </c>
      <c r="W14" s="185" t="str">
        <f t="shared" si="3"/>
        <v/>
      </c>
      <c r="X14" s="129" t="str" cm="1">
        <f t="array" ref="X14">IFERROR(_xlfn.IFS(K14=1,MIN(Q14,V14),K14=2,MIN(Q14,V14,W14),K14=3,MIN(MIN(Q14,V14)*3/4,W14),K14=4,MIN(MIN(Q14,V14)*L14,W14),K14=5,MIN(MIN(Q14,V14)*2/3,W14),K14=6,MIN(MIN(Q14,V14)*1/2,W14)),"")</f>
        <v/>
      </c>
      <c r="Y14" s="127" t="str" cm="1">
        <f t="array" ref="Y14">IFERROR(ROUNDDOWN(_xlfn.IFS((K14=1),X14*L14,(K14=2),X14*L14,(K14=3),X14*2/3,(K14=4),X14,(K14=5),X14*1/2,(K14=6),X14*2/3),-3),"")</f>
        <v/>
      </c>
      <c r="Z14" s="135"/>
      <c r="AA14" s="134"/>
      <c r="AB14" s="128" t="str">
        <f t="shared" si="4"/>
        <v/>
      </c>
      <c r="AC14" s="128" t="str">
        <f t="shared" si="5"/>
        <v/>
      </c>
      <c r="AD14" s="136"/>
      <c r="AE14" s="137"/>
      <c r="AF14" s="182"/>
      <c r="AG14" s="181"/>
    </row>
    <row r="15" spans="1:33" s="133" customFormat="1" ht="24.9" customHeight="1" x14ac:dyDescent="0.2">
      <c r="A15" s="122">
        <v>9</v>
      </c>
      <c r="B15" s="177"/>
      <c r="C15" s="178"/>
      <c r="D15" s="177"/>
      <c r="E15" s="178"/>
      <c r="F15" s="177"/>
      <c r="G15" s="177"/>
      <c r="H15" s="174"/>
      <c r="I15" s="123" t="str">
        <f>IFERROR(VLOOKUP(H15,事業区分!$B$9:$C$48,2,0),"")</f>
        <v/>
      </c>
      <c r="J15" s="181"/>
      <c r="K15" s="124" t="str">
        <f>IFERROR(VLOOKUP(CONCATENATE(H15,I15),事業区分!$A$9:$H$1048576,8,0),"")</f>
        <v/>
      </c>
      <c r="L15" s="125" t="str">
        <f>IFERROR(INDEX(補助率!$C$5:$W$44,MATCH(I15,補助率!$B$5:$B$44,0),MATCH(J15,補助率!$C$4:$W$4,0)),"")</f>
        <v/>
      </c>
      <c r="M15" s="183"/>
      <c r="N15" s="184"/>
      <c r="O15" s="186"/>
      <c r="P15" s="186"/>
      <c r="Q15" s="127" t="str">
        <f t="shared" si="0"/>
        <v/>
      </c>
      <c r="R15" s="186"/>
      <c r="S15" s="186"/>
      <c r="T15" s="186"/>
      <c r="U15" s="127" t="str">
        <f t="shared" si="1"/>
        <v/>
      </c>
      <c r="V15" s="128" t="str">
        <f t="shared" si="2"/>
        <v/>
      </c>
      <c r="W15" s="185" t="str">
        <f t="shared" si="3"/>
        <v/>
      </c>
      <c r="X15" s="129" t="str" cm="1">
        <f t="array" ref="X15">IFERROR(_xlfn.IFS(K15=1,MIN(Q15,V15),K15=2,MIN(Q15,V15,W15),K15=3,MIN(MIN(Q15,V15)*3/4,W15),K15=4,MIN(MIN(Q15,V15)*L15,W15),K15=5,MIN(MIN(Q15,V15)*2/3,W15),K15=6,MIN(MIN(Q15,V15)*1/2,W15)),"")</f>
        <v/>
      </c>
      <c r="Y15" s="127" t="str" cm="1">
        <f t="array" ref="Y15">IFERROR(ROUNDDOWN(_xlfn.IFS((K15=1),X15*L15,(K15=2),X15*L15,(K15=3),X15*2/3,(K15=4),X15,(K15=5),X15*1/2,(K15=6),X15*2/3),-3),"")</f>
        <v/>
      </c>
      <c r="Z15" s="135"/>
      <c r="AA15" s="134"/>
      <c r="AB15" s="128" t="str">
        <f t="shared" si="4"/>
        <v/>
      </c>
      <c r="AC15" s="128" t="str">
        <f t="shared" si="5"/>
        <v/>
      </c>
      <c r="AD15" s="136"/>
      <c r="AE15" s="137"/>
      <c r="AF15" s="182"/>
      <c r="AG15" s="181"/>
    </row>
    <row r="16" spans="1:33" s="133" customFormat="1" ht="24.9" customHeight="1" x14ac:dyDescent="0.2">
      <c r="A16" s="122">
        <v>10</v>
      </c>
      <c r="B16" s="177"/>
      <c r="C16" s="178"/>
      <c r="D16" s="177"/>
      <c r="E16" s="178"/>
      <c r="F16" s="179"/>
      <c r="G16" s="177"/>
      <c r="H16" s="174"/>
      <c r="I16" s="123" t="str">
        <f>IFERROR(VLOOKUP(H16,事業区分!$B$9:$C$48,2,0),"")</f>
        <v/>
      </c>
      <c r="J16" s="181"/>
      <c r="K16" s="124" t="str">
        <f>IFERROR(VLOOKUP(CONCATENATE(H16,I16),事業区分!$A$9:$H$1048576,8,0),"")</f>
        <v/>
      </c>
      <c r="L16" s="125" t="str">
        <f>IFERROR(INDEX(補助率!$C$5:$W$44,MATCH(I16,補助率!$B$5:$B$44,0),MATCH(J16,補助率!$C$4:$W$4,0)),"")</f>
        <v/>
      </c>
      <c r="M16" s="183"/>
      <c r="N16" s="184"/>
      <c r="O16" s="186"/>
      <c r="P16" s="186"/>
      <c r="Q16" s="127" t="str">
        <f t="shared" si="0"/>
        <v/>
      </c>
      <c r="R16" s="186"/>
      <c r="S16" s="186"/>
      <c r="T16" s="186"/>
      <c r="U16" s="127" t="str">
        <f t="shared" si="1"/>
        <v/>
      </c>
      <c r="V16" s="128" t="str">
        <f t="shared" si="2"/>
        <v/>
      </c>
      <c r="W16" s="185" t="str">
        <f t="shared" si="3"/>
        <v/>
      </c>
      <c r="X16" s="129" t="str" cm="1">
        <f t="array" ref="X16">IFERROR(_xlfn.IFS(K16=1,MIN(Q16,V16),K16=2,MIN(Q16,V16,W16),K16=3,MIN(MIN(Q16,V16)*3/4,W16),K16=4,MIN(MIN(Q16,V16)*L16,W16),K16=5,MIN(MIN(Q16,V16)*2/3,W16),K16=6,MIN(MIN(Q16,V16)*1/2,W16)),"")</f>
        <v/>
      </c>
      <c r="Y16" s="127" t="str" cm="1">
        <f t="array" ref="Y16">IFERROR(ROUNDDOWN(_xlfn.IFS((K16=1),X16*L16,(K16=2),X16*L16,(K16=3),X16*2/3,(K16=4),X16,(K16=5),X16*1/2,(K16=6),X16*2/3),-3),"")</f>
        <v/>
      </c>
      <c r="Z16" s="135"/>
      <c r="AA16" s="134"/>
      <c r="AB16" s="128" t="str">
        <f t="shared" si="4"/>
        <v/>
      </c>
      <c r="AC16" s="128" t="str">
        <f t="shared" si="5"/>
        <v/>
      </c>
      <c r="AD16" s="136"/>
      <c r="AE16" s="137"/>
      <c r="AF16" s="182"/>
      <c r="AG16" s="183"/>
    </row>
    <row r="17" spans="1:33" s="133" customFormat="1" ht="24.9" customHeight="1" x14ac:dyDescent="0.2">
      <c r="A17" s="122">
        <v>11</v>
      </c>
      <c r="B17" s="177"/>
      <c r="C17" s="187"/>
      <c r="D17" s="177"/>
      <c r="E17" s="178"/>
      <c r="F17" s="177"/>
      <c r="G17" s="177"/>
      <c r="H17" s="174"/>
      <c r="I17" s="123" t="str">
        <f>IFERROR(VLOOKUP(H17,事業区分!$B$9:$C$48,2,0),"")</f>
        <v/>
      </c>
      <c r="J17" s="181"/>
      <c r="K17" s="124" t="str">
        <f>IFERROR(VLOOKUP(CONCATENATE(H17,I17),事業区分!$A$9:$H$1048576,8,0),"")</f>
        <v/>
      </c>
      <c r="L17" s="125" t="str">
        <f>IFERROR(INDEX(補助率!$C$5:$W$44,MATCH(I17,補助率!$B$5:$B$44,0),MATCH(J17,補助率!$C$4:$W$4,0)),"")</f>
        <v/>
      </c>
      <c r="M17" s="183"/>
      <c r="N17" s="184"/>
      <c r="O17" s="186"/>
      <c r="P17" s="186"/>
      <c r="Q17" s="127" t="str">
        <f t="shared" si="0"/>
        <v/>
      </c>
      <c r="R17" s="186"/>
      <c r="S17" s="186"/>
      <c r="T17" s="186"/>
      <c r="U17" s="127" t="str">
        <f t="shared" si="1"/>
        <v/>
      </c>
      <c r="V17" s="128" t="str">
        <f t="shared" si="2"/>
        <v/>
      </c>
      <c r="W17" s="185" t="str">
        <f t="shared" si="3"/>
        <v/>
      </c>
      <c r="X17" s="129" t="str" cm="1">
        <f t="array" ref="X17">IFERROR(_xlfn.IFS(K17=1,MIN(Q17,V17),K17=2,MIN(Q17,V17,W17),K17=3,MIN(MIN(Q17,V17)*3/4,W17),K17=4,MIN(MIN(Q17,V17)*L17,W17),K17=5,MIN(MIN(Q17,V17)*2/3,W17),K17=6,MIN(MIN(Q17,V17)*1/2,W17)),"")</f>
        <v/>
      </c>
      <c r="Y17" s="127" t="str" cm="1">
        <f t="array" ref="Y17">IFERROR(ROUNDDOWN(_xlfn.IFS((K17=1),X17*L17,(K17=2),X17*L17,(K17=3),X17*2/3,(K17=4),X17,(K17=5),X17*1/2,(K17=6),X17*2/3),-3),"")</f>
        <v/>
      </c>
      <c r="Z17" s="135"/>
      <c r="AA17" s="134"/>
      <c r="AB17" s="128" t="str">
        <f t="shared" si="4"/>
        <v/>
      </c>
      <c r="AC17" s="128" t="str">
        <f t="shared" si="5"/>
        <v/>
      </c>
      <c r="AD17" s="136"/>
      <c r="AE17" s="137"/>
      <c r="AF17" s="182"/>
      <c r="AG17" s="181"/>
    </row>
    <row r="18" spans="1:33" s="133" customFormat="1" ht="24.9" customHeight="1" x14ac:dyDescent="0.2">
      <c r="A18" s="122">
        <v>12</v>
      </c>
      <c r="B18" s="177"/>
      <c r="C18" s="187"/>
      <c r="D18" s="177"/>
      <c r="E18" s="178"/>
      <c r="F18" s="177"/>
      <c r="G18" s="177"/>
      <c r="H18" s="174"/>
      <c r="I18" s="123" t="str">
        <f>IFERROR(VLOOKUP(H18,事業区分!$B$9:$C$48,2,0),"")</f>
        <v/>
      </c>
      <c r="J18" s="181"/>
      <c r="K18" s="124" t="str">
        <f>IFERROR(VLOOKUP(CONCATENATE(H18,I18),事業区分!$A$9:$H$1048576,8,0),"")</f>
        <v/>
      </c>
      <c r="L18" s="125" t="str">
        <f>IFERROR(INDEX(補助率!$C$5:$W$44,MATCH(I18,補助率!$B$5:$B$44,0),MATCH(J18,補助率!$C$4:$W$4,0)),"")</f>
        <v/>
      </c>
      <c r="M18" s="183"/>
      <c r="N18" s="184"/>
      <c r="O18" s="186"/>
      <c r="P18" s="186"/>
      <c r="Q18" s="127" t="str">
        <f t="shared" si="0"/>
        <v/>
      </c>
      <c r="R18" s="186"/>
      <c r="S18" s="186"/>
      <c r="T18" s="186"/>
      <c r="U18" s="127" t="str">
        <f t="shared" si="1"/>
        <v/>
      </c>
      <c r="V18" s="128" t="str">
        <f t="shared" si="2"/>
        <v/>
      </c>
      <c r="W18" s="185" t="str">
        <f t="shared" si="3"/>
        <v/>
      </c>
      <c r="X18" s="129" t="str" cm="1">
        <f t="array" ref="X18">IFERROR(_xlfn.IFS(K18=1,MIN(Q18,V18),K18=2,MIN(Q18,V18,W18),K18=3,MIN(MIN(Q18,V18)*3/4,W18),K18=4,MIN(MIN(Q18,V18)*L18,W18),K18=5,MIN(MIN(Q18,V18)*2/3,W18),K18=6,MIN(MIN(Q18,V18)*1/2,W18)),"")</f>
        <v/>
      </c>
      <c r="Y18" s="127" t="str" cm="1">
        <f t="array" ref="Y18">IFERROR(ROUNDDOWN(_xlfn.IFS((K18=1),X18*L18,(K18=2),X18*L18,(K18=3),X18*2/3,(K18=4),X18,(K18=5),X18*1/2,(K18=6),X18*2/3),-3),"")</f>
        <v/>
      </c>
      <c r="Z18" s="135"/>
      <c r="AA18" s="134"/>
      <c r="AB18" s="128" t="str">
        <f t="shared" si="4"/>
        <v/>
      </c>
      <c r="AC18" s="128" t="str">
        <f t="shared" si="5"/>
        <v/>
      </c>
      <c r="AD18" s="136"/>
      <c r="AE18" s="137"/>
      <c r="AF18" s="182"/>
      <c r="AG18" s="181"/>
    </row>
    <row r="19" spans="1:33" s="133" customFormat="1" ht="24.9" customHeight="1" x14ac:dyDescent="0.2">
      <c r="A19" s="122">
        <v>13</v>
      </c>
      <c r="B19" s="177"/>
      <c r="C19" s="178"/>
      <c r="D19" s="177"/>
      <c r="E19" s="178"/>
      <c r="F19" s="177"/>
      <c r="G19" s="177"/>
      <c r="H19" s="174"/>
      <c r="I19" s="123" t="str">
        <f>IFERROR(VLOOKUP(H19,事業区分!$B$9:$C$48,2,0),"")</f>
        <v/>
      </c>
      <c r="J19" s="181"/>
      <c r="K19" s="124" t="str">
        <f>IFERROR(VLOOKUP(CONCATENATE(H19,I19),事業区分!$A$9:$H$1048576,8,0),"")</f>
        <v/>
      </c>
      <c r="L19" s="125" t="str">
        <f>IFERROR(INDEX(補助率!$C$5:$W$44,MATCH(I19,補助率!$B$5:$B$44,0),MATCH(J19,補助率!$C$4:$W$4,0)),"")</f>
        <v/>
      </c>
      <c r="M19" s="183"/>
      <c r="N19" s="184"/>
      <c r="O19" s="186"/>
      <c r="P19" s="186"/>
      <c r="Q19" s="127" t="str">
        <f t="shared" si="0"/>
        <v/>
      </c>
      <c r="R19" s="186"/>
      <c r="S19" s="186"/>
      <c r="T19" s="186"/>
      <c r="U19" s="127" t="str">
        <f t="shared" si="1"/>
        <v/>
      </c>
      <c r="V19" s="128" t="str">
        <f t="shared" si="2"/>
        <v/>
      </c>
      <c r="W19" s="185" t="str">
        <f t="shared" si="3"/>
        <v/>
      </c>
      <c r="X19" s="129" t="str" cm="1">
        <f t="array" ref="X19">IFERROR(_xlfn.IFS(K19=1,MIN(Q19,V19),K19=2,MIN(Q19,V19,W19),K19=3,MIN(MIN(Q19,V19)*3/4,W19),K19=4,MIN(MIN(Q19,V19)*L19,W19),K19=5,MIN(MIN(Q19,V19)*2/3,W19),K19=6,MIN(MIN(Q19,V19)*1/2,W19)),"")</f>
        <v/>
      </c>
      <c r="Y19" s="127" t="str" cm="1">
        <f t="array" ref="Y19">IFERROR(ROUNDDOWN(_xlfn.IFS((K19=1),X19*L19,(K19=2),X19*L19,(K19=3),X19*2/3,(K19=4),X19,(K19=5),X19*1/2,(K19=6),X19*2/3),-3),"")</f>
        <v/>
      </c>
      <c r="Z19" s="135"/>
      <c r="AA19" s="134"/>
      <c r="AB19" s="128" t="str">
        <f t="shared" si="4"/>
        <v/>
      </c>
      <c r="AC19" s="128" t="str">
        <f t="shared" si="5"/>
        <v/>
      </c>
      <c r="AD19" s="136"/>
      <c r="AE19" s="137"/>
      <c r="AF19" s="182"/>
      <c r="AG19" s="183"/>
    </row>
    <row r="20" spans="1:33" s="133" customFormat="1" ht="24.9" customHeight="1" x14ac:dyDescent="0.2">
      <c r="A20" s="122">
        <v>14</v>
      </c>
      <c r="B20" s="177"/>
      <c r="C20" s="178"/>
      <c r="D20" s="177"/>
      <c r="E20" s="178"/>
      <c r="F20" s="179"/>
      <c r="G20" s="177"/>
      <c r="H20" s="174"/>
      <c r="I20" s="123" t="str">
        <f>IFERROR(VLOOKUP(H20,事業区分!$B$9:$C$48,2,0),"")</f>
        <v/>
      </c>
      <c r="J20" s="181"/>
      <c r="K20" s="124" t="str">
        <f>IFERROR(VLOOKUP(CONCATENATE(H20,I20),事業区分!$A$9:$H$1048576,8,0),"")</f>
        <v/>
      </c>
      <c r="L20" s="125" t="str">
        <f>IFERROR(INDEX(補助率!$C$5:$W$44,MATCH(I20,補助率!$B$5:$B$44,0),MATCH(J20,補助率!$C$4:$W$4,0)),"")</f>
        <v/>
      </c>
      <c r="M20" s="183"/>
      <c r="N20" s="184"/>
      <c r="O20" s="186"/>
      <c r="P20" s="186"/>
      <c r="Q20" s="127" t="str">
        <f t="shared" si="0"/>
        <v/>
      </c>
      <c r="R20" s="186"/>
      <c r="S20" s="186"/>
      <c r="T20" s="186"/>
      <c r="U20" s="127" t="str">
        <f t="shared" si="1"/>
        <v/>
      </c>
      <c r="V20" s="128" t="str">
        <f t="shared" si="2"/>
        <v/>
      </c>
      <c r="W20" s="185" t="str">
        <f t="shared" si="3"/>
        <v/>
      </c>
      <c r="X20" s="129" t="str" cm="1">
        <f t="array" ref="X20">IFERROR(_xlfn.IFS(K20=1,MIN(Q20,V20),K20=2,MIN(Q20,V20,W20),K20=3,MIN(MIN(Q20,V20)*3/4,W20),K20=4,MIN(MIN(Q20,V20)*L20,W20),K20=5,MIN(MIN(Q20,V20)*2/3,W20),K20=6,MIN(MIN(Q20,V20)*1/2,W20)),"")</f>
        <v/>
      </c>
      <c r="Y20" s="127" t="str" cm="1">
        <f t="array" ref="Y20">IFERROR(ROUNDDOWN(_xlfn.IFS((K20=1),X20*L20,(K20=2),X20*L20,(K20=3),X20*2/3,(K20=4),X20,(K20=5),X20*1/2,(K20=6),X20*2/3),-3),"")</f>
        <v/>
      </c>
      <c r="Z20" s="135"/>
      <c r="AA20" s="134"/>
      <c r="AB20" s="128" t="str">
        <f t="shared" si="4"/>
        <v/>
      </c>
      <c r="AC20" s="128" t="str">
        <f t="shared" si="5"/>
        <v/>
      </c>
      <c r="AD20" s="136"/>
      <c r="AE20" s="137"/>
      <c r="AF20" s="182"/>
      <c r="AG20" s="181"/>
    </row>
    <row r="21" spans="1:33" s="133" customFormat="1" ht="24.9" customHeight="1" x14ac:dyDescent="0.2">
      <c r="A21" s="122">
        <v>15</v>
      </c>
      <c r="B21" s="177"/>
      <c r="C21" s="178"/>
      <c r="D21" s="177"/>
      <c r="E21" s="178"/>
      <c r="F21" s="177"/>
      <c r="G21" s="177"/>
      <c r="H21" s="174"/>
      <c r="I21" s="123" t="str">
        <f>IFERROR(VLOOKUP(H21,事業区分!$B$9:$C$48,2,0),"")</f>
        <v/>
      </c>
      <c r="J21" s="181"/>
      <c r="K21" s="124" t="str">
        <f>IFERROR(VLOOKUP(CONCATENATE(H21,I21),事業区分!$A$9:$H$1048576,8,0),"")</f>
        <v/>
      </c>
      <c r="L21" s="125" t="str">
        <f>IFERROR(INDEX(補助率!$C$5:$W$44,MATCH(I21,補助率!$B$5:$B$44,0),MATCH(J21,補助率!$C$4:$W$4,0)),"")</f>
        <v/>
      </c>
      <c r="M21" s="183"/>
      <c r="N21" s="184"/>
      <c r="O21" s="186"/>
      <c r="P21" s="186"/>
      <c r="Q21" s="127" t="str">
        <f t="shared" si="0"/>
        <v/>
      </c>
      <c r="R21" s="186"/>
      <c r="S21" s="186"/>
      <c r="T21" s="186"/>
      <c r="U21" s="127" t="str">
        <f t="shared" si="1"/>
        <v/>
      </c>
      <c r="V21" s="128" t="str">
        <f t="shared" si="2"/>
        <v/>
      </c>
      <c r="W21" s="185" t="str">
        <f t="shared" si="3"/>
        <v/>
      </c>
      <c r="X21" s="129" t="str" cm="1">
        <f t="array" ref="X21">IFERROR(_xlfn.IFS(K21=1,MIN(Q21,V21),K21=2,MIN(Q21,V21,W21),K21=3,MIN(MIN(Q21,V21)*3/4,W21),K21=4,MIN(MIN(Q21,V21)*L21,W21),K21=5,MIN(MIN(Q21,V21)*2/3,W21),K21=6,MIN(MIN(Q21,V21)*1/2,W21)),"")</f>
        <v/>
      </c>
      <c r="Y21" s="127" t="str" cm="1">
        <f t="array" ref="Y21">IFERROR(ROUNDDOWN(_xlfn.IFS((K21=1),X21*L21,(K21=2),X21*L21,(K21=3),X21*2/3,(K21=4),X21,(K21=5),X21*1/2,(K21=6),X21*2/3),-3),"")</f>
        <v/>
      </c>
      <c r="Z21" s="135"/>
      <c r="AA21" s="134"/>
      <c r="AB21" s="128" t="str">
        <f t="shared" si="4"/>
        <v/>
      </c>
      <c r="AC21" s="128" t="str">
        <f t="shared" si="5"/>
        <v/>
      </c>
      <c r="AD21" s="136"/>
      <c r="AE21" s="137"/>
      <c r="AF21" s="182"/>
      <c r="AG21" s="181"/>
    </row>
    <row r="22" spans="1:33" s="133" customFormat="1" ht="24.9" customHeight="1" x14ac:dyDescent="0.2">
      <c r="A22" s="122">
        <v>16</v>
      </c>
      <c r="B22" s="177"/>
      <c r="C22" s="178"/>
      <c r="D22" s="177"/>
      <c r="E22" s="178"/>
      <c r="F22" s="179"/>
      <c r="G22" s="177"/>
      <c r="H22" s="174"/>
      <c r="I22" s="123" t="str">
        <f>IFERROR(VLOOKUP(H22,事業区分!$B$9:$C$48,2,0),"")</f>
        <v/>
      </c>
      <c r="J22" s="181"/>
      <c r="K22" s="124" t="str">
        <f>IFERROR(VLOOKUP(CONCATENATE(H22,I22),事業区分!$A$9:$H$1048576,8,0),"")</f>
        <v/>
      </c>
      <c r="L22" s="125" t="str">
        <f>IFERROR(INDEX(補助率!$C$5:$W$44,MATCH(I22,補助率!$B$5:$B$44,0),MATCH(J22,補助率!$C$4:$W$4,0)),"")</f>
        <v/>
      </c>
      <c r="M22" s="183"/>
      <c r="N22" s="184"/>
      <c r="O22" s="186"/>
      <c r="P22" s="186"/>
      <c r="Q22" s="127" t="str">
        <f t="shared" si="0"/>
        <v/>
      </c>
      <c r="R22" s="186"/>
      <c r="S22" s="186"/>
      <c r="T22" s="186"/>
      <c r="U22" s="127" t="str">
        <f t="shared" si="1"/>
        <v/>
      </c>
      <c r="V22" s="128" t="str">
        <f t="shared" si="2"/>
        <v/>
      </c>
      <c r="W22" s="185" t="str">
        <f t="shared" si="3"/>
        <v/>
      </c>
      <c r="X22" s="129" t="str" cm="1">
        <f t="array" ref="X22">IFERROR(_xlfn.IFS(K22=1,MIN(Q22,V22),K22=2,MIN(Q22,V22,W22),K22=3,MIN(MIN(Q22,V22)*3/4,W22),K22=4,MIN(MIN(Q22,V22)*L22,W22),K22=5,MIN(MIN(Q22,V22)*2/3,W22),K22=6,MIN(MIN(Q22,V22)*1/2,W22)),"")</f>
        <v/>
      </c>
      <c r="Y22" s="127" t="str" cm="1">
        <f t="array" ref="Y22">IFERROR(ROUNDDOWN(_xlfn.IFS((K22=1),X22*L22,(K22=2),X22*L22,(K22=3),X22*2/3,(K22=4),X22,(K22=5),X22*1/2,(K22=6),X22*2/3),-3),"")</f>
        <v/>
      </c>
      <c r="Z22" s="135"/>
      <c r="AA22" s="134"/>
      <c r="AB22" s="128" t="str">
        <f t="shared" si="4"/>
        <v/>
      </c>
      <c r="AC22" s="128" t="str">
        <f t="shared" si="5"/>
        <v/>
      </c>
      <c r="AD22" s="136"/>
      <c r="AE22" s="137"/>
      <c r="AF22" s="182"/>
      <c r="AG22" s="181"/>
    </row>
    <row r="23" spans="1:33" s="133" customFormat="1" ht="24.9" customHeight="1" x14ac:dyDescent="0.2">
      <c r="A23" s="122">
        <v>17</v>
      </c>
      <c r="B23" s="177"/>
      <c r="C23" s="178"/>
      <c r="D23" s="177"/>
      <c r="E23" s="188"/>
      <c r="F23" s="189"/>
      <c r="G23" s="177"/>
      <c r="H23" s="174"/>
      <c r="I23" s="123" t="str">
        <f>IFERROR(VLOOKUP(H23,事業区分!$B$9:$C$48,2,0),"")</f>
        <v/>
      </c>
      <c r="J23" s="181"/>
      <c r="K23" s="124" t="str">
        <f>IFERROR(VLOOKUP(CONCATENATE(H23,I23),事業区分!$A$9:$H$1048576,8,0),"")</f>
        <v/>
      </c>
      <c r="L23" s="125" t="str">
        <f>IFERROR(INDEX(補助率!$C$5:$W$44,MATCH(I23,補助率!$B$5:$B$44,0),MATCH(J23,補助率!$C$4:$W$4,0)),"")</f>
        <v/>
      </c>
      <c r="M23" s="183"/>
      <c r="N23" s="184"/>
      <c r="O23" s="186"/>
      <c r="P23" s="186"/>
      <c r="Q23" s="127" t="str">
        <f t="shared" si="0"/>
        <v/>
      </c>
      <c r="R23" s="186"/>
      <c r="S23" s="186"/>
      <c r="T23" s="186"/>
      <c r="U23" s="127" t="str">
        <f t="shared" si="1"/>
        <v/>
      </c>
      <c r="V23" s="128" t="str">
        <f t="shared" si="2"/>
        <v/>
      </c>
      <c r="W23" s="185" t="str">
        <f t="shared" si="3"/>
        <v/>
      </c>
      <c r="X23" s="129" t="str" cm="1">
        <f t="array" ref="X23">IFERROR(_xlfn.IFS(K23=1,MIN(Q23,V23),K23=2,MIN(Q23,V23,W23),K23=3,MIN(MIN(Q23,V23)*3/4,W23),K23=4,MIN(MIN(Q23,V23)*L23,W23),K23=5,MIN(MIN(Q23,V23)*2/3,W23),K23=6,MIN(MIN(Q23,V23)*1/2,W23)),"")</f>
        <v/>
      </c>
      <c r="Y23" s="127" t="str" cm="1">
        <f t="array" ref="Y23">IFERROR(ROUNDDOWN(_xlfn.IFS((K23=1),X23*L23,(K23=2),X23*L23,(K23=3),X23*2/3,(K23=4),X23,(K23=5),X23*1/2,(K23=6),X23*2/3),-3),"")</f>
        <v/>
      </c>
      <c r="Z23" s="135"/>
      <c r="AA23" s="134"/>
      <c r="AB23" s="128" t="str">
        <f t="shared" si="4"/>
        <v/>
      </c>
      <c r="AC23" s="128" t="str">
        <f t="shared" si="5"/>
        <v/>
      </c>
      <c r="AD23" s="136"/>
      <c r="AE23" s="137"/>
      <c r="AF23" s="182"/>
      <c r="AG23" s="181"/>
    </row>
    <row r="24" spans="1:33" s="133" customFormat="1" ht="24.9" customHeight="1" x14ac:dyDescent="0.2">
      <c r="A24" s="122">
        <v>18</v>
      </c>
      <c r="B24" s="177"/>
      <c r="C24" s="178"/>
      <c r="D24" s="177"/>
      <c r="E24" s="178"/>
      <c r="F24" s="177"/>
      <c r="G24" s="177"/>
      <c r="H24" s="174"/>
      <c r="I24" s="123" t="str">
        <f>IFERROR(VLOOKUP(H24,事業区分!$B$9:$C$48,2,0),"")</f>
        <v/>
      </c>
      <c r="J24" s="181"/>
      <c r="K24" s="124" t="str">
        <f>IFERROR(VLOOKUP(CONCATENATE(H24,I24),事業区分!$A$9:$H$1048576,8,0),"")</f>
        <v/>
      </c>
      <c r="L24" s="125" t="str">
        <f>IFERROR(INDEX(補助率!$C$5:$W$44,MATCH(I24,補助率!$B$5:$B$44,0),MATCH(J24,補助率!$C$4:$W$4,0)),"")</f>
        <v/>
      </c>
      <c r="M24" s="183"/>
      <c r="N24" s="184"/>
      <c r="O24" s="186"/>
      <c r="P24" s="186"/>
      <c r="Q24" s="127" t="str">
        <f t="shared" si="0"/>
        <v/>
      </c>
      <c r="R24" s="186"/>
      <c r="S24" s="186"/>
      <c r="T24" s="186"/>
      <c r="U24" s="127" t="str">
        <f t="shared" si="1"/>
        <v/>
      </c>
      <c r="V24" s="128" t="str">
        <f t="shared" si="2"/>
        <v/>
      </c>
      <c r="W24" s="185" t="str">
        <f t="shared" si="3"/>
        <v/>
      </c>
      <c r="X24" s="129" t="str" cm="1">
        <f t="array" ref="X24">IFERROR(_xlfn.IFS(K24=1,MIN(Q24,V24),K24=2,MIN(Q24,V24,W24),K24=3,MIN(MIN(Q24,V24)*3/4,W24),K24=4,MIN(MIN(Q24,V24)*L24,W24),K24=5,MIN(MIN(Q24,V24)*2/3,W24),K24=6,MIN(MIN(Q24,V24)*1/2,W24)),"")</f>
        <v/>
      </c>
      <c r="Y24" s="127" t="str" cm="1">
        <f t="array" ref="Y24">IFERROR(ROUNDDOWN(_xlfn.IFS((K24=1),X24*L24,(K24=2),X24*L24,(K24=3),X24*2/3,(K24=4),X24,(K24=5),X24*1/2,(K24=6),X24*2/3),-3),"")</f>
        <v/>
      </c>
      <c r="Z24" s="135"/>
      <c r="AA24" s="134"/>
      <c r="AB24" s="128" t="str">
        <f t="shared" si="4"/>
        <v/>
      </c>
      <c r="AC24" s="128" t="str">
        <f t="shared" si="5"/>
        <v/>
      </c>
      <c r="AD24" s="136"/>
      <c r="AE24" s="137"/>
      <c r="AF24" s="182"/>
      <c r="AG24" s="181"/>
    </row>
    <row r="25" spans="1:33" s="133" customFormat="1" ht="24.9" customHeight="1" x14ac:dyDescent="0.2">
      <c r="A25" s="122">
        <v>19</v>
      </c>
      <c r="B25" s="177"/>
      <c r="C25" s="178"/>
      <c r="D25" s="177"/>
      <c r="E25" s="178"/>
      <c r="F25" s="177"/>
      <c r="G25" s="177"/>
      <c r="H25" s="174"/>
      <c r="I25" s="123"/>
      <c r="J25" s="181"/>
      <c r="K25" s="124"/>
      <c r="L25" s="125"/>
      <c r="M25" s="183"/>
      <c r="N25" s="184"/>
      <c r="O25" s="186"/>
      <c r="P25" s="186"/>
      <c r="Q25" s="127" t="str">
        <f t="shared" si="0"/>
        <v/>
      </c>
      <c r="R25" s="186"/>
      <c r="S25" s="186"/>
      <c r="T25" s="186"/>
      <c r="U25" s="127" t="str">
        <f t="shared" si="1"/>
        <v/>
      </c>
      <c r="V25" s="128" t="str">
        <f t="shared" si="2"/>
        <v/>
      </c>
      <c r="W25" s="185" t="str">
        <f t="shared" si="3"/>
        <v/>
      </c>
      <c r="X25" s="129" t="str" cm="1">
        <f t="array" ref="X25">IFERROR(_xlfn.IFS(K25=1,MIN(Q25,V25),K25=2,MIN(Q25,V25,W25),K25=3,MIN(MIN(Q25,V25)*3/4,W25),K25=4,MIN(MIN(Q25,V25)*L25,W25),K25=5,MIN(MIN(Q25,V25)*2/3,W25),K25=6,MIN(MIN(Q25,V25)*1/2,W25)),"")</f>
        <v/>
      </c>
      <c r="Y25" s="127" t="str" cm="1">
        <f t="array" ref="Y25">IFERROR(ROUNDDOWN(_xlfn.IFS((K25=1),X25*L25,(K25=2),X25*L25,(K25=3),X25*2/3,(K25=4),X25,(K25=5),X25*1/2,(K25=6),X25*2/3),-3),"")</f>
        <v/>
      </c>
      <c r="Z25" s="135"/>
      <c r="AA25" s="134"/>
      <c r="AB25" s="128"/>
      <c r="AC25" s="128"/>
      <c r="AD25" s="136"/>
      <c r="AE25" s="137"/>
      <c r="AF25" s="182"/>
      <c r="AG25" s="181"/>
    </row>
    <row r="26" spans="1:33" s="133" customFormat="1" ht="24.9" customHeight="1" x14ac:dyDescent="0.2">
      <c r="A26" s="122">
        <v>20</v>
      </c>
      <c r="B26" s="177"/>
      <c r="C26" s="178"/>
      <c r="D26" s="177"/>
      <c r="E26" s="178"/>
      <c r="F26" s="177"/>
      <c r="G26" s="177"/>
      <c r="H26" s="174"/>
      <c r="I26" s="123"/>
      <c r="J26" s="181"/>
      <c r="K26" s="124"/>
      <c r="L26" s="125"/>
      <c r="M26" s="183"/>
      <c r="N26" s="184"/>
      <c r="O26" s="186"/>
      <c r="P26" s="186"/>
      <c r="Q26" s="127" t="str">
        <f t="shared" si="0"/>
        <v/>
      </c>
      <c r="R26" s="186"/>
      <c r="S26" s="186"/>
      <c r="T26" s="186"/>
      <c r="U26" s="127" t="str">
        <f t="shared" si="1"/>
        <v/>
      </c>
      <c r="V26" s="128" t="str">
        <f t="shared" si="2"/>
        <v/>
      </c>
      <c r="W26" s="185" t="str">
        <f t="shared" si="3"/>
        <v/>
      </c>
      <c r="X26" s="129" t="str" cm="1">
        <f t="array" ref="X26">IFERROR(_xlfn.IFS(K26=1,MIN(Q26,V26),K26=2,MIN(Q26,V26,W26),K26=3,MIN(MIN(Q26,V26)*3/4,W26),K26=4,MIN(MIN(Q26,V26)*L26,W26),K26=5,MIN(MIN(Q26,V26)*2/3,W26),K26=6,MIN(MIN(Q26,V26)*1/2,W26)),"")</f>
        <v/>
      </c>
      <c r="Y26" s="127" t="str" cm="1">
        <f t="array" ref="Y26">IFERROR(ROUNDDOWN(_xlfn.IFS((K26=1),X26*L26,(K26=2),X26*L26,(K26=3),X26*2/3,(K26=4),X26,(K26=5),X26*1/2,(K26=6),X26*2/3),-3),"")</f>
        <v/>
      </c>
      <c r="Z26" s="135"/>
      <c r="AA26" s="134"/>
      <c r="AB26" s="128"/>
      <c r="AC26" s="128"/>
      <c r="AD26" s="136"/>
      <c r="AE26" s="137"/>
      <c r="AF26" s="182"/>
      <c r="AG26" s="181"/>
    </row>
    <row r="27" spans="1:33" s="133" customFormat="1" ht="24.9" customHeight="1" x14ac:dyDescent="0.2">
      <c r="A27" s="122">
        <v>21</v>
      </c>
      <c r="B27" s="177"/>
      <c r="C27" s="178"/>
      <c r="D27" s="177"/>
      <c r="E27" s="178"/>
      <c r="F27" s="177"/>
      <c r="G27" s="177"/>
      <c r="H27" s="174"/>
      <c r="I27" s="123"/>
      <c r="J27" s="181"/>
      <c r="K27" s="124"/>
      <c r="L27" s="125"/>
      <c r="M27" s="183"/>
      <c r="N27" s="184"/>
      <c r="O27" s="186"/>
      <c r="P27" s="186"/>
      <c r="Q27" s="127" t="str">
        <f t="shared" si="0"/>
        <v/>
      </c>
      <c r="R27" s="186"/>
      <c r="S27" s="186"/>
      <c r="T27" s="186"/>
      <c r="U27" s="127" t="str">
        <f t="shared" si="1"/>
        <v/>
      </c>
      <c r="V27" s="128" t="str">
        <f t="shared" si="2"/>
        <v/>
      </c>
      <c r="W27" s="185" t="str">
        <f t="shared" si="3"/>
        <v/>
      </c>
      <c r="X27" s="129" t="str" cm="1">
        <f t="array" ref="X27">IFERROR(_xlfn.IFS(K27=1,MIN(Q27,V27),K27=2,MIN(Q27,V27,W27),K27=3,MIN(MIN(Q27,V27)*3/4,W27),K27=4,MIN(MIN(Q27,V27)*L27,W27),K27=5,MIN(MIN(Q27,V27)*2/3,W27),K27=6,MIN(MIN(Q27,V27)*1/2,W27)),"")</f>
        <v/>
      </c>
      <c r="Y27" s="127" t="str" cm="1">
        <f t="array" ref="Y27">IFERROR(ROUNDDOWN(_xlfn.IFS((K27=1),X27*L27,(K27=2),X27*L27,(K27=3),X27*2/3,(K27=4),X27,(K27=5),X27*1/2,(K27=6),X27*2/3),-3),"")</f>
        <v/>
      </c>
      <c r="Z27" s="135"/>
      <c r="AA27" s="134"/>
      <c r="AB27" s="128"/>
      <c r="AC27" s="128"/>
      <c r="AD27" s="136"/>
      <c r="AE27" s="137"/>
      <c r="AF27" s="182"/>
      <c r="AG27" s="181"/>
    </row>
    <row r="28" spans="1:33" s="133" customFormat="1" ht="24.9" customHeight="1" x14ac:dyDescent="0.2">
      <c r="A28" s="122">
        <v>22</v>
      </c>
      <c r="B28" s="177"/>
      <c r="C28" s="178"/>
      <c r="D28" s="177"/>
      <c r="E28" s="178"/>
      <c r="F28" s="177"/>
      <c r="G28" s="177"/>
      <c r="H28" s="174"/>
      <c r="I28" s="123"/>
      <c r="J28" s="181"/>
      <c r="K28" s="124"/>
      <c r="L28" s="125"/>
      <c r="M28" s="183"/>
      <c r="N28" s="184"/>
      <c r="O28" s="186"/>
      <c r="P28" s="186"/>
      <c r="Q28" s="127" t="str">
        <f t="shared" si="0"/>
        <v/>
      </c>
      <c r="R28" s="186"/>
      <c r="S28" s="186"/>
      <c r="T28" s="186"/>
      <c r="U28" s="127" t="str">
        <f t="shared" si="1"/>
        <v/>
      </c>
      <c r="V28" s="128" t="str">
        <f t="shared" si="2"/>
        <v/>
      </c>
      <c r="W28" s="185" t="str">
        <f t="shared" si="3"/>
        <v/>
      </c>
      <c r="X28" s="129" t="str" cm="1">
        <f t="array" ref="X28">IFERROR(_xlfn.IFS(K28=1,MIN(Q28,V28),K28=2,MIN(Q28,V28,W28),K28=3,MIN(MIN(Q28,V28)*3/4,W28),K28=4,MIN(MIN(Q28,V28)*L28,W28),K28=5,MIN(MIN(Q28,V28)*2/3,W28),K28=6,MIN(MIN(Q28,V28)*1/2,W28)),"")</f>
        <v/>
      </c>
      <c r="Y28" s="127" t="str" cm="1">
        <f t="array" ref="Y28">IFERROR(ROUNDDOWN(_xlfn.IFS((K28=1),X28*L28,(K28=2),X28*L28,(K28=3),X28*2/3,(K28=4),X28,(K28=5),X28*1/2,(K28=6),X28*2/3),-3),"")</f>
        <v/>
      </c>
      <c r="Z28" s="135"/>
      <c r="AA28" s="134"/>
      <c r="AB28" s="128"/>
      <c r="AC28" s="128"/>
      <c r="AD28" s="136"/>
      <c r="AE28" s="137"/>
      <c r="AF28" s="182"/>
      <c r="AG28" s="181"/>
    </row>
    <row r="29" spans="1:33" s="133" customFormat="1" ht="24.9" customHeight="1" x14ac:dyDescent="0.2">
      <c r="A29" s="122">
        <v>23</v>
      </c>
      <c r="B29" s="177"/>
      <c r="C29" s="178"/>
      <c r="D29" s="177"/>
      <c r="E29" s="178"/>
      <c r="F29" s="177"/>
      <c r="G29" s="177"/>
      <c r="H29" s="174"/>
      <c r="I29" s="123"/>
      <c r="J29" s="181"/>
      <c r="K29" s="124"/>
      <c r="L29" s="125"/>
      <c r="M29" s="183"/>
      <c r="N29" s="184"/>
      <c r="O29" s="186"/>
      <c r="P29" s="186"/>
      <c r="Q29" s="127" t="str">
        <f t="shared" si="0"/>
        <v/>
      </c>
      <c r="R29" s="186"/>
      <c r="S29" s="186"/>
      <c r="T29" s="186"/>
      <c r="U29" s="127" t="str">
        <f t="shared" si="1"/>
        <v/>
      </c>
      <c r="V29" s="128" t="str">
        <f t="shared" si="2"/>
        <v/>
      </c>
      <c r="W29" s="185" t="str">
        <f t="shared" si="3"/>
        <v/>
      </c>
      <c r="X29" s="129" t="str" cm="1">
        <f t="array" ref="X29">IFERROR(_xlfn.IFS(K29=1,MIN(Q29,V29),K29=2,MIN(Q29,V29,W29),K29=3,MIN(MIN(Q29,V29)*3/4,W29),K29=4,MIN(MIN(Q29,V29)*L29,W29),K29=5,MIN(MIN(Q29,V29)*2/3,W29),K29=6,MIN(MIN(Q29,V29)*1/2,W29)),"")</f>
        <v/>
      </c>
      <c r="Y29" s="127" t="str" cm="1">
        <f t="array" ref="Y29">IFERROR(ROUNDDOWN(_xlfn.IFS((K29=1),X29*L29,(K29=2),X29*L29,(K29=3),X29*2/3,(K29=4),X29,(K29=5),X29*1/2,(K29=6),X29*2/3),-3),"")</f>
        <v/>
      </c>
      <c r="Z29" s="135"/>
      <c r="AA29" s="134"/>
      <c r="AB29" s="128"/>
      <c r="AC29" s="128"/>
      <c r="AD29" s="136"/>
      <c r="AE29" s="137"/>
      <c r="AF29" s="182"/>
      <c r="AG29" s="181"/>
    </row>
    <row r="30" spans="1:33" s="133" customFormat="1" ht="24.9" customHeight="1" x14ac:dyDescent="0.2">
      <c r="A30" s="122">
        <v>24</v>
      </c>
      <c r="B30" s="177"/>
      <c r="C30" s="178"/>
      <c r="D30" s="177"/>
      <c r="E30" s="178"/>
      <c r="F30" s="177"/>
      <c r="G30" s="177"/>
      <c r="H30" s="174"/>
      <c r="I30" s="123"/>
      <c r="J30" s="181"/>
      <c r="K30" s="124"/>
      <c r="L30" s="125"/>
      <c r="M30" s="183"/>
      <c r="N30" s="184"/>
      <c r="O30" s="186"/>
      <c r="P30" s="186"/>
      <c r="Q30" s="127" t="str">
        <f t="shared" si="0"/>
        <v/>
      </c>
      <c r="R30" s="186"/>
      <c r="S30" s="186"/>
      <c r="T30" s="186"/>
      <c r="U30" s="127" t="str">
        <f t="shared" si="1"/>
        <v/>
      </c>
      <c r="V30" s="128" t="str">
        <f t="shared" si="2"/>
        <v/>
      </c>
      <c r="W30" s="185" t="str">
        <f t="shared" si="3"/>
        <v/>
      </c>
      <c r="X30" s="129" t="str" cm="1">
        <f t="array" ref="X30">IFERROR(_xlfn.IFS(K30=1,MIN(Q30,V30),K30=2,MIN(Q30,V30,W30),K30=3,MIN(MIN(Q30,V30)*3/4,W30),K30=4,MIN(MIN(Q30,V30)*L30,W30),K30=5,MIN(MIN(Q30,V30)*2/3,W30),K30=6,MIN(MIN(Q30,V30)*1/2,W30)),"")</f>
        <v/>
      </c>
      <c r="Y30" s="127" t="str" cm="1">
        <f t="array" ref="Y30">IFERROR(ROUNDDOWN(_xlfn.IFS((K30=1),X30*L30,(K30=2),X30*L30,(K30=3),X30*2/3,(K30=4),X30,(K30=5),X30*1/2,(K30=6),X30*2/3),-3),"")</f>
        <v/>
      </c>
      <c r="Z30" s="135"/>
      <c r="AA30" s="134"/>
      <c r="AB30" s="128"/>
      <c r="AC30" s="128"/>
      <c r="AD30" s="136"/>
      <c r="AE30" s="137"/>
      <c r="AF30" s="182"/>
      <c r="AG30" s="181"/>
    </row>
    <row r="31" spans="1:33" s="133" customFormat="1" ht="24.9" customHeight="1" x14ac:dyDescent="0.2">
      <c r="A31" s="122">
        <v>25</v>
      </c>
      <c r="B31" s="177"/>
      <c r="C31" s="178"/>
      <c r="D31" s="177"/>
      <c r="E31" s="178"/>
      <c r="F31" s="177"/>
      <c r="G31" s="177"/>
      <c r="H31" s="174"/>
      <c r="I31" s="123"/>
      <c r="J31" s="181"/>
      <c r="K31" s="124"/>
      <c r="L31" s="125"/>
      <c r="M31" s="183"/>
      <c r="N31" s="184"/>
      <c r="O31" s="186"/>
      <c r="P31" s="186"/>
      <c r="Q31" s="127" t="str">
        <f t="shared" si="0"/>
        <v/>
      </c>
      <c r="R31" s="186"/>
      <c r="S31" s="186"/>
      <c r="T31" s="186"/>
      <c r="U31" s="127" t="str">
        <f t="shared" si="1"/>
        <v/>
      </c>
      <c r="V31" s="128" t="str">
        <f t="shared" si="2"/>
        <v/>
      </c>
      <c r="W31" s="185" t="str">
        <f t="shared" si="3"/>
        <v/>
      </c>
      <c r="X31" s="129" t="str" cm="1">
        <f t="array" ref="X31">IFERROR(_xlfn.IFS(K31=1,MIN(Q31,V31),K31=2,MIN(Q31,V31,W31),K31=3,MIN(MIN(Q31,V31)*3/4,W31),K31=4,MIN(MIN(Q31,V31)*L31,W31),K31=5,MIN(MIN(Q31,V31)*2/3,W31),K31=6,MIN(MIN(Q31,V31)*1/2,W31)),"")</f>
        <v/>
      </c>
      <c r="Y31" s="127" t="str" cm="1">
        <f t="array" ref="Y31">IFERROR(ROUNDDOWN(_xlfn.IFS((K31=1),X31*L31,(K31=2),X31*L31,(K31=3),X31*2/3,(K31=4),X31,(K31=5),X31*1/2,(K31=6),X31*2/3),-3),"")</f>
        <v/>
      </c>
      <c r="Z31" s="135"/>
      <c r="AA31" s="134"/>
      <c r="AB31" s="128"/>
      <c r="AC31" s="128"/>
      <c r="AD31" s="136"/>
      <c r="AE31" s="137"/>
      <c r="AF31" s="182"/>
      <c r="AG31" s="181"/>
    </row>
    <row r="32" spans="1:33" s="133" customFormat="1" ht="24.9" customHeight="1" x14ac:dyDescent="0.2">
      <c r="A32" s="122">
        <v>26</v>
      </c>
      <c r="B32" s="177"/>
      <c r="C32" s="178"/>
      <c r="D32" s="177"/>
      <c r="E32" s="178"/>
      <c r="F32" s="177"/>
      <c r="G32" s="177"/>
      <c r="H32" s="174"/>
      <c r="I32" s="123"/>
      <c r="J32" s="181"/>
      <c r="K32" s="124"/>
      <c r="L32" s="125"/>
      <c r="M32" s="183"/>
      <c r="N32" s="184"/>
      <c r="O32" s="186"/>
      <c r="P32" s="186"/>
      <c r="Q32" s="127" t="str">
        <f t="shared" si="0"/>
        <v/>
      </c>
      <c r="R32" s="186"/>
      <c r="S32" s="186"/>
      <c r="T32" s="186"/>
      <c r="U32" s="127" t="str">
        <f t="shared" si="1"/>
        <v/>
      </c>
      <c r="V32" s="128" t="str">
        <f t="shared" si="2"/>
        <v/>
      </c>
      <c r="W32" s="185" t="str">
        <f t="shared" si="3"/>
        <v/>
      </c>
      <c r="X32" s="129" t="str" cm="1">
        <f t="array" ref="X32">IFERROR(_xlfn.IFS(K32=1,MIN(Q32,V32),K32=2,MIN(Q32,V32,W32),K32=3,MIN(MIN(Q32,V32)*3/4,W32),K32=4,MIN(MIN(Q32,V32)*L32,W32),K32=5,MIN(MIN(Q32,V32)*2/3,W32),K32=6,MIN(MIN(Q32,V32)*1/2,W32)),"")</f>
        <v/>
      </c>
      <c r="Y32" s="127" t="str" cm="1">
        <f t="array" ref="Y32">IFERROR(ROUNDDOWN(_xlfn.IFS((K32=1),X32*L32,(K32=2),X32*L32,(K32=3),X32*2/3,(K32=4),X32,(K32=5),X32*1/2,(K32=6),X32*2/3),-3),"")</f>
        <v/>
      </c>
      <c r="Z32" s="135"/>
      <c r="AA32" s="134"/>
      <c r="AB32" s="128"/>
      <c r="AC32" s="128"/>
      <c r="AD32" s="136"/>
      <c r="AE32" s="137"/>
      <c r="AF32" s="182"/>
      <c r="AG32" s="181"/>
    </row>
    <row r="33" spans="1:33" s="133" customFormat="1" ht="24.9" customHeight="1" x14ac:dyDescent="0.2">
      <c r="A33" s="122">
        <v>27</v>
      </c>
      <c r="B33" s="177"/>
      <c r="C33" s="178"/>
      <c r="D33" s="177"/>
      <c r="E33" s="178"/>
      <c r="F33" s="177"/>
      <c r="G33" s="177"/>
      <c r="H33" s="174"/>
      <c r="I33" s="123"/>
      <c r="J33" s="181"/>
      <c r="K33" s="124"/>
      <c r="L33" s="125"/>
      <c r="M33" s="183"/>
      <c r="N33" s="184"/>
      <c r="O33" s="186"/>
      <c r="P33" s="186"/>
      <c r="Q33" s="127" t="str">
        <f t="shared" si="0"/>
        <v/>
      </c>
      <c r="R33" s="186"/>
      <c r="S33" s="186"/>
      <c r="T33" s="186"/>
      <c r="U33" s="127" t="str">
        <f t="shared" si="1"/>
        <v/>
      </c>
      <c r="V33" s="128" t="str">
        <f t="shared" si="2"/>
        <v/>
      </c>
      <c r="W33" s="185" t="str">
        <f t="shared" si="3"/>
        <v/>
      </c>
      <c r="X33" s="129" t="str" cm="1">
        <f t="array" ref="X33">IFERROR(_xlfn.IFS(K33=1,MIN(Q33,V33),K33=2,MIN(Q33,V33,W33),K33=3,MIN(MIN(Q33,V33)*3/4,W33),K33=4,MIN(MIN(Q33,V33)*L33,W33),K33=5,MIN(MIN(Q33,V33)*2/3,W33),K33=6,MIN(MIN(Q33,V33)*1/2,W33)),"")</f>
        <v/>
      </c>
      <c r="Y33" s="127" t="str" cm="1">
        <f t="array" ref="Y33">IFERROR(ROUNDDOWN(_xlfn.IFS((K33=1),X33*L33,(K33=2),X33*L33,(K33=3),X33*2/3,(K33=4),X33,(K33=5),X33*1/2,(K33=6),X33*2/3),-3),"")</f>
        <v/>
      </c>
      <c r="Z33" s="135"/>
      <c r="AA33" s="134"/>
      <c r="AB33" s="128"/>
      <c r="AC33" s="128"/>
      <c r="AD33" s="136"/>
      <c r="AE33" s="137"/>
      <c r="AF33" s="182"/>
      <c r="AG33" s="181"/>
    </row>
    <row r="34" spans="1:33" s="133" customFormat="1" ht="24.9" customHeight="1" x14ac:dyDescent="0.2">
      <c r="A34" s="122">
        <v>28</v>
      </c>
      <c r="B34" s="177"/>
      <c r="C34" s="178"/>
      <c r="D34" s="177"/>
      <c r="E34" s="178"/>
      <c r="F34" s="177"/>
      <c r="G34" s="177"/>
      <c r="H34" s="174"/>
      <c r="I34" s="123"/>
      <c r="J34" s="181"/>
      <c r="K34" s="124"/>
      <c r="L34" s="125"/>
      <c r="M34" s="183"/>
      <c r="N34" s="184"/>
      <c r="O34" s="186"/>
      <c r="P34" s="186"/>
      <c r="Q34" s="127" t="str">
        <f t="shared" si="0"/>
        <v/>
      </c>
      <c r="R34" s="186"/>
      <c r="S34" s="186"/>
      <c r="T34" s="186"/>
      <c r="U34" s="127" t="str">
        <f t="shared" si="1"/>
        <v/>
      </c>
      <c r="V34" s="128" t="str">
        <f t="shared" si="2"/>
        <v/>
      </c>
      <c r="W34" s="185" t="str">
        <f t="shared" si="3"/>
        <v/>
      </c>
      <c r="X34" s="129" t="str" cm="1">
        <f t="array" ref="X34">IFERROR(_xlfn.IFS(K34=1,MIN(Q34,V34),K34=2,MIN(Q34,V34,W34),K34=3,MIN(MIN(Q34,V34)*3/4,W34),K34=4,MIN(MIN(Q34,V34)*L34,W34),K34=5,MIN(MIN(Q34,V34)*2/3,W34),K34=6,MIN(MIN(Q34,V34)*1/2,W34)),"")</f>
        <v/>
      </c>
      <c r="Y34" s="127" t="str" cm="1">
        <f t="array" ref="Y34">IFERROR(ROUNDDOWN(_xlfn.IFS((K34=1),X34*L34,(K34=2),X34*L34,(K34=3),X34*2/3,(K34=4),X34,(K34=5),X34*1/2,(K34=6),X34*2/3),-3),"")</f>
        <v/>
      </c>
      <c r="Z34" s="135"/>
      <c r="AA34" s="134"/>
      <c r="AB34" s="128"/>
      <c r="AC34" s="128"/>
      <c r="AD34" s="136"/>
      <c r="AE34" s="137"/>
      <c r="AF34" s="182"/>
      <c r="AG34" s="181"/>
    </row>
    <row r="35" spans="1:33" s="133" customFormat="1" ht="24.9" customHeight="1" x14ac:dyDescent="0.2">
      <c r="A35" s="122">
        <v>29</v>
      </c>
      <c r="B35" s="177"/>
      <c r="C35" s="178"/>
      <c r="D35" s="177"/>
      <c r="E35" s="178"/>
      <c r="F35" s="177"/>
      <c r="G35" s="177"/>
      <c r="H35" s="174"/>
      <c r="I35" s="123"/>
      <c r="J35" s="181"/>
      <c r="K35" s="124"/>
      <c r="L35" s="125"/>
      <c r="M35" s="183"/>
      <c r="N35" s="184"/>
      <c r="O35" s="186"/>
      <c r="P35" s="186"/>
      <c r="Q35" s="127" t="str">
        <f t="shared" si="0"/>
        <v/>
      </c>
      <c r="R35" s="186"/>
      <c r="S35" s="186"/>
      <c r="T35" s="186"/>
      <c r="U35" s="127" t="str">
        <f t="shared" si="1"/>
        <v/>
      </c>
      <c r="V35" s="128" t="str">
        <f t="shared" si="2"/>
        <v/>
      </c>
      <c r="W35" s="185" t="str">
        <f t="shared" si="3"/>
        <v/>
      </c>
      <c r="X35" s="129" t="str" cm="1">
        <f t="array" ref="X35">IFERROR(_xlfn.IFS(K35=1,MIN(Q35,V35),K35=2,MIN(Q35,V35,W35),K35=3,MIN(MIN(Q35,V35)*3/4,W35),K35=4,MIN(MIN(Q35,V35)*L35,W35),K35=5,MIN(MIN(Q35,V35)*2/3,W35),K35=6,MIN(MIN(Q35,V35)*1/2,W35)),"")</f>
        <v/>
      </c>
      <c r="Y35" s="127" t="str" cm="1">
        <f t="array" ref="Y35">IFERROR(ROUNDDOWN(_xlfn.IFS((K35=1),X35*L35,(K35=2),X35*L35,(K35=3),X35*2/3,(K35=4),X35,(K35=5),X35*1/2,(K35=6),X35*2/3),-3),"")</f>
        <v/>
      </c>
      <c r="Z35" s="135"/>
      <c r="AA35" s="134"/>
      <c r="AB35" s="128"/>
      <c r="AC35" s="128"/>
      <c r="AD35" s="136"/>
      <c r="AE35" s="137"/>
      <c r="AF35" s="182"/>
      <c r="AG35" s="181"/>
    </row>
    <row r="36" spans="1:33" s="133" customFormat="1" ht="24.9" customHeight="1" x14ac:dyDescent="0.2">
      <c r="A36" s="122">
        <v>30</v>
      </c>
      <c r="B36" s="177"/>
      <c r="C36" s="178"/>
      <c r="D36" s="177"/>
      <c r="E36" s="178"/>
      <c r="F36" s="177"/>
      <c r="G36" s="177"/>
      <c r="H36" s="174"/>
      <c r="I36" s="123"/>
      <c r="J36" s="181"/>
      <c r="K36" s="124"/>
      <c r="L36" s="125"/>
      <c r="M36" s="183"/>
      <c r="N36" s="184"/>
      <c r="O36" s="186"/>
      <c r="P36" s="186"/>
      <c r="Q36" s="127" t="str">
        <f t="shared" si="0"/>
        <v/>
      </c>
      <c r="R36" s="186"/>
      <c r="S36" s="186"/>
      <c r="T36" s="186"/>
      <c r="U36" s="127" t="str">
        <f t="shared" si="1"/>
        <v/>
      </c>
      <c r="V36" s="128" t="str">
        <f t="shared" si="2"/>
        <v/>
      </c>
      <c r="W36" s="185" t="str">
        <f t="shared" si="3"/>
        <v/>
      </c>
      <c r="X36" s="129" t="str" cm="1">
        <f t="array" ref="X36">IFERROR(_xlfn.IFS(K36=1,MIN(Q36,V36),K36=2,MIN(Q36,V36,W36),K36=3,MIN(MIN(Q36,V36)*3/4,W36),K36=4,MIN(MIN(Q36,V36)*L36,W36),K36=5,MIN(MIN(Q36,V36)*2/3,W36),K36=6,MIN(MIN(Q36,V36)*1/2,W36)),"")</f>
        <v/>
      </c>
      <c r="Y36" s="127" t="str" cm="1">
        <f t="array" ref="Y36">IFERROR(ROUNDDOWN(_xlfn.IFS((K36=1),X36*L36,(K36=2),X36*L36,(K36=3),X36*2/3,(K36=4),X36,(K36=5),X36*1/2,(K36=6),X36*2/3),-3),"")</f>
        <v/>
      </c>
      <c r="Z36" s="135"/>
      <c r="AA36" s="134"/>
      <c r="AB36" s="128"/>
      <c r="AC36" s="128"/>
      <c r="AD36" s="136"/>
      <c r="AE36" s="137"/>
      <c r="AF36" s="182"/>
      <c r="AG36" s="181"/>
    </row>
    <row r="37" spans="1:33" s="133" customFormat="1" ht="24.9" customHeight="1" x14ac:dyDescent="0.2">
      <c r="A37" s="122">
        <v>31</v>
      </c>
      <c r="B37" s="177"/>
      <c r="C37" s="178"/>
      <c r="D37" s="177"/>
      <c r="E37" s="178"/>
      <c r="F37" s="177"/>
      <c r="G37" s="177"/>
      <c r="H37" s="174"/>
      <c r="I37" s="123"/>
      <c r="J37" s="181"/>
      <c r="K37" s="124"/>
      <c r="L37" s="125"/>
      <c r="M37" s="183"/>
      <c r="N37" s="184"/>
      <c r="O37" s="186"/>
      <c r="P37" s="186"/>
      <c r="Q37" s="127" t="str">
        <f t="shared" si="0"/>
        <v/>
      </c>
      <c r="R37" s="186"/>
      <c r="S37" s="186"/>
      <c r="T37" s="186"/>
      <c r="U37" s="127" t="str">
        <f t="shared" si="1"/>
        <v/>
      </c>
      <c r="V37" s="128" t="str">
        <f t="shared" si="2"/>
        <v/>
      </c>
      <c r="W37" s="185" t="str">
        <f t="shared" si="3"/>
        <v/>
      </c>
      <c r="X37" s="129" t="str" cm="1">
        <f t="array" ref="X37">IFERROR(_xlfn.IFS(K37=1,MIN(Q37,V37),K37=2,MIN(Q37,V37,W37),K37=3,MIN(MIN(Q37,V37)*3/4,W37),K37=4,MIN(MIN(Q37,V37)*L37,W37),K37=5,MIN(MIN(Q37,V37)*2/3,W37),K37=6,MIN(MIN(Q37,V37)*1/2,W37)),"")</f>
        <v/>
      </c>
      <c r="Y37" s="127" t="str" cm="1">
        <f t="array" ref="Y37">IFERROR(ROUNDDOWN(_xlfn.IFS((K37=1),X37*L37,(K37=2),X37*L37,(K37=3),X37*2/3,(K37=4),X37,(K37=5),X37*1/2,(K37=6),X37*2/3),-3),"")</f>
        <v/>
      </c>
      <c r="Z37" s="135"/>
      <c r="AA37" s="134"/>
      <c r="AB37" s="128"/>
      <c r="AC37" s="128"/>
      <c r="AD37" s="136"/>
      <c r="AE37" s="137"/>
      <c r="AF37" s="182"/>
      <c r="AG37" s="181"/>
    </row>
    <row r="38" spans="1:33" s="133" customFormat="1" ht="24.9" customHeight="1" x14ac:dyDescent="0.2">
      <c r="A38" s="122">
        <v>32</v>
      </c>
      <c r="B38" s="177"/>
      <c r="C38" s="178"/>
      <c r="D38" s="177"/>
      <c r="E38" s="178"/>
      <c r="F38" s="177"/>
      <c r="G38" s="177"/>
      <c r="H38" s="174"/>
      <c r="I38" s="123"/>
      <c r="J38" s="181"/>
      <c r="K38" s="124"/>
      <c r="L38" s="125"/>
      <c r="M38" s="183"/>
      <c r="N38" s="184"/>
      <c r="O38" s="186"/>
      <c r="P38" s="186"/>
      <c r="Q38" s="127" t="str">
        <f t="shared" si="0"/>
        <v/>
      </c>
      <c r="R38" s="186"/>
      <c r="S38" s="186"/>
      <c r="T38" s="186"/>
      <c r="U38" s="127" t="str">
        <f t="shared" si="1"/>
        <v/>
      </c>
      <c r="V38" s="128" t="str">
        <f t="shared" si="2"/>
        <v/>
      </c>
      <c r="W38" s="185" t="str">
        <f t="shared" si="3"/>
        <v/>
      </c>
      <c r="X38" s="129" t="str" cm="1">
        <f t="array" ref="X38">IFERROR(_xlfn.IFS(K38=1,MIN(Q38,V38),K38=2,MIN(Q38,V38,W38),K38=3,MIN(MIN(Q38,V38)*3/4,W38),K38=4,MIN(MIN(Q38,V38)*L38,W38),K38=5,MIN(MIN(Q38,V38)*2/3,W38),K38=6,MIN(MIN(Q38,V38)*1/2,W38)),"")</f>
        <v/>
      </c>
      <c r="Y38" s="127" t="str" cm="1">
        <f t="array" ref="Y38">IFERROR(ROUNDDOWN(_xlfn.IFS((K38=1),X38*L38,(K38=2),X38*L38,(K38=3),X38*2/3,(K38=4),X38,(K38=5),X38*1/2,(K38=6),X38*2/3),-3),"")</f>
        <v/>
      </c>
      <c r="Z38" s="135"/>
      <c r="AA38" s="134"/>
      <c r="AB38" s="128"/>
      <c r="AC38" s="128"/>
      <c r="AD38" s="136"/>
      <c r="AE38" s="137"/>
      <c r="AF38" s="182"/>
      <c r="AG38" s="181"/>
    </row>
    <row r="39" spans="1:33" s="133" customFormat="1" ht="24.9" customHeight="1" x14ac:dyDescent="0.2">
      <c r="A39" s="122">
        <v>33</v>
      </c>
      <c r="B39" s="177"/>
      <c r="C39" s="178"/>
      <c r="D39" s="177"/>
      <c r="E39" s="178"/>
      <c r="F39" s="177"/>
      <c r="G39" s="177"/>
      <c r="H39" s="174"/>
      <c r="I39" s="123"/>
      <c r="J39" s="181"/>
      <c r="K39" s="124"/>
      <c r="L39" s="125"/>
      <c r="M39" s="183"/>
      <c r="N39" s="184"/>
      <c r="O39" s="186"/>
      <c r="P39" s="186"/>
      <c r="Q39" s="127" t="str">
        <f t="shared" si="0"/>
        <v/>
      </c>
      <c r="R39" s="186"/>
      <c r="S39" s="186"/>
      <c r="T39" s="186"/>
      <c r="U39" s="127" t="str">
        <f t="shared" si="1"/>
        <v/>
      </c>
      <c r="V39" s="128" t="str">
        <f t="shared" si="2"/>
        <v/>
      </c>
      <c r="W39" s="185" t="str">
        <f t="shared" si="3"/>
        <v/>
      </c>
      <c r="X39" s="129" t="str" cm="1">
        <f t="array" ref="X39">IFERROR(_xlfn.IFS(K39=1,MIN(Q39,V39),K39=2,MIN(Q39,V39,W39),K39=3,MIN(MIN(Q39,V39)*3/4,W39),K39=4,MIN(MIN(Q39,V39)*L39,W39),K39=5,MIN(MIN(Q39,V39)*2/3,W39),K39=6,MIN(MIN(Q39,V39)*1/2,W39)),"")</f>
        <v/>
      </c>
      <c r="Y39" s="127" t="str" cm="1">
        <f t="array" ref="Y39">IFERROR(ROUNDDOWN(_xlfn.IFS((K39=1),X39*L39,(K39=2),X39*L39,(K39=3),X39*2/3,(K39=4),X39,(K39=5),X39*1/2,(K39=6),X39*2/3),-3),"")</f>
        <v/>
      </c>
      <c r="Z39" s="135"/>
      <c r="AA39" s="134"/>
      <c r="AB39" s="128"/>
      <c r="AC39" s="128"/>
      <c r="AD39" s="136"/>
      <c r="AE39" s="137"/>
      <c r="AF39" s="182"/>
      <c r="AG39" s="181"/>
    </row>
    <row r="40" spans="1:33" s="133" customFormat="1" ht="24.9" customHeight="1" x14ac:dyDescent="0.2">
      <c r="A40" s="122">
        <v>34</v>
      </c>
      <c r="B40" s="177"/>
      <c r="C40" s="178"/>
      <c r="D40" s="177"/>
      <c r="E40" s="178"/>
      <c r="F40" s="177"/>
      <c r="G40" s="177"/>
      <c r="H40" s="174"/>
      <c r="I40" s="123"/>
      <c r="J40" s="181"/>
      <c r="K40" s="124"/>
      <c r="L40" s="125"/>
      <c r="M40" s="183"/>
      <c r="N40" s="184"/>
      <c r="O40" s="186"/>
      <c r="P40" s="186"/>
      <c r="Q40" s="127" t="str">
        <f t="shared" si="0"/>
        <v/>
      </c>
      <c r="R40" s="186"/>
      <c r="S40" s="186"/>
      <c r="T40" s="186"/>
      <c r="U40" s="127" t="str">
        <f t="shared" si="1"/>
        <v/>
      </c>
      <c r="V40" s="128" t="str">
        <f t="shared" si="2"/>
        <v/>
      </c>
      <c r="W40" s="185" t="str">
        <f t="shared" si="3"/>
        <v/>
      </c>
      <c r="X40" s="129" t="str" cm="1">
        <f t="array" ref="X40">IFERROR(_xlfn.IFS(K40=1,MIN(Q40,V40),K40=2,MIN(Q40,V40,W40),K40=3,MIN(MIN(Q40,V40)*3/4,W40),K40=4,MIN(MIN(Q40,V40)*L40,W40),K40=5,MIN(MIN(Q40,V40)*2/3,W40),K40=6,MIN(MIN(Q40,V40)*1/2,W40)),"")</f>
        <v/>
      </c>
      <c r="Y40" s="127" t="str" cm="1">
        <f t="array" ref="Y40">IFERROR(ROUNDDOWN(_xlfn.IFS((K40=1),X40*L40,(K40=2),X40*L40,(K40=3),X40*2/3,(K40=4),X40,(K40=5),X40*1/2,(K40=6),X40*2/3),-3),"")</f>
        <v/>
      </c>
      <c r="Z40" s="135"/>
      <c r="AA40" s="134"/>
      <c r="AB40" s="128"/>
      <c r="AC40" s="128"/>
      <c r="AD40" s="136"/>
      <c r="AE40" s="137"/>
      <c r="AF40" s="182"/>
      <c r="AG40" s="181"/>
    </row>
    <row r="41" spans="1:33" s="133" customFormat="1" ht="24.9" customHeight="1" x14ac:dyDescent="0.2">
      <c r="A41" s="122">
        <v>35</v>
      </c>
      <c r="B41" s="177"/>
      <c r="C41" s="178"/>
      <c r="D41" s="177"/>
      <c r="E41" s="178"/>
      <c r="F41" s="177"/>
      <c r="G41" s="177"/>
      <c r="H41" s="174"/>
      <c r="I41" s="123"/>
      <c r="J41" s="181"/>
      <c r="K41" s="124"/>
      <c r="L41" s="125"/>
      <c r="M41" s="183"/>
      <c r="N41" s="184"/>
      <c r="O41" s="186"/>
      <c r="P41" s="186"/>
      <c r="Q41" s="127" t="str">
        <f t="shared" si="0"/>
        <v/>
      </c>
      <c r="R41" s="186"/>
      <c r="S41" s="186"/>
      <c r="T41" s="186"/>
      <c r="U41" s="127" t="str">
        <f t="shared" si="1"/>
        <v/>
      </c>
      <c r="V41" s="128" t="str">
        <f t="shared" si="2"/>
        <v/>
      </c>
      <c r="W41" s="185" t="str">
        <f t="shared" si="3"/>
        <v/>
      </c>
      <c r="X41" s="129" t="str" cm="1">
        <f t="array" ref="X41">IFERROR(_xlfn.IFS(K41=1,MIN(Q41,V41),K41=2,MIN(Q41,V41,W41),K41=3,MIN(MIN(Q41,V41)*3/4,W41),K41=4,MIN(MIN(Q41,V41)*L41,W41),K41=5,MIN(MIN(Q41,V41)*2/3,W41),K41=6,MIN(MIN(Q41,V41)*1/2,W41)),"")</f>
        <v/>
      </c>
      <c r="Y41" s="127" t="str" cm="1">
        <f t="array" ref="Y41">IFERROR(ROUNDDOWN(_xlfn.IFS((K41=1),X41*L41,(K41=2),X41*L41,(K41=3),X41*2/3,(K41=4),X41,(K41=5),X41*1/2,(K41=6),X41*2/3),-3),"")</f>
        <v/>
      </c>
      <c r="Z41" s="135"/>
      <c r="AA41" s="134"/>
      <c r="AB41" s="128"/>
      <c r="AC41" s="128"/>
      <c r="AD41" s="136"/>
      <c r="AE41" s="137"/>
      <c r="AF41" s="182"/>
      <c r="AG41" s="181"/>
    </row>
    <row r="42" spans="1:33" s="133" customFormat="1" ht="24.9" customHeight="1" x14ac:dyDescent="0.2">
      <c r="A42" s="122">
        <v>36</v>
      </c>
      <c r="B42" s="177"/>
      <c r="C42" s="178"/>
      <c r="D42" s="177"/>
      <c r="E42" s="178"/>
      <c r="F42" s="177"/>
      <c r="G42" s="177"/>
      <c r="H42" s="174"/>
      <c r="I42" s="123"/>
      <c r="J42" s="181"/>
      <c r="K42" s="124"/>
      <c r="L42" s="125"/>
      <c r="M42" s="183"/>
      <c r="N42" s="184"/>
      <c r="O42" s="186"/>
      <c r="P42" s="186"/>
      <c r="Q42" s="127" t="str">
        <f t="shared" si="0"/>
        <v/>
      </c>
      <c r="R42" s="186"/>
      <c r="S42" s="186"/>
      <c r="T42" s="186"/>
      <c r="U42" s="127" t="str">
        <f t="shared" si="1"/>
        <v/>
      </c>
      <c r="V42" s="128" t="str">
        <f t="shared" si="2"/>
        <v/>
      </c>
      <c r="W42" s="185" t="str">
        <f t="shared" si="3"/>
        <v/>
      </c>
      <c r="X42" s="129" t="str" cm="1">
        <f t="array" ref="X42">IFERROR(_xlfn.IFS(K42=1,MIN(Q42,V42),K42=2,MIN(Q42,V42,W42),K42=3,MIN(MIN(Q42,V42)*3/4,W42),K42=4,MIN(MIN(Q42,V42)*L42,W42),K42=5,MIN(MIN(Q42,V42)*2/3,W42),K42=6,MIN(MIN(Q42,V42)*1/2,W42)),"")</f>
        <v/>
      </c>
      <c r="Y42" s="127" t="str" cm="1">
        <f t="array" ref="Y42">IFERROR(ROUNDDOWN(_xlfn.IFS((K42=1),X42*L42,(K42=2),X42*L42,(K42=3),X42*2/3,(K42=4),X42,(K42=5),X42*1/2,(K42=6),X42*2/3),-3),"")</f>
        <v/>
      </c>
      <c r="Z42" s="135"/>
      <c r="AA42" s="134"/>
      <c r="AB42" s="128"/>
      <c r="AC42" s="128"/>
      <c r="AD42" s="136"/>
      <c r="AE42" s="137"/>
      <c r="AF42" s="182"/>
      <c r="AG42" s="181"/>
    </row>
    <row r="43" spans="1:33" s="133" customFormat="1" ht="24.9" customHeight="1" x14ac:dyDescent="0.2">
      <c r="A43" s="122">
        <v>37</v>
      </c>
      <c r="B43" s="177"/>
      <c r="C43" s="178"/>
      <c r="D43" s="177"/>
      <c r="E43" s="178"/>
      <c r="F43" s="177"/>
      <c r="G43" s="177"/>
      <c r="H43" s="174"/>
      <c r="I43" s="123"/>
      <c r="J43" s="181"/>
      <c r="K43" s="124"/>
      <c r="L43" s="125"/>
      <c r="M43" s="183"/>
      <c r="N43" s="184"/>
      <c r="O43" s="186"/>
      <c r="P43" s="186"/>
      <c r="Q43" s="127" t="str">
        <f t="shared" si="0"/>
        <v/>
      </c>
      <c r="R43" s="186"/>
      <c r="S43" s="186"/>
      <c r="T43" s="186"/>
      <c r="U43" s="127" t="str">
        <f t="shared" si="1"/>
        <v/>
      </c>
      <c r="V43" s="128" t="str">
        <f t="shared" si="2"/>
        <v/>
      </c>
      <c r="W43" s="185" t="str">
        <f t="shared" si="3"/>
        <v/>
      </c>
      <c r="X43" s="129" t="str" cm="1">
        <f t="array" ref="X43">IFERROR(_xlfn.IFS(K43=1,MIN(Q43,V43),K43=2,MIN(Q43,V43,W43),K43=3,MIN(MIN(Q43,V43)*3/4,W43),K43=4,MIN(MIN(Q43,V43)*L43,W43),K43=5,MIN(MIN(Q43,V43)*2/3,W43),K43=6,MIN(MIN(Q43,V43)*1/2,W43)),"")</f>
        <v/>
      </c>
      <c r="Y43" s="127" t="str" cm="1">
        <f t="array" ref="Y43">IFERROR(ROUNDDOWN(_xlfn.IFS((K43=1),X43*L43,(K43=2),X43*L43,(K43=3),X43*2/3,(K43=4),X43,(K43=5),X43*1/2,(K43=6),X43*2/3),-3),"")</f>
        <v/>
      </c>
      <c r="Z43" s="135"/>
      <c r="AA43" s="134"/>
      <c r="AB43" s="128"/>
      <c r="AC43" s="128"/>
      <c r="AD43" s="136"/>
      <c r="AE43" s="137"/>
      <c r="AF43" s="182"/>
      <c r="AG43" s="181"/>
    </row>
    <row r="44" spans="1:33" s="133" customFormat="1" ht="24.9" customHeight="1" x14ac:dyDescent="0.2">
      <c r="A44" s="122">
        <v>38</v>
      </c>
      <c r="B44" s="177"/>
      <c r="C44" s="178"/>
      <c r="D44" s="177"/>
      <c r="E44" s="178"/>
      <c r="F44" s="177"/>
      <c r="G44" s="177"/>
      <c r="H44" s="174"/>
      <c r="I44" s="123"/>
      <c r="J44" s="181"/>
      <c r="K44" s="124"/>
      <c r="L44" s="125"/>
      <c r="M44" s="183"/>
      <c r="N44" s="184"/>
      <c r="O44" s="186"/>
      <c r="P44" s="186"/>
      <c r="Q44" s="127" t="str">
        <f t="shared" si="0"/>
        <v/>
      </c>
      <c r="R44" s="186"/>
      <c r="S44" s="186"/>
      <c r="T44" s="186"/>
      <c r="U44" s="127" t="str">
        <f t="shared" si="1"/>
        <v/>
      </c>
      <c r="V44" s="128" t="str">
        <f t="shared" si="2"/>
        <v/>
      </c>
      <c r="W44" s="185" t="str">
        <f t="shared" si="3"/>
        <v/>
      </c>
      <c r="X44" s="129" t="str" cm="1">
        <f t="array" ref="X44">IFERROR(_xlfn.IFS(K44=1,MIN(Q44,V44),K44=2,MIN(Q44,V44,W44),K44=3,MIN(MIN(Q44,V44)*3/4,W44),K44=4,MIN(MIN(Q44,V44)*L44,W44),K44=5,MIN(MIN(Q44,V44)*2/3,W44),K44=6,MIN(MIN(Q44,V44)*1/2,W44)),"")</f>
        <v/>
      </c>
      <c r="Y44" s="127" t="str" cm="1">
        <f t="array" ref="Y44">IFERROR(ROUNDDOWN(_xlfn.IFS((K44=1),X44*L44,(K44=2),X44*L44,(K44=3),X44*2/3,(K44=4),X44,(K44=5),X44*1/2,(K44=6),X44*2/3),-3),"")</f>
        <v/>
      </c>
      <c r="Z44" s="135"/>
      <c r="AA44" s="134"/>
      <c r="AB44" s="128"/>
      <c r="AC44" s="128"/>
      <c r="AD44" s="136"/>
      <c r="AE44" s="137"/>
      <c r="AF44" s="182"/>
      <c r="AG44" s="181"/>
    </row>
    <row r="45" spans="1:33" s="133" customFormat="1" ht="24.9" customHeight="1" x14ac:dyDescent="0.2">
      <c r="A45" s="122">
        <v>39</v>
      </c>
      <c r="B45" s="177"/>
      <c r="C45" s="178"/>
      <c r="D45" s="177"/>
      <c r="E45" s="178"/>
      <c r="F45" s="177"/>
      <c r="G45" s="177"/>
      <c r="H45" s="174"/>
      <c r="I45" s="123"/>
      <c r="J45" s="181"/>
      <c r="K45" s="124"/>
      <c r="L45" s="125"/>
      <c r="M45" s="183"/>
      <c r="N45" s="184"/>
      <c r="O45" s="186"/>
      <c r="P45" s="186"/>
      <c r="Q45" s="127" t="str">
        <f t="shared" si="0"/>
        <v/>
      </c>
      <c r="R45" s="186"/>
      <c r="S45" s="186"/>
      <c r="T45" s="186"/>
      <c r="U45" s="127" t="str">
        <f t="shared" si="1"/>
        <v/>
      </c>
      <c r="V45" s="128" t="str">
        <f t="shared" si="2"/>
        <v/>
      </c>
      <c r="W45" s="185" t="str">
        <f t="shared" si="3"/>
        <v/>
      </c>
      <c r="X45" s="129" t="str" cm="1">
        <f t="array" ref="X45">IFERROR(_xlfn.IFS(K45=1,MIN(Q45,V45),K45=2,MIN(Q45,V45,W45),K45=3,MIN(MIN(Q45,V45)*3/4,W45),K45=4,MIN(MIN(Q45,V45)*L45,W45),K45=5,MIN(MIN(Q45,V45)*2/3,W45),K45=6,MIN(MIN(Q45,V45)*1/2,W45)),"")</f>
        <v/>
      </c>
      <c r="Y45" s="127" t="str" cm="1">
        <f t="array" ref="Y45">IFERROR(ROUNDDOWN(_xlfn.IFS((K45=1),X45*L45,(K45=2),X45*L45,(K45=3),X45*2/3,(K45=4),X45,(K45=5),X45*1/2,(K45=6),X45*2/3),-3),"")</f>
        <v/>
      </c>
      <c r="Z45" s="135"/>
      <c r="AA45" s="134"/>
      <c r="AB45" s="128"/>
      <c r="AC45" s="128"/>
      <c r="AD45" s="136"/>
      <c r="AE45" s="137"/>
      <c r="AF45" s="182"/>
      <c r="AG45" s="181"/>
    </row>
    <row r="46" spans="1:33" s="133" customFormat="1" ht="24.9" customHeight="1" x14ac:dyDescent="0.2">
      <c r="A46" s="122">
        <v>40</v>
      </c>
      <c r="B46" s="177"/>
      <c r="C46" s="178"/>
      <c r="D46" s="177"/>
      <c r="E46" s="178"/>
      <c r="F46" s="177"/>
      <c r="G46" s="177"/>
      <c r="H46" s="174"/>
      <c r="I46" s="123"/>
      <c r="J46" s="181"/>
      <c r="K46" s="124"/>
      <c r="L46" s="125"/>
      <c r="M46" s="183"/>
      <c r="N46" s="184"/>
      <c r="O46" s="186"/>
      <c r="P46" s="186"/>
      <c r="Q46" s="127" t="str">
        <f t="shared" si="0"/>
        <v/>
      </c>
      <c r="R46" s="186"/>
      <c r="S46" s="186"/>
      <c r="T46" s="186"/>
      <c r="U46" s="127" t="str">
        <f t="shared" si="1"/>
        <v/>
      </c>
      <c r="V46" s="128" t="str">
        <f t="shared" si="2"/>
        <v/>
      </c>
      <c r="W46" s="185" t="str">
        <f t="shared" si="3"/>
        <v/>
      </c>
      <c r="X46" s="129" t="str" cm="1">
        <f t="array" ref="X46">IFERROR(_xlfn.IFS(K46=1,MIN(Q46,V46),K46=2,MIN(Q46,V46,W46),K46=3,MIN(MIN(Q46,V46)*3/4,W46),K46=4,MIN(MIN(Q46,V46)*L46,W46),K46=5,MIN(MIN(Q46,V46)*2/3,W46),K46=6,MIN(MIN(Q46,V46)*1/2,W46)),"")</f>
        <v/>
      </c>
      <c r="Y46" s="127" t="str" cm="1">
        <f t="array" ref="Y46">IFERROR(ROUNDDOWN(_xlfn.IFS((K46=1),X46*L46,(K46=2),X46*L46,(K46=3),X46*2/3,(K46=4),X46,(K46=5),X46*1/2,(K46=6),X46*2/3),-3),"")</f>
        <v/>
      </c>
      <c r="Z46" s="135"/>
      <c r="AA46" s="134"/>
      <c r="AB46" s="128"/>
      <c r="AC46" s="128"/>
      <c r="AD46" s="136"/>
      <c r="AE46" s="137"/>
      <c r="AF46" s="182"/>
      <c r="AG46" s="181"/>
    </row>
    <row r="47" spans="1:33" s="133" customFormat="1" ht="24.9" customHeight="1" x14ac:dyDescent="0.2">
      <c r="A47" s="122">
        <v>41</v>
      </c>
      <c r="B47" s="177"/>
      <c r="C47" s="178"/>
      <c r="D47" s="177"/>
      <c r="E47" s="178"/>
      <c r="F47" s="177"/>
      <c r="G47" s="177"/>
      <c r="H47" s="174"/>
      <c r="I47" s="123"/>
      <c r="J47" s="181"/>
      <c r="K47" s="124"/>
      <c r="L47" s="125"/>
      <c r="M47" s="183"/>
      <c r="N47" s="184"/>
      <c r="O47" s="186"/>
      <c r="P47" s="186"/>
      <c r="Q47" s="127" t="str">
        <f t="shared" si="0"/>
        <v/>
      </c>
      <c r="R47" s="186"/>
      <c r="S47" s="186"/>
      <c r="T47" s="186"/>
      <c r="U47" s="127" t="str">
        <f t="shared" si="1"/>
        <v/>
      </c>
      <c r="V47" s="128" t="str">
        <f t="shared" si="2"/>
        <v/>
      </c>
      <c r="W47" s="185" t="str">
        <f t="shared" si="3"/>
        <v/>
      </c>
      <c r="X47" s="129" t="str" cm="1">
        <f t="array" ref="X47">IFERROR(_xlfn.IFS(K47=1,MIN(Q47,V47),K47=2,MIN(Q47,V47,W47),K47=3,MIN(MIN(Q47,V47)*3/4,W47),K47=4,MIN(MIN(Q47,V47)*L47,W47),K47=5,MIN(MIN(Q47,V47)*2/3,W47),K47=6,MIN(MIN(Q47,V47)*1/2,W47)),"")</f>
        <v/>
      </c>
      <c r="Y47" s="127" t="str" cm="1">
        <f t="array" ref="Y47">IFERROR(ROUNDDOWN(_xlfn.IFS((K47=1),X47*L47,(K47=2),X47*L47,(K47=3),X47*2/3,(K47=4),X47,(K47=5),X47*1/2,(K47=6),X47*2/3),-3),"")</f>
        <v/>
      </c>
      <c r="Z47" s="135"/>
      <c r="AA47" s="134"/>
      <c r="AB47" s="128"/>
      <c r="AC47" s="128"/>
      <c r="AD47" s="136"/>
      <c r="AE47" s="137"/>
      <c r="AF47" s="182"/>
      <c r="AG47" s="181"/>
    </row>
    <row r="48" spans="1:33" s="133" customFormat="1" ht="24.9" customHeight="1" x14ac:dyDescent="0.2">
      <c r="A48" s="122">
        <v>42</v>
      </c>
      <c r="B48" s="177"/>
      <c r="C48" s="178"/>
      <c r="D48" s="177"/>
      <c r="E48" s="178"/>
      <c r="F48" s="177"/>
      <c r="G48" s="177"/>
      <c r="H48" s="174"/>
      <c r="I48" s="123"/>
      <c r="J48" s="181"/>
      <c r="K48" s="124"/>
      <c r="L48" s="125"/>
      <c r="M48" s="183"/>
      <c r="N48" s="184"/>
      <c r="O48" s="186"/>
      <c r="P48" s="186"/>
      <c r="Q48" s="127" t="str">
        <f t="shared" si="0"/>
        <v/>
      </c>
      <c r="R48" s="186"/>
      <c r="S48" s="186"/>
      <c r="T48" s="186"/>
      <c r="U48" s="127" t="str">
        <f t="shared" si="1"/>
        <v/>
      </c>
      <c r="V48" s="128" t="str">
        <f t="shared" si="2"/>
        <v/>
      </c>
      <c r="W48" s="185" t="str">
        <f t="shared" si="3"/>
        <v/>
      </c>
      <c r="X48" s="129" t="str" cm="1">
        <f t="array" ref="X48">IFERROR(_xlfn.IFS(K48=1,MIN(Q48,V48),K48=2,MIN(Q48,V48,W48),K48=3,MIN(MIN(Q48,V48)*3/4,W48),K48=4,MIN(MIN(Q48,V48)*L48,W48),K48=5,MIN(MIN(Q48,V48)*2/3,W48),K48=6,MIN(MIN(Q48,V48)*1/2,W48)),"")</f>
        <v/>
      </c>
      <c r="Y48" s="127" t="str" cm="1">
        <f t="array" ref="Y48">IFERROR(ROUNDDOWN(_xlfn.IFS((K48=1),X48*L48,(K48=2),X48*L48,(K48=3),X48*2/3,(K48=4),X48,(K48=5),X48*1/2,(K48=6),X48*2/3),-3),"")</f>
        <v/>
      </c>
      <c r="Z48" s="135"/>
      <c r="AA48" s="134"/>
      <c r="AB48" s="128"/>
      <c r="AC48" s="128"/>
      <c r="AD48" s="136"/>
      <c r="AE48" s="137"/>
      <c r="AF48" s="182"/>
      <c r="AG48" s="181"/>
    </row>
    <row r="49" spans="1:33" s="133" customFormat="1" ht="24.9" customHeight="1" x14ac:dyDescent="0.2">
      <c r="A49" s="122">
        <v>43</v>
      </c>
      <c r="B49" s="177"/>
      <c r="C49" s="178"/>
      <c r="D49" s="177"/>
      <c r="E49" s="178"/>
      <c r="F49" s="177"/>
      <c r="G49" s="177"/>
      <c r="H49" s="174"/>
      <c r="I49" s="123"/>
      <c r="J49" s="181"/>
      <c r="K49" s="124"/>
      <c r="L49" s="125"/>
      <c r="M49" s="183"/>
      <c r="N49" s="184"/>
      <c r="O49" s="186"/>
      <c r="P49" s="186"/>
      <c r="Q49" s="127" t="str">
        <f t="shared" si="0"/>
        <v/>
      </c>
      <c r="R49" s="186"/>
      <c r="S49" s="186"/>
      <c r="T49" s="186"/>
      <c r="U49" s="127" t="str">
        <f t="shared" si="1"/>
        <v/>
      </c>
      <c r="V49" s="128" t="str">
        <f t="shared" si="2"/>
        <v/>
      </c>
      <c r="W49" s="185" t="str">
        <f t="shared" si="3"/>
        <v/>
      </c>
      <c r="X49" s="129" t="str" cm="1">
        <f t="array" ref="X49">IFERROR(_xlfn.IFS(K49=1,MIN(Q49,V49),K49=2,MIN(Q49,V49,W49),K49=3,MIN(MIN(Q49,V49)*3/4,W49),K49=4,MIN(MIN(Q49,V49)*L49,W49),K49=5,MIN(MIN(Q49,V49)*2/3,W49),K49=6,MIN(MIN(Q49,V49)*1/2,W49)),"")</f>
        <v/>
      </c>
      <c r="Y49" s="127" t="str" cm="1">
        <f t="array" ref="Y49">IFERROR(ROUNDDOWN(_xlfn.IFS((K49=1),X49*L49,(K49=2),X49*L49,(K49=3),X49*2/3,(K49=4),X49,(K49=5),X49*1/2,(K49=6),X49*2/3),-3),"")</f>
        <v/>
      </c>
      <c r="Z49" s="135"/>
      <c r="AA49" s="134"/>
      <c r="AB49" s="128"/>
      <c r="AC49" s="128"/>
      <c r="AD49" s="136"/>
      <c r="AE49" s="137"/>
      <c r="AF49" s="182"/>
      <c r="AG49" s="181"/>
    </row>
    <row r="50" spans="1:33" s="133" customFormat="1" ht="24.9" customHeight="1" x14ac:dyDescent="0.2">
      <c r="A50" s="122">
        <v>44</v>
      </c>
      <c r="B50" s="177"/>
      <c r="C50" s="178"/>
      <c r="D50" s="177"/>
      <c r="E50" s="178"/>
      <c r="F50" s="177"/>
      <c r="G50" s="177"/>
      <c r="H50" s="174"/>
      <c r="I50" s="123"/>
      <c r="J50" s="181"/>
      <c r="K50" s="124"/>
      <c r="L50" s="125"/>
      <c r="M50" s="183"/>
      <c r="N50" s="184"/>
      <c r="O50" s="186"/>
      <c r="P50" s="186"/>
      <c r="Q50" s="127" t="str">
        <f t="shared" si="0"/>
        <v/>
      </c>
      <c r="R50" s="186"/>
      <c r="S50" s="186"/>
      <c r="T50" s="186"/>
      <c r="U50" s="127" t="str">
        <f t="shared" si="1"/>
        <v/>
      </c>
      <c r="V50" s="128" t="str">
        <f t="shared" si="2"/>
        <v/>
      </c>
      <c r="W50" s="185" t="str">
        <f t="shared" si="3"/>
        <v/>
      </c>
      <c r="X50" s="129" t="str" cm="1">
        <f t="array" ref="X50">IFERROR(_xlfn.IFS(K50=1,MIN(Q50,V50),K50=2,MIN(Q50,V50,W50),K50=3,MIN(MIN(Q50,V50)*3/4,W50),K50=4,MIN(MIN(Q50,V50)*L50,W50),K50=5,MIN(MIN(Q50,V50)*2/3,W50),K50=6,MIN(MIN(Q50,V50)*1/2,W50)),"")</f>
        <v/>
      </c>
      <c r="Y50" s="127" t="str" cm="1">
        <f t="array" ref="Y50">IFERROR(ROUNDDOWN(_xlfn.IFS((K50=1),X50*L50,(K50=2),X50*L50,(K50=3),X50*2/3,(K50=4),X50,(K50=5),X50*1/2,(K50=6),X50*2/3),-3),"")</f>
        <v/>
      </c>
      <c r="Z50" s="135"/>
      <c r="AA50" s="134"/>
      <c r="AB50" s="128"/>
      <c r="AC50" s="128"/>
      <c r="AD50" s="136"/>
      <c r="AE50" s="137"/>
      <c r="AF50" s="182"/>
      <c r="AG50" s="181"/>
    </row>
    <row r="51" spans="1:33" s="133" customFormat="1" ht="24.9" customHeight="1" x14ac:dyDescent="0.2">
      <c r="A51" s="122">
        <v>45</v>
      </c>
      <c r="B51" s="177"/>
      <c r="C51" s="178"/>
      <c r="D51" s="177"/>
      <c r="E51" s="178"/>
      <c r="F51" s="177"/>
      <c r="G51" s="177"/>
      <c r="H51" s="174"/>
      <c r="I51" s="123"/>
      <c r="J51" s="181"/>
      <c r="K51" s="124"/>
      <c r="L51" s="125"/>
      <c r="M51" s="183"/>
      <c r="N51" s="184"/>
      <c r="O51" s="186"/>
      <c r="P51" s="186"/>
      <c r="Q51" s="127" t="str">
        <f t="shared" si="0"/>
        <v/>
      </c>
      <c r="R51" s="186"/>
      <c r="S51" s="186"/>
      <c r="T51" s="186"/>
      <c r="U51" s="127" t="str">
        <f t="shared" si="1"/>
        <v/>
      </c>
      <c r="V51" s="128" t="str">
        <f t="shared" si="2"/>
        <v/>
      </c>
      <c r="W51" s="185" t="str">
        <f t="shared" si="3"/>
        <v/>
      </c>
      <c r="X51" s="129" t="str" cm="1">
        <f t="array" ref="X51">IFERROR(_xlfn.IFS(K51=1,MIN(Q51,V51),K51=2,MIN(Q51,V51,W51),K51=3,MIN(MIN(Q51,V51)*3/4,W51),K51=4,MIN(MIN(Q51,V51)*L51,W51),K51=5,MIN(MIN(Q51,V51)*2/3,W51),K51=6,MIN(MIN(Q51,V51)*1/2,W51)),"")</f>
        <v/>
      </c>
      <c r="Y51" s="127" t="str" cm="1">
        <f t="array" ref="Y51">IFERROR(ROUNDDOWN(_xlfn.IFS((K51=1),X51*L51,(K51=2),X51*L51,(K51=3),X51*2/3,(K51=4),X51,(K51=5),X51*1/2,(K51=6),X51*2/3),-3),"")</f>
        <v/>
      </c>
      <c r="Z51" s="135"/>
      <c r="AA51" s="134"/>
      <c r="AB51" s="128"/>
      <c r="AC51" s="128"/>
      <c r="AD51" s="136"/>
      <c r="AE51" s="137"/>
      <c r="AF51" s="182"/>
      <c r="AG51" s="181"/>
    </row>
    <row r="52" spans="1:33" s="133" customFormat="1" ht="24.9" customHeight="1" x14ac:dyDescent="0.2">
      <c r="A52" s="122">
        <v>46</v>
      </c>
      <c r="B52" s="177"/>
      <c r="C52" s="178"/>
      <c r="D52" s="177"/>
      <c r="E52" s="178"/>
      <c r="F52" s="177"/>
      <c r="G52" s="177"/>
      <c r="H52" s="174"/>
      <c r="I52" s="123"/>
      <c r="J52" s="181"/>
      <c r="K52" s="124"/>
      <c r="L52" s="125"/>
      <c r="M52" s="183"/>
      <c r="N52" s="184"/>
      <c r="O52" s="186"/>
      <c r="P52" s="186"/>
      <c r="Q52" s="127" t="str">
        <f t="shared" si="0"/>
        <v/>
      </c>
      <c r="R52" s="186"/>
      <c r="S52" s="186"/>
      <c r="T52" s="186"/>
      <c r="U52" s="127" t="str">
        <f t="shared" si="1"/>
        <v/>
      </c>
      <c r="V52" s="128" t="str">
        <f t="shared" si="2"/>
        <v/>
      </c>
      <c r="W52" s="185" t="str">
        <f t="shared" si="3"/>
        <v/>
      </c>
      <c r="X52" s="129" t="str" cm="1">
        <f t="array" ref="X52">IFERROR(_xlfn.IFS(K52=1,MIN(Q52,V52),K52=2,MIN(Q52,V52,W52),K52=3,MIN(MIN(Q52,V52)*3/4,W52),K52=4,MIN(MIN(Q52,V52)*L52,W52),K52=5,MIN(MIN(Q52,V52)*2/3,W52),K52=6,MIN(MIN(Q52,V52)*1/2,W52)),"")</f>
        <v/>
      </c>
      <c r="Y52" s="127" t="str" cm="1">
        <f t="array" ref="Y52">IFERROR(ROUNDDOWN(_xlfn.IFS((K52=1),X52*L52,(K52=2),X52*L52,(K52=3),X52*2/3,(K52=4),X52,(K52=5),X52*1/2,(K52=6),X52*2/3),-3),"")</f>
        <v/>
      </c>
      <c r="Z52" s="135"/>
      <c r="AA52" s="134"/>
      <c r="AB52" s="128"/>
      <c r="AC52" s="128"/>
      <c r="AD52" s="136"/>
      <c r="AE52" s="137"/>
      <c r="AF52" s="182"/>
      <c r="AG52" s="181"/>
    </row>
    <row r="53" spans="1:33" s="133" customFormat="1" ht="24.9" customHeight="1" x14ac:dyDescent="0.2">
      <c r="A53" s="122">
        <v>47</v>
      </c>
      <c r="B53" s="177"/>
      <c r="C53" s="178"/>
      <c r="D53" s="177"/>
      <c r="E53" s="178"/>
      <c r="F53" s="177"/>
      <c r="G53" s="177"/>
      <c r="H53" s="174"/>
      <c r="I53" s="123"/>
      <c r="J53" s="181"/>
      <c r="K53" s="124"/>
      <c r="L53" s="125"/>
      <c r="M53" s="183"/>
      <c r="N53" s="184"/>
      <c r="O53" s="186"/>
      <c r="P53" s="186"/>
      <c r="Q53" s="127" t="str">
        <f t="shared" si="0"/>
        <v/>
      </c>
      <c r="R53" s="186"/>
      <c r="S53" s="186"/>
      <c r="T53" s="186"/>
      <c r="U53" s="127" t="str">
        <f t="shared" si="1"/>
        <v/>
      </c>
      <c r="V53" s="128" t="str">
        <f t="shared" si="2"/>
        <v/>
      </c>
      <c r="W53" s="185" t="str">
        <f t="shared" si="3"/>
        <v/>
      </c>
      <c r="X53" s="129" t="str" cm="1">
        <f t="array" ref="X53">IFERROR(_xlfn.IFS(K53=1,MIN(Q53,V53),K53=2,MIN(Q53,V53,W53),K53=3,MIN(MIN(Q53,V53)*3/4,W53),K53=4,MIN(MIN(Q53,V53)*L53,W53),K53=5,MIN(MIN(Q53,V53)*2/3,W53),K53=6,MIN(MIN(Q53,V53)*1/2,W53)),"")</f>
        <v/>
      </c>
      <c r="Y53" s="127" t="str" cm="1">
        <f t="array" ref="Y53">IFERROR(ROUNDDOWN(_xlfn.IFS((K53=1),X53*L53,(K53=2),X53*L53,(K53=3),X53*2/3,(K53=4),X53,(K53=5),X53*1/2,(K53=6),X53*2/3),-3),"")</f>
        <v/>
      </c>
      <c r="Z53" s="135"/>
      <c r="AA53" s="134"/>
      <c r="AB53" s="128"/>
      <c r="AC53" s="128"/>
      <c r="AD53" s="136"/>
      <c r="AE53" s="137"/>
      <c r="AF53" s="182"/>
      <c r="AG53" s="181"/>
    </row>
    <row r="54" spans="1:33" s="133" customFormat="1" ht="24.9" customHeight="1" x14ac:dyDescent="0.2">
      <c r="A54" s="122">
        <v>48</v>
      </c>
      <c r="B54" s="177"/>
      <c r="C54" s="178"/>
      <c r="D54" s="177"/>
      <c r="E54" s="178"/>
      <c r="F54" s="177"/>
      <c r="G54" s="177"/>
      <c r="H54" s="174"/>
      <c r="I54" s="123"/>
      <c r="J54" s="181"/>
      <c r="K54" s="124"/>
      <c r="L54" s="125"/>
      <c r="M54" s="183"/>
      <c r="N54" s="184"/>
      <c r="O54" s="186"/>
      <c r="P54" s="186"/>
      <c r="Q54" s="127" t="str">
        <f t="shared" si="0"/>
        <v/>
      </c>
      <c r="R54" s="186"/>
      <c r="S54" s="186"/>
      <c r="T54" s="186"/>
      <c r="U54" s="127" t="str">
        <f t="shared" si="1"/>
        <v/>
      </c>
      <c r="V54" s="128" t="str">
        <f t="shared" si="2"/>
        <v/>
      </c>
      <c r="W54" s="185" t="str">
        <f t="shared" si="3"/>
        <v/>
      </c>
      <c r="X54" s="129" t="str" cm="1">
        <f t="array" ref="X54">IFERROR(_xlfn.IFS(K54=1,MIN(Q54,V54),K54=2,MIN(Q54,V54,W54),K54=3,MIN(MIN(Q54,V54)*3/4,W54),K54=4,MIN(MIN(Q54,V54)*L54,W54),K54=5,MIN(MIN(Q54,V54)*2/3,W54),K54=6,MIN(MIN(Q54,V54)*1/2,W54)),"")</f>
        <v/>
      </c>
      <c r="Y54" s="127" t="str" cm="1">
        <f t="array" ref="Y54">IFERROR(ROUNDDOWN(_xlfn.IFS((K54=1),X54*L54,(K54=2),X54*L54,(K54=3),X54*2/3,(K54=4),X54,(K54=5),X54*1/2,(K54=6),X54*2/3),-3),"")</f>
        <v/>
      </c>
      <c r="Z54" s="135"/>
      <c r="AA54" s="134"/>
      <c r="AB54" s="128"/>
      <c r="AC54" s="128"/>
      <c r="AD54" s="136"/>
      <c r="AE54" s="137"/>
      <c r="AF54" s="182"/>
      <c r="AG54" s="181"/>
    </row>
    <row r="55" spans="1:33" s="133" customFormat="1" ht="24.9" customHeight="1" x14ac:dyDescent="0.2">
      <c r="A55" s="122">
        <v>49</v>
      </c>
      <c r="B55" s="177"/>
      <c r="C55" s="178"/>
      <c r="D55" s="177"/>
      <c r="E55" s="178"/>
      <c r="F55" s="177"/>
      <c r="G55" s="177"/>
      <c r="H55" s="174"/>
      <c r="I55" s="123"/>
      <c r="J55" s="181"/>
      <c r="K55" s="124"/>
      <c r="L55" s="125"/>
      <c r="M55" s="183"/>
      <c r="N55" s="184"/>
      <c r="O55" s="186"/>
      <c r="P55" s="186"/>
      <c r="Q55" s="127" t="str">
        <f t="shared" si="0"/>
        <v/>
      </c>
      <c r="R55" s="186"/>
      <c r="S55" s="186"/>
      <c r="T55" s="186"/>
      <c r="U55" s="127" t="str">
        <f t="shared" si="1"/>
        <v/>
      </c>
      <c r="V55" s="128" t="str">
        <f t="shared" si="2"/>
        <v/>
      </c>
      <c r="W55" s="185" t="str">
        <f t="shared" si="3"/>
        <v/>
      </c>
      <c r="X55" s="129" t="str" cm="1">
        <f t="array" ref="X55">IFERROR(_xlfn.IFS(K55=1,MIN(Q55,V55),K55=2,MIN(Q55,V55,W55),K55=3,MIN(MIN(Q55,V55)*3/4,W55),K55=4,MIN(MIN(Q55,V55)*L55,W55),K55=5,MIN(MIN(Q55,V55)*2/3,W55),K55=6,MIN(MIN(Q55,V55)*1/2,W55)),"")</f>
        <v/>
      </c>
      <c r="Y55" s="127" t="str" cm="1">
        <f t="array" ref="Y55">IFERROR(ROUNDDOWN(_xlfn.IFS((K55=1),X55*L55,(K55=2),X55*L55,(K55=3),X55*2/3,(K55=4),X55,(K55=5),X55*1/2,(K55=6),X55*2/3),-3),"")</f>
        <v/>
      </c>
      <c r="Z55" s="135"/>
      <c r="AA55" s="134"/>
      <c r="AB55" s="128"/>
      <c r="AC55" s="128"/>
      <c r="AD55" s="136"/>
      <c r="AE55" s="137"/>
      <c r="AF55" s="182"/>
      <c r="AG55" s="181"/>
    </row>
    <row r="56" spans="1:33" s="133" customFormat="1" ht="24.9" customHeight="1" x14ac:dyDescent="0.2">
      <c r="A56" s="122">
        <v>50</v>
      </c>
      <c r="B56" s="177"/>
      <c r="C56" s="178"/>
      <c r="D56" s="177"/>
      <c r="E56" s="178"/>
      <c r="F56" s="177"/>
      <c r="G56" s="177"/>
      <c r="H56" s="174"/>
      <c r="I56" s="123"/>
      <c r="J56" s="181"/>
      <c r="K56" s="124"/>
      <c r="L56" s="125"/>
      <c r="M56" s="183"/>
      <c r="N56" s="184"/>
      <c r="O56" s="186"/>
      <c r="P56" s="186"/>
      <c r="Q56" s="127" t="str">
        <f t="shared" si="0"/>
        <v/>
      </c>
      <c r="R56" s="186"/>
      <c r="S56" s="186"/>
      <c r="T56" s="186"/>
      <c r="U56" s="127" t="str">
        <f t="shared" si="1"/>
        <v/>
      </c>
      <c r="V56" s="128" t="str">
        <f t="shared" si="2"/>
        <v/>
      </c>
      <c r="W56" s="185" t="str">
        <f t="shared" si="3"/>
        <v/>
      </c>
      <c r="X56" s="129" t="str" cm="1">
        <f t="array" ref="X56">IFERROR(_xlfn.IFS(K56=1,MIN(Q56,V56),K56=2,MIN(Q56,V56,W56),K56=3,MIN(MIN(Q56,V56)*3/4,W56),K56=4,MIN(MIN(Q56,V56)*L56,W56),K56=5,MIN(MIN(Q56,V56)*2/3,W56),K56=6,MIN(MIN(Q56,V56)*1/2,W56)),"")</f>
        <v/>
      </c>
      <c r="Y56" s="127" t="str" cm="1">
        <f t="array" ref="Y56">IFERROR(ROUNDDOWN(_xlfn.IFS((K56=1),X56*L56,(K56=2),X56*L56,(K56=3),X56*2/3,(K56=4),X56,(K56=5),X56*1/2,(K56=6),X56*2/3),-3),"")</f>
        <v/>
      </c>
      <c r="Z56" s="135"/>
      <c r="AA56" s="134"/>
      <c r="AB56" s="128"/>
      <c r="AC56" s="128"/>
      <c r="AD56" s="136"/>
      <c r="AE56" s="137"/>
      <c r="AF56" s="182"/>
      <c r="AG56" s="181"/>
    </row>
    <row r="57" spans="1:33" s="133" customFormat="1" ht="24.9" customHeight="1" x14ac:dyDescent="0.2">
      <c r="A57" s="122">
        <v>51</v>
      </c>
      <c r="B57" s="177"/>
      <c r="C57" s="178"/>
      <c r="D57" s="177"/>
      <c r="E57" s="178"/>
      <c r="F57" s="177"/>
      <c r="G57" s="177"/>
      <c r="H57" s="174"/>
      <c r="I57" s="123"/>
      <c r="J57" s="181"/>
      <c r="K57" s="124"/>
      <c r="L57" s="125"/>
      <c r="M57" s="183"/>
      <c r="N57" s="184"/>
      <c r="O57" s="186"/>
      <c r="P57" s="186"/>
      <c r="Q57" s="127" t="str">
        <f t="shared" si="0"/>
        <v/>
      </c>
      <c r="R57" s="186"/>
      <c r="S57" s="186"/>
      <c r="T57" s="186"/>
      <c r="U57" s="127" t="str">
        <f t="shared" si="1"/>
        <v/>
      </c>
      <c r="V57" s="128" t="str">
        <f t="shared" si="2"/>
        <v/>
      </c>
      <c r="W57" s="185" t="str">
        <f t="shared" si="3"/>
        <v/>
      </c>
      <c r="X57" s="129" t="str" cm="1">
        <f t="array" ref="X57">IFERROR(_xlfn.IFS(K57=1,MIN(Q57,V57),K57=2,MIN(Q57,V57,W57),K57=3,MIN(MIN(Q57,V57)*3/4,W57),K57=4,MIN(MIN(Q57,V57)*L57,W57),K57=5,MIN(MIN(Q57,V57)*2/3,W57),K57=6,MIN(MIN(Q57,V57)*1/2,W57)),"")</f>
        <v/>
      </c>
      <c r="Y57" s="127" t="str" cm="1">
        <f t="array" ref="Y57">IFERROR(ROUNDDOWN(_xlfn.IFS((K57=1),X57*L57,(K57=2),X57*L57,(K57=3),X57*2/3,(K57=4),X57,(K57=5),X57*1/2,(K57=6),X57*2/3),-3),"")</f>
        <v/>
      </c>
      <c r="Z57" s="135"/>
      <c r="AA57" s="134"/>
      <c r="AB57" s="128"/>
      <c r="AC57" s="128"/>
      <c r="AD57" s="136"/>
      <c r="AE57" s="137"/>
      <c r="AF57" s="182"/>
      <c r="AG57" s="181"/>
    </row>
    <row r="58" spans="1:33" s="133" customFormat="1" ht="24.9" customHeight="1" x14ac:dyDescent="0.2">
      <c r="A58" s="122">
        <v>52</v>
      </c>
      <c r="B58" s="177"/>
      <c r="C58" s="178"/>
      <c r="D58" s="177"/>
      <c r="E58" s="178"/>
      <c r="F58" s="177"/>
      <c r="G58" s="177"/>
      <c r="H58" s="174"/>
      <c r="I58" s="123"/>
      <c r="J58" s="181"/>
      <c r="K58" s="124"/>
      <c r="L58" s="125"/>
      <c r="M58" s="183"/>
      <c r="N58" s="184"/>
      <c r="O58" s="186"/>
      <c r="P58" s="186"/>
      <c r="Q58" s="127" t="str">
        <f t="shared" si="0"/>
        <v/>
      </c>
      <c r="R58" s="186"/>
      <c r="S58" s="186"/>
      <c r="T58" s="186"/>
      <c r="U58" s="127" t="str">
        <f t="shared" si="1"/>
        <v/>
      </c>
      <c r="V58" s="128" t="str">
        <f t="shared" si="2"/>
        <v/>
      </c>
      <c r="W58" s="185" t="str">
        <f t="shared" si="3"/>
        <v/>
      </c>
      <c r="X58" s="129" t="str" cm="1">
        <f t="array" ref="X58">IFERROR(_xlfn.IFS(K58=1,MIN(Q58,V58),K58=2,MIN(Q58,V58,W58),K58=3,MIN(MIN(Q58,V58)*3/4,W58),K58=4,MIN(MIN(Q58,V58)*L58,W58),K58=5,MIN(MIN(Q58,V58)*2/3,W58),K58=6,MIN(MIN(Q58,V58)*1/2,W58)),"")</f>
        <v/>
      </c>
      <c r="Y58" s="127" t="str" cm="1">
        <f t="array" ref="Y58">IFERROR(ROUNDDOWN(_xlfn.IFS((K58=1),X58*L58,(K58=2),X58*L58,(K58=3),X58*2/3,(K58=4),X58,(K58=5),X58*1/2,(K58=6),X58*2/3),-3),"")</f>
        <v/>
      </c>
      <c r="Z58" s="135"/>
      <c r="AA58" s="134"/>
      <c r="AB58" s="128"/>
      <c r="AC58" s="128"/>
      <c r="AD58" s="136"/>
      <c r="AE58" s="137"/>
      <c r="AF58" s="182"/>
      <c r="AG58" s="181"/>
    </row>
    <row r="59" spans="1:33" s="133" customFormat="1" ht="24.9" customHeight="1" x14ac:dyDescent="0.2">
      <c r="A59" s="122">
        <v>53</v>
      </c>
      <c r="B59" s="177"/>
      <c r="C59" s="178"/>
      <c r="D59" s="177"/>
      <c r="E59" s="178"/>
      <c r="F59" s="177"/>
      <c r="G59" s="177"/>
      <c r="H59" s="174"/>
      <c r="I59" s="123"/>
      <c r="J59" s="181"/>
      <c r="K59" s="124"/>
      <c r="L59" s="125"/>
      <c r="M59" s="183"/>
      <c r="N59" s="184"/>
      <c r="O59" s="186"/>
      <c r="P59" s="186"/>
      <c r="Q59" s="127" t="str">
        <f t="shared" si="0"/>
        <v/>
      </c>
      <c r="R59" s="186"/>
      <c r="S59" s="186"/>
      <c r="T59" s="186"/>
      <c r="U59" s="127" t="str">
        <f t="shared" si="1"/>
        <v/>
      </c>
      <c r="V59" s="128" t="str">
        <f t="shared" si="2"/>
        <v/>
      </c>
      <c r="W59" s="185" t="str">
        <f t="shared" si="3"/>
        <v/>
      </c>
      <c r="X59" s="129" t="str" cm="1">
        <f t="array" ref="X59">IFERROR(_xlfn.IFS(K59=1,MIN(Q59,V59),K59=2,MIN(Q59,V59,W59),K59=3,MIN(MIN(Q59,V59)*3/4,W59),K59=4,MIN(MIN(Q59,V59)*L59,W59),K59=5,MIN(MIN(Q59,V59)*2/3,W59),K59=6,MIN(MIN(Q59,V59)*1/2,W59)),"")</f>
        <v/>
      </c>
      <c r="Y59" s="127" t="str" cm="1">
        <f t="array" ref="Y59">IFERROR(ROUNDDOWN(_xlfn.IFS((K59=1),X59*L59,(K59=2),X59*L59,(K59=3),X59*2/3,(K59=4),X59,(K59=5),X59*1/2,(K59=6),X59*2/3),-3),"")</f>
        <v/>
      </c>
      <c r="Z59" s="135"/>
      <c r="AA59" s="134"/>
      <c r="AB59" s="128"/>
      <c r="AC59" s="128"/>
      <c r="AD59" s="136"/>
      <c r="AE59" s="137"/>
      <c r="AF59" s="182"/>
      <c r="AG59" s="181"/>
    </row>
    <row r="60" spans="1:33" s="133" customFormat="1" ht="24.9" customHeight="1" x14ac:dyDescent="0.2">
      <c r="A60" s="122">
        <v>54</v>
      </c>
      <c r="B60" s="177"/>
      <c r="C60" s="178"/>
      <c r="D60" s="177"/>
      <c r="E60" s="178"/>
      <c r="F60" s="177"/>
      <c r="G60" s="177"/>
      <c r="H60" s="174"/>
      <c r="I60" s="123"/>
      <c r="J60" s="181"/>
      <c r="K60" s="124"/>
      <c r="L60" s="125"/>
      <c r="M60" s="183"/>
      <c r="N60" s="184"/>
      <c r="O60" s="186"/>
      <c r="P60" s="186"/>
      <c r="Q60" s="127" t="str">
        <f t="shared" si="0"/>
        <v/>
      </c>
      <c r="R60" s="186"/>
      <c r="S60" s="186"/>
      <c r="T60" s="186"/>
      <c r="U60" s="127" t="str">
        <f t="shared" si="1"/>
        <v/>
      </c>
      <c r="V60" s="128" t="str">
        <f t="shared" si="2"/>
        <v/>
      </c>
      <c r="W60" s="185" t="str">
        <f t="shared" si="3"/>
        <v/>
      </c>
      <c r="X60" s="129" t="str" cm="1">
        <f t="array" ref="X60">IFERROR(_xlfn.IFS(K60=1,MIN(Q60,V60),K60=2,MIN(Q60,V60,W60),K60=3,MIN(MIN(Q60,V60)*3/4,W60),K60=4,MIN(MIN(Q60,V60)*L60,W60),K60=5,MIN(MIN(Q60,V60)*2/3,W60),K60=6,MIN(MIN(Q60,V60)*1/2,W60)),"")</f>
        <v/>
      </c>
      <c r="Y60" s="127" t="str" cm="1">
        <f t="array" ref="Y60">IFERROR(ROUNDDOWN(_xlfn.IFS((K60=1),X60*L60,(K60=2),X60*L60,(K60=3),X60*2/3,(K60=4),X60,(K60=5),X60*1/2,(K60=6),X60*2/3),-3),"")</f>
        <v/>
      </c>
      <c r="Z60" s="135"/>
      <c r="AA60" s="134"/>
      <c r="AB60" s="128"/>
      <c r="AC60" s="128"/>
      <c r="AD60" s="136"/>
      <c r="AE60" s="137"/>
      <c r="AF60" s="182"/>
      <c r="AG60" s="181"/>
    </row>
    <row r="61" spans="1:33" s="133" customFormat="1" ht="24.9" customHeight="1" x14ac:dyDescent="0.2">
      <c r="A61" s="122">
        <v>55</v>
      </c>
      <c r="B61" s="177"/>
      <c r="C61" s="178"/>
      <c r="D61" s="177"/>
      <c r="E61" s="178"/>
      <c r="F61" s="177"/>
      <c r="G61" s="177"/>
      <c r="H61" s="174"/>
      <c r="I61" s="123"/>
      <c r="J61" s="181"/>
      <c r="K61" s="124"/>
      <c r="L61" s="125"/>
      <c r="M61" s="183"/>
      <c r="N61" s="184"/>
      <c r="O61" s="186"/>
      <c r="P61" s="186"/>
      <c r="Q61" s="127" t="str">
        <f t="shared" si="0"/>
        <v/>
      </c>
      <c r="R61" s="186"/>
      <c r="S61" s="186"/>
      <c r="T61" s="186"/>
      <c r="U61" s="127" t="str">
        <f t="shared" si="1"/>
        <v/>
      </c>
      <c r="V61" s="128" t="str">
        <f t="shared" si="2"/>
        <v/>
      </c>
      <c r="W61" s="185" t="str">
        <f t="shared" si="3"/>
        <v/>
      </c>
      <c r="X61" s="129" t="str" cm="1">
        <f t="array" ref="X61">IFERROR(_xlfn.IFS(K61=1,MIN(Q61,V61),K61=2,MIN(Q61,V61,W61),K61=3,MIN(MIN(Q61,V61)*3/4,W61),K61=4,MIN(MIN(Q61,V61)*L61,W61),K61=5,MIN(MIN(Q61,V61)*2/3,W61),K61=6,MIN(MIN(Q61,V61)*1/2,W61)),"")</f>
        <v/>
      </c>
      <c r="Y61" s="127" t="str" cm="1">
        <f t="array" ref="Y61">IFERROR(ROUNDDOWN(_xlfn.IFS((K61=1),X61*L61,(K61=2),X61*L61,(K61=3),X61*2/3,(K61=4),X61,(K61=5),X61*1/2,(K61=6),X61*2/3),-3),"")</f>
        <v/>
      </c>
      <c r="Z61" s="135"/>
      <c r="AA61" s="134"/>
      <c r="AB61" s="128"/>
      <c r="AC61" s="128"/>
      <c r="AD61" s="136"/>
      <c r="AE61" s="137"/>
      <c r="AF61" s="182"/>
      <c r="AG61" s="181"/>
    </row>
    <row r="62" spans="1:33" s="133" customFormat="1" ht="24.9" customHeight="1" x14ac:dyDescent="0.2">
      <c r="A62" s="122">
        <v>56</v>
      </c>
      <c r="B62" s="177"/>
      <c r="C62" s="178"/>
      <c r="D62" s="177"/>
      <c r="E62" s="178"/>
      <c r="F62" s="177"/>
      <c r="G62" s="177"/>
      <c r="H62" s="174"/>
      <c r="I62" s="123"/>
      <c r="J62" s="181"/>
      <c r="K62" s="124"/>
      <c r="L62" s="125"/>
      <c r="M62" s="183"/>
      <c r="N62" s="184"/>
      <c r="O62" s="186"/>
      <c r="P62" s="186"/>
      <c r="Q62" s="127" t="str">
        <f t="shared" si="0"/>
        <v/>
      </c>
      <c r="R62" s="186"/>
      <c r="S62" s="186"/>
      <c r="T62" s="186"/>
      <c r="U62" s="127" t="str">
        <f t="shared" si="1"/>
        <v/>
      </c>
      <c r="V62" s="128" t="str">
        <f t="shared" si="2"/>
        <v/>
      </c>
      <c r="W62" s="185" t="str">
        <f t="shared" si="3"/>
        <v/>
      </c>
      <c r="X62" s="129" t="str" cm="1">
        <f t="array" ref="X62">IFERROR(_xlfn.IFS(K62=1,MIN(Q62,V62),K62=2,MIN(Q62,V62,W62),K62=3,MIN(MIN(Q62,V62)*3/4,W62),K62=4,MIN(MIN(Q62,V62)*L62,W62),K62=5,MIN(MIN(Q62,V62)*2/3,W62),K62=6,MIN(MIN(Q62,V62)*1/2,W62)),"")</f>
        <v/>
      </c>
      <c r="Y62" s="127" t="str" cm="1">
        <f t="array" ref="Y62">IFERROR(ROUNDDOWN(_xlfn.IFS((K62=1),X62*L62,(K62=2),X62*L62,(K62=3),X62*2/3,(K62=4),X62,(K62=5),X62*1/2,(K62=6),X62*2/3),-3),"")</f>
        <v/>
      </c>
      <c r="Z62" s="135"/>
      <c r="AA62" s="134"/>
      <c r="AB62" s="128"/>
      <c r="AC62" s="128"/>
      <c r="AD62" s="136"/>
      <c r="AE62" s="137"/>
      <c r="AF62" s="182"/>
      <c r="AG62" s="181"/>
    </row>
    <row r="63" spans="1:33" s="133" customFormat="1" ht="24.9" customHeight="1" x14ac:dyDescent="0.2">
      <c r="A63" s="122">
        <v>57</v>
      </c>
      <c r="B63" s="177"/>
      <c r="C63" s="178"/>
      <c r="D63" s="177"/>
      <c r="E63" s="178"/>
      <c r="F63" s="177"/>
      <c r="G63" s="177"/>
      <c r="H63" s="174"/>
      <c r="I63" s="123"/>
      <c r="J63" s="181"/>
      <c r="K63" s="124"/>
      <c r="L63" s="125"/>
      <c r="M63" s="183"/>
      <c r="N63" s="184"/>
      <c r="O63" s="186"/>
      <c r="P63" s="186"/>
      <c r="Q63" s="127" t="str">
        <f t="shared" si="0"/>
        <v/>
      </c>
      <c r="R63" s="186"/>
      <c r="S63" s="186"/>
      <c r="T63" s="186"/>
      <c r="U63" s="127" t="str">
        <f t="shared" si="1"/>
        <v/>
      </c>
      <c r="V63" s="128" t="str">
        <f t="shared" si="2"/>
        <v/>
      </c>
      <c r="W63" s="185" t="str">
        <f t="shared" si="3"/>
        <v/>
      </c>
      <c r="X63" s="129" t="str" cm="1">
        <f t="array" ref="X63">IFERROR(_xlfn.IFS(K63=1,MIN(Q63,V63),K63=2,MIN(Q63,V63,W63),K63=3,MIN(MIN(Q63,V63)*3/4,W63),K63=4,MIN(MIN(Q63,V63)*L63,W63),K63=5,MIN(MIN(Q63,V63)*2/3,W63),K63=6,MIN(MIN(Q63,V63)*1/2,W63)),"")</f>
        <v/>
      </c>
      <c r="Y63" s="127" t="str" cm="1">
        <f t="array" ref="Y63">IFERROR(ROUNDDOWN(_xlfn.IFS((K63=1),X63*L63,(K63=2),X63*L63,(K63=3),X63*2/3,(K63=4),X63,(K63=5),X63*1/2,(K63=6),X63*2/3),-3),"")</f>
        <v/>
      </c>
      <c r="Z63" s="135"/>
      <c r="AA63" s="134"/>
      <c r="AB63" s="128"/>
      <c r="AC63" s="128"/>
      <c r="AD63" s="136"/>
      <c r="AE63" s="137"/>
      <c r="AF63" s="182"/>
      <c r="AG63" s="181"/>
    </row>
    <row r="64" spans="1:33" s="133" customFormat="1" ht="24.9" customHeight="1" x14ac:dyDescent="0.2">
      <c r="A64" s="122">
        <v>58</v>
      </c>
      <c r="B64" s="177"/>
      <c r="C64" s="178"/>
      <c r="D64" s="177"/>
      <c r="E64" s="178"/>
      <c r="F64" s="177"/>
      <c r="G64" s="177"/>
      <c r="H64" s="174"/>
      <c r="I64" s="123"/>
      <c r="J64" s="181"/>
      <c r="K64" s="124"/>
      <c r="L64" s="125"/>
      <c r="M64" s="183"/>
      <c r="N64" s="184"/>
      <c r="O64" s="186"/>
      <c r="P64" s="186"/>
      <c r="Q64" s="127" t="str">
        <f t="shared" si="0"/>
        <v/>
      </c>
      <c r="R64" s="186"/>
      <c r="S64" s="186"/>
      <c r="T64" s="186"/>
      <c r="U64" s="127" t="str">
        <f t="shared" si="1"/>
        <v/>
      </c>
      <c r="V64" s="128" t="str">
        <f t="shared" si="2"/>
        <v/>
      </c>
      <c r="W64" s="185" t="str">
        <f t="shared" si="3"/>
        <v/>
      </c>
      <c r="X64" s="129" t="str" cm="1">
        <f t="array" ref="X64">IFERROR(_xlfn.IFS(K64=1,MIN(Q64,V64),K64=2,MIN(Q64,V64,W64),K64=3,MIN(MIN(Q64,V64)*3/4,W64),K64=4,MIN(MIN(Q64,V64)*L64,W64),K64=5,MIN(MIN(Q64,V64)*2/3,W64),K64=6,MIN(MIN(Q64,V64)*1/2,W64)),"")</f>
        <v/>
      </c>
      <c r="Y64" s="127" t="str" cm="1">
        <f t="array" ref="Y64">IFERROR(ROUNDDOWN(_xlfn.IFS((K64=1),X64*L64,(K64=2),X64*L64,(K64=3),X64*2/3,(K64=4),X64,(K64=5),X64*1/2,(K64=6),X64*2/3),-3),"")</f>
        <v/>
      </c>
      <c r="Z64" s="135"/>
      <c r="AA64" s="134"/>
      <c r="AB64" s="128"/>
      <c r="AC64" s="128"/>
      <c r="AD64" s="136"/>
      <c r="AE64" s="137"/>
      <c r="AF64" s="182"/>
      <c r="AG64" s="181"/>
    </row>
    <row r="65" spans="1:33" s="133" customFormat="1" ht="24.9" customHeight="1" x14ac:dyDescent="0.2">
      <c r="A65" s="122">
        <v>59</v>
      </c>
      <c r="B65" s="177"/>
      <c r="C65" s="178"/>
      <c r="D65" s="177"/>
      <c r="E65" s="178"/>
      <c r="F65" s="177"/>
      <c r="G65" s="177"/>
      <c r="H65" s="174"/>
      <c r="I65" s="123"/>
      <c r="J65" s="181"/>
      <c r="K65" s="124"/>
      <c r="L65" s="125"/>
      <c r="M65" s="183"/>
      <c r="N65" s="184"/>
      <c r="O65" s="186"/>
      <c r="P65" s="186"/>
      <c r="Q65" s="127" t="str">
        <f t="shared" si="0"/>
        <v/>
      </c>
      <c r="R65" s="186"/>
      <c r="S65" s="186"/>
      <c r="T65" s="186"/>
      <c r="U65" s="127" t="str">
        <f t="shared" si="1"/>
        <v/>
      </c>
      <c r="V65" s="128" t="str">
        <f t="shared" si="2"/>
        <v/>
      </c>
      <c r="W65" s="185" t="str">
        <f t="shared" si="3"/>
        <v/>
      </c>
      <c r="X65" s="129" t="str" cm="1">
        <f t="array" ref="X65">IFERROR(_xlfn.IFS(K65=1,MIN(Q65,V65),K65=2,MIN(Q65,V65,W65),K65=3,MIN(MIN(Q65,V65)*3/4,W65),K65=4,MIN(MIN(Q65,V65)*L65,W65),K65=5,MIN(MIN(Q65,V65)*2/3,W65),K65=6,MIN(MIN(Q65,V65)*1/2,W65)),"")</f>
        <v/>
      </c>
      <c r="Y65" s="127" t="str" cm="1">
        <f t="array" ref="Y65">IFERROR(ROUNDDOWN(_xlfn.IFS((K65=1),X65*L65,(K65=2),X65*L65,(K65=3),X65*2/3,(K65=4),X65,(K65=5),X65*1/2,(K65=6),X65*2/3),-3),"")</f>
        <v/>
      </c>
      <c r="Z65" s="135"/>
      <c r="AA65" s="134"/>
      <c r="AB65" s="128"/>
      <c r="AC65" s="128"/>
      <c r="AD65" s="136"/>
      <c r="AE65" s="137"/>
      <c r="AF65" s="182"/>
      <c r="AG65" s="181"/>
    </row>
    <row r="66" spans="1:33" s="133" customFormat="1" ht="24.9" customHeight="1" x14ac:dyDescent="0.2">
      <c r="A66" s="122">
        <v>60</v>
      </c>
      <c r="B66" s="177"/>
      <c r="C66" s="178"/>
      <c r="D66" s="177"/>
      <c r="E66" s="178"/>
      <c r="F66" s="177"/>
      <c r="G66" s="177"/>
      <c r="H66" s="174"/>
      <c r="I66" s="123"/>
      <c r="J66" s="181"/>
      <c r="K66" s="124"/>
      <c r="L66" s="125"/>
      <c r="M66" s="183"/>
      <c r="N66" s="184"/>
      <c r="O66" s="186"/>
      <c r="P66" s="186"/>
      <c r="Q66" s="127" t="str">
        <f t="shared" si="0"/>
        <v/>
      </c>
      <c r="R66" s="186"/>
      <c r="S66" s="186"/>
      <c r="T66" s="186"/>
      <c r="U66" s="127" t="str">
        <f t="shared" si="1"/>
        <v/>
      </c>
      <c r="V66" s="128" t="str">
        <f t="shared" si="2"/>
        <v/>
      </c>
      <c r="W66" s="185" t="str">
        <f t="shared" si="3"/>
        <v/>
      </c>
      <c r="X66" s="129" t="str" cm="1">
        <f t="array" ref="X66">IFERROR(_xlfn.IFS(K66=1,MIN(Q66,V66),K66=2,MIN(Q66,V66,W66),K66=3,MIN(MIN(Q66,V66)*3/4,W66),K66=4,MIN(MIN(Q66,V66)*L66,W66),K66=5,MIN(MIN(Q66,V66)*2/3,W66),K66=6,MIN(MIN(Q66,V66)*1/2,W66)),"")</f>
        <v/>
      </c>
      <c r="Y66" s="127" t="str" cm="1">
        <f t="array" ref="Y66">IFERROR(ROUNDDOWN(_xlfn.IFS((K66=1),X66*L66,(K66=2),X66*L66,(K66=3),X66*2/3,(K66=4),X66,(K66=5),X66*1/2,(K66=6),X66*2/3),-3),"")</f>
        <v/>
      </c>
      <c r="Z66" s="135"/>
      <c r="AA66" s="134"/>
      <c r="AB66" s="128"/>
      <c r="AC66" s="128"/>
      <c r="AD66" s="136"/>
      <c r="AE66" s="137"/>
      <c r="AF66" s="182"/>
      <c r="AG66" s="181"/>
    </row>
    <row r="67" spans="1:33" s="133" customFormat="1" ht="24.9" customHeight="1" x14ac:dyDescent="0.2">
      <c r="A67" s="122">
        <v>61</v>
      </c>
      <c r="B67" s="177"/>
      <c r="C67" s="178"/>
      <c r="D67" s="177"/>
      <c r="E67" s="178"/>
      <c r="F67" s="177"/>
      <c r="G67" s="177"/>
      <c r="H67" s="174"/>
      <c r="I67" s="123"/>
      <c r="J67" s="181"/>
      <c r="K67" s="124"/>
      <c r="L67" s="125"/>
      <c r="M67" s="183"/>
      <c r="N67" s="184"/>
      <c r="O67" s="186"/>
      <c r="P67" s="186"/>
      <c r="Q67" s="127" t="str">
        <f t="shared" si="0"/>
        <v/>
      </c>
      <c r="R67" s="186"/>
      <c r="S67" s="186"/>
      <c r="T67" s="186"/>
      <c r="U67" s="127" t="str">
        <f t="shared" si="1"/>
        <v/>
      </c>
      <c r="V67" s="128" t="str">
        <f t="shared" si="2"/>
        <v/>
      </c>
      <c r="W67" s="185" t="str">
        <f t="shared" si="3"/>
        <v/>
      </c>
      <c r="X67" s="129" t="str" cm="1">
        <f t="array" ref="X67">IFERROR(_xlfn.IFS(K67=1,MIN(Q67,V67),K67=2,MIN(Q67,V67,W67),K67=3,MIN(MIN(Q67,V67)*3/4,W67),K67=4,MIN(MIN(Q67,V67)*L67,W67),K67=5,MIN(MIN(Q67,V67)*2/3,W67),K67=6,MIN(MIN(Q67,V67)*1/2,W67)),"")</f>
        <v/>
      </c>
      <c r="Y67" s="127" t="str" cm="1">
        <f t="array" ref="Y67">IFERROR(ROUNDDOWN(_xlfn.IFS((K67=1),X67*L67,(K67=2),X67*L67,(K67=3),X67*2/3,(K67=4),X67,(K67=5),X67*1/2,(K67=6),X67*2/3),-3),"")</f>
        <v/>
      </c>
      <c r="Z67" s="135"/>
      <c r="AA67" s="134"/>
      <c r="AB67" s="128"/>
      <c r="AC67" s="128"/>
      <c r="AD67" s="136"/>
      <c r="AE67" s="137"/>
      <c r="AF67" s="182"/>
      <c r="AG67" s="181"/>
    </row>
    <row r="68" spans="1:33" s="133" customFormat="1" ht="24.9" customHeight="1" x14ac:dyDescent="0.2">
      <c r="A68" s="122">
        <v>62</v>
      </c>
      <c r="B68" s="177"/>
      <c r="C68" s="178"/>
      <c r="D68" s="177"/>
      <c r="E68" s="178"/>
      <c r="F68" s="177"/>
      <c r="G68" s="177"/>
      <c r="H68" s="174"/>
      <c r="I68" s="123"/>
      <c r="J68" s="181"/>
      <c r="K68" s="124"/>
      <c r="L68" s="125"/>
      <c r="M68" s="183"/>
      <c r="N68" s="184"/>
      <c r="O68" s="186"/>
      <c r="P68" s="186"/>
      <c r="Q68" s="127" t="str">
        <f t="shared" si="0"/>
        <v/>
      </c>
      <c r="R68" s="186"/>
      <c r="S68" s="186"/>
      <c r="T68" s="186"/>
      <c r="U68" s="127" t="str">
        <f t="shared" si="1"/>
        <v/>
      </c>
      <c r="V68" s="128" t="str">
        <f t="shared" si="2"/>
        <v/>
      </c>
      <c r="W68" s="185" t="str">
        <f t="shared" si="3"/>
        <v/>
      </c>
      <c r="X68" s="129" t="str" cm="1">
        <f t="array" ref="X68">IFERROR(_xlfn.IFS(K68=1,MIN(Q68,V68),K68=2,MIN(Q68,V68,W68),K68=3,MIN(MIN(Q68,V68)*3/4,W68),K68=4,MIN(MIN(Q68,V68)*L68,W68),K68=5,MIN(MIN(Q68,V68)*2/3,W68),K68=6,MIN(MIN(Q68,V68)*1/2,W68)),"")</f>
        <v/>
      </c>
      <c r="Y68" s="127" t="str" cm="1">
        <f t="array" ref="Y68">IFERROR(ROUNDDOWN(_xlfn.IFS((K68=1),X68*L68,(K68=2),X68*L68,(K68=3),X68*2/3,(K68=4),X68,(K68=5),X68*1/2,(K68=6),X68*2/3),-3),"")</f>
        <v/>
      </c>
      <c r="Z68" s="135"/>
      <c r="AA68" s="134"/>
      <c r="AB68" s="128"/>
      <c r="AC68" s="128"/>
      <c r="AD68" s="136"/>
      <c r="AE68" s="137"/>
      <c r="AF68" s="182"/>
      <c r="AG68" s="181"/>
    </row>
    <row r="69" spans="1:33" s="133" customFormat="1" ht="24.9" customHeight="1" x14ac:dyDescent="0.2">
      <c r="A69" s="122">
        <v>63</v>
      </c>
      <c r="B69" s="177"/>
      <c r="C69" s="178"/>
      <c r="D69" s="177"/>
      <c r="E69" s="178"/>
      <c r="F69" s="177"/>
      <c r="G69" s="177"/>
      <c r="H69" s="174"/>
      <c r="I69" s="123"/>
      <c r="J69" s="181"/>
      <c r="K69" s="124"/>
      <c r="L69" s="125"/>
      <c r="M69" s="183"/>
      <c r="N69" s="184"/>
      <c r="O69" s="186"/>
      <c r="P69" s="186"/>
      <c r="Q69" s="127" t="str">
        <f t="shared" si="0"/>
        <v/>
      </c>
      <c r="R69" s="186"/>
      <c r="S69" s="186"/>
      <c r="T69" s="186"/>
      <c r="U69" s="127" t="str">
        <f t="shared" si="1"/>
        <v/>
      </c>
      <c r="V69" s="128" t="str">
        <f t="shared" si="2"/>
        <v/>
      </c>
      <c r="W69" s="185" t="str">
        <f t="shared" si="3"/>
        <v/>
      </c>
      <c r="X69" s="129" t="str" cm="1">
        <f t="array" ref="X69">IFERROR(_xlfn.IFS(K69=1,MIN(Q69,V69),K69=2,MIN(Q69,V69,W69),K69=3,MIN(MIN(Q69,V69)*3/4,W69),K69=4,MIN(MIN(Q69,V69)*L69,W69),K69=5,MIN(MIN(Q69,V69)*2/3,W69),K69=6,MIN(MIN(Q69,V69)*1/2,W69)),"")</f>
        <v/>
      </c>
      <c r="Y69" s="127" t="str" cm="1">
        <f t="array" ref="Y69">IFERROR(ROUNDDOWN(_xlfn.IFS((K69=1),X69*L69,(K69=2),X69*L69,(K69=3),X69*2/3,(K69=4),X69,(K69=5),X69*1/2,(K69=6),X69*2/3),-3),"")</f>
        <v/>
      </c>
      <c r="Z69" s="135"/>
      <c r="AA69" s="134"/>
      <c r="AB69" s="128"/>
      <c r="AC69" s="128"/>
      <c r="AD69" s="136"/>
      <c r="AE69" s="137"/>
      <c r="AF69" s="182"/>
      <c r="AG69" s="181"/>
    </row>
    <row r="70" spans="1:33" s="133" customFormat="1" ht="24.9" customHeight="1" x14ac:dyDescent="0.2">
      <c r="A70" s="122">
        <v>64</v>
      </c>
      <c r="B70" s="177"/>
      <c r="C70" s="178"/>
      <c r="D70" s="177"/>
      <c r="E70" s="178"/>
      <c r="F70" s="177"/>
      <c r="G70" s="177"/>
      <c r="H70" s="174"/>
      <c r="I70" s="123"/>
      <c r="J70" s="181"/>
      <c r="K70" s="124"/>
      <c r="L70" s="125"/>
      <c r="M70" s="183"/>
      <c r="N70" s="184"/>
      <c r="O70" s="186"/>
      <c r="P70" s="186"/>
      <c r="Q70" s="127" t="str">
        <f t="shared" si="0"/>
        <v/>
      </c>
      <c r="R70" s="186"/>
      <c r="S70" s="186"/>
      <c r="T70" s="186"/>
      <c r="U70" s="127" t="str">
        <f t="shared" si="1"/>
        <v/>
      </c>
      <c r="V70" s="128" t="str">
        <f t="shared" si="2"/>
        <v/>
      </c>
      <c r="W70" s="185" t="str">
        <f t="shared" si="3"/>
        <v/>
      </c>
      <c r="X70" s="129" t="str" cm="1">
        <f t="array" ref="X70">IFERROR(_xlfn.IFS(K70=1,MIN(Q70,V70),K70=2,MIN(Q70,V70,W70),K70=3,MIN(MIN(Q70,V70)*3/4,W70),K70=4,MIN(MIN(Q70,V70)*L70,W70),K70=5,MIN(MIN(Q70,V70)*2/3,W70),K70=6,MIN(MIN(Q70,V70)*1/2,W70)),"")</f>
        <v/>
      </c>
      <c r="Y70" s="127" t="str" cm="1">
        <f t="array" ref="Y70">IFERROR(ROUNDDOWN(_xlfn.IFS((K70=1),X70*L70,(K70=2),X70*L70,(K70=3),X70*2/3,(K70=4),X70,(K70=5),X70*1/2,(K70=6),X70*2/3),-3),"")</f>
        <v/>
      </c>
      <c r="Z70" s="135"/>
      <c r="AA70" s="134"/>
      <c r="AB70" s="128"/>
      <c r="AC70" s="128"/>
      <c r="AD70" s="136"/>
      <c r="AE70" s="137"/>
      <c r="AF70" s="182"/>
      <c r="AG70" s="181"/>
    </row>
    <row r="71" spans="1:33" s="133" customFormat="1" ht="24.9" customHeight="1" x14ac:dyDescent="0.2">
      <c r="A71" s="122">
        <v>65</v>
      </c>
      <c r="B71" s="177"/>
      <c r="C71" s="178"/>
      <c r="D71" s="177"/>
      <c r="E71" s="178"/>
      <c r="F71" s="177"/>
      <c r="G71" s="177"/>
      <c r="H71" s="174"/>
      <c r="I71" s="123"/>
      <c r="J71" s="181"/>
      <c r="K71" s="124"/>
      <c r="L71" s="125"/>
      <c r="M71" s="183"/>
      <c r="N71" s="184"/>
      <c r="O71" s="186"/>
      <c r="P71" s="186"/>
      <c r="Q71" s="127" t="str">
        <f t="shared" si="0"/>
        <v/>
      </c>
      <c r="R71" s="186"/>
      <c r="S71" s="186"/>
      <c r="T71" s="186"/>
      <c r="U71" s="127" t="str">
        <f t="shared" si="1"/>
        <v/>
      </c>
      <c r="V71" s="128" t="str">
        <f t="shared" si="2"/>
        <v/>
      </c>
      <c r="W71" s="185" t="str">
        <f t="shared" si="3"/>
        <v/>
      </c>
      <c r="X71" s="129" t="str" cm="1">
        <f t="array" ref="X71">IFERROR(_xlfn.IFS(K71=1,MIN(Q71,V71),K71=2,MIN(Q71,V71,W71),K71=3,MIN(MIN(Q71,V71)*3/4,W71),K71=4,MIN(MIN(Q71,V71)*L71,W71),K71=5,MIN(MIN(Q71,V71)*2/3,W71),K71=6,MIN(MIN(Q71,V71)*1/2,W71)),"")</f>
        <v/>
      </c>
      <c r="Y71" s="127" t="str" cm="1">
        <f t="array" ref="Y71">IFERROR(ROUNDDOWN(_xlfn.IFS((K71=1),X71*L71,(K71=2),X71*L71,(K71=3),X71*2/3,(K71=4),X71,(K71=5),X71*1/2,(K71=6),X71*2/3),-3),"")</f>
        <v/>
      </c>
      <c r="Z71" s="135"/>
      <c r="AA71" s="134"/>
      <c r="AB71" s="128"/>
      <c r="AC71" s="128"/>
      <c r="AD71" s="136"/>
      <c r="AE71" s="137"/>
      <c r="AF71" s="182"/>
      <c r="AG71" s="181"/>
    </row>
    <row r="72" spans="1:33" s="133" customFormat="1" ht="24.9" customHeight="1" x14ac:dyDescent="0.2">
      <c r="A72" s="122">
        <v>66</v>
      </c>
      <c r="B72" s="177"/>
      <c r="C72" s="178"/>
      <c r="D72" s="177"/>
      <c r="E72" s="178"/>
      <c r="F72" s="177"/>
      <c r="G72" s="177"/>
      <c r="H72" s="174"/>
      <c r="I72" s="123"/>
      <c r="J72" s="181"/>
      <c r="K72" s="124"/>
      <c r="L72" s="125"/>
      <c r="M72" s="183"/>
      <c r="N72" s="184"/>
      <c r="O72" s="186"/>
      <c r="P72" s="186"/>
      <c r="Q72" s="127" t="str">
        <f t="shared" ref="Q72:Q135" si="6">IF(O72-P72=0,"",O72-P72)</f>
        <v/>
      </c>
      <c r="R72" s="186"/>
      <c r="S72" s="186"/>
      <c r="T72" s="186"/>
      <c r="U72" s="127" t="str">
        <f t="shared" ref="U72:U135" si="7">IF(IFERROR(IF(T72="－",S72,S72*T72),"")=0,"",IFERROR(IF(T72="－",S72,S72*T72),""))</f>
        <v/>
      </c>
      <c r="V72" s="128" t="str">
        <f t="shared" ref="V72:V135" si="8">IF(MIN(R72,S72)=0,"",MIN(R72,S72))</f>
        <v/>
      </c>
      <c r="W72" s="185" t="str">
        <f t="shared" ref="W72:W135" si="9">IF(K72=1,"－","")</f>
        <v/>
      </c>
      <c r="X72" s="129" t="str" cm="1">
        <f t="array" ref="X72">IFERROR(_xlfn.IFS(K72=1,MIN(Q72,V72),K72=2,MIN(Q72,V72,W72),K72=3,MIN(MIN(Q72,V72)*3/4,W72),K72=4,MIN(MIN(Q72,V72)*L72,W72),K72=5,MIN(MIN(Q72,V72)*2/3,W72),K72=6,MIN(MIN(Q72,V72)*1/2,W72)),"")</f>
        <v/>
      </c>
      <c r="Y72" s="127" t="str" cm="1">
        <f t="array" ref="Y72">IFERROR(ROUNDDOWN(_xlfn.IFS((K72=1),X72*L72,(K72=2),X72*L72,(K72=3),X72*2/3,(K72=4),X72,(K72=5),X72*1/2,(K72=6),X72*2/3),-3),"")</f>
        <v/>
      </c>
      <c r="Z72" s="135"/>
      <c r="AA72" s="134"/>
      <c r="AB72" s="128"/>
      <c r="AC72" s="128"/>
      <c r="AD72" s="136"/>
      <c r="AE72" s="137"/>
      <c r="AF72" s="182"/>
      <c r="AG72" s="181"/>
    </row>
    <row r="73" spans="1:33" s="133" customFormat="1" ht="24.9" customHeight="1" x14ac:dyDescent="0.2">
      <c r="A73" s="122">
        <v>67</v>
      </c>
      <c r="B73" s="177"/>
      <c r="C73" s="178"/>
      <c r="D73" s="177"/>
      <c r="E73" s="178"/>
      <c r="F73" s="177"/>
      <c r="G73" s="177"/>
      <c r="H73" s="174"/>
      <c r="I73" s="123"/>
      <c r="J73" s="181"/>
      <c r="K73" s="124"/>
      <c r="L73" s="125"/>
      <c r="M73" s="183"/>
      <c r="N73" s="184"/>
      <c r="O73" s="186"/>
      <c r="P73" s="186"/>
      <c r="Q73" s="127" t="str">
        <f t="shared" si="6"/>
        <v/>
      </c>
      <c r="R73" s="186"/>
      <c r="S73" s="186"/>
      <c r="T73" s="186"/>
      <c r="U73" s="127" t="str">
        <f t="shared" si="7"/>
        <v/>
      </c>
      <c r="V73" s="128" t="str">
        <f t="shared" si="8"/>
        <v/>
      </c>
      <c r="W73" s="185" t="str">
        <f t="shared" si="9"/>
        <v/>
      </c>
      <c r="X73" s="129" t="str" cm="1">
        <f t="array" ref="X73">IFERROR(_xlfn.IFS(K73=1,MIN(Q73,V73),K73=2,MIN(Q73,V73,W73),K73=3,MIN(MIN(Q73,V73)*3/4,W73),K73=4,MIN(MIN(Q73,V73)*L73,W73),K73=5,MIN(MIN(Q73,V73)*2/3,W73),K73=6,MIN(MIN(Q73,V73)*1/2,W73)),"")</f>
        <v/>
      </c>
      <c r="Y73" s="127" t="str" cm="1">
        <f t="array" ref="Y73">IFERROR(ROUNDDOWN(_xlfn.IFS((K73=1),X73*L73,(K73=2),X73*L73,(K73=3),X73*2/3,(K73=4),X73,(K73=5),X73*1/2,(K73=6),X73*2/3),-3),"")</f>
        <v/>
      </c>
      <c r="Z73" s="135"/>
      <c r="AA73" s="134"/>
      <c r="AB73" s="128"/>
      <c r="AC73" s="128"/>
      <c r="AD73" s="136"/>
      <c r="AE73" s="137"/>
      <c r="AF73" s="182"/>
      <c r="AG73" s="181"/>
    </row>
    <row r="74" spans="1:33" s="133" customFormat="1" ht="24.9" customHeight="1" x14ac:dyDescent="0.2">
      <c r="A74" s="122">
        <v>68</v>
      </c>
      <c r="B74" s="177"/>
      <c r="C74" s="178"/>
      <c r="D74" s="177"/>
      <c r="E74" s="178"/>
      <c r="F74" s="177"/>
      <c r="G74" s="177"/>
      <c r="H74" s="174"/>
      <c r="I74" s="123"/>
      <c r="J74" s="181"/>
      <c r="K74" s="124"/>
      <c r="L74" s="125"/>
      <c r="M74" s="183"/>
      <c r="N74" s="184"/>
      <c r="O74" s="186"/>
      <c r="P74" s="186"/>
      <c r="Q74" s="127" t="str">
        <f t="shared" si="6"/>
        <v/>
      </c>
      <c r="R74" s="186"/>
      <c r="S74" s="186"/>
      <c r="T74" s="186"/>
      <c r="U74" s="127" t="str">
        <f t="shared" si="7"/>
        <v/>
      </c>
      <c r="V74" s="128" t="str">
        <f t="shared" si="8"/>
        <v/>
      </c>
      <c r="W74" s="185" t="str">
        <f t="shared" si="9"/>
        <v/>
      </c>
      <c r="X74" s="129" t="str" cm="1">
        <f t="array" ref="X74">IFERROR(_xlfn.IFS(K74=1,MIN(Q74,V74),K74=2,MIN(Q74,V74,W74),K74=3,MIN(MIN(Q74,V74)*3/4,W74),K74=4,MIN(MIN(Q74,V74)*L74,W74),K74=5,MIN(MIN(Q74,V74)*2/3,W74),K74=6,MIN(MIN(Q74,V74)*1/2,W74)),"")</f>
        <v/>
      </c>
      <c r="Y74" s="127" t="str" cm="1">
        <f t="array" ref="Y74">IFERROR(ROUNDDOWN(_xlfn.IFS((K74=1),X74*L74,(K74=2),X74*L74,(K74=3),X74*2/3,(K74=4),X74,(K74=5),X74*1/2,(K74=6),X74*2/3),-3),"")</f>
        <v/>
      </c>
      <c r="Z74" s="135"/>
      <c r="AA74" s="134"/>
      <c r="AB74" s="128"/>
      <c r="AC74" s="128"/>
      <c r="AD74" s="136"/>
      <c r="AE74" s="137"/>
      <c r="AF74" s="182"/>
      <c r="AG74" s="181"/>
    </row>
    <row r="75" spans="1:33" s="133" customFormat="1" ht="24.9" customHeight="1" x14ac:dyDescent="0.2">
      <c r="A75" s="122">
        <v>69</v>
      </c>
      <c r="B75" s="177"/>
      <c r="C75" s="178"/>
      <c r="D75" s="177"/>
      <c r="E75" s="178"/>
      <c r="F75" s="177"/>
      <c r="G75" s="177"/>
      <c r="H75" s="174"/>
      <c r="I75" s="123"/>
      <c r="J75" s="181"/>
      <c r="K75" s="124"/>
      <c r="L75" s="125"/>
      <c r="M75" s="183"/>
      <c r="N75" s="184"/>
      <c r="O75" s="186"/>
      <c r="P75" s="186"/>
      <c r="Q75" s="127" t="str">
        <f t="shared" si="6"/>
        <v/>
      </c>
      <c r="R75" s="186"/>
      <c r="S75" s="186"/>
      <c r="T75" s="186"/>
      <c r="U75" s="127" t="str">
        <f t="shared" si="7"/>
        <v/>
      </c>
      <c r="V75" s="128" t="str">
        <f t="shared" si="8"/>
        <v/>
      </c>
      <c r="W75" s="185" t="str">
        <f t="shared" si="9"/>
        <v/>
      </c>
      <c r="X75" s="129" t="str" cm="1">
        <f t="array" ref="X75">IFERROR(_xlfn.IFS(K75=1,MIN(Q75,V75),K75=2,MIN(Q75,V75,W75),K75=3,MIN(MIN(Q75,V75)*3/4,W75),K75=4,MIN(MIN(Q75,V75)*L75,W75),K75=5,MIN(MIN(Q75,V75)*2/3,W75),K75=6,MIN(MIN(Q75,V75)*1/2,W75)),"")</f>
        <v/>
      </c>
      <c r="Y75" s="127" t="str" cm="1">
        <f t="array" ref="Y75">IFERROR(ROUNDDOWN(_xlfn.IFS((K75=1),X75*L75,(K75=2),X75*L75,(K75=3),X75*2/3,(K75=4),X75,(K75=5),X75*1/2,(K75=6),X75*2/3),-3),"")</f>
        <v/>
      </c>
      <c r="Z75" s="135"/>
      <c r="AA75" s="134"/>
      <c r="AB75" s="128"/>
      <c r="AC75" s="128"/>
      <c r="AD75" s="136"/>
      <c r="AE75" s="137"/>
      <c r="AF75" s="182"/>
      <c r="AG75" s="181"/>
    </row>
    <row r="76" spans="1:33" s="133" customFormat="1" ht="24.9" customHeight="1" x14ac:dyDescent="0.2">
      <c r="A76" s="122">
        <v>70</v>
      </c>
      <c r="B76" s="177"/>
      <c r="C76" s="178"/>
      <c r="D76" s="177"/>
      <c r="E76" s="178"/>
      <c r="F76" s="177"/>
      <c r="G76" s="177"/>
      <c r="H76" s="174"/>
      <c r="I76" s="123"/>
      <c r="J76" s="181"/>
      <c r="K76" s="124"/>
      <c r="L76" s="125"/>
      <c r="M76" s="183"/>
      <c r="N76" s="184"/>
      <c r="O76" s="186"/>
      <c r="P76" s="186"/>
      <c r="Q76" s="127" t="str">
        <f t="shared" si="6"/>
        <v/>
      </c>
      <c r="R76" s="186"/>
      <c r="S76" s="186"/>
      <c r="T76" s="186"/>
      <c r="U76" s="127" t="str">
        <f t="shared" si="7"/>
        <v/>
      </c>
      <c r="V76" s="128" t="str">
        <f t="shared" si="8"/>
        <v/>
      </c>
      <c r="W76" s="185" t="str">
        <f t="shared" si="9"/>
        <v/>
      </c>
      <c r="X76" s="129" t="str" cm="1">
        <f t="array" ref="X76">IFERROR(_xlfn.IFS(K76=1,MIN(Q76,V76),K76=2,MIN(Q76,V76,W76),K76=3,MIN(MIN(Q76,V76)*3/4,W76),K76=4,MIN(MIN(Q76,V76)*L76,W76),K76=5,MIN(MIN(Q76,V76)*2/3,W76),K76=6,MIN(MIN(Q76,V76)*1/2,W76)),"")</f>
        <v/>
      </c>
      <c r="Y76" s="127" t="str" cm="1">
        <f t="array" ref="Y76">IFERROR(ROUNDDOWN(_xlfn.IFS((K76=1),X76*L76,(K76=2),X76*L76,(K76=3),X76*2/3,(K76=4),X76,(K76=5),X76*1/2,(K76=6),X76*2/3),-3),"")</f>
        <v/>
      </c>
      <c r="Z76" s="135"/>
      <c r="AA76" s="134"/>
      <c r="AB76" s="128"/>
      <c r="AC76" s="128"/>
      <c r="AD76" s="136"/>
      <c r="AE76" s="137"/>
      <c r="AF76" s="182"/>
      <c r="AG76" s="181"/>
    </row>
    <row r="77" spans="1:33" s="133" customFormat="1" ht="24.9" customHeight="1" x14ac:dyDescent="0.2">
      <c r="A77" s="122">
        <v>71</v>
      </c>
      <c r="B77" s="177"/>
      <c r="C77" s="178"/>
      <c r="D77" s="177"/>
      <c r="E77" s="178"/>
      <c r="F77" s="177"/>
      <c r="G77" s="177"/>
      <c r="H77" s="174"/>
      <c r="I77" s="123"/>
      <c r="J77" s="181"/>
      <c r="K77" s="124"/>
      <c r="L77" s="125"/>
      <c r="M77" s="183"/>
      <c r="N77" s="184"/>
      <c r="O77" s="186"/>
      <c r="P77" s="186"/>
      <c r="Q77" s="127" t="str">
        <f t="shared" si="6"/>
        <v/>
      </c>
      <c r="R77" s="186"/>
      <c r="S77" s="186"/>
      <c r="T77" s="186"/>
      <c r="U77" s="127" t="str">
        <f t="shared" si="7"/>
        <v/>
      </c>
      <c r="V77" s="128" t="str">
        <f t="shared" si="8"/>
        <v/>
      </c>
      <c r="W77" s="185" t="str">
        <f t="shared" si="9"/>
        <v/>
      </c>
      <c r="X77" s="129" t="str" cm="1">
        <f t="array" ref="X77">IFERROR(_xlfn.IFS(K77=1,MIN(Q77,V77),K77=2,MIN(Q77,V77,W77),K77=3,MIN(MIN(Q77,V77)*3/4,W77),K77=4,MIN(MIN(Q77,V77)*L77,W77),K77=5,MIN(MIN(Q77,V77)*2/3,W77),K77=6,MIN(MIN(Q77,V77)*1/2,W77)),"")</f>
        <v/>
      </c>
      <c r="Y77" s="127" t="str" cm="1">
        <f t="array" ref="Y77">IFERROR(ROUNDDOWN(_xlfn.IFS((K77=1),X77*L77,(K77=2),X77*L77,(K77=3),X77*2/3,(K77=4),X77,(K77=5),X77*1/2,(K77=6),X77*2/3),-3),"")</f>
        <v/>
      </c>
      <c r="Z77" s="135"/>
      <c r="AA77" s="134"/>
      <c r="AB77" s="128"/>
      <c r="AC77" s="128"/>
      <c r="AD77" s="136"/>
      <c r="AE77" s="137"/>
      <c r="AF77" s="182"/>
      <c r="AG77" s="181"/>
    </row>
    <row r="78" spans="1:33" s="133" customFormat="1" ht="24.9" customHeight="1" x14ac:dyDescent="0.2">
      <c r="A78" s="122">
        <v>72</v>
      </c>
      <c r="B78" s="177"/>
      <c r="C78" s="178"/>
      <c r="D78" s="177"/>
      <c r="E78" s="178"/>
      <c r="F78" s="177"/>
      <c r="G78" s="177"/>
      <c r="H78" s="174"/>
      <c r="I78" s="123"/>
      <c r="J78" s="181"/>
      <c r="K78" s="124"/>
      <c r="L78" s="125"/>
      <c r="M78" s="183"/>
      <c r="N78" s="184"/>
      <c r="O78" s="186"/>
      <c r="P78" s="186"/>
      <c r="Q78" s="127" t="str">
        <f t="shared" si="6"/>
        <v/>
      </c>
      <c r="R78" s="186"/>
      <c r="S78" s="186"/>
      <c r="T78" s="186"/>
      <c r="U78" s="127" t="str">
        <f t="shared" si="7"/>
        <v/>
      </c>
      <c r="V78" s="128" t="str">
        <f t="shared" si="8"/>
        <v/>
      </c>
      <c r="W78" s="185" t="str">
        <f t="shared" si="9"/>
        <v/>
      </c>
      <c r="X78" s="129" t="str" cm="1">
        <f t="array" ref="X78">IFERROR(_xlfn.IFS(K78=1,MIN(Q78,V78),K78=2,MIN(Q78,V78,W78),K78=3,MIN(MIN(Q78,V78)*3/4,W78),K78=4,MIN(MIN(Q78,V78)*L78,W78),K78=5,MIN(MIN(Q78,V78)*2/3,W78),K78=6,MIN(MIN(Q78,V78)*1/2,W78)),"")</f>
        <v/>
      </c>
      <c r="Y78" s="127" t="str" cm="1">
        <f t="array" ref="Y78">IFERROR(ROUNDDOWN(_xlfn.IFS((K78=1),X78*L78,(K78=2),X78*L78,(K78=3),X78*2/3,(K78=4),X78,(K78=5),X78*1/2,(K78=6),X78*2/3),-3),"")</f>
        <v/>
      </c>
      <c r="Z78" s="135"/>
      <c r="AA78" s="134"/>
      <c r="AB78" s="128"/>
      <c r="AC78" s="128"/>
      <c r="AD78" s="136"/>
      <c r="AE78" s="137"/>
      <c r="AF78" s="182"/>
      <c r="AG78" s="181"/>
    </row>
    <row r="79" spans="1:33" s="133" customFormat="1" ht="24.9" customHeight="1" x14ac:dyDescent="0.2">
      <c r="A79" s="122">
        <v>73</v>
      </c>
      <c r="B79" s="177"/>
      <c r="C79" s="178"/>
      <c r="D79" s="177"/>
      <c r="E79" s="178"/>
      <c r="F79" s="177"/>
      <c r="G79" s="177"/>
      <c r="H79" s="174"/>
      <c r="I79" s="123"/>
      <c r="J79" s="181"/>
      <c r="K79" s="124"/>
      <c r="L79" s="125"/>
      <c r="M79" s="183"/>
      <c r="N79" s="184"/>
      <c r="O79" s="186"/>
      <c r="P79" s="186"/>
      <c r="Q79" s="127" t="str">
        <f t="shared" si="6"/>
        <v/>
      </c>
      <c r="R79" s="186"/>
      <c r="S79" s="186"/>
      <c r="T79" s="186"/>
      <c r="U79" s="127" t="str">
        <f t="shared" si="7"/>
        <v/>
      </c>
      <c r="V79" s="128" t="str">
        <f t="shared" si="8"/>
        <v/>
      </c>
      <c r="W79" s="185" t="str">
        <f t="shared" si="9"/>
        <v/>
      </c>
      <c r="X79" s="129" t="str" cm="1">
        <f t="array" ref="X79">IFERROR(_xlfn.IFS(K79=1,MIN(Q79,V79),K79=2,MIN(Q79,V79,W79),K79=3,MIN(MIN(Q79,V79)*3/4,W79),K79=4,MIN(MIN(Q79,V79)*L79,W79),K79=5,MIN(MIN(Q79,V79)*2/3,W79),K79=6,MIN(MIN(Q79,V79)*1/2,W79)),"")</f>
        <v/>
      </c>
      <c r="Y79" s="127" t="str" cm="1">
        <f t="array" ref="Y79">IFERROR(ROUNDDOWN(_xlfn.IFS((K79=1),X79*L79,(K79=2),X79*L79,(K79=3),X79*2/3,(K79=4),X79,(K79=5),X79*1/2,(K79=6),X79*2/3),-3),"")</f>
        <v/>
      </c>
      <c r="Z79" s="135"/>
      <c r="AA79" s="134"/>
      <c r="AB79" s="128"/>
      <c r="AC79" s="128"/>
      <c r="AD79" s="136"/>
      <c r="AE79" s="137"/>
      <c r="AF79" s="182"/>
      <c r="AG79" s="181"/>
    </row>
    <row r="80" spans="1:33" s="133" customFormat="1" ht="24.9" customHeight="1" x14ac:dyDescent="0.2">
      <c r="A80" s="122">
        <v>74</v>
      </c>
      <c r="B80" s="177"/>
      <c r="C80" s="178"/>
      <c r="D80" s="177"/>
      <c r="E80" s="178"/>
      <c r="F80" s="177"/>
      <c r="G80" s="177"/>
      <c r="H80" s="174"/>
      <c r="I80" s="123"/>
      <c r="J80" s="181"/>
      <c r="K80" s="124"/>
      <c r="L80" s="125"/>
      <c r="M80" s="183"/>
      <c r="N80" s="184"/>
      <c r="O80" s="186"/>
      <c r="P80" s="186"/>
      <c r="Q80" s="127" t="str">
        <f t="shared" si="6"/>
        <v/>
      </c>
      <c r="R80" s="186"/>
      <c r="S80" s="186"/>
      <c r="T80" s="186"/>
      <c r="U80" s="127" t="str">
        <f t="shared" si="7"/>
        <v/>
      </c>
      <c r="V80" s="128" t="str">
        <f t="shared" si="8"/>
        <v/>
      </c>
      <c r="W80" s="185" t="str">
        <f t="shared" si="9"/>
        <v/>
      </c>
      <c r="X80" s="129" t="str" cm="1">
        <f t="array" ref="X80">IFERROR(_xlfn.IFS(K80=1,MIN(Q80,V80),K80=2,MIN(Q80,V80,W80),K80=3,MIN(MIN(Q80,V80)*3/4,W80),K80=4,MIN(MIN(Q80,V80)*L80,W80),K80=5,MIN(MIN(Q80,V80)*2/3,W80),K80=6,MIN(MIN(Q80,V80)*1/2,W80)),"")</f>
        <v/>
      </c>
      <c r="Y80" s="127" t="str" cm="1">
        <f t="array" ref="Y80">IFERROR(ROUNDDOWN(_xlfn.IFS((K80=1),X80*L80,(K80=2),X80*L80,(K80=3),X80*2/3,(K80=4),X80,(K80=5),X80*1/2,(K80=6),X80*2/3),-3),"")</f>
        <v/>
      </c>
      <c r="Z80" s="135"/>
      <c r="AA80" s="134"/>
      <c r="AB80" s="128"/>
      <c r="AC80" s="128"/>
      <c r="AD80" s="136"/>
      <c r="AE80" s="137"/>
      <c r="AF80" s="182"/>
      <c r="AG80" s="181"/>
    </row>
    <row r="81" spans="1:33" s="133" customFormat="1" ht="24.9" customHeight="1" x14ac:dyDescent="0.2">
      <c r="A81" s="122">
        <v>75</v>
      </c>
      <c r="B81" s="177"/>
      <c r="C81" s="178"/>
      <c r="D81" s="177"/>
      <c r="E81" s="178"/>
      <c r="F81" s="177"/>
      <c r="G81" s="177"/>
      <c r="H81" s="174"/>
      <c r="I81" s="123"/>
      <c r="J81" s="181"/>
      <c r="K81" s="124"/>
      <c r="L81" s="125"/>
      <c r="M81" s="183"/>
      <c r="N81" s="184"/>
      <c r="O81" s="186"/>
      <c r="P81" s="186"/>
      <c r="Q81" s="127" t="str">
        <f t="shared" si="6"/>
        <v/>
      </c>
      <c r="R81" s="186"/>
      <c r="S81" s="186"/>
      <c r="T81" s="186"/>
      <c r="U81" s="127" t="str">
        <f t="shared" si="7"/>
        <v/>
      </c>
      <c r="V81" s="128" t="str">
        <f t="shared" si="8"/>
        <v/>
      </c>
      <c r="W81" s="185" t="str">
        <f t="shared" si="9"/>
        <v/>
      </c>
      <c r="X81" s="129" t="str" cm="1">
        <f t="array" ref="X81">IFERROR(_xlfn.IFS(K81=1,MIN(Q81,V81),K81=2,MIN(Q81,V81,W81),K81=3,MIN(MIN(Q81,V81)*3/4,W81),K81=4,MIN(MIN(Q81,V81)*L81,W81),K81=5,MIN(MIN(Q81,V81)*2/3,W81),K81=6,MIN(MIN(Q81,V81)*1/2,W81)),"")</f>
        <v/>
      </c>
      <c r="Y81" s="127" t="str" cm="1">
        <f t="array" ref="Y81">IFERROR(ROUNDDOWN(_xlfn.IFS((K81=1),X81*L81,(K81=2),X81*L81,(K81=3),X81*2/3,(K81=4),X81,(K81=5),X81*1/2,(K81=6),X81*2/3),-3),"")</f>
        <v/>
      </c>
      <c r="Z81" s="135"/>
      <c r="AA81" s="134"/>
      <c r="AB81" s="128"/>
      <c r="AC81" s="128"/>
      <c r="AD81" s="136"/>
      <c r="AE81" s="137"/>
      <c r="AF81" s="182"/>
      <c r="AG81" s="181"/>
    </row>
    <row r="82" spans="1:33" s="133" customFormat="1" ht="24.9" customHeight="1" x14ac:dyDescent="0.2">
      <c r="A82" s="122">
        <v>76</v>
      </c>
      <c r="B82" s="177"/>
      <c r="C82" s="178"/>
      <c r="D82" s="177"/>
      <c r="E82" s="178"/>
      <c r="F82" s="177"/>
      <c r="G82" s="177"/>
      <c r="H82" s="174"/>
      <c r="I82" s="123"/>
      <c r="J82" s="181"/>
      <c r="K82" s="124"/>
      <c r="L82" s="125"/>
      <c r="M82" s="183"/>
      <c r="N82" s="184"/>
      <c r="O82" s="186"/>
      <c r="P82" s="186"/>
      <c r="Q82" s="127" t="str">
        <f t="shared" si="6"/>
        <v/>
      </c>
      <c r="R82" s="186"/>
      <c r="S82" s="186"/>
      <c r="T82" s="186"/>
      <c r="U82" s="127" t="str">
        <f t="shared" si="7"/>
        <v/>
      </c>
      <c r="V82" s="128" t="str">
        <f t="shared" si="8"/>
        <v/>
      </c>
      <c r="W82" s="185" t="str">
        <f t="shared" si="9"/>
        <v/>
      </c>
      <c r="X82" s="129" t="str" cm="1">
        <f t="array" ref="X82">IFERROR(_xlfn.IFS(K82=1,MIN(Q82,V82),K82=2,MIN(Q82,V82,W82),K82=3,MIN(MIN(Q82,V82)*3/4,W82),K82=4,MIN(MIN(Q82,V82)*L82,W82),K82=5,MIN(MIN(Q82,V82)*2/3,W82),K82=6,MIN(MIN(Q82,V82)*1/2,W82)),"")</f>
        <v/>
      </c>
      <c r="Y82" s="127" t="str" cm="1">
        <f t="array" ref="Y82">IFERROR(ROUNDDOWN(_xlfn.IFS((K82=1),X82*L82,(K82=2),X82*L82,(K82=3),X82*2/3,(K82=4),X82,(K82=5),X82*1/2,(K82=6),X82*2/3),-3),"")</f>
        <v/>
      </c>
      <c r="Z82" s="135"/>
      <c r="AA82" s="134"/>
      <c r="AB82" s="128"/>
      <c r="AC82" s="128"/>
      <c r="AD82" s="136"/>
      <c r="AE82" s="137"/>
      <c r="AF82" s="182"/>
      <c r="AG82" s="181"/>
    </row>
    <row r="83" spans="1:33" s="133" customFormat="1" ht="24.9" customHeight="1" x14ac:dyDescent="0.2">
      <c r="A83" s="122">
        <v>77</v>
      </c>
      <c r="B83" s="177"/>
      <c r="C83" s="178"/>
      <c r="D83" s="177"/>
      <c r="E83" s="178"/>
      <c r="F83" s="177"/>
      <c r="G83" s="177"/>
      <c r="H83" s="174"/>
      <c r="I83" s="123"/>
      <c r="J83" s="181"/>
      <c r="K83" s="124"/>
      <c r="L83" s="125"/>
      <c r="M83" s="183"/>
      <c r="N83" s="184"/>
      <c r="O83" s="186"/>
      <c r="P83" s="186"/>
      <c r="Q83" s="127" t="str">
        <f t="shared" si="6"/>
        <v/>
      </c>
      <c r="R83" s="186"/>
      <c r="S83" s="186"/>
      <c r="T83" s="186"/>
      <c r="U83" s="127" t="str">
        <f t="shared" si="7"/>
        <v/>
      </c>
      <c r="V83" s="128" t="str">
        <f t="shared" si="8"/>
        <v/>
      </c>
      <c r="W83" s="185" t="str">
        <f t="shared" si="9"/>
        <v/>
      </c>
      <c r="X83" s="129" t="str" cm="1">
        <f t="array" ref="X83">IFERROR(_xlfn.IFS(K83=1,MIN(Q83,V83),K83=2,MIN(Q83,V83,W83),K83=3,MIN(MIN(Q83,V83)*3/4,W83),K83=4,MIN(MIN(Q83,V83)*L83,W83),K83=5,MIN(MIN(Q83,V83)*2/3,W83),K83=6,MIN(MIN(Q83,V83)*1/2,W83)),"")</f>
        <v/>
      </c>
      <c r="Y83" s="127" t="str" cm="1">
        <f t="array" ref="Y83">IFERROR(ROUNDDOWN(_xlfn.IFS((K83=1),X83*L83,(K83=2),X83*L83,(K83=3),X83*2/3,(K83=4),X83,(K83=5),X83*1/2,(K83=6),X83*2/3),-3),"")</f>
        <v/>
      </c>
      <c r="Z83" s="135"/>
      <c r="AA83" s="134"/>
      <c r="AB83" s="128"/>
      <c r="AC83" s="128"/>
      <c r="AD83" s="136"/>
      <c r="AE83" s="137"/>
      <c r="AF83" s="182"/>
      <c r="AG83" s="181"/>
    </row>
    <row r="84" spans="1:33" s="133" customFormat="1" ht="24.9" customHeight="1" x14ac:dyDescent="0.2">
      <c r="A84" s="122">
        <v>78</v>
      </c>
      <c r="B84" s="177"/>
      <c r="C84" s="178"/>
      <c r="D84" s="177"/>
      <c r="E84" s="178"/>
      <c r="F84" s="177"/>
      <c r="G84" s="177"/>
      <c r="H84" s="174"/>
      <c r="I84" s="123"/>
      <c r="J84" s="181"/>
      <c r="K84" s="124"/>
      <c r="L84" s="125"/>
      <c r="M84" s="183"/>
      <c r="N84" s="184"/>
      <c r="O84" s="186"/>
      <c r="P84" s="186"/>
      <c r="Q84" s="127" t="str">
        <f t="shared" si="6"/>
        <v/>
      </c>
      <c r="R84" s="186"/>
      <c r="S84" s="186"/>
      <c r="T84" s="186"/>
      <c r="U84" s="127" t="str">
        <f t="shared" si="7"/>
        <v/>
      </c>
      <c r="V84" s="128" t="str">
        <f t="shared" si="8"/>
        <v/>
      </c>
      <c r="W84" s="185" t="str">
        <f t="shared" si="9"/>
        <v/>
      </c>
      <c r="X84" s="129" t="str" cm="1">
        <f t="array" ref="X84">IFERROR(_xlfn.IFS(K84=1,MIN(Q84,V84),K84=2,MIN(Q84,V84,W84),K84=3,MIN(MIN(Q84,V84)*3/4,W84),K84=4,MIN(MIN(Q84,V84)*L84,W84),K84=5,MIN(MIN(Q84,V84)*2/3,W84),K84=6,MIN(MIN(Q84,V84)*1/2,W84)),"")</f>
        <v/>
      </c>
      <c r="Y84" s="127" t="str" cm="1">
        <f t="array" ref="Y84">IFERROR(ROUNDDOWN(_xlfn.IFS((K84=1),X84*L84,(K84=2),X84*L84,(K84=3),X84*2/3,(K84=4),X84,(K84=5),X84*1/2,(K84=6),X84*2/3),-3),"")</f>
        <v/>
      </c>
      <c r="Z84" s="135"/>
      <c r="AA84" s="134"/>
      <c r="AB84" s="128"/>
      <c r="AC84" s="128"/>
      <c r="AD84" s="136"/>
      <c r="AE84" s="137"/>
      <c r="AF84" s="182"/>
      <c r="AG84" s="181"/>
    </row>
    <row r="85" spans="1:33" s="133" customFormat="1" ht="24.9" customHeight="1" x14ac:dyDescent="0.2">
      <c r="A85" s="122">
        <v>79</v>
      </c>
      <c r="B85" s="177"/>
      <c r="C85" s="178"/>
      <c r="D85" s="177"/>
      <c r="E85" s="178"/>
      <c r="F85" s="177"/>
      <c r="G85" s="177"/>
      <c r="H85" s="174"/>
      <c r="I85" s="123"/>
      <c r="J85" s="181"/>
      <c r="K85" s="124"/>
      <c r="L85" s="125"/>
      <c r="M85" s="183"/>
      <c r="N85" s="184"/>
      <c r="O85" s="186"/>
      <c r="P85" s="186"/>
      <c r="Q85" s="127" t="str">
        <f t="shared" si="6"/>
        <v/>
      </c>
      <c r="R85" s="186"/>
      <c r="S85" s="186"/>
      <c r="T85" s="186"/>
      <c r="U85" s="127" t="str">
        <f t="shared" si="7"/>
        <v/>
      </c>
      <c r="V85" s="128" t="str">
        <f t="shared" si="8"/>
        <v/>
      </c>
      <c r="W85" s="185" t="str">
        <f t="shared" si="9"/>
        <v/>
      </c>
      <c r="X85" s="129" t="str" cm="1">
        <f t="array" ref="X85">IFERROR(_xlfn.IFS(K85=1,MIN(Q85,V85),K85=2,MIN(Q85,V85,W85),K85=3,MIN(MIN(Q85,V85)*3/4,W85),K85=4,MIN(MIN(Q85,V85)*L85,W85),K85=5,MIN(MIN(Q85,V85)*2/3,W85),K85=6,MIN(MIN(Q85,V85)*1/2,W85)),"")</f>
        <v/>
      </c>
      <c r="Y85" s="127" t="str" cm="1">
        <f t="array" ref="Y85">IFERROR(ROUNDDOWN(_xlfn.IFS((K85=1),X85*L85,(K85=2),X85*L85,(K85=3),X85*2/3,(K85=4),X85,(K85=5),X85*1/2,(K85=6),X85*2/3),-3),"")</f>
        <v/>
      </c>
      <c r="Z85" s="135"/>
      <c r="AA85" s="134"/>
      <c r="AB85" s="128"/>
      <c r="AC85" s="128"/>
      <c r="AD85" s="136"/>
      <c r="AE85" s="137"/>
      <c r="AF85" s="182"/>
      <c r="AG85" s="181"/>
    </row>
    <row r="86" spans="1:33" s="133" customFormat="1" ht="24.9" customHeight="1" x14ac:dyDescent="0.2">
      <c r="A86" s="122">
        <v>80</v>
      </c>
      <c r="B86" s="177"/>
      <c r="C86" s="178"/>
      <c r="D86" s="177"/>
      <c r="E86" s="178"/>
      <c r="F86" s="177"/>
      <c r="G86" s="177"/>
      <c r="H86" s="174"/>
      <c r="I86" s="123"/>
      <c r="J86" s="181"/>
      <c r="K86" s="124"/>
      <c r="L86" s="125"/>
      <c r="M86" s="183"/>
      <c r="N86" s="184"/>
      <c r="O86" s="186"/>
      <c r="P86" s="186"/>
      <c r="Q86" s="127" t="str">
        <f t="shared" si="6"/>
        <v/>
      </c>
      <c r="R86" s="186"/>
      <c r="S86" s="186"/>
      <c r="T86" s="186"/>
      <c r="U86" s="127" t="str">
        <f t="shared" si="7"/>
        <v/>
      </c>
      <c r="V86" s="128" t="str">
        <f t="shared" si="8"/>
        <v/>
      </c>
      <c r="W86" s="185" t="str">
        <f t="shared" si="9"/>
        <v/>
      </c>
      <c r="X86" s="129" t="str" cm="1">
        <f t="array" ref="X86">IFERROR(_xlfn.IFS(K86=1,MIN(Q86,V86),K86=2,MIN(Q86,V86,W86),K86=3,MIN(MIN(Q86,V86)*3/4,W86),K86=4,MIN(MIN(Q86,V86)*L86,W86),K86=5,MIN(MIN(Q86,V86)*2/3,W86),K86=6,MIN(MIN(Q86,V86)*1/2,W86)),"")</f>
        <v/>
      </c>
      <c r="Y86" s="127" t="str" cm="1">
        <f t="array" ref="Y86">IFERROR(ROUNDDOWN(_xlfn.IFS((K86=1),X86*L86,(K86=2),X86*L86,(K86=3),X86*2/3,(K86=4),X86,(K86=5),X86*1/2,(K86=6),X86*2/3),-3),"")</f>
        <v/>
      </c>
      <c r="Z86" s="135"/>
      <c r="AA86" s="134"/>
      <c r="AB86" s="128"/>
      <c r="AC86" s="128"/>
      <c r="AD86" s="136"/>
      <c r="AE86" s="137"/>
      <c r="AF86" s="182"/>
      <c r="AG86" s="181"/>
    </row>
    <row r="87" spans="1:33" s="133" customFormat="1" ht="24.9" customHeight="1" x14ac:dyDescent="0.2">
      <c r="A87" s="122">
        <v>81</v>
      </c>
      <c r="B87" s="177"/>
      <c r="C87" s="178"/>
      <c r="D87" s="177"/>
      <c r="E87" s="178"/>
      <c r="F87" s="177"/>
      <c r="G87" s="177"/>
      <c r="H87" s="174"/>
      <c r="I87" s="123"/>
      <c r="J87" s="181"/>
      <c r="K87" s="124"/>
      <c r="L87" s="125"/>
      <c r="M87" s="183"/>
      <c r="N87" s="184"/>
      <c r="O87" s="186"/>
      <c r="P87" s="186"/>
      <c r="Q87" s="127" t="str">
        <f t="shared" si="6"/>
        <v/>
      </c>
      <c r="R87" s="186"/>
      <c r="S87" s="186"/>
      <c r="T87" s="186"/>
      <c r="U87" s="127" t="str">
        <f t="shared" si="7"/>
        <v/>
      </c>
      <c r="V87" s="128" t="str">
        <f t="shared" si="8"/>
        <v/>
      </c>
      <c r="W87" s="185" t="str">
        <f t="shared" si="9"/>
        <v/>
      </c>
      <c r="X87" s="129" t="str" cm="1">
        <f t="array" ref="X87">IFERROR(_xlfn.IFS(K87=1,MIN(Q87,V87),K87=2,MIN(Q87,V87,W87),K87=3,MIN(MIN(Q87,V87)*3/4,W87),K87=4,MIN(MIN(Q87,V87)*L87,W87),K87=5,MIN(MIN(Q87,V87)*2/3,W87),K87=6,MIN(MIN(Q87,V87)*1/2,W87)),"")</f>
        <v/>
      </c>
      <c r="Y87" s="127" t="str" cm="1">
        <f t="array" ref="Y87">IFERROR(ROUNDDOWN(_xlfn.IFS((K87=1),X87*L87,(K87=2),X87*L87,(K87=3),X87*2/3,(K87=4),X87,(K87=5),X87*1/2,(K87=6),X87*2/3),-3),"")</f>
        <v/>
      </c>
      <c r="Z87" s="135"/>
      <c r="AA87" s="134"/>
      <c r="AB87" s="128"/>
      <c r="AC87" s="128"/>
      <c r="AD87" s="136"/>
      <c r="AE87" s="137"/>
      <c r="AF87" s="182"/>
      <c r="AG87" s="181"/>
    </row>
    <row r="88" spans="1:33" s="133" customFormat="1" ht="24.9" customHeight="1" x14ac:dyDescent="0.2">
      <c r="A88" s="122">
        <v>82</v>
      </c>
      <c r="B88" s="177"/>
      <c r="C88" s="178"/>
      <c r="D88" s="177"/>
      <c r="E88" s="178"/>
      <c r="F88" s="177"/>
      <c r="G88" s="177"/>
      <c r="H88" s="174"/>
      <c r="I88" s="123"/>
      <c r="J88" s="181"/>
      <c r="K88" s="124"/>
      <c r="L88" s="125"/>
      <c r="M88" s="183"/>
      <c r="N88" s="184"/>
      <c r="O88" s="186"/>
      <c r="P88" s="186"/>
      <c r="Q88" s="127" t="str">
        <f t="shared" si="6"/>
        <v/>
      </c>
      <c r="R88" s="186"/>
      <c r="S88" s="186"/>
      <c r="T88" s="186"/>
      <c r="U88" s="127" t="str">
        <f t="shared" si="7"/>
        <v/>
      </c>
      <c r="V88" s="128" t="str">
        <f t="shared" si="8"/>
        <v/>
      </c>
      <c r="W88" s="185" t="str">
        <f t="shared" si="9"/>
        <v/>
      </c>
      <c r="X88" s="129" t="str" cm="1">
        <f t="array" ref="X88">IFERROR(_xlfn.IFS(K88=1,MIN(Q88,V88),K88=2,MIN(Q88,V88,W88),K88=3,MIN(MIN(Q88,V88)*3/4,W88),K88=4,MIN(MIN(Q88,V88)*L88,W88),K88=5,MIN(MIN(Q88,V88)*2/3,W88),K88=6,MIN(MIN(Q88,V88)*1/2,W88)),"")</f>
        <v/>
      </c>
      <c r="Y88" s="127" t="str" cm="1">
        <f t="array" ref="Y88">IFERROR(ROUNDDOWN(_xlfn.IFS((K88=1),X88*L88,(K88=2),X88*L88,(K88=3),X88*2/3,(K88=4),X88,(K88=5),X88*1/2,(K88=6),X88*2/3),-3),"")</f>
        <v/>
      </c>
      <c r="Z88" s="135"/>
      <c r="AA88" s="134"/>
      <c r="AB88" s="128"/>
      <c r="AC88" s="128"/>
      <c r="AD88" s="136"/>
      <c r="AE88" s="137"/>
      <c r="AF88" s="182"/>
      <c r="AG88" s="181"/>
    </row>
    <row r="89" spans="1:33" s="133" customFormat="1" ht="24.9" customHeight="1" x14ac:dyDescent="0.2">
      <c r="A89" s="122">
        <v>83</v>
      </c>
      <c r="B89" s="177"/>
      <c r="C89" s="178"/>
      <c r="D89" s="177"/>
      <c r="E89" s="178"/>
      <c r="F89" s="177"/>
      <c r="G89" s="177"/>
      <c r="H89" s="174"/>
      <c r="I89" s="123"/>
      <c r="J89" s="181"/>
      <c r="K89" s="124"/>
      <c r="L89" s="125"/>
      <c r="M89" s="183"/>
      <c r="N89" s="184"/>
      <c r="O89" s="186"/>
      <c r="P89" s="186"/>
      <c r="Q89" s="127" t="str">
        <f t="shared" si="6"/>
        <v/>
      </c>
      <c r="R89" s="186"/>
      <c r="S89" s="186"/>
      <c r="T89" s="186"/>
      <c r="U89" s="127" t="str">
        <f t="shared" si="7"/>
        <v/>
      </c>
      <c r="V89" s="128" t="str">
        <f t="shared" si="8"/>
        <v/>
      </c>
      <c r="W89" s="185" t="str">
        <f t="shared" si="9"/>
        <v/>
      </c>
      <c r="X89" s="129" t="str" cm="1">
        <f t="array" ref="X89">IFERROR(_xlfn.IFS(K89=1,MIN(Q89,V89),K89=2,MIN(Q89,V89,W89),K89=3,MIN(MIN(Q89,V89)*3/4,W89),K89=4,MIN(MIN(Q89,V89)*L89,W89),K89=5,MIN(MIN(Q89,V89)*2/3,W89),K89=6,MIN(MIN(Q89,V89)*1/2,W89)),"")</f>
        <v/>
      </c>
      <c r="Y89" s="127" t="str" cm="1">
        <f t="array" ref="Y89">IFERROR(ROUNDDOWN(_xlfn.IFS((K89=1),X89*L89,(K89=2),X89*L89,(K89=3),X89*2/3,(K89=4),X89,(K89=5),X89*1/2,(K89=6),X89*2/3),-3),"")</f>
        <v/>
      </c>
      <c r="Z89" s="135"/>
      <c r="AA89" s="134"/>
      <c r="AB89" s="128"/>
      <c r="AC89" s="128"/>
      <c r="AD89" s="136"/>
      <c r="AE89" s="137"/>
      <c r="AF89" s="182"/>
      <c r="AG89" s="181"/>
    </row>
    <row r="90" spans="1:33" s="133" customFormat="1" ht="24.9" customHeight="1" x14ac:dyDescent="0.2">
      <c r="A90" s="122">
        <v>84</v>
      </c>
      <c r="B90" s="177"/>
      <c r="C90" s="178"/>
      <c r="D90" s="177"/>
      <c r="E90" s="178"/>
      <c r="F90" s="177"/>
      <c r="G90" s="177"/>
      <c r="H90" s="174"/>
      <c r="I90" s="123"/>
      <c r="J90" s="181"/>
      <c r="K90" s="124"/>
      <c r="L90" s="125"/>
      <c r="M90" s="183"/>
      <c r="N90" s="184"/>
      <c r="O90" s="186"/>
      <c r="P90" s="186"/>
      <c r="Q90" s="127" t="str">
        <f t="shared" si="6"/>
        <v/>
      </c>
      <c r="R90" s="186"/>
      <c r="S90" s="186"/>
      <c r="T90" s="186"/>
      <c r="U90" s="127" t="str">
        <f t="shared" si="7"/>
        <v/>
      </c>
      <c r="V90" s="128" t="str">
        <f t="shared" si="8"/>
        <v/>
      </c>
      <c r="W90" s="185" t="str">
        <f t="shared" si="9"/>
        <v/>
      </c>
      <c r="X90" s="129" t="str" cm="1">
        <f t="array" ref="X90">IFERROR(_xlfn.IFS(K90=1,MIN(Q90,V90),K90=2,MIN(Q90,V90,W90),K90=3,MIN(MIN(Q90,V90)*3/4,W90),K90=4,MIN(MIN(Q90,V90)*L90,W90),K90=5,MIN(MIN(Q90,V90)*2/3,W90),K90=6,MIN(MIN(Q90,V90)*1/2,W90)),"")</f>
        <v/>
      </c>
      <c r="Y90" s="127" t="str" cm="1">
        <f t="array" ref="Y90">IFERROR(ROUNDDOWN(_xlfn.IFS((K90=1),X90*L90,(K90=2),X90*L90,(K90=3),X90*2/3,(K90=4),X90,(K90=5),X90*1/2,(K90=6),X90*2/3),-3),"")</f>
        <v/>
      </c>
      <c r="Z90" s="135"/>
      <c r="AA90" s="134"/>
      <c r="AB90" s="128"/>
      <c r="AC90" s="128"/>
      <c r="AD90" s="136"/>
      <c r="AE90" s="137"/>
      <c r="AF90" s="182"/>
      <c r="AG90" s="181"/>
    </row>
    <row r="91" spans="1:33" s="133" customFormat="1" ht="24.9" customHeight="1" x14ac:dyDescent="0.2">
      <c r="A91" s="122">
        <v>85</v>
      </c>
      <c r="B91" s="177"/>
      <c r="C91" s="178"/>
      <c r="D91" s="177"/>
      <c r="E91" s="178"/>
      <c r="F91" s="177"/>
      <c r="G91" s="177"/>
      <c r="H91" s="174"/>
      <c r="I91" s="123"/>
      <c r="J91" s="181"/>
      <c r="K91" s="124"/>
      <c r="L91" s="125"/>
      <c r="M91" s="183"/>
      <c r="N91" s="184"/>
      <c r="O91" s="186"/>
      <c r="P91" s="186"/>
      <c r="Q91" s="127" t="str">
        <f t="shared" si="6"/>
        <v/>
      </c>
      <c r="R91" s="186"/>
      <c r="S91" s="186"/>
      <c r="T91" s="186"/>
      <c r="U91" s="127" t="str">
        <f t="shared" si="7"/>
        <v/>
      </c>
      <c r="V91" s="128" t="str">
        <f t="shared" si="8"/>
        <v/>
      </c>
      <c r="W91" s="185" t="str">
        <f t="shared" si="9"/>
        <v/>
      </c>
      <c r="X91" s="129" t="str" cm="1">
        <f t="array" ref="X91">IFERROR(_xlfn.IFS(K91=1,MIN(Q91,V91),K91=2,MIN(Q91,V91,W91),K91=3,MIN(MIN(Q91,V91)*3/4,W91),K91=4,MIN(MIN(Q91,V91)*L91,W91),K91=5,MIN(MIN(Q91,V91)*2/3,W91),K91=6,MIN(MIN(Q91,V91)*1/2,W91)),"")</f>
        <v/>
      </c>
      <c r="Y91" s="127" t="str" cm="1">
        <f t="array" ref="Y91">IFERROR(ROUNDDOWN(_xlfn.IFS((K91=1),X91*L91,(K91=2),X91*L91,(K91=3),X91*2/3,(K91=4),X91,(K91=5),X91*1/2,(K91=6),X91*2/3),-3),"")</f>
        <v/>
      </c>
      <c r="Z91" s="135"/>
      <c r="AA91" s="134"/>
      <c r="AB91" s="128"/>
      <c r="AC91" s="128"/>
      <c r="AD91" s="136"/>
      <c r="AE91" s="137"/>
      <c r="AF91" s="182"/>
      <c r="AG91" s="181"/>
    </row>
    <row r="92" spans="1:33" s="133" customFormat="1" ht="24.9" customHeight="1" x14ac:dyDescent="0.2">
      <c r="A92" s="122">
        <v>86</v>
      </c>
      <c r="B92" s="177"/>
      <c r="C92" s="178"/>
      <c r="D92" s="177"/>
      <c r="E92" s="178"/>
      <c r="F92" s="177"/>
      <c r="G92" s="177"/>
      <c r="H92" s="174"/>
      <c r="I92" s="123"/>
      <c r="J92" s="181"/>
      <c r="K92" s="124"/>
      <c r="L92" s="125"/>
      <c r="M92" s="183"/>
      <c r="N92" s="184"/>
      <c r="O92" s="186"/>
      <c r="P92" s="186"/>
      <c r="Q92" s="127" t="str">
        <f t="shared" si="6"/>
        <v/>
      </c>
      <c r="R92" s="186"/>
      <c r="S92" s="186"/>
      <c r="T92" s="186"/>
      <c r="U92" s="127" t="str">
        <f t="shared" si="7"/>
        <v/>
      </c>
      <c r="V92" s="128" t="str">
        <f t="shared" si="8"/>
        <v/>
      </c>
      <c r="W92" s="185" t="str">
        <f t="shared" si="9"/>
        <v/>
      </c>
      <c r="X92" s="129" t="str" cm="1">
        <f t="array" ref="X92">IFERROR(_xlfn.IFS(K92=1,MIN(Q92,V92),K92=2,MIN(Q92,V92,W92),K92=3,MIN(MIN(Q92,V92)*3/4,W92),K92=4,MIN(MIN(Q92,V92)*L92,W92),K92=5,MIN(MIN(Q92,V92)*2/3,W92),K92=6,MIN(MIN(Q92,V92)*1/2,W92)),"")</f>
        <v/>
      </c>
      <c r="Y92" s="127" t="str" cm="1">
        <f t="array" ref="Y92">IFERROR(ROUNDDOWN(_xlfn.IFS((K92=1),X92*L92,(K92=2),X92*L92,(K92=3),X92*2/3,(K92=4),X92,(K92=5),X92*1/2,(K92=6),X92*2/3),-3),"")</f>
        <v/>
      </c>
      <c r="Z92" s="135"/>
      <c r="AA92" s="134"/>
      <c r="AB92" s="128"/>
      <c r="AC92" s="128"/>
      <c r="AD92" s="136"/>
      <c r="AE92" s="137"/>
      <c r="AF92" s="182"/>
      <c r="AG92" s="181"/>
    </row>
    <row r="93" spans="1:33" s="133" customFormat="1" ht="24.9" customHeight="1" x14ac:dyDescent="0.2">
      <c r="A93" s="122">
        <v>87</v>
      </c>
      <c r="B93" s="177"/>
      <c r="C93" s="178"/>
      <c r="D93" s="177"/>
      <c r="E93" s="178"/>
      <c r="F93" s="177"/>
      <c r="G93" s="177"/>
      <c r="H93" s="174"/>
      <c r="I93" s="123"/>
      <c r="J93" s="181"/>
      <c r="K93" s="124"/>
      <c r="L93" s="125"/>
      <c r="M93" s="183"/>
      <c r="N93" s="184"/>
      <c r="O93" s="186"/>
      <c r="P93" s="186"/>
      <c r="Q93" s="127" t="str">
        <f t="shared" si="6"/>
        <v/>
      </c>
      <c r="R93" s="186"/>
      <c r="S93" s="186"/>
      <c r="T93" s="186"/>
      <c r="U93" s="127" t="str">
        <f t="shared" si="7"/>
        <v/>
      </c>
      <c r="V93" s="128" t="str">
        <f t="shared" si="8"/>
        <v/>
      </c>
      <c r="W93" s="185" t="str">
        <f t="shared" si="9"/>
        <v/>
      </c>
      <c r="X93" s="129" t="str" cm="1">
        <f t="array" ref="X93">IFERROR(_xlfn.IFS(K93=1,MIN(Q93,V93),K93=2,MIN(Q93,V93,W93),K93=3,MIN(MIN(Q93,V93)*3/4,W93),K93=4,MIN(MIN(Q93,V93)*L93,W93),K93=5,MIN(MIN(Q93,V93)*2/3,W93),K93=6,MIN(MIN(Q93,V93)*1/2,W93)),"")</f>
        <v/>
      </c>
      <c r="Y93" s="127" t="str" cm="1">
        <f t="array" ref="Y93">IFERROR(ROUNDDOWN(_xlfn.IFS((K93=1),X93*L93,(K93=2),X93*L93,(K93=3),X93*2/3,(K93=4),X93,(K93=5),X93*1/2,(K93=6),X93*2/3),-3),"")</f>
        <v/>
      </c>
      <c r="Z93" s="135"/>
      <c r="AA93" s="134"/>
      <c r="AB93" s="128"/>
      <c r="AC93" s="128"/>
      <c r="AD93" s="136"/>
      <c r="AE93" s="137"/>
      <c r="AF93" s="182"/>
      <c r="AG93" s="181"/>
    </row>
    <row r="94" spans="1:33" s="133" customFormat="1" ht="24.9" customHeight="1" x14ac:dyDescent="0.2">
      <c r="A94" s="122">
        <v>88</v>
      </c>
      <c r="B94" s="177"/>
      <c r="C94" s="178"/>
      <c r="D94" s="177"/>
      <c r="E94" s="178"/>
      <c r="F94" s="177"/>
      <c r="G94" s="177"/>
      <c r="H94" s="174"/>
      <c r="I94" s="123"/>
      <c r="J94" s="181"/>
      <c r="K94" s="124"/>
      <c r="L94" s="125"/>
      <c r="M94" s="183"/>
      <c r="N94" s="184"/>
      <c r="O94" s="186"/>
      <c r="P94" s="186"/>
      <c r="Q94" s="127" t="str">
        <f t="shared" si="6"/>
        <v/>
      </c>
      <c r="R94" s="186"/>
      <c r="S94" s="186"/>
      <c r="T94" s="186"/>
      <c r="U94" s="127" t="str">
        <f t="shared" si="7"/>
        <v/>
      </c>
      <c r="V94" s="128" t="str">
        <f t="shared" si="8"/>
        <v/>
      </c>
      <c r="W94" s="185" t="str">
        <f t="shared" si="9"/>
        <v/>
      </c>
      <c r="X94" s="129" t="str" cm="1">
        <f t="array" ref="X94">IFERROR(_xlfn.IFS(K94=1,MIN(Q94,V94),K94=2,MIN(Q94,V94,W94),K94=3,MIN(MIN(Q94,V94)*3/4,W94),K94=4,MIN(MIN(Q94,V94)*L94,W94),K94=5,MIN(MIN(Q94,V94)*2/3,W94),K94=6,MIN(MIN(Q94,V94)*1/2,W94)),"")</f>
        <v/>
      </c>
      <c r="Y94" s="127" t="str" cm="1">
        <f t="array" ref="Y94">IFERROR(ROUNDDOWN(_xlfn.IFS((K94=1),X94*L94,(K94=2),X94*L94,(K94=3),X94*2/3,(K94=4),X94,(K94=5),X94*1/2,(K94=6),X94*2/3),-3),"")</f>
        <v/>
      </c>
      <c r="Z94" s="135"/>
      <c r="AA94" s="134"/>
      <c r="AB94" s="128"/>
      <c r="AC94" s="128"/>
      <c r="AD94" s="136"/>
      <c r="AE94" s="137"/>
      <c r="AF94" s="182"/>
      <c r="AG94" s="181"/>
    </row>
    <row r="95" spans="1:33" s="133" customFormat="1" ht="24.9" customHeight="1" x14ac:dyDescent="0.2">
      <c r="A95" s="122">
        <v>89</v>
      </c>
      <c r="B95" s="177"/>
      <c r="C95" s="178"/>
      <c r="D95" s="177"/>
      <c r="E95" s="178"/>
      <c r="F95" s="177"/>
      <c r="G95" s="177"/>
      <c r="H95" s="174"/>
      <c r="I95" s="123"/>
      <c r="J95" s="181"/>
      <c r="K95" s="124"/>
      <c r="L95" s="125"/>
      <c r="M95" s="183"/>
      <c r="N95" s="184"/>
      <c r="O95" s="186"/>
      <c r="P95" s="186"/>
      <c r="Q95" s="127" t="str">
        <f t="shared" si="6"/>
        <v/>
      </c>
      <c r="R95" s="186"/>
      <c r="S95" s="186"/>
      <c r="T95" s="186"/>
      <c r="U95" s="127" t="str">
        <f t="shared" si="7"/>
        <v/>
      </c>
      <c r="V95" s="128" t="str">
        <f t="shared" si="8"/>
        <v/>
      </c>
      <c r="W95" s="185" t="str">
        <f t="shared" si="9"/>
        <v/>
      </c>
      <c r="X95" s="129" t="str" cm="1">
        <f t="array" ref="X95">IFERROR(_xlfn.IFS(K95=1,MIN(Q95,V95),K95=2,MIN(Q95,V95,W95),K95=3,MIN(MIN(Q95,V95)*3/4,W95),K95=4,MIN(MIN(Q95,V95)*L95,W95),K95=5,MIN(MIN(Q95,V95)*2/3,W95),K95=6,MIN(MIN(Q95,V95)*1/2,W95)),"")</f>
        <v/>
      </c>
      <c r="Y95" s="127" t="str" cm="1">
        <f t="array" ref="Y95">IFERROR(ROUNDDOWN(_xlfn.IFS((K95=1),X95*L95,(K95=2),X95*L95,(K95=3),X95*2/3,(K95=4),X95,(K95=5),X95*1/2,(K95=6),X95*2/3),-3),"")</f>
        <v/>
      </c>
      <c r="Z95" s="135"/>
      <c r="AA95" s="134"/>
      <c r="AB95" s="128"/>
      <c r="AC95" s="128"/>
      <c r="AD95" s="136"/>
      <c r="AE95" s="137"/>
      <c r="AF95" s="182"/>
      <c r="AG95" s="181"/>
    </row>
    <row r="96" spans="1:33" s="133" customFormat="1" ht="24.9" customHeight="1" x14ac:dyDescent="0.2">
      <c r="A96" s="122">
        <v>90</v>
      </c>
      <c r="B96" s="177"/>
      <c r="C96" s="178"/>
      <c r="D96" s="177"/>
      <c r="E96" s="178"/>
      <c r="F96" s="177"/>
      <c r="G96" s="177"/>
      <c r="H96" s="174"/>
      <c r="I96" s="123"/>
      <c r="J96" s="181"/>
      <c r="K96" s="124"/>
      <c r="L96" s="125"/>
      <c r="M96" s="183"/>
      <c r="N96" s="184"/>
      <c r="O96" s="186"/>
      <c r="P96" s="186"/>
      <c r="Q96" s="127" t="str">
        <f t="shared" si="6"/>
        <v/>
      </c>
      <c r="R96" s="186"/>
      <c r="S96" s="186"/>
      <c r="T96" s="186"/>
      <c r="U96" s="127" t="str">
        <f t="shared" si="7"/>
        <v/>
      </c>
      <c r="V96" s="128" t="str">
        <f t="shared" si="8"/>
        <v/>
      </c>
      <c r="W96" s="185" t="str">
        <f t="shared" si="9"/>
        <v/>
      </c>
      <c r="X96" s="129" t="str" cm="1">
        <f t="array" ref="X96">IFERROR(_xlfn.IFS(K96=1,MIN(Q96,V96),K96=2,MIN(Q96,V96,W96),K96=3,MIN(MIN(Q96,V96)*3/4,W96),K96=4,MIN(MIN(Q96,V96)*L96,W96),K96=5,MIN(MIN(Q96,V96)*2/3,W96),K96=6,MIN(MIN(Q96,V96)*1/2,W96)),"")</f>
        <v/>
      </c>
      <c r="Y96" s="127" t="str" cm="1">
        <f t="array" ref="Y96">IFERROR(ROUNDDOWN(_xlfn.IFS((K96=1),X96*L96,(K96=2),X96*L96,(K96=3),X96*2/3,(K96=4),X96,(K96=5),X96*1/2,(K96=6),X96*2/3),-3),"")</f>
        <v/>
      </c>
      <c r="Z96" s="135"/>
      <c r="AA96" s="134"/>
      <c r="AB96" s="128"/>
      <c r="AC96" s="128"/>
      <c r="AD96" s="136"/>
      <c r="AE96" s="137"/>
      <c r="AF96" s="182"/>
      <c r="AG96" s="181"/>
    </row>
    <row r="97" spans="1:33" s="133" customFormat="1" ht="24.9" customHeight="1" x14ac:dyDescent="0.2">
      <c r="A97" s="122">
        <v>91</v>
      </c>
      <c r="B97" s="177"/>
      <c r="C97" s="178"/>
      <c r="D97" s="177"/>
      <c r="E97" s="178"/>
      <c r="F97" s="177"/>
      <c r="G97" s="177"/>
      <c r="H97" s="174"/>
      <c r="I97" s="123"/>
      <c r="J97" s="181"/>
      <c r="K97" s="124"/>
      <c r="L97" s="125"/>
      <c r="M97" s="183"/>
      <c r="N97" s="184"/>
      <c r="O97" s="186"/>
      <c r="P97" s="186"/>
      <c r="Q97" s="127" t="str">
        <f t="shared" si="6"/>
        <v/>
      </c>
      <c r="R97" s="186"/>
      <c r="S97" s="186"/>
      <c r="T97" s="186"/>
      <c r="U97" s="127" t="str">
        <f t="shared" si="7"/>
        <v/>
      </c>
      <c r="V97" s="128" t="str">
        <f t="shared" si="8"/>
        <v/>
      </c>
      <c r="W97" s="185" t="str">
        <f t="shared" si="9"/>
        <v/>
      </c>
      <c r="X97" s="129" t="str" cm="1">
        <f t="array" ref="X97">IFERROR(_xlfn.IFS(K97=1,MIN(Q97,V97),K97=2,MIN(Q97,V97,W97),K97=3,MIN(MIN(Q97,V97)*3/4,W97),K97=4,MIN(MIN(Q97,V97)*L97,W97),K97=5,MIN(MIN(Q97,V97)*2/3,W97),K97=6,MIN(MIN(Q97,V97)*1/2,W97)),"")</f>
        <v/>
      </c>
      <c r="Y97" s="127" t="str" cm="1">
        <f t="array" ref="Y97">IFERROR(ROUNDDOWN(_xlfn.IFS((K97=1),X97*L97,(K97=2),X97*L97,(K97=3),X97*2/3,(K97=4),X97,(K97=5),X97*1/2,(K97=6),X97*2/3),-3),"")</f>
        <v/>
      </c>
      <c r="Z97" s="135"/>
      <c r="AA97" s="134"/>
      <c r="AB97" s="128"/>
      <c r="AC97" s="128"/>
      <c r="AD97" s="136"/>
      <c r="AE97" s="137"/>
      <c r="AF97" s="182"/>
      <c r="AG97" s="181"/>
    </row>
    <row r="98" spans="1:33" s="133" customFormat="1" ht="24.9" customHeight="1" x14ac:dyDescent="0.2">
      <c r="A98" s="122">
        <v>92</v>
      </c>
      <c r="B98" s="177"/>
      <c r="C98" s="178"/>
      <c r="D98" s="177"/>
      <c r="E98" s="178"/>
      <c r="F98" s="177"/>
      <c r="G98" s="177"/>
      <c r="H98" s="174"/>
      <c r="I98" s="123"/>
      <c r="J98" s="181"/>
      <c r="K98" s="124"/>
      <c r="L98" s="125"/>
      <c r="M98" s="183"/>
      <c r="N98" s="184"/>
      <c r="O98" s="186"/>
      <c r="P98" s="186"/>
      <c r="Q98" s="127" t="str">
        <f t="shared" si="6"/>
        <v/>
      </c>
      <c r="R98" s="186"/>
      <c r="S98" s="186"/>
      <c r="T98" s="186"/>
      <c r="U98" s="127" t="str">
        <f t="shared" si="7"/>
        <v/>
      </c>
      <c r="V98" s="128" t="str">
        <f t="shared" si="8"/>
        <v/>
      </c>
      <c r="W98" s="185" t="str">
        <f t="shared" si="9"/>
        <v/>
      </c>
      <c r="X98" s="129" t="str" cm="1">
        <f t="array" ref="X98">IFERROR(_xlfn.IFS(K98=1,MIN(Q98,V98),K98=2,MIN(Q98,V98,W98),K98=3,MIN(MIN(Q98,V98)*3/4,W98),K98=4,MIN(MIN(Q98,V98)*L98,W98),K98=5,MIN(MIN(Q98,V98)*2/3,W98),K98=6,MIN(MIN(Q98,V98)*1/2,W98)),"")</f>
        <v/>
      </c>
      <c r="Y98" s="127" t="str" cm="1">
        <f t="array" ref="Y98">IFERROR(ROUNDDOWN(_xlfn.IFS((K98=1),X98*L98,(K98=2),X98*L98,(K98=3),X98*2/3,(K98=4),X98,(K98=5),X98*1/2,(K98=6),X98*2/3),-3),"")</f>
        <v/>
      </c>
      <c r="Z98" s="135"/>
      <c r="AA98" s="134"/>
      <c r="AB98" s="128"/>
      <c r="AC98" s="128"/>
      <c r="AD98" s="136"/>
      <c r="AE98" s="137"/>
      <c r="AF98" s="182"/>
      <c r="AG98" s="181"/>
    </row>
    <row r="99" spans="1:33" s="133" customFormat="1" ht="24.9" customHeight="1" x14ac:dyDescent="0.2">
      <c r="A99" s="122">
        <v>93</v>
      </c>
      <c r="B99" s="177"/>
      <c r="C99" s="178"/>
      <c r="D99" s="177"/>
      <c r="E99" s="178"/>
      <c r="F99" s="177"/>
      <c r="G99" s="177"/>
      <c r="H99" s="174"/>
      <c r="I99" s="123"/>
      <c r="J99" s="181"/>
      <c r="K99" s="124"/>
      <c r="L99" s="125"/>
      <c r="M99" s="183"/>
      <c r="N99" s="184"/>
      <c r="O99" s="186"/>
      <c r="P99" s="186"/>
      <c r="Q99" s="127" t="str">
        <f t="shared" si="6"/>
        <v/>
      </c>
      <c r="R99" s="186"/>
      <c r="S99" s="186"/>
      <c r="T99" s="186"/>
      <c r="U99" s="127" t="str">
        <f t="shared" si="7"/>
        <v/>
      </c>
      <c r="V99" s="128" t="str">
        <f t="shared" si="8"/>
        <v/>
      </c>
      <c r="W99" s="185" t="str">
        <f t="shared" si="9"/>
        <v/>
      </c>
      <c r="X99" s="129" t="str" cm="1">
        <f t="array" ref="X99">IFERROR(_xlfn.IFS(K99=1,MIN(Q99,V99),K99=2,MIN(Q99,V99,W99),K99=3,MIN(MIN(Q99,V99)*3/4,W99),K99=4,MIN(MIN(Q99,V99)*L99,W99),K99=5,MIN(MIN(Q99,V99)*2/3,W99),K99=6,MIN(MIN(Q99,V99)*1/2,W99)),"")</f>
        <v/>
      </c>
      <c r="Y99" s="127" t="str" cm="1">
        <f t="array" ref="Y99">IFERROR(ROUNDDOWN(_xlfn.IFS((K99=1),X99*L99,(K99=2),X99*L99,(K99=3),X99*2/3,(K99=4),X99,(K99=5),X99*1/2,(K99=6),X99*2/3),-3),"")</f>
        <v/>
      </c>
      <c r="Z99" s="135"/>
      <c r="AA99" s="134"/>
      <c r="AB99" s="128"/>
      <c r="AC99" s="128"/>
      <c r="AD99" s="136"/>
      <c r="AE99" s="137"/>
      <c r="AF99" s="182"/>
      <c r="AG99" s="181"/>
    </row>
    <row r="100" spans="1:33" s="133" customFormat="1" ht="24.9" customHeight="1" x14ac:dyDescent="0.2">
      <c r="A100" s="122">
        <v>94</v>
      </c>
      <c r="B100" s="177"/>
      <c r="C100" s="178"/>
      <c r="D100" s="177"/>
      <c r="E100" s="178"/>
      <c r="F100" s="177"/>
      <c r="G100" s="177"/>
      <c r="H100" s="174"/>
      <c r="I100" s="123"/>
      <c r="J100" s="181"/>
      <c r="K100" s="124"/>
      <c r="L100" s="125"/>
      <c r="M100" s="183"/>
      <c r="N100" s="184"/>
      <c r="O100" s="186"/>
      <c r="P100" s="186"/>
      <c r="Q100" s="127" t="str">
        <f t="shared" si="6"/>
        <v/>
      </c>
      <c r="R100" s="186"/>
      <c r="S100" s="186"/>
      <c r="T100" s="186"/>
      <c r="U100" s="127" t="str">
        <f t="shared" si="7"/>
        <v/>
      </c>
      <c r="V100" s="128" t="str">
        <f t="shared" si="8"/>
        <v/>
      </c>
      <c r="W100" s="185" t="str">
        <f t="shared" si="9"/>
        <v/>
      </c>
      <c r="X100" s="129" t="str" cm="1">
        <f t="array" ref="X100">IFERROR(_xlfn.IFS(K100=1,MIN(Q100,V100),K100=2,MIN(Q100,V100,W100),K100=3,MIN(MIN(Q100,V100)*3/4,W100),K100=4,MIN(MIN(Q100,V100)*L100,W100),K100=5,MIN(MIN(Q100,V100)*2/3,W100),K100=6,MIN(MIN(Q100,V100)*1/2,W100)),"")</f>
        <v/>
      </c>
      <c r="Y100" s="127" t="str" cm="1">
        <f t="array" ref="Y100">IFERROR(ROUNDDOWN(_xlfn.IFS((K100=1),X100*L100,(K100=2),X100*L100,(K100=3),X100*2/3,(K100=4),X100,(K100=5),X100*1/2,(K100=6),X100*2/3),-3),"")</f>
        <v/>
      </c>
      <c r="Z100" s="135"/>
      <c r="AA100" s="134"/>
      <c r="AB100" s="128"/>
      <c r="AC100" s="128"/>
      <c r="AD100" s="136"/>
      <c r="AE100" s="137"/>
      <c r="AF100" s="182"/>
      <c r="AG100" s="181"/>
    </row>
    <row r="101" spans="1:33" s="133" customFormat="1" ht="24.9" customHeight="1" x14ac:dyDescent="0.2">
      <c r="A101" s="122">
        <v>95</v>
      </c>
      <c r="B101" s="177"/>
      <c r="C101" s="178"/>
      <c r="D101" s="177"/>
      <c r="E101" s="178"/>
      <c r="F101" s="177"/>
      <c r="G101" s="177"/>
      <c r="H101" s="174"/>
      <c r="I101" s="123"/>
      <c r="J101" s="181"/>
      <c r="K101" s="124"/>
      <c r="L101" s="125"/>
      <c r="M101" s="183"/>
      <c r="N101" s="184"/>
      <c r="O101" s="186"/>
      <c r="P101" s="186"/>
      <c r="Q101" s="127" t="str">
        <f t="shared" si="6"/>
        <v/>
      </c>
      <c r="R101" s="186"/>
      <c r="S101" s="186"/>
      <c r="T101" s="186"/>
      <c r="U101" s="127" t="str">
        <f t="shared" si="7"/>
        <v/>
      </c>
      <c r="V101" s="128" t="str">
        <f t="shared" si="8"/>
        <v/>
      </c>
      <c r="W101" s="185" t="str">
        <f t="shared" si="9"/>
        <v/>
      </c>
      <c r="X101" s="129" t="str" cm="1">
        <f t="array" ref="X101">IFERROR(_xlfn.IFS(K101=1,MIN(Q101,V101),K101=2,MIN(Q101,V101,W101),K101=3,MIN(MIN(Q101,V101)*3/4,W101),K101=4,MIN(MIN(Q101,V101)*L101,W101),K101=5,MIN(MIN(Q101,V101)*2/3,W101),K101=6,MIN(MIN(Q101,V101)*1/2,W101)),"")</f>
        <v/>
      </c>
      <c r="Y101" s="127" t="str" cm="1">
        <f t="array" ref="Y101">IFERROR(ROUNDDOWN(_xlfn.IFS((K101=1),X101*L101,(K101=2),X101*L101,(K101=3),X101*2/3,(K101=4),X101,(K101=5),X101*1/2,(K101=6),X101*2/3),-3),"")</f>
        <v/>
      </c>
      <c r="Z101" s="135"/>
      <c r="AA101" s="134"/>
      <c r="AB101" s="128"/>
      <c r="AC101" s="128"/>
      <c r="AD101" s="136"/>
      <c r="AE101" s="137"/>
      <c r="AF101" s="182"/>
      <c r="AG101" s="181"/>
    </row>
    <row r="102" spans="1:33" s="133" customFormat="1" ht="24.9" customHeight="1" x14ac:dyDescent="0.2">
      <c r="A102" s="122">
        <v>96</v>
      </c>
      <c r="B102" s="177"/>
      <c r="C102" s="178"/>
      <c r="D102" s="177"/>
      <c r="E102" s="178"/>
      <c r="F102" s="177"/>
      <c r="G102" s="177"/>
      <c r="H102" s="174"/>
      <c r="I102" s="123"/>
      <c r="J102" s="181"/>
      <c r="K102" s="124"/>
      <c r="L102" s="125"/>
      <c r="M102" s="183"/>
      <c r="N102" s="184"/>
      <c r="O102" s="186"/>
      <c r="P102" s="186"/>
      <c r="Q102" s="127" t="str">
        <f t="shared" si="6"/>
        <v/>
      </c>
      <c r="R102" s="186"/>
      <c r="S102" s="186"/>
      <c r="T102" s="186"/>
      <c r="U102" s="127" t="str">
        <f t="shared" si="7"/>
        <v/>
      </c>
      <c r="V102" s="128" t="str">
        <f t="shared" si="8"/>
        <v/>
      </c>
      <c r="W102" s="185" t="str">
        <f t="shared" si="9"/>
        <v/>
      </c>
      <c r="X102" s="129" t="str" cm="1">
        <f t="array" ref="X102">IFERROR(_xlfn.IFS(K102=1,MIN(Q102,V102),K102=2,MIN(Q102,V102,W102),K102=3,MIN(MIN(Q102,V102)*3/4,W102),K102=4,MIN(MIN(Q102,V102)*L102,W102),K102=5,MIN(MIN(Q102,V102)*2/3,W102),K102=6,MIN(MIN(Q102,V102)*1/2,W102)),"")</f>
        <v/>
      </c>
      <c r="Y102" s="127" t="str" cm="1">
        <f t="array" ref="Y102">IFERROR(ROUNDDOWN(_xlfn.IFS((K102=1),X102*L102,(K102=2),X102*L102,(K102=3),X102*2/3,(K102=4),X102,(K102=5),X102*1/2,(K102=6),X102*2/3),-3),"")</f>
        <v/>
      </c>
      <c r="Z102" s="135"/>
      <c r="AA102" s="134"/>
      <c r="AB102" s="128"/>
      <c r="AC102" s="128"/>
      <c r="AD102" s="136"/>
      <c r="AE102" s="137"/>
      <c r="AF102" s="182"/>
      <c r="AG102" s="181"/>
    </row>
    <row r="103" spans="1:33" s="133" customFormat="1" ht="24.9" customHeight="1" x14ac:dyDescent="0.2">
      <c r="A103" s="122">
        <v>97</v>
      </c>
      <c r="B103" s="177"/>
      <c r="C103" s="178"/>
      <c r="D103" s="177"/>
      <c r="E103" s="178"/>
      <c r="F103" s="177"/>
      <c r="G103" s="177"/>
      <c r="H103" s="174"/>
      <c r="I103" s="123"/>
      <c r="J103" s="181"/>
      <c r="K103" s="124"/>
      <c r="L103" s="125"/>
      <c r="M103" s="183"/>
      <c r="N103" s="184"/>
      <c r="O103" s="186"/>
      <c r="P103" s="186"/>
      <c r="Q103" s="127" t="str">
        <f t="shared" si="6"/>
        <v/>
      </c>
      <c r="R103" s="186"/>
      <c r="S103" s="186"/>
      <c r="T103" s="186"/>
      <c r="U103" s="127" t="str">
        <f t="shared" si="7"/>
        <v/>
      </c>
      <c r="V103" s="128" t="str">
        <f t="shared" si="8"/>
        <v/>
      </c>
      <c r="W103" s="185" t="str">
        <f t="shared" si="9"/>
        <v/>
      </c>
      <c r="X103" s="129" t="str" cm="1">
        <f t="array" ref="X103">IFERROR(_xlfn.IFS(K103=1,MIN(Q103,V103),K103=2,MIN(Q103,V103,W103),K103=3,MIN(MIN(Q103,V103)*3/4,W103),K103=4,MIN(MIN(Q103,V103)*L103,W103),K103=5,MIN(MIN(Q103,V103)*2/3,W103),K103=6,MIN(MIN(Q103,V103)*1/2,W103)),"")</f>
        <v/>
      </c>
      <c r="Y103" s="127" t="str" cm="1">
        <f t="array" ref="Y103">IFERROR(ROUNDDOWN(_xlfn.IFS((K103=1),X103*L103,(K103=2),X103*L103,(K103=3),X103*2/3,(K103=4),X103,(K103=5),X103*1/2,(K103=6),X103*2/3),-3),"")</f>
        <v/>
      </c>
      <c r="Z103" s="135"/>
      <c r="AA103" s="134"/>
      <c r="AB103" s="128"/>
      <c r="AC103" s="128"/>
      <c r="AD103" s="136"/>
      <c r="AE103" s="137"/>
      <c r="AF103" s="182"/>
      <c r="AG103" s="181"/>
    </row>
    <row r="104" spans="1:33" s="133" customFormat="1" ht="24.9" customHeight="1" x14ac:dyDescent="0.2">
      <c r="A104" s="122">
        <v>98</v>
      </c>
      <c r="B104" s="177"/>
      <c r="C104" s="178"/>
      <c r="D104" s="177"/>
      <c r="E104" s="178"/>
      <c r="F104" s="177"/>
      <c r="G104" s="177"/>
      <c r="H104" s="174"/>
      <c r="I104" s="123"/>
      <c r="J104" s="181"/>
      <c r="K104" s="124"/>
      <c r="L104" s="125"/>
      <c r="M104" s="183"/>
      <c r="N104" s="184"/>
      <c r="O104" s="186"/>
      <c r="P104" s="186"/>
      <c r="Q104" s="127" t="str">
        <f t="shared" si="6"/>
        <v/>
      </c>
      <c r="R104" s="186"/>
      <c r="S104" s="186"/>
      <c r="T104" s="186"/>
      <c r="U104" s="127" t="str">
        <f t="shared" si="7"/>
        <v/>
      </c>
      <c r="V104" s="128" t="str">
        <f t="shared" si="8"/>
        <v/>
      </c>
      <c r="W104" s="185" t="str">
        <f t="shared" si="9"/>
        <v/>
      </c>
      <c r="X104" s="129" t="str" cm="1">
        <f t="array" ref="X104">IFERROR(_xlfn.IFS(K104=1,MIN(Q104,V104),K104=2,MIN(Q104,V104,W104),K104=3,MIN(MIN(Q104,V104)*3/4,W104),K104=4,MIN(MIN(Q104,V104)*L104,W104),K104=5,MIN(MIN(Q104,V104)*2/3,W104),K104=6,MIN(MIN(Q104,V104)*1/2,W104)),"")</f>
        <v/>
      </c>
      <c r="Y104" s="127" t="str" cm="1">
        <f t="array" ref="Y104">IFERROR(ROUNDDOWN(_xlfn.IFS((K104=1),X104*L104,(K104=2),X104*L104,(K104=3),X104*2/3,(K104=4),X104,(K104=5),X104*1/2,(K104=6),X104*2/3),-3),"")</f>
        <v/>
      </c>
      <c r="Z104" s="135"/>
      <c r="AA104" s="134"/>
      <c r="AB104" s="128"/>
      <c r="AC104" s="128"/>
      <c r="AD104" s="136"/>
      <c r="AE104" s="137"/>
      <c r="AF104" s="182"/>
      <c r="AG104" s="181"/>
    </row>
    <row r="105" spans="1:33" s="133" customFormat="1" ht="24.9" customHeight="1" x14ac:dyDescent="0.2">
      <c r="A105" s="122">
        <v>99</v>
      </c>
      <c r="B105" s="177"/>
      <c r="C105" s="178"/>
      <c r="D105" s="177"/>
      <c r="E105" s="178"/>
      <c r="F105" s="177"/>
      <c r="G105" s="177"/>
      <c r="H105" s="174"/>
      <c r="I105" s="123"/>
      <c r="J105" s="181"/>
      <c r="K105" s="124"/>
      <c r="L105" s="125"/>
      <c r="M105" s="183"/>
      <c r="N105" s="184"/>
      <c r="O105" s="186"/>
      <c r="P105" s="186"/>
      <c r="Q105" s="127" t="str">
        <f t="shared" si="6"/>
        <v/>
      </c>
      <c r="R105" s="186"/>
      <c r="S105" s="186"/>
      <c r="T105" s="186"/>
      <c r="U105" s="127" t="str">
        <f t="shared" si="7"/>
        <v/>
      </c>
      <c r="V105" s="128" t="str">
        <f t="shared" si="8"/>
        <v/>
      </c>
      <c r="W105" s="185" t="str">
        <f t="shared" si="9"/>
        <v/>
      </c>
      <c r="X105" s="129" t="str" cm="1">
        <f t="array" ref="X105">IFERROR(_xlfn.IFS(K105=1,MIN(Q105,V105),K105=2,MIN(Q105,V105,W105),K105=3,MIN(MIN(Q105,V105)*3/4,W105),K105=4,MIN(MIN(Q105,V105)*L105,W105),K105=5,MIN(MIN(Q105,V105)*2/3,W105),K105=6,MIN(MIN(Q105,V105)*1/2,W105)),"")</f>
        <v/>
      </c>
      <c r="Y105" s="127" t="str" cm="1">
        <f t="array" ref="Y105">IFERROR(ROUNDDOWN(_xlfn.IFS((K105=1),X105*L105,(K105=2),X105*L105,(K105=3),X105*2/3,(K105=4),X105,(K105=5),X105*1/2,(K105=6),X105*2/3),-3),"")</f>
        <v/>
      </c>
      <c r="Z105" s="135"/>
      <c r="AA105" s="134"/>
      <c r="AB105" s="128"/>
      <c r="AC105" s="128"/>
      <c r="AD105" s="136"/>
      <c r="AE105" s="137"/>
      <c r="AF105" s="182"/>
      <c r="AG105" s="181"/>
    </row>
    <row r="106" spans="1:33" s="133" customFormat="1" ht="24.9" customHeight="1" x14ac:dyDescent="0.2">
      <c r="A106" s="122">
        <v>100</v>
      </c>
      <c r="B106" s="177"/>
      <c r="C106" s="178"/>
      <c r="D106" s="177"/>
      <c r="E106" s="178"/>
      <c r="F106" s="177"/>
      <c r="G106" s="177"/>
      <c r="H106" s="174"/>
      <c r="I106" s="123"/>
      <c r="J106" s="181"/>
      <c r="K106" s="124"/>
      <c r="L106" s="125"/>
      <c r="M106" s="183"/>
      <c r="N106" s="184"/>
      <c r="O106" s="186"/>
      <c r="P106" s="186"/>
      <c r="Q106" s="127" t="str">
        <f t="shared" si="6"/>
        <v/>
      </c>
      <c r="R106" s="186"/>
      <c r="S106" s="186"/>
      <c r="T106" s="186"/>
      <c r="U106" s="127" t="str">
        <f t="shared" si="7"/>
        <v/>
      </c>
      <c r="V106" s="128" t="str">
        <f t="shared" si="8"/>
        <v/>
      </c>
      <c r="W106" s="185" t="str">
        <f t="shared" si="9"/>
        <v/>
      </c>
      <c r="X106" s="129" t="str" cm="1">
        <f t="array" ref="X106">IFERROR(_xlfn.IFS(K106=1,MIN(Q106,V106),K106=2,MIN(Q106,V106,W106),K106=3,MIN(MIN(Q106,V106)*3/4,W106),K106=4,MIN(MIN(Q106,V106)*L106,W106),K106=5,MIN(MIN(Q106,V106)*2/3,W106),K106=6,MIN(MIN(Q106,V106)*1/2,W106)),"")</f>
        <v/>
      </c>
      <c r="Y106" s="127" t="str" cm="1">
        <f t="array" ref="Y106">IFERROR(ROUNDDOWN(_xlfn.IFS((K106=1),X106*L106,(K106=2),X106*L106,(K106=3),X106*2/3,(K106=4),X106,(K106=5),X106*1/2,(K106=6),X106*2/3),-3),"")</f>
        <v/>
      </c>
      <c r="Z106" s="135"/>
      <c r="AA106" s="134"/>
      <c r="AB106" s="128"/>
      <c r="AC106" s="128"/>
      <c r="AD106" s="136"/>
      <c r="AE106" s="137"/>
      <c r="AF106" s="182"/>
      <c r="AG106" s="181"/>
    </row>
    <row r="107" spans="1:33" s="133" customFormat="1" ht="24.9" customHeight="1" x14ac:dyDescent="0.2">
      <c r="A107" s="122">
        <v>101</v>
      </c>
      <c r="B107" s="177"/>
      <c r="C107" s="178"/>
      <c r="D107" s="177"/>
      <c r="E107" s="178"/>
      <c r="F107" s="177"/>
      <c r="G107" s="177"/>
      <c r="H107" s="174"/>
      <c r="I107" s="123"/>
      <c r="J107" s="181"/>
      <c r="K107" s="124"/>
      <c r="L107" s="125"/>
      <c r="M107" s="183"/>
      <c r="N107" s="184"/>
      <c r="O107" s="186"/>
      <c r="P107" s="186"/>
      <c r="Q107" s="127" t="str">
        <f t="shared" si="6"/>
        <v/>
      </c>
      <c r="R107" s="186"/>
      <c r="S107" s="186"/>
      <c r="T107" s="186"/>
      <c r="U107" s="127" t="str">
        <f t="shared" si="7"/>
        <v/>
      </c>
      <c r="V107" s="128" t="str">
        <f t="shared" si="8"/>
        <v/>
      </c>
      <c r="W107" s="185" t="str">
        <f t="shared" si="9"/>
        <v/>
      </c>
      <c r="X107" s="129" t="str" cm="1">
        <f t="array" ref="X107">IFERROR(_xlfn.IFS(K107=1,MIN(Q107,V107),K107=2,MIN(Q107,V107,W107),K107=3,MIN(MIN(Q107,V107)*3/4,W107),K107=4,MIN(MIN(Q107,V107)*L107,W107),K107=5,MIN(MIN(Q107,V107)*2/3,W107),K107=6,MIN(MIN(Q107,V107)*1/2,W107)),"")</f>
        <v/>
      </c>
      <c r="Y107" s="127" t="str" cm="1">
        <f t="array" ref="Y107">IFERROR(ROUNDDOWN(_xlfn.IFS((K107=1),X107*L107,(K107=2),X107*L107,(K107=3),X107*2/3,(K107=4),X107,(K107=5),X107*1/2,(K107=6),X107*2/3),-3),"")</f>
        <v/>
      </c>
      <c r="Z107" s="135"/>
      <c r="AA107" s="134"/>
      <c r="AB107" s="128"/>
      <c r="AC107" s="128"/>
      <c r="AD107" s="136"/>
      <c r="AE107" s="137"/>
      <c r="AF107" s="182"/>
      <c r="AG107" s="181"/>
    </row>
    <row r="108" spans="1:33" s="133" customFormat="1" ht="24.9" customHeight="1" x14ac:dyDescent="0.2">
      <c r="A108" s="122">
        <v>102</v>
      </c>
      <c r="B108" s="177"/>
      <c r="C108" s="178"/>
      <c r="D108" s="177"/>
      <c r="E108" s="178"/>
      <c r="F108" s="177"/>
      <c r="G108" s="177"/>
      <c r="H108" s="174"/>
      <c r="I108" s="123"/>
      <c r="J108" s="181"/>
      <c r="K108" s="124"/>
      <c r="L108" s="125"/>
      <c r="M108" s="183"/>
      <c r="N108" s="184"/>
      <c r="O108" s="186"/>
      <c r="P108" s="186"/>
      <c r="Q108" s="127" t="str">
        <f t="shared" si="6"/>
        <v/>
      </c>
      <c r="R108" s="186"/>
      <c r="S108" s="186"/>
      <c r="T108" s="186"/>
      <c r="U108" s="127" t="str">
        <f t="shared" si="7"/>
        <v/>
      </c>
      <c r="V108" s="128" t="str">
        <f t="shared" si="8"/>
        <v/>
      </c>
      <c r="W108" s="185" t="str">
        <f t="shared" si="9"/>
        <v/>
      </c>
      <c r="X108" s="129" t="str" cm="1">
        <f t="array" ref="X108">IFERROR(_xlfn.IFS(K108=1,MIN(Q108,V108),K108=2,MIN(Q108,V108,W108),K108=3,MIN(MIN(Q108,V108)*3/4,W108),K108=4,MIN(MIN(Q108,V108)*L108,W108),K108=5,MIN(MIN(Q108,V108)*2/3,W108),K108=6,MIN(MIN(Q108,V108)*1/2,W108)),"")</f>
        <v/>
      </c>
      <c r="Y108" s="127" t="str" cm="1">
        <f t="array" ref="Y108">IFERROR(ROUNDDOWN(_xlfn.IFS((K108=1),X108*L108,(K108=2),X108*L108,(K108=3),X108*2/3,(K108=4),X108,(K108=5),X108*1/2,(K108=6),X108*2/3),-3),"")</f>
        <v/>
      </c>
      <c r="Z108" s="135"/>
      <c r="AA108" s="134"/>
      <c r="AB108" s="128"/>
      <c r="AC108" s="128"/>
      <c r="AD108" s="136"/>
      <c r="AE108" s="137"/>
      <c r="AF108" s="182"/>
      <c r="AG108" s="181"/>
    </row>
    <row r="109" spans="1:33" s="133" customFormat="1" ht="24.9" customHeight="1" x14ac:dyDescent="0.2">
      <c r="A109" s="122">
        <v>103</v>
      </c>
      <c r="B109" s="177"/>
      <c r="C109" s="178"/>
      <c r="D109" s="177"/>
      <c r="E109" s="178"/>
      <c r="F109" s="177"/>
      <c r="G109" s="177"/>
      <c r="H109" s="174"/>
      <c r="I109" s="123"/>
      <c r="J109" s="181"/>
      <c r="K109" s="124"/>
      <c r="L109" s="125"/>
      <c r="M109" s="183"/>
      <c r="N109" s="184"/>
      <c r="O109" s="186"/>
      <c r="P109" s="186"/>
      <c r="Q109" s="127" t="str">
        <f t="shared" si="6"/>
        <v/>
      </c>
      <c r="R109" s="186"/>
      <c r="S109" s="186"/>
      <c r="T109" s="186"/>
      <c r="U109" s="127" t="str">
        <f t="shared" si="7"/>
        <v/>
      </c>
      <c r="V109" s="128" t="str">
        <f t="shared" si="8"/>
        <v/>
      </c>
      <c r="W109" s="185" t="str">
        <f t="shared" si="9"/>
        <v/>
      </c>
      <c r="X109" s="129" t="str" cm="1">
        <f t="array" ref="X109">IFERROR(_xlfn.IFS(K109=1,MIN(Q109,V109),K109=2,MIN(Q109,V109,W109),K109=3,MIN(MIN(Q109,V109)*3/4,W109),K109=4,MIN(MIN(Q109,V109)*L109,W109),K109=5,MIN(MIN(Q109,V109)*2/3,W109),K109=6,MIN(MIN(Q109,V109)*1/2,W109)),"")</f>
        <v/>
      </c>
      <c r="Y109" s="127" t="str" cm="1">
        <f t="array" ref="Y109">IFERROR(ROUNDDOWN(_xlfn.IFS((K109=1),X109*L109,(K109=2),X109*L109,(K109=3),X109*2/3,(K109=4),X109,(K109=5),X109*1/2,(K109=6),X109*2/3),-3),"")</f>
        <v/>
      </c>
      <c r="Z109" s="135"/>
      <c r="AA109" s="134"/>
      <c r="AB109" s="128"/>
      <c r="AC109" s="128"/>
      <c r="AD109" s="136"/>
      <c r="AE109" s="137"/>
      <c r="AF109" s="182"/>
      <c r="AG109" s="181"/>
    </row>
    <row r="110" spans="1:33" s="133" customFormat="1" ht="24.9" customHeight="1" x14ac:dyDescent="0.2">
      <c r="A110" s="122">
        <v>104</v>
      </c>
      <c r="B110" s="177"/>
      <c r="C110" s="178"/>
      <c r="D110" s="177"/>
      <c r="E110" s="178"/>
      <c r="F110" s="177"/>
      <c r="G110" s="177"/>
      <c r="H110" s="174"/>
      <c r="I110" s="123"/>
      <c r="J110" s="181"/>
      <c r="K110" s="124"/>
      <c r="L110" s="125"/>
      <c r="M110" s="183"/>
      <c r="N110" s="184"/>
      <c r="O110" s="186"/>
      <c r="P110" s="186"/>
      <c r="Q110" s="127" t="str">
        <f t="shared" si="6"/>
        <v/>
      </c>
      <c r="R110" s="186"/>
      <c r="S110" s="186"/>
      <c r="T110" s="186"/>
      <c r="U110" s="127" t="str">
        <f t="shared" si="7"/>
        <v/>
      </c>
      <c r="V110" s="128" t="str">
        <f t="shared" si="8"/>
        <v/>
      </c>
      <c r="W110" s="185" t="str">
        <f t="shared" si="9"/>
        <v/>
      </c>
      <c r="X110" s="129" t="str" cm="1">
        <f t="array" ref="X110">IFERROR(_xlfn.IFS(K110=1,MIN(Q110,V110),K110=2,MIN(Q110,V110,W110),K110=3,MIN(MIN(Q110,V110)*3/4,W110),K110=4,MIN(MIN(Q110,V110)*L110,W110),K110=5,MIN(MIN(Q110,V110)*2/3,W110),K110=6,MIN(MIN(Q110,V110)*1/2,W110)),"")</f>
        <v/>
      </c>
      <c r="Y110" s="127" t="str" cm="1">
        <f t="array" ref="Y110">IFERROR(ROUNDDOWN(_xlfn.IFS((K110=1),X110*L110,(K110=2),X110*L110,(K110=3),X110*2/3,(K110=4),X110,(K110=5),X110*1/2,(K110=6),X110*2/3),-3),"")</f>
        <v/>
      </c>
      <c r="Z110" s="135"/>
      <c r="AA110" s="134"/>
      <c r="AB110" s="128"/>
      <c r="AC110" s="128"/>
      <c r="AD110" s="136"/>
      <c r="AE110" s="137"/>
      <c r="AF110" s="182"/>
      <c r="AG110" s="181"/>
    </row>
    <row r="111" spans="1:33" s="133" customFormat="1" ht="24.9" customHeight="1" x14ac:dyDescent="0.2">
      <c r="A111" s="122">
        <v>105</v>
      </c>
      <c r="B111" s="177"/>
      <c r="C111" s="178"/>
      <c r="D111" s="177"/>
      <c r="E111" s="178"/>
      <c r="F111" s="177"/>
      <c r="G111" s="177"/>
      <c r="H111" s="174"/>
      <c r="I111" s="123"/>
      <c r="J111" s="181"/>
      <c r="K111" s="124"/>
      <c r="L111" s="125"/>
      <c r="M111" s="183"/>
      <c r="N111" s="184"/>
      <c r="O111" s="186"/>
      <c r="P111" s="186"/>
      <c r="Q111" s="127" t="str">
        <f t="shared" si="6"/>
        <v/>
      </c>
      <c r="R111" s="186"/>
      <c r="S111" s="186"/>
      <c r="T111" s="186"/>
      <c r="U111" s="127" t="str">
        <f t="shared" si="7"/>
        <v/>
      </c>
      <c r="V111" s="128" t="str">
        <f t="shared" si="8"/>
        <v/>
      </c>
      <c r="W111" s="185" t="str">
        <f t="shared" si="9"/>
        <v/>
      </c>
      <c r="X111" s="129" t="str" cm="1">
        <f t="array" ref="X111">IFERROR(_xlfn.IFS(K111=1,MIN(Q111,V111),K111=2,MIN(Q111,V111,W111),K111=3,MIN(MIN(Q111,V111)*3/4,W111),K111=4,MIN(MIN(Q111,V111)*L111,W111),K111=5,MIN(MIN(Q111,V111)*2/3,W111),K111=6,MIN(MIN(Q111,V111)*1/2,W111)),"")</f>
        <v/>
      </c>
      <c r="Y111" s="127" t="str" cm="1">
        <f t="array" ref="Y111">IFERROR(ROUNDDOWN(_xlfn.IFS((K111=1),X111*L111,(K111=2),X111*L111,(K111=3),X111*2/3,(K111=4),X111,(K111=5),X111*1/2,(K111=6),X111*2/3),-3),"")</f>
        <v/>
      </c>
      <c r="Z111" s="135"/>
      <c r="AA111" s="134"/>
      <c r="AB111" s="128"/>
      <c r="AC111" s="128"/>
      <c r="AD111" s="136"/>
      <c r="AE111" s="137"/>
      <c r="AF111" s="182"/>
      <c r="AG111" s="181"/>
    </row>
    <row r="112" spans="1:33" s="133" customFormat="1" ht="24.9" customHeight="1" x14ac:dyDescent="0.2">
      <c r="A112" s="122">
        <v>106</v>
      </c>
      <c r="B112" s="177"/>
      <c r="C112" s="178"/>
      <c r="D112" s="177"/>
      <c r="E112" s="178"/>
      <c r="F112" s="177"/>
      <c r="G112" s="177"/>
      <c r="H112" s="174"/>
      <c r="I112" s="123"/>
      <c r="J112" s="181"/>
      <c r="K112" s="124"/>
      <c r="L112" s="125"/>
      <c r="M112" s="183"/>
      <c r="N112" s="184"/>
      <c r="O112" s="186"/>
      <c r="P112" s="186"/>
      <c r="Q112" s="127" t="str">
        <f t="shared" si="6"/>
        <v/>
      </c>
      <c r="R112" s="186"/>
      <c r="S112" s="186"/>
      <c r="T112" s="186"/>
      <c r="U112" s="127" t="str">
        <f t="shared" si="7"/>
        <v/>
      </c>
      <c r="V112" s="128" t="str">
        <f t="shared" si="8"/>
        <v/>
      </c>
      <c r="W112" s="185" t="str">
        <f t="shared" si="9"/>
        <v/>
      </c>
      <c r="X112" s="129" t="str" cm="1">
        <f t="array" ref="X112">IFERROR(_xlfn.IFS(K112=1,MIN(Q112,V112),K112=2,MIN(Q112,V112,W112),K112=3,MIN(MIN(Q112,V112)*3/4,W112),K112=4,MIN(MIN(Q112,V112)*L112,W112),K112=5,MIN(MIN(Q112,V112)*2/3,W112),K112=6,MIN(MIN(Q112,V112)*1/2,W112)),"")</f>
        <v/>
      </c>
      <c r="Y112" s="127" t="str" cm="1">
        <f t="array" ref="Y112">IFERROR(ROUNDDOWN(_xlfn.IFS((K112=1),X112*L112,(K112=2),X112*L112,(K112=3),X112*2/3,(K112=4),X112,(K112=5),X112*1/2,(K112=6),X112*2/3),-3),"")</f>
        <v/>
      </c>
      <c r="Z112" s="135"/>
      <c r="AA112" s="134"/>
      <c r="AB112" s="128"/>
      <c r="AC112" s="128"/>
      <c r="AD112" s="136"/>
      <c r="AE112" s="137"/>
      <c r="AF112" s="182"/>
      <c r="AG112" s="181"/>
    </row>
    <row r="113" spans="1:33" s="133" customFormat="1" ht="24.9" customHeight="1" x14ac:dyDescent="0.2">
      <c r="A113" s="122">
        <v>107</v>
      </c>
      <c r="B113" s="177"/>
      <c r="C113" s="178"/>
      <c r="D113" s="177"/>
      <c r="E113" s="178"/>
      <c r="F113" s="177"/>
      <c r="G113" s="177"/>
      <c r="H113" s="174"/>
      <c r="I113" s="123"/>
      <c r="J113" s="181"/>
      <c r="K113" s="124"/>
      <c r="L113" s="125"/>
      <c r="M113" s="183"/>
      <c r="N113" s="184"/>
      <c r="O113" s="186"/>
      <c r="P113" s="186"/>
      <c r="Q113" s="127" t="str">
        <f t="shared" si="6"/>
        <v/>
      </c>
      <c r="R113" s="186"/>
      <c r="S113" s="186"/>
      <c r="T113" s="186"/>
      <c r="U113" s="127" t="str">
        <f t="shared" si="7"/>
        <v/>
      </c>
      <c r="V113" s="128" t="str">
        <f t="shared" si="8"/>
        <v/>
      </c>
      <c r="W113" s="185" t="str">
        <f t="shared" si="9"/>
        <v/>
      </c>
      <c r="X113" s="129" t="str" cm="1">
        <f t="array" ref="X113">IFERROR(_xlfn.IFS(K113=1,MIN(Q113,V113),K113=2,MIN(Q113,V113,W113),K113=3,MIN(MIN(Q113,V113)*3/4,W113),K113=4,MIN(MIN(Q113,V113)*L113,W113),K113=5,MIN(MIN(Q113,V113)*2/3,W113),K113=6,MIN(MIN(Q113,V113)*1/2,W113)),"")</f>
        <v/>
      </c>
      <c r="Y113" s="127" t="str" cm="1">
        <f t="array" ref="Y113">IFERROR(ROUNDDOWN(_xlfn.IFS((K113=1),X113*L113,(K113=2),X113*L113,(K113=3),X113*2/3,(K113=4),X113,(K113=5),X113*1/2,(K113=6),X113*2/3),-3),"")</f>
        <v/>
      </c>
      <c r="Z113" s="135"/>
      <c r="AA113" s="134"/>
      <c r="AB113" s="128"/>
      <c r="AC113" s="128"/>
      <c r="AD113" s="136"/>
      <c r="AE113" s="137"/>
      <c r="AF113" s="182"/>
      <c r="AG113" s="181"/>
    </row>
    <row r="114" spans="1:33" s="133" customFormat="1" ht="24.9" customHeight="1" x14ac:dyDescent="0.2">
      <c r="A114" s="122">
        <v>108</v>
      </c>
      <c r="B114" s="177"/>
      <c r="C114" s="178"/>
      <c r="D114" s="177"/>
      <c r="E114" s="178"/>
      <c r="F114" s="177"/>
      <c r="G114" s="177"/>
      <c r="H114" s="174"/>
      <c r="I114" s="123"/>
      <c r="J114" s="181"/>
      <c r="K114" s="124"/>
      <c r="L114" s="125"/>
      <c r="M114" s="183"/>
      <c r="N114" s="184"/>
      <c r="O114" s="186"/>
      <c r="P114" s="186"/>
      <c r="Q114" s="127" t="str">
        <f t="shared" si="6"/>
        <v/>
      </c>
      <c r="R114" s="186"/>
      <c r="S114" s="186"/>
      <c r="T114" s="186"/>
      <c r="U114" s="127" t="str">
        <f t="shared" si="7"/>
        <v/>
      </c>
      <c r="V114" s="128" t="str">
        <f t="shared" si="8"/>
        <v/>
      </c>
      <c r="W114" s="185" t="str">
        <f t="shared" si="9"/>
        <v/>
      </c>
      <c r="X114" s="129" t="str" cm="1">
        <f t="array" ref="X114">IFERROR(_xlfn.IFS(K114=1,MIN(Q114,V114),K114=2,MIN(Q114,V114,W114),K114=3,MIN(MIN(Q114,V114)*3/4,W114),K114=4,MIN(MIN(Q114,V114)*L114,W114),K114=5,MIN(MIN(Q114,V114)*2/3,W114),K114=6,MIN(MIN(Q114,V114)*1/2,W114)),"")</f>
        <v/>
      </c>
      <c r="Y114" s="127" t="str" cm="1">
        <f t="array" ref="Y114">IFERROR(ROUNDDOWN(_xlfn.IFS((K114=1),X114*L114,(K114=2),X114*L114,(K114=3),X114*2/3,(K114=4),X114,(K114=5),X114*1/2,(K114=6),X114*2/3),-3),"")</f>
        <v/>
      </c>
      <c r="Z114" s="135"/>
      <c r="AA114" s="134"/>
      <c r="AB114" s="128"/>
      <c r="AC114" s="128"/>
      <c r="AD114" s="136"/>
      <c r="AE114" s="137"/>
      <c r="AF114" s="182"/>
      <c r="AG114" s="181"/>
    </row>
    <row r="115" spans="1:33" s="133" customFormat="1" ht="24.9" customHeight="1" x14ac:dyDescent="0.2">
      <c r="A115" s="122">
        <v>109</v>
      </c>
      <c r="B115" s="177"/>
      <c r="C115" s="178"/>
      <c r="D115" s="177"/>
      <c r="E115" s="178"/>
      <c r="F115" s="177"/>
      <c r="G115" s="177"/>
      <c r="H115" s="174"/>
      <c r="I115" s="123"/>
      <c r="J115" s="181"/>
      <c r="K115" s="124"/>
      <c r="L115" s="125"/>
      <c r="M115" s="183"/>
      <c r="N115" s="184"/>
      <c r="O115" s="186"/>
      <c r="P115" s="186"/>
      <c r="Q115" s="127" t="str">
        <f t="shared" si="6"/>
        <v/>
      </c>
      <c r="R115" s="186"/>
      <c r="S115" s="186"/>
      <c r="T115" s="186"/>
      <c r="U115" s="127" t="str">
        <f t="shared" si="7"/>
        <v/>
      </c>
      <c r="V115" s="128" t="str">
        <f t="shared" si="8"/>
        <v/>
      </c>
      <c r="W115" s="185" t="str">
        <f t="shared" si="9"/>
        <v/>
      </c>
      <c r="X115" s="129" t="str" cm="1">
        <f t="array" ref="X115">IFERROR(_xlfn.IFS(K115=1,MIN(Q115,V115),K115=2,MIN(Q115,V115,W115),K115=3,MIN(MIN(Q115,V115)*3/4,W115),K115=4,MIN(MIN(Q115,V115)*L115,W115),K115=5,MIN(MIN(Q115,V115)*2/3,W115),K115=6,MIN(MIN(Q115,V115)*1/2,W115)),"")</f>
        <v/>
      </c>
      <c r="Y115" s="127" t="str" cm="1">
        <f t="array" ref="Y115">IFERROR(ROUNDDOWN(_xlfn.IFS((K115=1),X115*L115,(K115=2),X115*L115,(K115=3),X115*2/3,(K115=4),X115,(K115=5),X115*1/2,(K115=6),X115*2/3),-3),"")</f>
        <v/>
      </c>
      <c r="Z115" s="135"/>
      <c r="AA115" s="134"/>
      <c r="AB115" s="128"/>
      <c r="AC115" s="128"/>
      <c r="AD115" s="136"/>
      <c r="AE115" s="137"/>
      <c r="AF115" s="182"/>
      <c r="AG115" s="181"/>
    </row>
    <row r="116" spans="1:33" s="133" customFormat="1" ht="24.9" customHeight="1" x14ac:dyDescent="0.2">
      <c r="A116" s="122">
        <v>110</v>
      </c>
      <c r="B116" s="177"/>
      <c r="C116" s="178"/>
      <c r="D116" s="177"/>
      <c r="E116" s="178"/>
      <c r="F116" s="177"/>
      <c r="G116" s="177"/>
      <c r="H116" s="174"/>
      <c r="I116" s="123"/>
      <c r="J116" s="181"/>
      <c r="K116" s="124"/>
      <c r="L116" s="125"/>
      <c r="M116" s="183"/>
      <c r="N116" s="184"/>
      <c r="O116" s="186"/>
      <c r="P116" s="186"/>
      <c r="Q116" s="127" t="str">
        <f t="shared" si="6"/>
        <v/>
      </c>
      <c r="R116" s="186"/>
      <c r="S116" s="186"/>
      <c r="T116" s="186"/>
      <c r="U116" s="127" t="str">
        <f t="shared" si="7"/>
        <v/>
      </c>
      <c r="V116" s="128" t="str">
        <f t="shared" si="8"/>
        <v/>
      </c>
      <c r="W116" s="185" t="str">
        <f t="shared" si="9"/>
        <v/>
      </c>
      <c r="X116" s="129" t="str" cm="1">
        <f t="array" ref="X116">IFERROR(_xlfn.IFS(K116=1,MIN(Q116,V116),K116=2,MIN(Q116,V116,W116),K116=3,MIN(MIN(Q116,V116)*3/4,W116),K116=4,MIN(MIN(Q116,V116)*L116,W116),K116=5,MIN(MIN(Q116,V116)*2/3,W116),K116=6,MIN(MIN(Q116,V116)*1/2,W116)),"")</f>
        <v/>
      </c>
      <c r="Y116" s="127" t="str" cm="1">
        <f t="array" ref="Y116">IFERROR(ROUNDDOWN(_xlfn.IFS((K116=1),X116*L116,(K116=2),X116*L116,(K116=3),X116*2/3,(K116=4),X116,(K116=5),X116*1/2,(K116=6),X116*2/3),-3),"")</f>
        <v/>
      </c>
      <c r="Z116" s="135"/>
      <c r="AA116" s="134"/>
      <c r="AB116" s="128"/>
      <c r="AC116" s="128"/>
      <c r="AD116" s="136"/>
      <c r="AE116" s="137"/>
      <c r="AF116" s="182"/>
      <c r="AG116" s="181"/>
    </row>
    <row r="117" spans="1:33" s="133" customFormat="1" ht="24.9" customHeight="1" x14ac:dyDescent="0.2">
      <c r="A117" s="122">
        <v>111</v>
      </c>
      <c r="B117" s="177"/>
      <c r="C117" s="178"/>
      <c r="D117" s="177"/>
      <c r="E117" s="178"/>
      <c r="F117" s="177"/>
      <c r="G117" s="177"/>
      <c r="H117" s="174"/>
      <c r="I117" s="123"/>
      <c r="J117" s="181"/>
      <c r="K117" s="124"/>
      <c r="L117" s="125"/>
      <c r="M117" s="183"/>
      <c r="N117" s="184"/>
      <c r="O117" s="186"/>
      <c r="P117" s="186"/>
      <c r="Q117" s="127" t="str">
        <f t="shared" si="6"/>
        <v/>
      </c>
      <c r="R117" s="186"/>
      <c r="S117" s="186"/>
      <c r="T117" s="186"/>
      <c r="U117" s="127" t="str">
        <f t="shared" si="7"/>
        <v/>
      </c>
      <c r="V117" s="128" t="str">
        <f t="shared" si="8"/>
        <v/>
      </c>
      <c r="W117" s="185" t="str">
        <f t="shared" si="9"/>
        <v/>
      </c>
      <c r="X117" s="129" t="str" cm="1">
        <f t="array" ref="X117">IFERROR(_xlfn.IFS(K117=1,MIN(Q117,V117),K117=2,MIN(Q117,V117,W117),K117=3,MIN(MIN(Q117,V117)*3/4,W117),K117=4,MIN(MIN(Q117,V117)*L117,W117),K117=5,MIN(MIN(Q117,V117)*2/3,W117),K117=6,MIN(MIN(Q117,V117)*1/2,W117)),"")</f>
        <v/>
      </c>
      <c r="Y117" s="127" t="str" cm="1">
        <f t="array" ref="Y117">IFERROR(ROUNDDOWN(_xlfn.IFS((K117=1),X117*L117,(K117=2),X117*L117,(K117=3),X117*2/3,(K117=4),X117,(K117=5),X117*1/2,(K117=6),X117*2/3),-3),"")</f>
        <v/>
      </c>
      <c r="Z117" s="135"/>
      <c r="AA117" s="134"/>
      <c r="AB117" s="128"/>
      <c r="AC117" s="128"/>
      <c r="AD117" s="136"/>
      <c r="AE117" s="137"/>
      <c r="AF117" s="182"/>
      <c r="AG117" s="181"/>
    </row>
    <row r="118" spans="1:33" s="133" customFormat="1" ht="24.9" customHeight="1" x14ac:dyDescent="0.2">
      <c r="A118" s="122">
        <v>112</v>
      </c>
      <c r="B118" s="177"/>
      <c r="C118" s="178"/>
      <c r="D118" s="177"/>
      <c r="E118" s="178"/>
      <c r="F118" s="177"/>
      <c r="G118" s="177"/>
      <c r="H118" s="174"/>
      <c r="I118" s="123"/>
      <c r="J118" s="181"/>
      <c r="K118" s="124"/>
      <c r="L118" s="125"/>
      <c r="M118" s="183"/>
      <c r="N118" s="184"/>
      <c r="O118" s="186"/>
      <c r="P118" s="186"/>
      <c r="Q118" s="127" t="str">
        <f t="shared" si="6"/>
        <v/>
      </c>
      <c r="R118" s="186"/>
      <c r="S118" s="186"/>
      <c r="T118" s="186"/>
      <c r="U118" s="127" t="str">
        <f t="shared" si="7"/>
        <v/>
      </c>
      <c r="V118" s="128" t="str">
        <f t="shared" si="8"/>
        <v/>
      </c>
      <c r="W118" s="185" t="str">
        <f t="shared" si="9"/>
        <v/>
      </c>
      <c r="X118" s="129" t="str" cm="1">
        <f t="array" ref="X118">IFERROR(_xlfn.IFS(K118=1,MIN(Q118,V118),K118=2,MIN(Q118,V118,W118),K118=3,MIN(MIN(Q118,V118)*3/4,W118),K118=4,MIN(MIN(Q118,V118)*L118,W118),K118=5,MIN(MIN(Q118,V118)*2/3,W118),K118=6,MIN(MIN(Q118,V118)*1/2,W118)),"")</f>
        <v/>
      </c>
      <c r="Y118" s="127" t="str" cm="1">
        <f t="array" ref="Y118">IFERROR(ROUNDDOWN(_xlfn.IFS((K118=1),X118*L118,(K118=2),X118*L118,(K118=3),X118*2/3,(K118=4),X118,(K118=5),X118*1/2,(K118=6),X118*2/3),-3),"")</f>
        <v/>
      </c>
      <c r="Z118" s="135"/>
      <c r="AA118" s="134"/>
      <c r="AB118" s="128"/>
      <c r="AC118" s="128"/>
      <c r="AD118" s="136"/>
      <c r="AE118" s="137"/>
      <c r="AF118" s="182"/>
      <c r="AG118" s="181"/>
    </row>
    <row r="119" spans="1:33" s="133" customFormat="1" ht="24.9" customHeight="1" x14ac:dyDescent="0.2">
      <c r="A119" s="122">
        <v>113</v>
      </c>
      <c r="B119" s="177"/>
      <c r="C119" s="178"/>
      <c r="D119" s="177"/>
      <c r="E119" s="178"/>
      <c r="F119" s="177"/>
      <c r="G119" s="177"/>
      <c r="H119" s="174"/>
      <c r="I119" s="123"/>
      <c r="J119" s="181"/>
      <c r="K119" s="124"/>
      <c r="L119" s="125"/>
      <c r="M119" s="183"/>
      <c r="N119" s="184"/>
      <c r="O119" s="186"/>
      <c r="P119" s="186"/>
      <c r="Q119" s="127" t="str">
        <f t="shared" si="6"/>
        <v/>
      </c>
      <c r="R119" s="186"/>
      <c r="S119" s="186"/>
      <c r="T119" s="186"/>
      <c r="U119" s="127" t="str">
        <f t="shared" si="7"/>
        <v/>
      </c>
      <c r="V119" s="128" t="str">
        <f t="shared" si="8"/>
        <v/>
      </c>
      <c r="W119" s="185" t="str">
        <f t="shared" si="9"/>
        <v/>
      </c>
      <c r="X119" s="129" t="str" cm="1">
        <f t="array" ref="X119">IFERROR(_xlfn.IFS(K119=1,MIN(Q119,V119),K119=2,MIN(Q119,V119,W119),K119=3,MIN(MIN(Q119,V119)*3/4,W119),K119=4,MIN(MIN(Q119,V119)*L119,W119),K119=5,MIN(MIN(Q119,V119)*2/3,W119),K119=6,MIN(MIN(Q119,V119)*1/2,W119)),"")</f>
        <v/>
      </c>
      <c r="Y119" s="127" t="str" cm="1">
        <f t="array" ref="Y119">IFERROR(ROUNDDOWN(_xlfn.IFS((K119=1),X119*L119,(K119=2),X119*L119,(K119=3),X119*2/3,(K119=4),X119,(K119=5),X119*1/2,(K119=6),X119*2/3),-3),"")</f>
        <v/>
      </c>
      <c r="Z119" s="135"/>
      <c r="AA119" s="134"/>
      <c r="AB119" s="128"/>
      <c r="AC119" s="128"/>
      <c r="AD119" s="136"/>
      <c r="AE119" s="137"/>
      <c r="AF119" s="182"/>
      <c r="AG119" s="181"/>
    </row>
    <row r="120" spans="1:33" s="133" customFormat="1" ht="24.9" customHeight="1" x14ac:dyDescent="0.2">
      <c r="A120" s="122">
        <v>114</v>
      </c>
      <c r="B120" s="177"/>
      <c r="C120" s="178"/>
      <c r="D120" s="177"/>
      <c r="E120" s="178"/>
      <c r="F120" s="177"/>
      <c r="G120" s="177"/>
      <c r="H120" s="174"/>
      <c r="I120" s="123"/>
      <c r="J120" s="181"/>
      <c r="K120" s="124"/>
      <c r="L120" s="125"/>
      <c r="M120" s="183"/>
      <c r="N120" s="184"/>
      <c r="O120" s="186"/>
      <c r="P120" s="186"/>
      <c r="Q120" s="127" t="str">
        <f t="shared" si="6"/>
        <v/>
      </c>
      <c r="R120" s="186"/>
      <c r="S120" s="186"/>
      <c r="T120" s="186"/>
      <c r="U120" s="127" t="str">
        <f t="shared" si="7"/>
        <v/>
      </c>
      <c r="V120" s="128" t="str">
        <f t="shared" si="8"/>
        <v/>
      </c>
      <c r="W120" s="185" t="str">
        <f t="shared" si="9"/>
        <v/>
      </c>
      <c r="X120" s="129" t="str" cm="1">
        <f t="array" ref="X120">IFERROR(_xlfn.IFS(K120=1,MIN(Q120,V120),K120=2,MIN(Q120,V120,W120),K120=3,MIN(MIN(Q120,V120)*3/4,W120),K120=4,MIN(MIN(Q120,V120)*L120,W120),K120=5,MIN(MIN(Q120,V120)*2/3,W120),K120=6,MIN(MIN(Q120,V120)*1/2,W120)),"")</f>
        <v/>
      </c>
      <c r="Y120" s="127" t="str" cm="1">
        <f t="array" ref="Y120">IFERROR(ROUNDDOWN(_xlfn.IFS((K120=1),X120*L120,(K120=2),X120*L120,(K120=3),X120*2/3,(K120=4),X120,(K120=5),X120*1/2,(K120=6),X120*2/3),-3),"")</f>
        <v/>
      </c>
      <c r="Z120" s="135"/>
      <c r="AA120" s="134"/>
      <c r="AB120" s="128"/>
      <c r="AC120" s="128"/>
      <c r="AD120" s="136"/>
      <c r="AE120" s="137"/>
      <c r="AF120" s="182"/>
      <c r="AG120" s="181"/>
    </row>
    <row r="121" spans="1:33" s="133" customFormat="1" ht="24.9" customHeight="1" x14ac:dyDescent="0.2">
      <c r="A121" s="122">
        <v>115</v>
      </c>
      <c r="B121" s="177"/>
      <c r="C121" s="178"/>
      <c r="D121" s="177"/>
      <c r="E121" s="178"/>
      <c r="F121" s="177"/>
      <c r="G121" s="177"/>
      <c r="H121" s="174"/>
      <c r="I121" s="123"/>
      <c r="J121" s="181"/>
      <c r="K121" s="124"/>
      <c r="L121" s="125"/>
      <c r="M121" s="183"/>
      <c r="N121" s="184"/>
      <c r="O121" s="186"/>
      <c r="P121" s="186"/>
      <c r="Q121" s="127" t="str">
        <f t="shared" si="6"/>
        <v/>
      </c>
      <c r="R121" s="186"/>
      <c r="S121" s="186"/>
      <c r="T121" s="186"/>
      <c r="U121" s="127" t="str">
        <f t="shared" si="7"/>
        <v/>
      </c>
      <c r="V121" s="128" t="str">
        <f t="shared" si="8"/>
        <v/>
      </c>
      <c r="W121" s="185" t="str">
        <f t="shared" si="9"/>
        <v/>
      </c>
      <c r="X121" s="129" t="str" cm="1">
        <f t="array" ref="X121">IFERROR(_xlfn.IFS(K121=1,MIN(Q121,V121),K121=2,MIN(Q121,V121,W121),K121=3,MIN(MIN(Q121,V121)*3/4,W121),K121=4,MIN(MIN(Q121,V121)*L121,W121),K121=5,MIN(MIN(Q121,V121)*2/3,W121),K121=6,MIN(MIN(Q121,V121)*1/2,W121)),"")</f>
        <v/>
      </c>
      <c r="Y121" s="127" t="str" cm="1">
        <f t="array" ref="Y121">IFERROR(ROUNDDOWN(_xlfn.IFS((K121=1),X121*L121,(K121=2),X121*L121,(K121=3),X121*2/3,(K121=4),X121,(K121=5),X121*1/2,(K121=6),X121*2/3),-3),"")</f>
        <v/>
      </c>
      <c r="Z121" s="135"/>
      <c r="AA121" s="134"/>
      <c r="AB121" s="128"/>
      <c r="AC121" s="128"/>
      <c r="AD121" s="136"/>
      <c r="AE121" s="137"/>
      <c r="AF121" s="182"/>
      <c r="AG121" s="181"/>
    </row>
    <row r="122" spans="1:33" s="133" customFormat="1" ht="24.9" customHeight="1" x14ac:dyDescent="0.2">
      <c r="A122" s="122">
        <v>116</v>
      </c>
      <c r="B122" s="177"/>
      <c r="C122" s="178"/>
      <c r="D122" s="177"/>
      <c r="E122" s="178"/>
      <c r="F122" s="177"/>
      <c r="G122" s="177"/>
      <c r="H122" s="174"/>
      <c r="I122" s="123"/>
      <c r="J122" s="181"/>
      <c r="K122" s="124"/>
      <c r="L122" s="125"/>
      <c r="M122" s="183"/>
      <c r="N122" s="184"/>
      <c r="O122" s="186"/>
      <c r="P122" s="186"/>
      <c r="Q122" s="127" t="str">
        <f t="shared" si="6"/>
        <v/>
      </c>
      <c r="R122" s="186"/>
      <c r="S122" s="186"/>
      <c r="T122" s="186"/>
      <c r="U122" s="127" t="str">
        <f t="shared" si="7"/>
        <v/>
      </c>
      <c r="V122" s="128" t="str">
        <f t="shared" si="8"/>
        <v/>
      </c>
      <c r="W122" s="185" t="str">
        <f t="shared" si="9"/>
        <v/>
      </c>
      <c r="X122" s="129" t="str" cm="1">
        <f t="array" ref="X122">IFERROR(_xlfn.IFS(K122=1,MIN(Q122,V122),K122=2,MIN(Q122,V122,W122),K122=3,MIN(MIN(Q122,V122)*3/4,W122),K122=4,MIN(MIN(Q122,V122)*L122,W122),K122=5,MIN(MIN(Q122,V122)*2/3,W122),K122=6,MIN(MIN(Q122,V122)*1/2,W122)),"")</f>
        <v/>
      </c>
      <c r="Y122" s="127" t="str" cm="1">
        <f t="array" ref="Y122">IFERROR(ROUNDDOWN(_xlfn.IFS((K122=1),X122*L122,(K122=2),X122*L122,(K122=3),X122*2/3,(K122=4),X122,(K122=5),X122*1/2,(K122=6),X122*2/3),-3),"")</f>
        <v/>
      </c>
      <c r="Z122" s="135"/>
      <c r="AA122" s="134"/>
      <c r="AB122" s="128"/>
      <c r="AC122" s="128"/>
      <c r="AD122" s="136"/>
      <c r="AE122" s="137"/>
      <c r="AF122" s="182"/>
      <c r="AG122" s="181"/>
    </row>
    <row r="123" spans="1:33" s="133" customFormat="1" ht="24.9" customHeight="1" x14ac:dyDescent="0.2">
      <c r="A123" s="122">
        <v>117</v>
      </c>
      <c r="B123" s="177"/>
      <c r="C123" s="178"/>
      <c r="D123" s="177"/>
      <c r="E123" s="178"/>
      <c r="F123" s="177"/>
      <c r="G123" s="177"/>
      <c r="H123" s="174"/>
      <c r="I123" s="123"/>
      <c r="J123" s="181"/>
      <c r="K123" s="124"/>
      <c r="L123" s="125"/>
      <c r="M123" s="183"/>
      <c r="N123" s="184"/>
      <c r="O123" s="186"/>
      <c r="P123" s="186"/>
      <c r="Q123" s="127" t="str">
        <f t="shared" si="6"/>
        <v/>
      </c>
      <c r="R123" s="186"/>
      <c r="S123" s="186"/>
      <c r="T123" s="186"/>
      <c r="U123" s="127" t="str">
        <f t="shared" si="7"/>
        <v/>
      </c>
      <c r="V123" s="128" t="str">
        <f t="shared" si="8"/>
        <v/>
      </c>
      <c r="W123" s="185" t="str">
        <f t="shared" si="9"/>
        <v/>
      </c>
      <c r="X123" s="129" t="str" cm="1">
        <f t="array" ref="X123">IFERROR(_xlfn.IFS(K123=1,MIN(Q123,V123),K123=2,MIN(Q123,V123,W123),K123=3,MIN(MIN(Q123,V123)*3/4,W123),K123=4,MIN(MIN(Q123,V123)*L123,W123),K123=5,MIN(MIN(Q123,V123)*2/3,W123),K123=6,MIN(MIN(Q123,V123)*1/2,W123)),"")</f>
        <v/>
      </c>
      <c r="Y123" s="127" t="str" cm="1">
        <f t="array" ref="Y123">IFERROR(ROUNDDOWN(_xlfn.IFS((K123=1),X123*L123,(K123=2),X123*L123,(K123=3),X123*2/3,(K123=4),X123,(K123=5),X123*1/2,(K123=6),X123*2/3),-3),"")</f>
        <v/>
      </c>
      <c r="Z123" s="135"/>
      <c r="AA123" s="134"/>
      <c r="AB123" s="128"/>
      <c r="AC123" s="128"/>
      <c r="AD123" s="136"/>
      <c r="AE123" s="137"/>
      <c r="AF123" s="182"/>
      <c r="AG123" s="181"/>
    </row>
    <row r="124" spans="1:33" s="133" customFormat="1" ht="24.9" customHeight="1" x14ac:dyDescent="0.2">
      <c r="A124" s="122">
        <v>118</v>
      </c>
      <c r="B124" s="177"/>
      <c r="C124" s="178"/>
      <c r="D124" s="177"/>
      <c r="E124" s="178"/>
      <c r="F124" s="177"/>
      <c r="G124" s="177"/>
      <c r="H124" s="174"/>
      <c r="I124" s="123"/>
      <c r="J124" s="181"/>
      <c r="K124" s="124"/>
      <c r="L124" s="125"/>
      <c r="M124" s="183"/>
      <c r="N124" s="184"/>
      <c r="O124" s="186"/>
      <c r="P124" s="186"/>
      <c r="Q124" s="127" t="str">
        <f t="shared" si="6"/>
        <v/>
      </c>
      <c r="R124" s="186"/>
      <c r="S124" s="186"/>
      <c r="T124" s="186"/>
      <c r="U124" s="127" t="str">
        <f t="shared" si="7"/>
        <v/>
      </c>
      <c r="V124" s="128" t="str">
        <f t="shared" si="8"/>
        <v/>
      </c>
      <c r="W124" s="185" t="str">
        <f t="shared" si="9"/>
        <v/>
      </c>
      <c r="X124" s="129" t="str" cm="1">
        <f t="array" ref="X124">IFERROR(_xlfn.IFS(K124=1,MIN(Q124,V124),K124=2,MIN(Q124,V124,W124),K124=3,MIN(MIN(Q124,V124)*3/4,W124),K124=4,MIN(MIN(Q124,V124)*L124,W124),K124=5,MIN(MIN(Q124,V124)*2/3,W124),K124=6,MIN(MIN(Q124,V124)*1/2,W124)),"")</f>
        <v/>
      </c>
      <c r="Y124" s="127" t="str" cm="1">
        <f t="array" ref="Y124">IFERROR(ROUNDDOWN(_xlfn.IFS((K124=1),X124*L124,(K124=2),X124*L124,(K124=3),X124*2/3,(K124=4),X124,(K124=5),X124*1/2,(K124=6),X124*2/3),-3),"")</f>
        <v/>
      </c>
      <c r="Z124" s="135"/>
      <c r="AA124" s="134"/>
      <c r="AB124" s="128"/>
      <c r="AC124" s="128"/>
      <c r="AD124" s="136"/>
      <c r="AE124" s="137"/>
      <c r="AF124" s="182"/>
      <c r="AG124" s="181"/>
    </row>
    <row r="125" spans="1:33" s="133" customFormat="1" ht="24.9" customHeight="1" x14ac:dyDescent="0.2">
      <c r="A125" s="122">
        <v>119</v>
      </c>
      <c r="B125" s="177"/>
      <c r="C125" s="178"/>
      <c r="D125" s="177"/>
      <c r="E125" s="178"/>
      <c r="F125" s="177"/>
      <c r="G125" s="177"/>
      <c r="H125" s="174"/>
      <c r="I125" s="123"/>
      <c r="J125" s="181"/>
      <c r="K125" s="124"/>
      <c r="L125" s="125"/>
      <c r="M125" s="183"/>
      <c r="N125" s="184"/>
      <c r="O125" s="186"/>
      <c r="P125" s="186"/>
      <c r="Q125" s="127" t="str">
        <f t="shared" si="6"/>
        <v/>
      </c>
      <c r="R125" s="186"/>
      <c r="S125" s="186"/>
      <c r="T125" s="186"/>
      <c r="U125" s="127" t="str">
        <f t="shared" si="7"/>
        <v/>
      </c>
      <c r="V125" s="128" t="str">
        <f t="shared" si="8"/>
        <v/>
      </c>
      <c r="W125" s="185" t="str">
        <f t="shared" si="9"/>
        <v/>
      </c>
      <c r="X125" s="129" t="str" cm="1">
        <f t="array" ref="X125">IFERROR(_xlfn.IFS(K125=1,MIN(Q125,V125),K125=2,MIN(Q125,V125,W125),K125=3,MIN(MIN(Q125,V125)*3/4,W125),K125=4,MIN(MIN(Q125,V125)*L125,W125),K125=5,MIN(MIN(Q125,V125)*2/3,W125),K125=6,MIN(MIN(Q125,V125)*1/2,W125)),"")</f>
        <v/>
      </c>
      <c r="Y125" s="127" t="str" cm="1">
        <f t="array" ref="Y125">IFERROR(ROUNDDOWN(_xlfn.IFS((K125=1),X125*L125,(K125=2),X125*L125,(K125=3),X125*2/3,(K125=4),X125,(K125=5),X125*1/2,(K125=6),X125*2/3),-3),"")</f>
        <v/>
      </c>
      <c r="Z125" s="135"/>
      <c r="AA125" s="134"/>
      <c r="AB125" s="128"/>
      <c r="AC125" s="128"/>
      <c r="AD125" s="136"/>
      <c r="AE125" s="137"/>
      <c r="AF125" s="182"/>
      <c r="AG125" s="181"/>
    </row>
    <row r="126" spans="1:33" s="133" customFormat="1" ht="24.9" customHeight="1" x14ac:dyDescent="0.2">
      <c r="A126" s="122">
        <v>120</v>
      </c>
      <c r="B126" s="177"/>
      <c r="C126" s="178"/>
      <c r="D126" s="177"/>
      <c r="E126" s="178"/>
      <c r="F126" s="177"/>
      <c r="G126" s="177"/>
      <c r="H126" s="174"/>
      <c r="I126" s="123"/>
      <c r="J126" s="181"/>
      <c r="K126" s="124"/>
      <c r="L126" s="125"/>
      <c r="M126" s="183"/>
      <c r="N126" s="184"/>
      <c r="O126" s="186"/>
      <c r="P126" s="186"/>
      <c r="Q126" s="127" t="str">
        <f t="shared" si="6"/>
        <v/>
      </c>
      <c r="R126" s="186"/>
      <c r="S126" s="186"/>
      <c r="T126" s="186"/>
      <c r="U126" s="127" t="str">
        <f t="shared" si="7"/>
        <v/>
      </c>
      <c r="V126" s="128" t="str">
        <f t="shared" si="8"/>
        <v/>
      </c>
      <c r="W126" s="185" t="str">
        <f t="shared" si="9"/>
        <v/>
      </c>
      <c r="X126" s="129" t="str" cm="1">
        <f t="array" ref="X126">IFERROR(_xlfn.IFS(K126=1,MIN(Q126,V126),K126=2,MIN(Q126,V126,W126),K126=3,MIN(MIN(Q126,V126)*3/4,W126),K126=4,MIN(MIN(Q126,V126)*L126,W126),K126=5,MIN(MIN(Q126,V126)*2/3,W126),K126=6,MIN(MIN(Q126,V126)*1/2,W126)),"")</f>
        <v/>
      </c>
      <c r="Y126" s="127" t="str" cm="1">
        <f t="array" ref="Y126">IFERROR(ROUNDDOWN(_xlfn.IFS((K126=1),X126*L126,(K126=2),X126*L126,(K126=3),X126*2/3,(K126=4),X126,(K126=5),X126*1/2,(K126=6),X126*2/3),-3),"")</f>
        <v/>
      </c>
      <c r="Z126" s="135"/>
      <c r="AA126" s="134"/>
      <c r="AB126" s="128"/>
      <c r="AC126" s="128"/>
      <c r="AD126" s="136"/>
      <c r="AE126" s="137"/>
      <c r="AF126" s="182"/>
      <c r="AG126" s="181"/>
    </row>
    <row r="127" spans="1:33" s="133" customFormat="1" ht="24.9" customHeight="1" x14ac:dyDescent="0.2">
      <c r="A127" s="122">
        <v>121</v>
      </c>
      <c r="B127" s="177"/>
      <c r="C127" s="178"/>
      <c r="D127" s="177"/>
      <c r="E127" s="178"/>
      <c r="F127" s="177"/>
      <c r="G127" s="177"/>
      <c r="H127" s="174"/>
      <c r="I127" s="123"/>
      <c r="J127" s="181"/>
      <c r="K127" s="124"/>
      <c r="L127" s="125"/>
      <c r="M127" s="183"/>
      <c r="N127" s="184"/>
      <c r="O127" s="186"/>
      <c r="P127" s="186"/>
      <c r="Q127" s="127" t="str">
        <f t="shared" si="6"/>
        <v/>
      </c>
      <c r="R127" s="186"/>
      <c r="S127" s="186"/>
      <c r="T127" s="186"/>
      <c r="U127" s="127" t="str">
        <f t="shared" si="7"/>
        <v/>
      </c>
      <c r="V127" s="128" t="str">
        <f t="shared" si="8"/>
        <v/>
      </c>
      <c r="W127" s="185" t="str">
        <f t="shared" si="9"/>
        <v/>
      </c>
      <c r="X127" s="129" t="str" cm="1">
        <f t="array" ref="X127">IFERROR(_xlfn.IFS(K127=1,MIN(Q127,V127),K127=2,MIN(Q127,V127,W127),K127=3,MIN(MIN(Q127,V127)*3/4,W127),K127=4,MIN(MIN(Q127,V127)*L127,W127),K127=5,MIN(MIN(Q127,V127)*2/3,W127),K127=6,MIN(MIN(Q127,V127)*1/2,W127)),"")</f>
        <v/>
      </c>
      <c r="Y127" s="127" t="str" cm="1">
        <f t="array" ref="Y127">IFERROR(ROUNDDOWN(_xlfn.IFS((K127=1),X127*L127,(K127=2),X127*L127,(K127=3),X127*2/3,(K127=4),X127,(K127=5),X127*1/2,(K127=6),X127*2/3),-3),"")</f>
        <v/>
      </c>
      <c r="Z127" s="135"/>
      <c r="AA127" s="134"/>
      <c r="AB127" s="128"/>
      <c r="AC127" s="128"/>
      <c r="AD127" s="136"/>
      <c r="AE127" s="137"/>
      <c r="AF127" s="182"/>
      <c r="AG127" s="181"/>
    </row>
    <row r="128" spans="1:33" s="133" customFormat="1" ht="24.9" customHeight="1" x14ac:dyDescent="0.2">
      <c r="A128" s="122">
        <v>122</v>
      </c>
      <c r="B128" s="177"/>
      <c r="C128" s="178"/>
      <c r="D128" s="177"/>
      <c r="E128" s="178"/>
      <c r="F128" s="177"/>
      <c r="G128" s="177"/>
      <c r="H128" s="174"/>
      <c r="I128" s="123"/>
      <c r="J128" s="181"/>
      <c r="K128" s="124"/>
      <c r="L128" s="125"/>
      <c r="M128" s="183"/>
      <c r="N128" s="184"/>
      <c r="O128" s="186"/>
      <c r="P128" s="186"/>
      <c r="Q128" s="127" t="str">
        <f t="shared" si="6"/>
        <v/>
      </c>
      <c r="R128" s="186"/>
      <c r="S128" s="186"/>
      <c r="T128" s="186"/>
      <c r="U128" s="127" t="str">
        <f t="shared" si="7"/>
        <v/>
      </c>
      <c r="V128" s="128" t="str">
        <f t="shared" si="8"/>
        <v/>
      </c>
      <c r="W128" s="185" t="str">
        <f t="shared" si="9"/>
        <v/>
      </c>
      <c r="X128" s="129" t="str" cm="1">
        <f t="array" ref="X128">IFERROR(_xlfn.IFS(K128=1,MIN(Q128,V128),K128=2,MIN(Q128,V128,W128),K128=3,MIN(MIN(Q128,V128)*3/4,W128),K128=4,MIN(MIN(Q128,V128)*L128,W128),K128=5,MIN(MIN(Q128,V128)*2/3,W128),K128=6,MIN(MIN(Q128,V128)*1/2,W128)),"")</f>
        <v/>
      </c>
      <c r="Y128" s="127" t="str" cm="1">
        <f t="array" ref="Y128">IFERROR(ROUNDDOWN(_xlfn.IFS((K128=1),X128*L128,(K128=2),X128*L128,(K128=3),X128*2/3,(K128=4),X128,(K128=5),X128*1/2,(K128=6),X128*2/3),-3),"")</f>
        <v/>
      </c>
      <c r="Z128" s="135"/>
      <c r="AA128" s="134"/>
      <c r="AB128" s="128"/>
      <c r="AC128" s="128"/>
      <c r="AD128" s="136"/>
      <c r="AE128" s="137"/>
      <c r="AF128" s="182"/>
      <c r="AG128" s="181"/>
    </row>
    <row r="129" spans="1:33" s="133" customFormat="1" ht="24.9" customHeight="1" x14ac:dyDescent="0.2">
      <c r="A129" s="122">
        <v>123</v>
      </c>
      <c r="B129" s="177"/>
      <c r="C129" s="178"/>
      <c r="D129" s="177"/>
      <c r="E129" s="178"/>
      <c r="F129" s="177"/>
      <c r="G129" s="177"/>
      <c r="H129" s="174"/>
      <c r="I129" s="123"/>
      <c r="J129" s="181"/>
      <c r="K129" s="124"/>
      <c r="L129" s="125"/>
      <c r="M129" s="183"/>
      <c r="N129" s="184"/>
      <c r="O129" s="186"/>
      <c r="P129" s="186"/>
      <c r="Q129" s="127" t="str">
        <f t="shared" si="6"/>
        <v/>
      </c>
      <c r="R129" s="186"/>
      <c r="S129" s="186"/>
      <c r="T129" s="186"/>
      <c r="U129" s="127" t="str">
        <f t="shared" si="7"/>
        <v/>
      </c>
      <c r="V129" s="128" t="str">
        <f t="shared" si="8"/>
        <v/>
      </c>
      <c r="W129" s="185" t="str">
        <f t="shared" si="9"/>
        <v/>
      </c>
      <c r="X129" s="129" t="str" cm="1">
        <f t="array" ref="X129">IFERROR(_xlfn.IFS(K129=1,MIN(Q129,V129),K129=2,MIN(Q129,V129,W129),K129=3,MIN(MIN(Q129,V129)*3/4,W129),K129=4,MIN(MIN(Q129,V129)*L129,W129),K129=5,MIN(MIN(Q129,V129)*2/3,W129),K129=6,MIN(MIN(Q129,V129)*1/2,W129)),"")</f>
        <v/>
      </c>
      <c r="Y129" s="127" t="str" cm="1">
        <f t="array" ref="Y129">IFERROR(ROUNDDOWN(_xlfn.IFS((K129=1),X129*L129,(K129=2),X129*L129,(K129=3),X129*2/3,(K129=4),X129,(K129=5),X129*1/2,(K129=6),X129*2/3),-3),"")</f>
        <v/>
      </c>
      <c r="Z129" s="135"/>
      <c r="AA129" s="134"/>
      <c r="AB129" s="128"/>
      <c r="AC129" s="128"/>
      <c r="AD129" s="136"/>
      <c r="AE129" s="137"/>
      <c r="AF129" s="182"/>
      <c r="AG129" s="181"/>
    </row>
    <row r="130" spans="1:33" s="133" customFormat="1" ht="24.9" customHeight="1" x14ac:dyDescent="0.2">
      <c r="A130" s="122">
        <v>124</v>
      </c>
      <c r="B130" s="177"/>
      <c r="C130" s="178"/>
      <c r="D130" s="177"/>
      <c r="E130" s="178"/>
      <c r="F130" s="177"/>
      <c r="G130" s="177"/>
      <c r="H130" s="174"/>
      <c r="I130" s="123"/>
      <c r="J130" s="181"/>
      <c r="K130" s="124"/>
      <c r="L130" s="125"/>
      <c r="M130" s="183"/>
      <c r="N130" s="184"/>
      <c r="O130" s="186"/>
      <c r="P130" s="186"/>
      <c r="Q130" s="127" t="str">
        <f t="shared" si="6"/>
        <v/>
      </c>
      <c r="R130" s="186"/>
      <c r="S130" s="186"/>
      <c r="T130" s="186"/>
      <c r="U130" s="127" t="str">
        <f t="shared" si="7"/>
        <v/>
      </c>
      <c r="V130" s="128" t="str">
        <f t="shared" si="8"/>
        <v/>
      </c>
      <c r="W130" s="185" t="str">
        <f t="shared" si="9"/>
        <v/>
      </c>
      <c r="X130" s="129" t="str" cm="1">
        <f t="array" ref="X130">IFERROR(_xlfn.IFS(K130=1,MIN(Q130,V130),K130=2,MIN(Q130,V130,W130),K130=3,MIN(MIN(Q130,V130)*3/4,W130),K130=4,MIN(MIN(Q130,V130)*L130,W130),K130=5,MIN(MIN(Q130,V130)*2/3,W130),K130=6,MIN(MIN(Q130,V130)*1/2,W130)),"")</f>
        <v/>
      </c>
      <c r="Y130" s="127" t="str" cm="1">
        <f t="array" ref="Y130">IFERROR(ROUNDDOWN(_xlfn.IFS((K130=1),X130*L130,(K130=2),X130*L130,(K130=3),X130*2/3,(K130=4),X130,(K130=5),X130*1/2,(K130=6),X130*2/3),-3),"")</f>
        <v/>
      </c>
      <c r="Z130" s="135"/>
      <c r="AA130" s="134"/>
      <c r="AB130" s="128"/>
      <c r="AC130" s="128"/>
      <c r="AD130" s="136"/>
      <c r="AE130" s="137"/>
      <c r="AF130" s="182"/>
      <c r="AG130" s="181"/>
    </row>
    <row r="131" spans="1:33" s="133" customFormat="1" ht="24.9" customHeight="1" x14ac:dyDescent="0.2">
      <c r="A131" s="122">
        <v>125</v>
      </c>
      <c r="B131" s="177"/>
      <c r="C131" s="178"/>
      <c r="D131" s="177"/>
      <c r="E131" s="178"/>
      <c r="F131" s="177"/>
      <c r="G131" s="177"/>
      <c r="H131" s="174"/>
      <c r="I131" s="123"/>
      <c r="J131" s="181"/>
      <c r="K131" s="124"/>
      <c r="L131" s="125"/>
      <c r="M131" s="183"/>
      <c r="N131" s="184"/>
      <c r="O131" s="186"/>
      <c r="P131" s="186"/>
      <c r="Q131" s="127" t="str">
        <f t="shared" si="6"/>
        <v/>
      </c>
      <c r="R131" s="186"/>
      <c r="S131" s="186"/>
      <c r="T131" s="186"/>
      <c r="U131" s="127" t="str">
        <f t="shared" si="7"/>
        <v/>
      </c>
      <c r="V131" s="128" t="str">
        <f t="shared" si="8"/>
        <v/>
      </c>
      <c r="W131" s="185" t="str">
        <f t="shared" si="9"/>
        <v/>
      </c>
      <c r="X131" s="129" t="str" cm="1">
        <f t="array" ref="X131">IFERROR(_xlfn.IFS(K131=1,MIN(Q131,V131),K131=2,MIN(Q131,V131,W131),K131=3,MIN(MIN(Q131,V131)*3/4,W131),K131=4,MIN(MIN(Q131,V131)*L131,W131),K131=5,MIN(MIN(Q131,V131)*2/3,W131),K131=6,MIN(MIN(Q131,V131)*1/2,W131)),"")</f>
        <v/>
      </c>
      <c r="Y131" s="127" t="str" cm="1">
        <f t="array" ref="Y131">IFERROR(ROUNDDOWN(_xlfn.IFS((K131=1),X131*L131,(K131=2),X131*L131,(K131=3),X131*2/3,(K131=4),X131,(K131=5),X131*1/2,(K131=6),X131*2/3),-3),"")</f>
        <v/>
      </c>
      <c r="Z131" s="135"/>
      <c r="AA131" s="134"/>
      <c r="AB131" s="128"/>
      <c r="AC131" s="128"/>
      <c r="AD131" s="136"/>
      <c r="AE131" s="137"/>
      <c r="AF131" s="182"/>
      <c r="AG131" s="181"/>
    </row>
    <row r="132" spans="1:33" s="133" customFormat="1" ht="24.9" customHeight="1" x14ac:dyDescent="0.2">
      <c r="A132" s="122">
        <v>126</v>
      </c>
      <c r="B132" s="177"/>
      <c r="C132" s="178"/>
      <c r="D132" s="177"/>
      <c r="E132" s="178"/>
      <c r="F132" s="177"/>
      <c r="G132" s="177"/>
      <c r="H132" s="174"/>
      <c r="I132" s="123"/>
      <c r="J132" s="181"/>
      <c r="K132" s="124"/>
      <c r="L132" s="125"/>
      <c r="M132" s="183"/>
      <c r="N132" s="184"/>
      <c r="O132" s="186"/>
      <c r="P132" s="186"/>
      <c r="Q132" s="127" t="str">
        <f t="shared" si="6"/>
        <v/>
      </c>
      <c r="R132" s="186"/>
      <c r="S132" s="186"/>
      <c r="T132" s="186"/>
      <c r="U132" s="127" t="str">
        <f t="shared" si="7"/>
        <v/>
      </c>
      <c r="V132" s="128" t="str">
        <f t="shared" si="8"/>
        <v/>
      </c>
      <c r="W132" s="185" t="str">
        <f t="shared" si="9"/>
        <v/>
      </c>
      <c r="X132" s="129" t="str" cm="1">
        <f t="array" ref="X132">IFERROR(_xlfn.IFS(K132=1,MIN(Q132,V132),K132=2,MIN(Q132,V132,W132),K132=3,MIN(MIN(Q132,V132)*3/4,W132),K132=4,MIN(MIN(Q132,V132)*L132,W132),K132=5,MIN(MIN(Q132,V132)*2/3,W132),K132=6,MIN(MIN(Q132,V132)*1/2,W132)),"")</f>
        <v/>
      </c>
      <c r="Y132" s="127" t="str" cm="1">
        <f t="array" ref="Y132">IFERROR(ROUNDDOWN(_xlfn.IFS((K132=1),X132*L132,(K132=2),X132*L132,(K132=3),X132*2/3,(K132=4),X132,(K132=5),X132*1/2,(K132=6),X132*2/3),-3),"")</f>
        <v/>
      </c>
      <c r="Z132" s="135"/>
      <c r="AA132" s="134"/>
      <c r="AB132" s="128"/>
      <c r="AC132" s="128"/>
      <c r="AD132" s="136"/>
      <c r="AE132" s="137"/>
      <c r="AF132" s="182"/>
      <c r="AG132" s="181"/>
    </row>
    <row r="133" spans="1:33" s="133" customFormat="1" ht="24.9" customHeight="1" x14ac:dyDescent="0.2">
      <c r="A133" s="122">
        <v>127</v>
      </c>
      <c r="B133" s="177"/>
      <c r="C133" s="178"/>
      <c r="D133" s="177"/>
      <c r="E133" s="178"/>
      <c r="F133" s="177"/>
      <c r="G133" s="177"/>
      <c r="H133" s="174"/>
      <c r="I133" s="123"/>
      <c r="J133" s="181"/>
      <c r="K133" s="124"/>
      <c r="L133" s="125"/>
      <c r="M133" s="183"/>
      <c r="N133" s="184"/>
      <c r="O133" s="186"/>
      <c r="P133" s="186"/>
      <c r="Q133" s="127" t="str">
        <f t="shared" si="6"/>
        <v/>
      </c>
      <c r="R133" s="186"/>
      <c r="S133" s="186"/>
      <c r="T133" s="186"/>
      <c r="U133" s="127" t="str">
        <f t="shared" si="7"/>
        <v/>
      </c>
      <c r="V133" s="128" t="str">
        <f t="shared" si="8"/>
        <v/>
      </c>
      <c r="W133" s="185" t="str">
        <f t="shared" si="9"/>
        <v/>
      </c>
      <c r="X133" s="129" t="str" cm="1">
        <f t="array" ref="X133">IFERROR(_xlfn.IFS(K133=1,MIN(Q133,V133),K133=2,MIN(Q133,V133,W133),K133=3,MIN(MIN(Q133,V133)*3/4,W133),K133=4,MIN(MIN(Q133,V133)*L133,W133),K133=5,MIN(MIN(Q133,V133)*2/3,W133),K133=6,MIN(MIN(Q133,V133)*1/2,W133)),"")</f>
        <v/>
      </c>
      <c r="Y133" s="127" t="str" cm="1">
        <f t="array" ref="Y133">IFERROR(ROUNDDOWN(_xlfn.IFS((K133=1),X133*L133,(K133=2),X133*L133,(K133=3),X133*2/3,(K133=4),X133,(K133=5),X133*1/2,(K133=6),X133*2/3),-3),"")</f>
        <v/>
      </c>
      <c r="Z133" s="135"/>
      <c r="AA133" s="134"/>
      <c r="AB133" s="128"/>
      <c r="AC133" s="128"/>
      <c r="AD133" s="136"/>
      <c r="AE133" s="137"/>
      <c r="AF133" s="182"/>
      <c r="AG133" s="181"/>
    </row>
    <row r="134" spans="1:33" s="133" customFormat="1" ht="24.9" customHeight="1" x14ac:dyDescent="0.2">
      <c r="A134" s="122">
        <v>128</v>
      </c>
      <c r="B134" s="177"/>
      <c r="C134" s="178"/>
      <c r="D134" s="177"/>
      <c r="E134" s="178"/>
      <c r="F134" s="177"/>
      <c r="G134" s="177"/>
      <c r="H134" s="174"/>
      <c r="I134" s="123"/>
      <c r="J134" s="181"/>
      <c r="K134" s="124"/>
      <c r="L134" s="125"/>
      <c r="M134" s="183"/>
      <c r="N134" s="184"/>
      <c r="O134" s="186"/>
      <c r="P134" s="186"/>
      <c r="Q134" s="127" t="str">
        <f t="shared" si="6"/>
        <v/>
      </c>
      <c r="R134" s="186"/>
      <c r="S134" s="186"/>
      <c r="T134" s="186"/>
      <c r="U134" s="127" t="str">
        <f t="shared" si="7"/>
        <v/>
      </c>
      <c r="V134" s="128" t="str">
        <f t="shared" si="8"/>
        <v/>
      </c>
      <c r="W134" s="185" t="str">
        <f t="shared" si="9"/>
        <v/>
      </c>
      <c r="X134" s="129" t="str" cm="1">
        <f t="array" ref="X134">IFERROR(_xlfn.IFS(K134=1,MIN(Q134,V134),K134=2,MIN(Q134,V134,W134),K134=3,MIN(MIN(Q134,V134)*3/4,W134),K134=4,MIN(MIN(Q134,V134)*L134,W134),K134=5,MIN(MIN(Q134,V134)*2/3,W134),K134=6,MIN(MIN(Q134,V134)*1/2,W134)),"")</f>
        <v/>
      </c>
      <c r="Y134" s="127" t="str" cm="1">
        <f t="array" ref="Y134">IFERROR(ROUNDDOWN(_xlfn.IFS((K134=1),X134*L134,(K134=2),X134*L134,(K134=3),X134*2/3,(K134=4),X134,(K134=5),X134*1/2,(K134=6),X134*2/3),-3),"")</f>
        <v/>
      </c>
      <c r="Z134" s="135"/>
      <c r="AA134" s="134"/>
      <c r="AB134" s="128"/>
      <c r="AC134" s="128"/>
      <c r="AD134" s="136"/>
      <c r="AE134" s="137"/>
      <c r="AF134" s="182"/>
      <c r="AG134" s="181"/>
    </row>
    <row r="135" spans="1:33" s="133" customFormat="1" ht="24.9" customHeight="1" x14ac:dyDescent="0.2">
      <c r="A135" s="122">
        <v>129</v>
      </c>
      <c r="B135" s="177"/>
      <c r="C135" s="178"/>
      <c r="D135" s="177"/>
      <c r="E135" s="178"/>
      <c r="F135" s="177"/>
      <c r="G135" s="177"/>
      <c r="H135" s="174"/>
      <c r="I135" s="123"/>
      <c r="J135" s="181"/>
      <c r="K135" s="124"/>
      <c r="L135" s="125"/>
      <c r="M135" s="183"/>
      <c r="N135" s="184"/>
      <c r="O135" s="186"/>
      <c r="P135" s="186"/>
      <c r="Q135" s="127" t="str">
        <f t="shared" si="6"/>
        <v/>
      </c>
      <c r="R135" s="186"/>
      <c r="S135" s="186"/>
      <c r="T135" s="186"/>
      <c r="U135" s="127" t="str">
        <f t="shared" si="7"/>
        <v/>
      </c>
      <c r="V135" s="128" t="str">
        <f t="shared" si="8"/>
        <v/>
      </c>
      <c r="W135" s="185" t="str">
        <f t="shared" si="9"/>
        <v/>
      </c>
      <c r="X135" s="129" t="str" cm="1">
        <f t="array" ref="X135">IFERROR(_xlfn.IFS(K135=1,MIN(Q135,V135),K135=2,MIN(Q135,V135,W135),K135=3,MIN(MIN(Q135,V135)*3/4,W135),K135=4,MIN(MIN(Q135,V135)*L135,W135),K135=5,MIN(MIN(Q135,V135)*2/3,W135),K135=6,MIN(MIN(Q135,V135)*1/2,W135)),"")</f>
        <v/>
      </c>
      <c r="Y135" s="127" t="str" cm="1">
        <f t="array" ref="Y135">IFERROR(ROUNDDOWN(_xlfn.IFS((K135=1),X135*L135,(K135=2),X135*L135,(K135=3),X135*2/3,(K135=4),X135,(K135=5),X135*1/2,(K135=6),X135*2/3),-3),"")</f>
        <v/>
      </c>
      <c r="Z135" s="135"/>
      <c r="AA135" s="134"/>
      <c r="AB135" s="128"/>
      <c r="AC135" s="128"/>
      <c r="AD135" s="136"/>
      <c r="AE135" s="137"/>
      <c r="AF135" s="182"/>
      <c r="AG135" s="181"/>
    </row>
    <row r="136" spans="1:33" s="133" customFormat="1" ht="24.9" customHeight="1" x14ac:dyDescent="0.2">
      <c r="A136" s="122">
        <v>130</v>
      </c>
      <c r="B136" s="177"/>
      <c r="C136" s="178"/>
      <c r="D136" s="177"/>
      <c r="E136" s="178"/>
      <c r="F136" s="177"/>
      <c r="G136" s="177"/>
      <c r="H136" s="174"/>
      <c r="I136" s="123"/>
      <c r="J136" s="181"/>
      <c r="K136" s="124"/>
      <c r="L136" s="125"/>
      <c r="M136" s="183"/>
      <c r="N136" s="184"/>
      <c r="O136" s="186"/>
      <c r="P136" s="186"/>
      <c r="Q136" s="127" t="str">
        <f t="shared" ref="Q136:Q199" si="10">IF(O136-P136=0,"",O136-P136)</f>
        <v/>
      </c>
      <c r="R136" s="186"/>
      <c r="S136" s="186"/>
      <c r="T136" s="186"/>
      <c r="U136" s="127" t="str">
        <f t="shared" ref="U136:U199" si="11">IF(IFERROR(IF(T136="－",S136,S136*T136),"")=0,"",IFERROR(IF(T136="－",S136,S136*T136),""))</f>
        <v/>
      </c>
      <c r="V136" s="128" t="str">
        <f t="shared" ref="V136:V199" si="12">IF(MIN(R136,S136)=0,"",MIN(R136,S136))</f>
        <v/>
      </c>
      <c r="W136" s="185" t="str">
        <f t="shared" ref="W136:W199" si="13">IF(K136=1,"－","")</f>
        <v/>
      </c>
      <c r="X136" s="129" t="str" cm="1">
        <f t="array" ref="X136">IFERROR(_xlfn.IFS(K136=1,MIN(Q136,V136),K136=2,MIN(Q136,V136,W136),K136=3,MIN(MIN(Q136,V136)*3/4,W136),K136=4,MIN(MIN(Q136,V136)*L136,W136),K136=5,MIN(MIN(Q136,V136)*2/3,W136),K136=6,MIN(MIN(Q136,V136)*1/2,W136)),"")</f>
        <v/>
      </c>
      <c r="Y136" s="127" t="str" cm="1">
        <f t="array" ref="Y136">IFERROR(ROUNDDOWN(_xlfn.IFS((K136=1),X136*L136,(K136=2),X136*L136,(K136=3),X136*2/3,(K136=4),X136,(K136=5),X136*1/2,(K136=6),X136*2/3),-3),"")</f>
        <v/>
      </c>
      <c r="Z136" s="135"/>
      <c r="AA136" s="134"/>
      <c r="AB136" s="128"/>
      <c r="AC136" s="128"/>
      <c r="AD136" s="136"/>
      <c r="AE136" s="137"/>
      <c r="AF136" s="182"/>
      <c r="AG136" s="181"/>
    </row>
    <row r="137" spans="1:33" s="133" customFormat="1" ht="24.9" customHeight="1" x14ac:dyDescent="0.2">
      <c r="A137" s="122">
        <v>131</v>
      </c>
      <c r="B137" s="177"/>
      <c r="C137" s="178"/>
      <c r="D137" s="177"/>
      <c r="E137" s="178"/>
      <c r="F137" s="177"/>
      <c r="G137" s="177"/>
      <c r="H137" s="174"/>
      <c r="I137" s="123"/>
      <c r="J137" s="181"/>
      <c r="K137" s="124"/>
      <c r="L137" s="125"/>
      <c r="M137" s="183"/>
      <c r="N137" s="184"/>
      <c r="O137" s="186"/>
      <c r="P137" s="186"/>
      <c r="Q137" s="127" t="str">
        <f t="shared" si="10"/>
        <v/>
      </c>
      <c r="R137" s="186"/>
      <c r="S137" s="186"/>
      <c r="T137" s="186"/>
      <c r="U137" s="127" t="str">
        <f t="shared" si="11"/>
        <v/>
      </c>
      <c r="V137" s="128" t="str">
        <f t="shared" si="12"/>
        <v/>
      </c>
      <c r="W137" s="185" t="str">
        <f t="shared" si="13"/>
        <v/>
      </c>
      <c r="X137" s="129" t="str" cm="1">
        <f t="array" ref="X137">IFERROR(_xlfn.IFS(K137=1,MIN(Q137,V137),K137=2,MIN(Q137,V137,W137),K137=3,MIN(MIN(Q137,V137)*3/4,W137),K137=4,MIN(MIN(Q137,V137)*L137,W137),K137=5,MIN(MIN(Q137,V137)*2/3,W137),K137=6,MIN(MIN(Q137,V137)*1/2,W137)),"")</f>
        <v/>
      </c>
      <c r="Y137" s="127" t="str" cm="1">
        <f t="array" ref="Y137">IFERROR(ROUNDDOWN(_xlfn.IFS((K137=1),X137*L137,(K137=2),X137*L137,(K137=3),X137*2/3,(K137=4),X137,(K137=5),X137*1/2,(K137=6),X137*2/3),-3),"")</f>
        <v/>
      </c>
      <c r="Z137" s="135"/>
      <c r="AA137" s="134"/>
      <c r="AB137" s="128"/>
      <c r="AC137" s="128"/>
      <c r="AD137" s="136"/>
      <c r="AE137" s="137"/>
      <c r="AF137" s="182"/>
      <c r="AG137" s="181"/>
    </row>
    <row r="138" spans="1:33" s="133" customFormat="1" ht="24.9" customHeight="1" x14ac:dyDescent="0.2">
      <c r="A138" s="122">
        <v>132</v>
      </c>
      <c r="B138" s="177"/>
      <c r="C138" s="178"/>
      <c r="D138" s="177"/>
      <c r="E138" s="178"/>
      <c r="F138" s="177"/>
      <c r="G138" s="177"/>
      <c r="H138" s="174"/>
      <c r="I138" s="123"/>
      <c r="J138" s="181"/>
      <c r="K138" s="124"/>
      <c r="L138" s="125"/>
      <c r="M138" s="183"/>
      <c r="N138" s="184"/>
      <c r="O138" s="186"/>
      <c r="P138" s="186"/>
      <c r="Q138" s="127" t="str">
        <f t="shared" si="10"/>
        <v/>
      </c>
      <c r="R138" s="186"/>
      <c r="S138" s="186"/>
      <c r="T138" s="186"/>
      <c r="U138" s="127" t="str">
        <f t="shared" si="11"/>
        <v/>
      </c>
      <c r="V138" s="128" t="str">
        <f t="shared" si="12"/>
        <v/>
      </c>
      <c r="W138" s="185" t="str">
        <f t="shared" si="13"/>
        <v/>
      </c>
      <c r="X138" s="129" t="str" cm="1">
        <f t="array" ref="X138">IFERROR(_xlfn.IFS(K138=1,MIN(Q138,V138),K138=2,MIN(Q138,V138,W138),K138=3,MIN(MIN(Q138,V138)*3/4,W138),K138=4,MIN(MIN(Q138,V138)*L138,W138),K138=5,MIN(MIN(Q138,V138)*2/3,W138),K138=6,MIN(MIN(Q138,V138)*1/2,W138)),"")</f>
        <v/>
      </c>
      <c r="Y138" s="127" t="str" cm="1">
        <f t="array" ref="Y138">IFERROR(ROUNDDOWN(_xlfn.IFS((K138=1),X138*L138,(K138=2),X138*L138,(K138=3),X138*2/3,(K138=4),X138,(K138=5),X138*1/2,(K138=6),X138*2/3),-3),"")</f>
        <v/>
      </c>
      <c r="Z138" s="135"/>
      <c r="AA138" s="134"/>
      <c r="AB138" s="128"/>
      <c r="AC138" s="128"/>
      <c r="AD138" s="136"/>
      <c r="AE138" s="137"/>
      <c r="AF138" s="182"/>
      <c r="AG138" s="181"/>
    </row>
    <row r="139" spans="1:33" s="133" customFormat="1" ht="24.9" customHeight="1" x14ac:dyDescent="0.2">
      <c r="A139" s="122">
        <v>133</v>
      </c>
      <c r="B139" s="177"/>
      <c r="C139" s="178"/>
      <c r="D139" s="177"/>
      <c r="E139" s="178"/>
      <c r="F139" s="177"/>
      <c r="G139" s="177"/>
      <c r="H139" s="174"/>
      <c r="I139" s="123"/>
      <c r="J139" s="181"/>
      <c r="K139" s="124"/>
      <c r="L139" s="125"/>
      <c r="M139" s="183"/>
      <c r="N139" s="184"/>
      <c r="O139" s="186"/>
      <c r="P139" s="186"/>
      <c r="Q139" s="127" t="str">
        <f t="shared" si="10"/>
        <v/>
      </c>
      <c r="R139" s="186"/>
      <c r="S139" s="186"/>
      <c r="T139" s="186"/>
      <c r="U139" s="127" t="str">
        <f t="shared" si="11"/>
        <v/>
      </c>
      <c r="V139" s="128" t="str">
        <f t="shared" si="12"/>
        <v/>
      </c>
      <c r="W139" s="185" t="str">
        <f t="shared" si="13"/>
        <v/>
      </c>
      <c r="X139" s="129" t="str" cm="1">
        <f t="array" ref="X139">IFERROR(_xlfn.IFS(K139=1,MIN(Q139,V139),K139=2,MIN(Q139,V139,W139),K139=3,MIN(MIN(Q139,V139)*3/4,W139),K139=4,MIN(MIN(Q139,V139)*L139,W139),K139=5,MIN(MIN(Q139,V139)*2/3,W139),K139=6,MIN(MIN(Q139,V139)*1/2,W139)),"")</f>
        <v/>
      </c>
      <c r="Y139" s="127" t="str" cm="1">
        <f t="array" ref="Y139">IFERROR(ROUNDDOWN(_xlfn.IFS((K139=1),X139*L139,(K139=2),X139*L139,(K139=3),X139*2/3,(K139=4),X139,(K139=5),X139*1/2,(K139=6),X139*2/3),-3),"")</f>
        <v/>
      </c>
      <c r="Z139" s="135"/>
      <c r="AA139" s="134"/>
      <c r="AB139" s="128"/>
      <c r="AC139" s="128"/>
      <c r="AD139" s="136"/>
      <c r="AE139" s="137"/>
      <c r="AF139" s="182"/>
      <c r="AG139" s="181"/>
    </row>
    <row r="140" spans="1:33" s="133" customFormat="1" ht="24.9" customHeight="1" x14ac:dyDescent="0.2">
      <c r="A140" s="122">
        <v>134</v>
      </c>
      <c r="B140" s="177"/>
      <c r="C140" s="178"/>
      <c r="D140" s="177"/>
      <c r="E140" s="178"/>
      <c r="F140" s="177"/>
      <c r="G140" s="177"/>
      <c r="H140" s="174"/>
      <c r="I140" s="123"/>
      <c r="J140" s="181"/>
      <c r="K140" s="124"/>
      <c r="L140" s="125"/>
      <c r="M140" s="183"/>
      <c r="N140" s="184"/>
      <c r="O140" s="186"/>
      <c r="P140" s="186"/>
      <c r="Q140" s="127" t="str">
        <f t="shared" si="10"/>
        <v/>
      </c>
      <c r="R140" s="186"/>
      <c r="S140" s="186"/>
      <c r="T140" s="186"/>
      <c r="U140" s="127" t="str">
        <f t="shared" si="11"/>
        <v/>
      </c>
      <c r="V140" s="128" t="str">
        <f t="shared" si="12"/>
        <v/>
      </c>
      <c r="W140" s="185" t="str">
        <f t="shared" si="13"/>
        <v/>
      </c>
      <c r="X140" s="129" t="str" cm="1">
        <f t="array" ref="X140">IFERROR(_xlfn.IFS(K140=1,MIN(Q140,V140),K140=2,MIN(Q140,V140,W140),K140=3,MIN(MIN(Q140,V140)*3/4,W140),K140=4,MIN(MIN(Q140,V140)*L140,W140),K140=5,MIN(MIN(Q140,V140)*2/3,W140),K140=6,MIN(MIN(Q140,V140)*1/2,W140)),"")</f>
        <v/>
      </c>
      <c r="Y140" s="127" t="str" cm="1">
        <f t="array" ref="Y140">IFERROR(ROUNDDOWN(_xlfn.IFS((K140=1),X140*L140,(K140=2),X140*L140,(K140=3),X140*2/3,(K140=4),X140,(K140=5),X140*1/2,(K140=6),X140*2/3),-3),"")</f>
        <v/>
      </c>
      <c r="Z140" s="135"/>
      <c r="AA140" s="134"/>
      <c r="AB140" s="128"/>
      <c r="AC140" s="128"/>
      <c r="AD140" s="136"/>
      <c r="AE140" s="137"/>
      <c r="AF140" s="182"/>
      <c r="AG140" s="181"/>
    </row>
    <row r="141" spans="1:33" s="133" customFormat="1" ht="24.9" customHeight="1" x14ac:dyDescent="0.2">
      <c r="A141" s="122">
        <v>135</v>
      </c>
      <c r="B141" s="177"/>
      <c r="C141" s="178"/>
      <c r="D141" s="177"/>
      <c r="E141" s="178"/>
      <c r="F141" s="177"/>
      <c r="G141" s="177"/>
      <c r="H141" s="174"/>
      <c r="I141" s="123"/>
      <c r="J141" s="181"/>
      <c r="K141" s="124"/>
      <c r="L141" s="125"/>
      <c r="M141" s="183"/>
      <c r="N141" s="184"/>
      <c r="O141" s="186"/>
      <c r="P141" s="186"/>
      <c r="Q141" s="127" t="str">
        <f t="shared" si="10"/>
        <v/>
      </c>
      <c r="R141" s="186"/>
      <c r="S141" s="186"/>
      <c r="T141" s="186"/>
      <c r="U141" s="127" t="str">
        <f t="shared" si="11"/>
        <v/>
      </c>
      <c r="V141" s="128" t="str">
        <f t="shared" si="12"/>
        <v/>
      </c>
      <c r="W141" s="185" t="str">
        <f t="shared" si="13"/>
        <v/>
      </c>
      <c r="X141" s="129" t="str" cm="1">
        <f t="array" ref="X141">IFERROR(_xlfn.IFS(K141=1,MIN(Q141,V141),K141=2,MIN(Q141,V141,W141),K141=3,MIN(MIN(Q141,V141)*3/4,W141),K141=4,MIN(MIN(Q141,V141)*L141,W141),K141=5,MIN(MIN(Q141,V141)*2/3,W141),K141=6,MIN(MIN(Q141,V141)*1/2,W141)),"")</f>
        <v/>
      </c>
      <c r="Y141" s="127" t="str" cm="1">
        <f t="array" ref="Y141">IFERROR(ROUNDDOWN(_xlfn.IFS((K141=1),X141*L141,(K141=2),X141*L141,(K141=3),X141*2/3,(K141=4),X141,(K141=5),X141*1/2,(K141=6),X141*2/3),-3),"")</f>
        <v/>
      </c>
      <c r="Z141" s="135"/>
      <c r="AA141" s="134"/>
      <c r="AB141" s="128"/>
      <c r="AC141" s="128"/>
      <c r="AD141" s="136"/>
      <c r="AE141" s="137"/>
      <c r="AF141" s="182"/>
      <c r="AG141" s="181"/>
    </row>
    <row r="142" spans="1:33" s="133" customFormat="1" ht="24.9" customHeight="1" x14ac:dyDescent="0.2">
      <c r="A142" s="122">
        <v>136</v>
      </c>
      <c r="B142" s="177"/>
      <c r="C142" s="178"/>
      <c r="D142" s="177"/>
      <c r="E142" s="178"/>
      <c r="F142" s="177"/>
      <c r="G142" s="177"/>
      <c r="H142" s="174"/>
      <c r="I142" s="123"/>
      <c r="J142" s="181"/>
      <c r="K142" s="124"/>
      <c r="L142" s="125"/>
      <c r="M142" s="183"/>
      <c r="N142" s="184"/>
      <c r="O142" s="186"/>
      <c r="P142" s="186"/>
      <c r="Q142" s="127" t="str">
        <f t="shared" si="10"/>
        <v/>
      </c>
      <c r="R142" s="186"/>
      <c r="S142" s="186"/>
      <c r="T142" s="186"/>
      <c r="U142" s="127" t="str">
        <f t="shared" si="11"/>
        <v/>
      </c>
      <c r="V142" s="128" t="str">
        <f t="shared" si="12"/>
        <v/>
      </c>
      <c r="W142" s="185" t="str">
        <f t="shared" si="13"/>
        <v/>
      </c>
      <c r="X142" s="129" t="str" cm="1">
        <f t="array" ref="X142">IFERROR(_xlfn.IFS(K142=1,MIN(Q142,V142),K142=2,MIN(Q142,V142,W142),K142=3,MIN(MIN(Q142,V142)*3/4,W142),K142=4,MIN(MIN(Q142,V142)*L142,W142),K142=5,MIN(MIN(Q142,V142)*2/3,W142),K142=6,MIN(MIN(Q142,V142)*1/2,W142)),"")</f>
        <v/>
      </c>
      <c r="Y142" s="127" t="str" cm="1">
        <f t="array" ref="Y142">IFERROR(ROUNDDOWN(_xlfn.IFS((K142=1),X142*L142,(K142=2),X142*L142,(K142=3),X142*2/3,(K142=4),X142,(K142=5),X142*1/2,(K142=6),X142*2/3),-3),"")</f>
        <v/>
      </c>
      <c r="Z142" s="135"/>
      <c r="AA142" s="134"/>
      <c r="AB142" s="128"/>
      <c r="AC142" s="128"/>
      <c r="AD142" s="136"/>
      <c r="AE142" s="137"/>
      <c r="AF142" s="182"/>
      <c r="AG142" s="181"/>
    </row>
    <row r="143" spans="1:33" s="133" customFormat="1" ht="24.9" customHeight="1" x14ac:dyDescent="0.2">
      <c r="A143" s="122">
        <v>137</v>
      </c>
      <c r="B143" s="177"/>
      <c r="C143" s="178"/>
      <c r="D143" s="177"/>
      <c r="E143" s="178"/>
      <c r="F143" s="177"/>
      <c r="G143" s="177"/>
      <c r="H143" s="174"/>
      <c r="I143" s="123"/>
      <c r="J143" s="181"/>
      <c r="K143" s="124"/>
      <c r="L143" s="125"/>
      <c r="M143" s="183"/>
      <c r="N143" s="184"/>
      <c r="O143" s="186"/>
      <c r="P143" s="186"/>
      <c r="Q143" s="127" t="str">
        <f t="shared" si="10"/>
        <v/>
      </c>
      <c r="R143" s="186"/>
      <c r="S143" s="186"/>
      <c r="T143" s="186"/>
      <c r="U143" s="127" t="str">
        <f t="shared" si="11"/>
        <v/>
      </c>
      <c r="V143" s="128" t="str">
        <f t="shared" si="12"/>
        <v/>
      </c>
      <c r="W143" s="185" t="str">
        <f t="shared" si="13"/>
        <v/>
      </c>
      <c r="X143" s="129" t="str" cm="1">
        <f t="array" ref="X143">IFERROR(_xlfn.IFS(K143=1,MIN(Q143,V143),K143=2,MIN(Q143,V143,W143),K143=3,MIN(MIN(Q143,V143)*3/4,W143),K143=4,MIN(MIN(Q143,V143)*L143,W143),K143=5,MIN(MIN(Q143,V143)*2/3,W143),K143=6,MIN(MIN(Q143,V143)*1/2,W143)),"")</f>
        <v/>
      </c>
      <c r="Y143" s="127" t="str" cm="1">
        <f t="array" ref="Y143">IFERROR(ROUNDDOWN(_xlfn.IFS((K143=1),X143*L143,(K143=2),X143*L143,(K143=3),X143*2/3,(K143=4),X143,(K143=5),X143*1/2,(K143=6),X143*2/3),-3),"")</f>
        <v/>
      </c>
      <c r="Z143" s="135"/>
      <c r="AA143" s="134"/>
      <c r="AB143" s="128"/>
      <c r="AC143" s="128"/>
      <c r="AD143" s="136"/>
      <c r="AE143" s="137"/>
      <c r="AF143" s="182"/>
      <c r="AG143" s="181"/>
    </row>
    <row r="144" spans="1:33" s="133" customFormat="1" ht="24.9" customHeight="1" x14ac:dyDescent="0.2">
      <c r="A144" s="122">
        <v>138</v>
      </c>
      <c r="B144" s="177"/>
      <c r="C144" s="178"/>
      <c r="D144" s="177"/>
      <c r="E144" s="178"/>
      <c r="F144" s="177"/>
      <c r="G144" s="177"/>
      <c r="H144" s="174"/>
      <c r="I144" s="123"/>
      <c r="J144" s="181"/>
      <c r="K144" s="124"/>
      <c r="L144" s="125"/>
      <c r="M144" s="183"/>
      <c r="N144" s="184"/>
      <c r="O144" s="186"/>
      <c r="P144" s="186"/>
      <c r="Q144" s="127" t="str">
        <f t="shared" si="10"/>
        <v/>
      </c>
      <c r="R144" s="186"/>
      <c r="S144" s="186"/>
      <c r="T144" s="186"/>
      <c r="U144" s="127" t="str">
        <f t="shared" si="11"/>
        <v/>
      </c>
      <c r="V144" s="128" t="str">
        <f t="shared" si="12"/>
        <v/>
      </c>
      <c r="W144" s="185" t="str">
        <f t="shared" si="13"/>
        <v/>
      </c>
      <c r="X144" s="129" t="str" cm="1">
        <f t="array" ref="X144">IFERROR(_xlfn.IFS(K144=1,MIN(Q144,V144),K144=2,MIN(Q144,V144,W144),K144=3,MIN(MIN(Q144,V144)*3/4,W144),K144=4,MIN(MIN(Q144,V144)*L144,W144),K144=5,MIN(MIN(Q144,V144)*2/3,W144),K144=6,MIN(MIN(Q144,V144)*1/2,W144)),"")</f>
        <v/>
      </c>
      <c r="Y144" s="127" t="str" cm="1">
        <f t="array" ref="Y144">IFERROR(ROUNDDOWN(_xlfn.IFS((K144=1),X144*L144,(K144=2),X144*L144,(K144=3),X144*2/3,(K144=4),X144,(K144=5),X144*1/2,(K144=6),X144*2/3),-3),"")</f>
        <v/>
      </c>
      <c r="Z144" s="135"/>
      <c r="AA144" s="134"/>
      <c r="AB144" s="128"/>
      <c r="AC144" s="128"/>
      <c r="AD144" s="136"/>
      <c r="AE144" s="137"/>
      <c r="AF144" s="182"/>
      <c r="AG144" s="181"/>
    </row>
    <row r="145" spans="1:33" s="133" customFormat="1" ht="24.9" customHeight="1" x14ac:dyDescent="0.2">
      <c r="A145" s="122">
        <v>139</v>
      </c>
      <c r="B145" s="177"/>
      <c r="C145" s="178"/>
      <c r="D145" s="177"/>
      <c r="E145" s="178"/>
      <c r="F145" s="177"/>
      <c r="G145" s="177"/>
      <c r="H145" s="174"/>
      <c r="I145" s="123"/>
      <c r="J145" s="181"/>
      <c r="K145" s="124"/>
      <c r="L145" s="125"/>
      <c r="M145" s="183"/>
      <c r="N145" s="184"/>
      <c r="O145" s="186"/>
      <c r="P145" s="186"/>
      <c r="Q145" s="127" t="str">
        <f t="shared" si="10"/>
        <v/>
      </c>
      <c r="R145" s="186"/>
      <c r="S145" s="186"/>
      <c r="T145" s="186"/>
      <c r="U145" s="127" t="str">
        <f t="shared" si="11"/>
        <v/>
      </c>
      <c r="V145" s="128" t="str">
        <f t="shared" si="12"/>
        <v/>
      </c>
      <c r="W145" s="185" t="str">
        <f t="shared" si="13"/>
        <v/>
      </c>
      <c r="X145" s="129" t="str" cm="1">
        <f t="array" ref="X145">IFERROR(_xlfn.IFS(K145=1,MIN(Q145,V145),K145=2,MIN(Q145,V145,W145),K145=3,MIN(MIN(Q145,V145)*3/4,W145),K145=4,MIN(MIN(Q145,V145)*L145,W145),K145=5,MIN(MIN(Q145,V145)*2/3,W145),K145=6,MIN(MIN(Q145,V145)*1/2,W145)),"")</f>
        <v/>
      </c>
      <c r="Y145" s="127" t="str" cm="1">
        <f t="array" ref="Y145">IFERROR(ROUNDDOWN(_xlfn.IFS((K145=1),X145*L145,(K145=2),X145*L145,(K145=3),X145*2/3,(K145=4),X145,(K145=5),X145*1/2,(K145=6),X145*2/3),-3),"")</f>
        <v/>
      </c>
      <c r="Z145" s="135"/>
      <c r="AA145" s="134"/>
      <c r="AB145" s="128"/>
      <c r="AC145" s="128"/>
      <c r="AD145" s="136"/>
      <c r="AE145" s="137"/>
      <c r="AF145" s="182"/>
      <c r="AG145" s="181"/>
    </row>
    <row r="146" spans="1:33" s="133" customFormat="1" ht="24.9" customHeight="1" x14ac:dyDescent="0.2">
      <c r="A146" s="122">
        <v>140</v>
      </c>
      <c r="B146" s="177"/>
      <c r="C146" s="178"/>
      <c r="D146" s="177"/>
      <c r="E146" s="178"/>
      <c r="F146" s="177"/>
      <c r="G146" s="177"/>
      <c r="H146" s="174"/>
      <c r="I146" s="123"/>
      <c r="J146" s="181"/>
      <c r="K146" s="124"/>
      <c r="L146" s="125"/>
      <c r="M146" s="183"/>
      <c r="N146" s="184"/>
      <c r="O146" s="186"/>
      <c r="P146" s="186"/>
      <c r="Q146" s="127" t="str">
        <f t="shared" si="10"/>
        <v/>
      </c>
      <c r="R146" s="186"/>
      <c r="S146" s="186"/>
      <c r="T146" s="186"/>
      <c r="U146" s="127" t="str">
        <f t="shared" si="11"/>
        <v/>
      </c>
      <c r="V146" s="128" t="str">
        <f t="shared" si="12"/>
        <v/>
      </c>
      <c r="W146" s="185" t="str">
        <f t="shared" si="13"/>
        <v/>
      </c>
      <c r="X146" s="129" t="str" cm="1">
        <f t="array" ref="X146">IFERROR(_xlfn.IFS(K146=1,MIN(Q146,V146),K146=2,MIN(Q146,V146,W146),K146=3,MIN(MIN(Q146,V146)*3/4,W146),K146=4,MIN(MIN(Q146,V146)*L146,W146),K146=5,MIN(MIN(Q146,V146)*2/3,W146),K146=6,MIN(MIN(Q146,V146)*1/2,W146)),"")</f>
        <v/>
      </c>
      <c r="Y146" s="127" t="str" cm="1">
        <f t="array" ref="Y146">IFERROR(ROUNDDOWN(_xlfn.IFS((K146=1),X146*L146,(K146=2),X146*L146,(K146=3),X146*2/3,(K146=4),X146,(K146=5),X146*1/2,(K146=6),X146*2/3),-3),"")</f>
        <v/>
      </c>
      <c r="Z146" s="135"/>
      <c r="AA146" s="134"/>
      <c r="AB146" s="128"/>
      <c r="AC146" s="128"/>
      <c r="AD146" s="136"/>
      <c r="AE146" s="137"/>
      <c r="AF146" s="182"/>
      <c r="AG146" s="181"/>
    </row>
    <row r="147" spans="1:33" s="133" customFormat="1" ht="24.9" customHeight="1" x14ac:dyDescent="0.2">
      <c r="A147" s="122">
        <v>141</v>
      </c>
      <c r="B147" s="177"/>
      <c r="C147" s="178"/>
      <c r="D147" s="177"/>
      <c r="E147" s="178"/>
      <c r="F147" s="177"/>
      <c r="G147" s="177"/>
      <c r="H147" s="174"/>
      <c r="I147" s="123"/>
      <c r="J147" s="181"/>
      <c r="K147" s="124"/>
      <c r="L147" s="125"/>
      <c r="M147" s="183"/>
      <c r="N147" s="184"/>
      <c r="O147" s="186"/>
      <c r="P147" s="186"/>
      <c r="Q147" s="127" t="str">
        <f t="shared" si="10"/>
        <v/>
      </c>
      <c r="R147" s="186"/>
      <c r="S147" s="186"/>
      <c r="T147" s="186"/>
      <c r="U147" s="127" t="str">
        <f t="shared" si="11"/>
        <v/>
      </c>
      <c r="V147" s="128" t="str">
        <f t="shared" si="12"/>
        <v/>
      </c>
      <c r="W147" s="185" t="str">
        <f t="shared" si="13"/>
        <v/>
      </c>
      <c r="X147" s="129" t="str" cm="1">
        <f t="array" ref="X147">IFERROR(_xlfn.IFS(K147=1,MIN(Q147,V147),K147=2,MIN(Q147,V147,W147),K147=3,MIN(MIN(Q147,V147)*3/4,W147),K147=4,MIN(MIN(Q147,V147)*L147,W147),K147=5,MIN(MIN(Q147,V147)*2/3,W147),K147=6,MIN(MIN(Q147,V147)*1/2,W147)),"")</f>
        <v/>
      </c>
      <c r="Y147" s="127" t="str" cm="1">
        <f t="array" ref="Y147">IFERROR(ROUNDDOWN(_xlfn.IFS((K147=1),X147*L147,(K147=2),X147*L147,(K147=3),X147*2/3,(K147=4),X147,(K147=5),X147*1/2,(K147=6),X147*2/3),-3),"")</f>
        <v/>
      </c>
      <c r="Z147" s="135"/>
      <c r="AA147" s="134"/>
      <c r="AB147" s="128"/>
      <c r="AC147" s="128"/>
      <c r="AD147" s="136"/>
      <c r="AE147" s="137"/>
      <c r="AF147" s="182"/>
      <c r="AG147" s="181"/>
    </row>
    <row r="148" spans="1:33" s="133" customFormat="1" ht="24.9" customHeight="1" x14ac:dyDescent="0.2">
      <c r="A148" s="122">
        <v>142</v>
      </c>
      <c r="B148" s="177"/>
      <c r="C148" s="178"/>
      <c r="D148" s="177"/>
      <c r="E148" s="178"/>
      <c r="F148" s="177"/>
      <c r="G148" s="177"/>
      <c r="H148" s="174"/>
      <c r="I148" s="123"/>
      <c r="J148" s="181"/>
      <c r="K148" s="124"/>
      <c r="L148" s="125"/>
      <c r="M148" s="183"/>
      <c r="N148" s="184"/>
      <c r="O148" s="186"/>
      <c r="P148" s="186"/>
      <c r="Q148" s="127" t="str">
        <f t="shared" si="10"/>
        <v/>
      </c>
      <c r="R148" s="186"/>
      <c r="S148" s="186"/>
      <c r="T148" s="186"/>
      <c r="U148" s="127" t="str">
        <f t="shared" si="11"/>
        <v/>
      </c>
      <c r="V148" s="128" t="str">
        <f t="shared" si="12"/>
        <v/>
      </c>
      <c r="W148" s="185" t="str">
        <f t="shared" si="13"/>
        <v/>
      </c>
      <c r="X148" s="129" t="str" cm="1">
        <f t="array" ref="X148">IFERROR(_xlfn.IFS(K148=1,MIN(Q148,V148),K148=2,MIN(Q148,V148,W148),K148=3,MIN(MIN(Q148,V148)*3/4,W148),K148=4,MIN(MIN(Q148,V148)*L148,W148),K148=5,MIN(MIN(Q148,V148)*2/3,W148),K148=6,MIN(MIN(Q148,V148)*1/2,W148)),"")</f>
        <v/>
      </c>
      <c r="Y148" s="127" t="str" cm="1">
        <f t="array" ref="Y148">IFERROR(ROUNDDOWN(_xlfn.IFS((K148=1),X148*L148,(K148=2),X148*L148,(K148=3),X148*2/3,(K148=4),X148,(K148=5),X148*1/2,(K148=6),X148*2/3),-3),"")</f>
        <v/>
      </c>
      <c r="Z148" s="135"/>
      <c r="AA148" s="134"/>
      <c r="AB148" s="128"/>
      <c r="AC148" s="128"/>
      <c r="AD148" s="136"/>
      <c r="AE148" s="137"/>
      <c r="AF148" s="182"/>
      <c r="AG148" s="181"/>
    </row>
    <row r="149" spans="1:33" s="133" customFormat="1" ht="24.9" customHeight="1" x14ac:dyDescent="0.2">
      <c r="A149" s="122">
        <v>143</v>
      </c>
      <c r="B149" s="177"/>
      <c r="C149" s="178"/>
      <c r="D149" s="177"/>
      <c r="E149" s="178"/>
      <c r="F149" s="177"/>
      <c r="G149" s="177"/>
      <c r="H149" s="174"/>
      <c r="I149" s="123"/>
      <c r="J149" s="181"/>
      <c r="K149" s="124"/>
      <c r="L149" s="125"/>
      <c r="M149" s="183"/>
      <c r="N149" s="184"/>
      <c r="O149" s="186"/>
      <c r="P149" s="186"/>
      <c r="Q149" s="127" t="str">
        <f t="shared" si="10"/>
        <v/>
      </c>
      <c r="R149" s="186"/>
      <c r="S149" s="186"/>
      <c r="T149" s="186"/>
      <c r="U149" s="127" t="str">
        <f t="shared" si="11"/>
        <v/>
      </c>
      <c r="V149" s="128" t="str">
        <f t="shared" si="12"/>
        <v/>
      </c>
      <c r="W149" s="185" t="str">
        <f t="shared" si="13"/>
        <v/>
      </c>
      <c r="X149" s="129" t="str" cm="1">
        <f t="array" ref="X149">IFERROR(_xlfn.IFS(K149=1,MIN(Q149,V149),K149=2,MIN(Q149,V149,W149),K149=3,MIN(MIN(Q149,V149)*3/4,W149),K149=4,MIN(MIN(Q149,V149)*L149,W149),K149=5,MIN(MIN(Q149,V149)*2/3,W149),K149=6,MIN(MIN(Q149,V149)*1/2,W149)),"")</f>
        <v/>
      </c>
      <c r="Y149" s="127" t="str" cm="1">
        <f t="array" ref="Y149">IFERROR(ROUNDDOWN(_xlfn.IFS((K149=1),X149*L149,(K149=2),X149*L149,(K149=3),X149*2/3,(K149=4),X149,(K149=5),X149*1/2,(K149=6),X149*2/3),-3),"")</f>
        <v/>
      </c>
      <c r="Z149" s="135"/>
      <c r="AA149" s="134"/>
      <c r="AB149" s="128"/>
      <c r="AC149" s="128"/>
      <c r="AD149" s="136"/>
      <c r="AE149" s="137"/>
      <c r="AF149" s="182"/>
      <c r="AG149" s="181"/>
    </row>
    <row r="150" spans="1:33" s="133" customFormat="1" ht="24.9" customHeight="1" x14ac:dyDescent="0.2">
      <c r="A150" s="122">
        <v>144</v>
      </c>
      <c r="B150" s="177"/>
      <c r="C150" s="178"/>
      <c r="D150" s="177"/>
      <c r="E150" s="178"/>
      <c r="F150" s="177"/>
      <c r="G150" s="177"/>
      <c r="H150" s="174"/>
      <c r="I150" s="123"/>
      <c r="J150" s="181"/>
      <c r="K150" s="124"/>
      <c r="L150" s="125"/>
      <c r="M150" s="183"/>
      <c r="N150" s="184"/>
      <c r="O150" s="186"/>
      <c r="P150" s="186"/>
      <c r="Q150" s="127" t="str">
        <f t="shared" si="10"/>
        <v/>
      </c>
      <c r="R150" s="186"/>
      <c r="S150" s="186"/>
      <c r="T150" s="186"/>
      <c r="U150" s="127" t="str">
        <f t="shared" si="11"/>
        <v/>
      </c>
      <c r="V150" s="128" t="str">
        <f t="shared" si="12"/>
        <v/>
      </c>
      <c r="W150" s="185" t="str">
        <f t="shared" si="13"/>
        <v/>
      </c>
      <c r="X150" s="129" t="str" cm="1">
        <f t="array" ref="X150">IFERROR(_xlfn.IFS(K150=1,MIN(Q150,V150),K150=2,MIN(Q150,V150,W150),K150=3,MIN(MIN(Q150,V150)*3/4,W150),K150=4,MIN(MIN(Q150,V150)*L150,W150),K150=5,MIN(MIN(Q150,V150)*2/3,W150),K150=6,MIN(MIN(Q150,V150)*1/2,W150)),"")</f>
        <v/>
      </c>
      <c r="Y150" s="127" t="str" cm="1">
        <f t="array" ref="Y150">IFERROR(ROUNDDOWN(_xlfn.IFS((K150=1),X150*L150,(K150=2),X150*L150,(K150=3),X150*2/3,(K150=4),X150,(K150=5),X150*1/2,(K150=6),X150*2/3),-3),"")</f>
        <v/>
      </c>
      <c r="Z150" s="135"/>
      <c r="AA150" s="134"/>
      <c r="AB150" s="128"/>
      <c r="AC150" s="128"/>
      <c r="AD150" s="136"/>
      <c r="AE150" s="137"/>
      <c r="AF150" s="182"/>
      <c r="AG150" s="181"/>
    </row>
    <row r="151" spans="1:33" s="133" customFormat="1" ht="24.9" customHeight="1" x14ac:dyDescent="0.2">
      <c r="A151" s="122">
        <v>145</v>
      </c>
      <c r="B151" s="177"/>
      <c r="C151" s="178"/>
      <c r="D151" s="177"/>
      <c r="E151" s="178"/>
      <c r="F151" s="177"/>
      <c r="G151" s="177"/>
      <c r="H151" s="174"/>
      <c r="I151" s="123"/>
      <c r="J151" s="181"/>
      <c r="K151" s="124"/>
      <c r="L151" s="125"/>
      <c r="M151" s="183"/>
      <c r="N151" s="184"/>
      <c r="O151" s="186"/>
      <c r="P151" s="186"/>
      <c r="Q151" s="127" t="str">
        <f t="shared" si="10"/>
        <v/>
      </c>
      <c r="R151" s="186"/>
      <c r="S151" s="186"/>
      <c r="T151" s="186"/>
      <c r="U151" s="127" t="str">
        <f t="shared" si="11"/>
        <v/>
      </c>
      <c r="V151" s="128" t="str">
        <f t="shared" si="12"/>
        <v/>
      </c>
      <c r="W151" s="185" t="str">
        <f t="shared" si="13"/>
        <v/>
      </c>
      <c r="X151" s="129" t="str" cm="1">
        <f t="array" ref="X151">IFERROR(_xlfn.IFS(K151=1,MIN(Q151,V151),K151=2,MIN(Q151,V151,W151),K151=3,MIN(MIN(Q151,V151)*3/4,W151),K151=4,MIN(MIN(Q151,V151)*L151,W151),K151=5,MIN(MIN(Q151,V151)*2/3,W151),K151=6,MIN(MIN(Q151,V151)*1/2,W151)),"")</f>
        <v/>
      </c>
      <c r="Y151" s="127" t="str" cm="1">
        <f t="array" ref="Y151">IFERROR(ROUNDDOWN(_xlfn.IFS((K151=1),X151*L151,(K151=2),X151*L151,(K151=3),X151*2/3,(K151=4),X151,(K151=5),X151*1/2,(K151=6),X151*2/3),-3),"")</f>
        <v/>
      </c>
      <c r="Z151" s="135"/>
      <c r="AA151" s="134"/>
      <c r="AB151" s="128"/>
      <c r="AC151" s="128"/>
      <c r="AD151" s="136"/>
      <c r="AE151" s="137"/>
      <c r="AF151" s="182"/>
      <c r="AG151" s="181"/>
    </row>
    <row r="152" spans="1:33" s="133" customFormat="1" ht="24.9" customHeight="1" x14ac:dyDescent="0.2">
      <c r="A152" s="122">
        <v>146</v>
      </c>
      <c r="B152" s="177"/>
      <c r="C152" s="178"/>
      <c r="D152" s="177"/>
      <c r="E152" s="178"/>
      <c r="F152" s="177"/>
      <c r="G152" s="177"/>
      <c r="H152" s="174"/>
      <c r="I152" s="123"/>
      <c r="J152" s="181"/>
      <c r="K152" s="124"/>
      <c r="L152" s="125"/>
      <c r="M152" s="183"/>
      <c r="N152" s="184"/>
      <c r="O152" s="186"/>
      <c r="P152" s="186"/>
      <c r="Q152" s="127" t="str">
        <f t="shared" si="10"/>
        <v/>
      </c>
      <c r="R152" s="186"/>
      <c r="S152" s="186"/>
      <c r="T152" s="186"/>
      <c r="U152" s="127" t="str">
        <f t="shared" si="11"/>
        <v/>
      </c>
      <c r="V152" s="128" t="str">
        <f t="shared" si="12"/>
        <v/>
      </c>
      <c r="W152" s="185" t="str">
        <f t="shared" si="13"/>
        <v/>
      </c>
      <c r="X152" s="129" t="str" cm="1">
        <f t="array" ref="X152">IFERROR(_xlfn.IFS(K152=1,MIN(Q152,V152),K152=2,MIN(Q152,V152,W152),K152=3,MIN(MIN(Q152,V152)*3/4,W152),K152=4,MIN(MIN(Q152,V152)*L152,W152),K152=5,MIN(MIN(Q152,V152)*2/3,W152),K152=6,MIN(MIN(Q152,V152)*1/2,W152)),"")</f>
        <v/>
      </c>
      <c r="Y152" s="127" t="str" cm="1">
        <f t="array" ref="Y152">IFERROR(ROUNDDOWN(_xlfn.IFS((K152=1),X152*L152,(K152=2),X152*L152,(K152=3),X152*2/3,(K152=4),X152,(K152=5),X152*1/2,(K152=6),X152*2/3),-3),"")</f>
        <v/>
      </c>
      <c r="Z152" s="135"/>
      <c r="AA152" s="134"/>
      <c r="AB152" s="128"/>
      <c r="AC152" s="128"/>
      <c r="AD152" s="136"/>
      <c r="AE152" s="137"/>
      <c r="AF152" s="182"/>
      <c r="AG152" s="181"/>
    </row>
    <row r="153" spans="1:33" s="133" customFormat="1" ht="24.9" customHeight="1" x14ac:dyDescent="0.2">
      <c r="A153" s="122">
        <v>147</v>
      </c>
      <c r="B153" s="177"/>
      <c r="C153" s="178"/>
      <c r="D153" s="177"/>
      <c r="E153" s="178"/>
      <c r="F153" s="177"/>
      <c r="G153" s="177"/>
      <c r="H153" s="174"/>
      <c r="I153" s="123"/>
      <c r="J153" s="181"/>
      <c r="K153" s="124"/>
      <c r="L153" s="125"/>
      <c r="M153" s="183"/>
      <c r="N153" s="184"/>
      <c r="O153" s="186"/>
      <c r="P153" s="186"/>
      <c r="Q153" s="127" t="str">
        <f t="shared" si="10"/>
        <v/>
      </c>
      <c r="R153" s="186"/>
      <c r="S153" s="186"/>
      <c r="T153" s="186"/>
      <c r="U153" s="127" t="str">
        <f t="shared" si="11"/>
        <v/>
      </c>
      <c r="V153" s="128" t="str">
        <f t="shared" si="12"/>
        <v/>
      </c>
      <c r="W153" s="185" t="str">
        <f t="shared" si="13"/>
        <v/>
      </c>
      <c r="X153" s="129" t="str" cm="1">
        <f t="array" ref="X153">IFERROR(_xlfn.IFS(K153=1,MIN(Q153,V153),K153=2,MIN(Q153,V153,W153),K153=3,MIN(MIN(Q153,V153)*3/4,W153),K153=4,MIN(MIN(Q153,V153)*L153,W153),K153=5,MIN(MIN(Q153,V153)*2/3,W153),K153=6,MIN(MIN(Q153,V153)*1/2,W153)),"")</f>
        <v/>
      </c>
      <c r="Y153" s="127" t="str" cm="1">
        <f t="array" ref="Y153">IFERROR(ROUNDDOWN(_xlfn.IFS((K153=1),X153*L153,(K153=2),X153*L153,(K153=3),X153*2/3,(K153=4),X153,(K153=5),X153*1/2,(K153=6),X153*2/3),-3),"")</f>
        <v/>
      </c>
      <c r="Z153" s="135"/>
      <c r="AA153" s="134"/>
      <c r="AB153" s="128"/>
      <c r="AC153" s="128"/>
      <c r="AD153" s="136"/>
      <c r="AE153" s="137"/>
      <c r="AF153" s="182"/>
      <c r="AG153" s="181"/>
    </row>
    <row r="154" spans="1:33" s="133" customFormat="1" ht="24.9" customHeight="1" x14ac:dyDescent="0.2">
      <c r="A154" s="122">
        <v>148</v>
      </c>
      <c r="B154" s="177"/>
      <c r="C154" s="178"/>
      <c r="D154" s="177"/>
      <c r="E154" s="178"/>
      <c r="F154" s="177"/>
      <c r="G154" s="177"/>
      <c r="H154" s="174"/>
      <c r="I154" s="123"/>
      <c r="J154" s="181"/>
      <c r="K154" s="124"/>
      <c r="L154" s="125"/>
      <c r="M154" s="183"/>
      <c r="N154" s="184"/>
      <c r="O154" s="186"/>
      <c r="P154" s="186"/>
      <c r="Q154" s="127" t="str">
        <f t="shared" si="10"/>
        <v/>
      </c>
      <c r="R154" s="186"/>
      <c r="S154" s="186"/>
      <c r="T154" s="186"/>
      <c r="U154" s="127" t="str">
        <f t="shared" si="11"/>
        <v/>
      </c>
      <c r="V154" s="128" t="str">
        <f t="shared" si="12"/>
        <v/>
      </c>
      <c r="W154" s="185" t="str">
        <f t="shared" si="13"/>
        <v/>
      </c>
      <c r="X154" s="129" t="str" cm="1">
        <f t="array" ref="X154">IFERROR(_xlfn.IFS(K154=1,MIN(Q154,V154),K154=2,MIN(Q154,V154,W154),K154=3,MIN(MIN(Q154,V154)*3/4,W154),K154=4,MIN(MIN(Q154,V154)*L154,W154),K154=5,MIN(MIN(Q154,V154)*2/3,W154),K154=6,MIN(MIN(Q154,V154)*1/2,W154)),"")</f>
        <v/>
      </c>
      <c r="Y154" s="127" t="str" cm="1">
        <f t="array" ref="Y154">IFERROR(ROUNDDOWN(_xlfn.IFS((K154=1),X154*L154,(K154=2),X154*L154,(K154=3),X154*2/3,(K154=4),X154,(K154=5),X154*1/2,(K154=6),X154*2/3),-3),"")</f>
        <v/>
      </c>
      <c r="Z154" s="135"/>
      <c r="AA154" s="134"/>
      <c r="AB154" s="128"/>
      <c r="AC154" s="128"/>
      <c r="AD154" s="136"/>
      <c r="AE154" s="137"/>
      <c r="AF154" s="182"/>
      <c r="AG154" s="181"/>
    </row>
    <row r="155" spans="1:33" s="133" customFormat="1" ht="24.9" customHeight="1" x14ac:dyDescent="0.2">
      <c r="A155" s="122">
        <v>149</v>
      </c>
      <c r="B155" s="177"/>
      <c r="C155" s="178"/>
      <c r="D155" s="177"/>
      <c r="E155" s="178"/>
      <c r="F155" s="177"/>
      <c r="G155" s="177"/>
      <c r="H155" s="174"/>
      <c r="I155" s="123"/>
      <c r="J155" s="181"/>
      <c r="K155" s="124"/>
      <c r="L155" s="125"/>
      <c r="M155" s="183"/>
      <c r="N155" s="184"/>
      <c r="O155" s="186"/>
      <c r="P155" s="186"/>
      <c r="Q155" s="127" t="str">
        <f t="shared" si="10"/>
        <v/>
      </c>
      <c r="R155" s="186"/>
      <c r="S155" s="186"/>
      <c r="T155" s="186"/>
      <c r="U155" s="127" t="str">
        <f t="shared" si="11"/>
        <v/>
      </c>
      <c r="V155" s="128" t="str">
        <f t="shared" si="12"/>
        <v/>
      </c>
      <c r="W155" s="185" t="str">
        <f t="shared" si="13"/>
        <v/>
      </c>
      <c r="X155" s="129" t="str" cm="1">
        <f t="array" ref="X155">IFERROR(_xlfn.IFS(K155=1,MIN(Q155,V155),K155=2,MIN(Q155,V155,W155),K155=3,MIN(MIN(Q155,V155)*3/4,W155),K155=4,MIN(MIN(Q155,V155)*L155,W155),K155=5,MIN(MIN(Q155,V155)*2/3,W155),K155=6,MIN(MIN(Q155,V155)*1/2,W155)),"")</f>
        <v/>
      </c>
      <c r="Y155" s="127" t="str" cm="1">
        <f t="array" ref="Y155">IFERROR(ROUNDDOWN(_xlfn.IFS((K155=1),X155*L155,(K155=2),X155*L155,(K155=3),X155*2/3,(K155=4),X155,(K155=5),X155*1/2,(K155=6),X155*2/3),-3),"")</f>
        <v/>
      </c>
      <c r="Z155" s="135"/>
      <c r="AA155" s="134"/>
      <c r="AB155" s="128"/>
      <c r="AC155" s="128"/>
      <c r="AD155" s="136"/>
      <c r="AE155" s="137"/>
      <c r="AF155" s="182"/>
      <c r="AG155" s="181"/>
    </row>
    <row r="156" spans="1:33" s="133" customFormat="1" ht="24.9" customHeight="1" x14ac:dyDescent="0.2">
      <c r="A156" s="122">
        <v>150</v>
      </c>
      <c r="B156" s="177"/>
      <c r="C156" s="178"/>
      <c r="D156" s="177"/>
      <c r="E156" s="178"/>
      <c r="F156" s="177"/>
      <c r="G156" s="177"/>
      <c r="H156" s="174"/>
      <c r="I156" s="123"/>
      <c r="J156" s="181"/>
      <c r="K156" s="124"/>
      <c r="L156" s="125"/>
      <c r="M156" s="183"/>
      <c r="N156" s="184"/>
      <c r="O156" s="186"/>
      <c r="P156" s="186"/>
      <c r="Q156" s="127" t="str">
        <f t="shared" si="10"/>
        <v/>
      </c>
      <c r="R156" s="186"/>
      <c r="S156" s="186"/>
      <c r="T156" s="186"/>
      <c r="U156" s="127" t="str">
        <f t="shared" si="11"/>
        <v/>
      </c>
      <c r="V156" s="128" t="str">
        <f t="shared" si="12"/>
        <v/>
      </c>
      <c r="W156" s="185" t="str">
        <f t="shared" si="13"/>
        <v/>
      </c>
      <c r="X156" s="129" t="str" cm="1">
        <f t="array" ref="X156">IFERROR(_xlfn.IFS(K156=1,MIN(Q156,V156),K156=2,MIN(Q156,V156,W156),K156=3,MIN(MIN(Q156,V156)*3/4,W156),K156=4,MIN(MIN(Q156,V156)*L156,W156),K156=5,MIN(MIN(Q156,V156)*2/3,W156),K156=6,MIN(MIN(Q156,V156)*1/2,W156)),"")</f>
        <v/>
      </c>
      <c r="Y156" s="127" t="str" cm="1">
        <f t="array" ref="Y156">IFERROR(ROUNDDOWN(_xlfn.IFS((K156=1),X156*L156,(K156=2),X156*L156,(K156=3),X156*2/3,(K156=4),X156,(K156=5),X156*1/2,(K156=6),X156*2/3),-3),"")</f>
        <v/>
      </c>
      <c r="Z156" s="135"/>
      <c r="AA156" s="134"/>
      <c r="AB156" s="128"/>
      <c r="AC156" s="128"/>
      <c r="AD156" s="136"/>
      <c r="AE156" s="137"/>
      <c r="AF156" s="182"/>
      <c r="AG156" s="181"/>
    </row>
    <row r="157" spans="1:33" s="133" customFormat="1" ht="24.9" customHeight="1" x14ac:dyDescent="0.2">
      <c r="A157" s="122">
        <v>151</v>
      </c>
      <c r="B157" s="177"/>
      <c r="C157" s="178"/>
      <c r="D157" s="177"/>
      <c r="E157" s="178"/>
      <c r="F157" s="177"/>
      <c r="G157" s="177"/>
      <c r="H157" s="174"/>
      <c r="I157" s="123"/>
      <c r="J157" s="181"/>
      <c r="K157" s="124"/>
      <c r="L157" s="125"/>
      <c r="M157" s="183"/>
      <c r="N157" s="184"/>
      <c r="O157" s="186"/>
      <c r="P157" s="186"/>
      <c r="Q157" s="127" t="str">
        <f t="shared" si="10"/>
        <v/>
      </c>
      <c r="R157" s="186"/>
      <c r="S157" s="186"/>
      <c r="T157" s="186"/>
      <c r="U157" s="127" t="str">
        <f t="shared" si="11"/>
        <v/>
      </c>
      <c r="V157" s="128" t="str">
        <f t="shared" si="12"/>
        <v/>
      </c>
      <c r="W157" s="185" t="str">
        <f t="shared" si="13"/>
        <v/>
      </c>
      <c r="X157" s="129" t="str" cm="1">
        <f t="array" ref="X157">IFERROR(_xlfn.IFS(K157=1,MIN(Q157,V157),K157=2,MIN(Q157,V157,W157),K157=3,MIN(MIN(Q157,V157)*3/4,W157),K157=4,MIN(MIN(Q157,V157)*L157,W157),K157=5,MIN(MIN(Q157,V157)*2/3,W157),K157=6,MIN(MIN(Q157,V157)*1/2,W157)),"")</f>
        <v/>
      </c>
      <c r="Y157" s="127" t="str" cm="1">
        <f t="array" ref="Y157">IFERROR(ROUNDDOWN(_xlfn.IFS((K157=1),X157*L157,(K157=2),X157*L157,(K157=3),X157*2/3,(K157=4),X157,(K157=5),X157*1/2,(K157=6),X157*2/3),-3),"")</f>
        <v/>
      </c>
      <c r="Z157" s="135"/>
      <c r="AA157" s="134"/>
      <c r="AB157" s="128"/>
      <c r="AC157" s="128"/>
      <c r="AD157" s="136"/>
      <c r="AE157" s="137"/>
      <c r="AF157" s="182"/>
      <c r="AG157" s="181"/>
    </row>
    <row r="158" spans="1:33" s="133" customFormat="1" ht="24.9" customHeight="1" x14ac:dyDescent="0.2">
      <c r="A158" s="122">
        <v>152</v>
      </c>
      <c r="B158" s="177"/>
      <c r="C158" s="178"/>
      <c r="D158" s="177"/>
      <c r="E158" s="178"/>
      <c r="F158" s="177"/>
      <c r="G158" s="177"/>
      <c r="H158" s="174"/>
      <c r="I158" s="123"/>
      <c r="J158" s="181"/>
      <c r="K158" s="124"/>
      <c r="L158" s="125"/>
      <c r="M158" s="183"/>
      <c r="N158" s="184"/>
      <c r="O158" s="186"/>
      <c r="P158" s="186"/>
      <c r="Q158" s="127" t="str">
        <f t="shared" si="10"/>
        <v/>
      </c>
      <c r="R158" s="186"/>
      <c r="S158" s="186"/>
      <c r="T158" s="186"/>
      <c r="U158" s="127" t="str">
        <f t="shared" si="11"/>
        <v/>
      </c>
      <c r="V158" s="128" t="str">
        <f t="shared" si="12"/>
        <v/>
      </c>
      <c r="W158" s="185" t="str">
        <f t="shared" si="13"/>
        <v/>
      </c>
      <c r="X158" s="129" t="str" cm="1">
        <f t="array" ref="X158">IFERROR(_xlfn.IFS(K158=1,MIN(Q158,V158),K158=2,MIN(Q158,V158,W158),K158=3,MIN(MIN(Q158,V158)*3/4,W158),K158=4,MIN(MIN(Q158,V158)*L158,W158),K158=5,MIN(MIN(Q158,V158)*2/3,W158),K158=6,MIN(MIN(Q158,V158)*1/2,W158)),"")</f>
        <v/>
      </c>
      <c r="Y158" s="127" t="str" cm="1">
        <f t="array" ref="Y158">IFERROR(ROUNDDOWN(_xlfn.IFS((K158=1),X158*L158,(K158=2),X158*L158,(K158=3),X158*2/3,(K158=4),X158,(K158=5),X158*1/2,(K158=6),X158*2/3),-3),"")</f>
        <v/>
      </c>
      <c r="Z158" s="135"/>
      <c r="AA158" s="134"/>
      <c r="AB158" s="128"/>
      <c r="AC158" s="128"/>
      <c r="AD158" s="136"/>
      <c r="AE158" s="137"/>
      <c r="AF158" s="182"/>
      <c r="AG158" s="181"/>
    </row>
    <row r="159" spans="1:33" s="133" customFormat="1" ht="24.9" customHeight="1" x14ac:dyDescent="0.2">
      <c r="A159" s="122">
        <v>153</v>
      </c>
      <c r="B159" s="177"/>
      <c r="C159" s="178"/>
      <c r="D159" s="177"/>
      <c r="E159" s="178"/>
      <c r="F159" s="177"/>
      <c r="G159" s="177"/>
      <c r="H159" s="174"/>
      <c r="I159" s="123"/>
      <c r="J159" s="181"/>
      <c r="K159" s="124"/>
      <c r="L159" s="125"/>
      <c r="M159" s="183"/>
      <c r="N159" s="184"/>
      <c r="O159" s="186"/>
      <c r="P159" s="186"/>
      <c r="Q159" s="127" t="str">
        <f t="shared" si="10"/>
        <v/>
      </c>
      <c r="R159" s="186"/>
      <c r="S159" s="186"/>
      <c r="T159" s="186"/>
      <c r="U159" s="127" t="str">
        <f t="shared" si="11"/>
        <v/>
      </c>
      <c r="V159" s="128" t="str">
        <f t="shared" si="12"/>
        <v/>
      </c>
      <c r="W159" s="185" t="str">
        <f t="shared" si="13"/>
        <v/>
      </c>
      <c r="X159" s="129" t="str" cm="1">
        <f t="array" ref="X159">IFERROR(_xlfn.IFS(K159=1,MIN(Q159,V159),K159=2,MIN(Q159,V159,W159),K159=3,MIN(MIN(Q159,V159)*3/4,W159),K159=4,MIN(MIN(Q159,V159)*L159,W159),K159=5,MIN(MIN(Q159,V159)*2/3,W159),K159=6,MIN(MIN(Q159,V159)*1/2,W159)),"")</f>
        <v/>
      </c>
      <c r="Y159" s="127" t="str" cm="1">
        <f t="array" ref="Y159">IFERROR(ROUNDDOWN(_xlfn.IFS((K159=1),X159*L159,(K159=2),X159*L159,(K159=3),X159*2/3,(K159=4),X159,(K159=5),X159*1/2,(K159=6),X159*2/3),-3),"")</f>
        <v/>
      </c>
      <c r="Z159" s="135"/>
      <c r="AA159" s="134"/>
      <c r="AB159" s="128"/>
      <c r="AC159" s="128"/>
      <c r="AD159" s="136"/>
      <c r="AE159" s="137"/>
      <c r="AF159" s="182"/>
      <c r="AG159" s="181"/>
    </row>
    <row r="160" spans="1:33" s="133" customFormat="1" ht="24.9" customHeight="1" x14ac:dyDescent="0.2">
      <c r="A160" s="122">
        <v>154</v>
      </c>
      <c r="B160" s="177"/>
      <c r="C160" s="178"/>
      <c r="D160" s="177"/>
      <c r="E160" s="178"/>
      <c r="F160" s="177"/>
      <c r="G160" s="177"/>
      <c r="H160" s="174"/>
      <c r="I160" s="123"/>
      <c r="J160" s="181"/>
      <c r="K160" s="124"/>
      <c r="L160" s="125"/>
      <c r="M160" s="183"/>
      <c r="N160" s="184"/>
      <c r="O160" s="186"/>
      <c r="P160" s="186"/>
      <c r="Q160" s="127" t="str">
        <f t="shared" si="10"/>
        <v/>
      </c>
      <c r="R160" s="186"/>
      <c r="S160" s="186"/>
      <c r="T160" s="186"/>
      <c r="U160" s="127" t="str">
        <f t="shared" si="11"/>
        <v/>
      </c>
      <c r="V160" s="128" t="str">
        <f t="shared" si="12"/>
        <v/>
      </c>
      <c r="W160" s="185" t="str">
        <f t="shared" si="13"/>
        <v/>
      </c>
      <c r="X160" s="129" t="str" cm="1">
        <f t="array" ref="X160">IFERROR(_xlfn.IFS(K160=1,MIN(Q160,V160),K160=2,MIN(Q160,V160,W160),K160=3,MIN(MIN(Q160,V160)*3/4,W160),K160=4,MIN(MIN(Q160,V160)*L160,W160),K160=5,MIN(MIN(Q160,V160)*2/3,W160),K160=6,MIN(MIN(Q160,V160)*1/2,W160)),"")</f>
        <v/>
      </c>
      <c r="Y160" s="127" t="str" cm="1">
        <f t="array" ref="Y160">IFERROR(ROUNDDOWN(_xlfn.IFS((K160=1),X160*L160,(K160=2),X160*L160,(K160=3),X160*2/3,(K160=4),X160,(K160=5),X160*1/2,(K160=6),X160*2/3),-3),"")</f>
        <v/>
      </c>
      <c r="Z160" s="135"/>
      <c r="AA160" s="134"/>
      <c r="AB160" s="128"/>
      <c r="AC160" s="128"/>
      <c r="AD160" s="136"/>
      <c r="AE160" s="137"/>
      <c r="AF160" s="182"/>
      <c r="AG160" s="181"/>
    </row>
    <row r="161" spans="1:33" s="133" customFormat="1" ht="24.9" customHeight="1" x14ac:dyDescent="0.2">
      <c r="A161" s="122">
        <v>155</v>
      </c>
      <c r="B161" s="177"/>
      <c r="C161" s="178"/>
      <c r="D161" s="177"/>
      <c r="E161" s="178"/>
      <c r="F161" s="177"/>
      <c r="G161" s="177"/>
      <c r="H161" s="174"/>
      <c r="I161" s="123"/>
      <c r="J161" s="181"/>
      <c r="K161" s="124"/>
      <c r="L161" s="125"/>
      <c r="M161" s="183"/>
      <c r="N161" s="184"/>
      <c r="O161" s="186"/>
      <c r="P161" s="186"/>
      <c r="Q161" s="127" t="str">
        <f t="shared" si="10"/>
        <v/>
      </c>
      <c r="R161" s="186"/>
      <c r="S161" s="186"/>
      <c r="T161" s="186"/>
      <c r="U161" s="127" t="str">
        <f t="shared" si="11"/>
        <v/>
      </c>
      <c r="V161" s="128" t="str">
        <f t="shared" si="12"/>
        <v/>
      </c>
      <c r="W161" s="185" t="str">
        <f t="shared" si="13"/>
        <v/>
      </c>
      <c r="X161" s="129" t="str" cm="1">
        <f t="array" ref="X161">IFERROR(_xlfn.IFS(K161=1,MIN(Q161,V161),K161=2,MIN(Q161,V161,W161),K161=3,MIN(MIN(Q161,V161)*3/4,W161),K161=4,MIN(MIN(Q161,V161)*L161,W161),K161=5,MIN(MIN(Q161,V161)*2/3,W161),K161=6,MIN(MIN(Q161,V161)*1/2,W161)),"")</f>
        <v/>
      </c>
      <c r="Y161" s="127" t="str" cm="1">
        <f t="array" ref="Y161">IFERROR(ROUNDDOWN(_xlfn.IFS((K161=1),X161*L161,(K161=2),X161*L161,(K161=3),X161*2/3,(K161=4),X161,(K161=5),X161*1/2,(K161=6),X161*2/3),-3),"")</f>
        <v/>
      </c>
      <c r="Z161" s="135"/>
      <c r="AA161" s="134"/>
      <c r="AB161" s="128"/>
      <c r="AC161" s="128"/>
      <c r="AD161" s="136"/>
      <c r="AE161" s="137"/>
      <c r="AF161" s="182"/>
      <c r="AG161" s="181"/>
    </row>
    <row r="162" spans="1:33" s="133" customFormat="1" ht="24.9" customHeight="1" x14ac:dyDescent="0.2">
      <c r="A162" s="122">
        <v>156</v>
      </c>
      <c r="B162" s="177"/>
      <c r="C162" s="178"/>
      <c r="D162" s="177"/>
      <c r="E162" s="178"/>
      <c r="F162" s="177"/>
      <c r="G162" s="177"/>
      <c r="H162" s="174"/>
      <c r="I162" s="123"/>
      <c r="J162" s="181"/>
      <c r="K162" s="124"/>
      <c r="L162" s="125"/>
      <c r="M162" s="183"/>
      <c r="N162" s="184"/>
      <c r="O162" s="186"/>
      <c r="P162" s="186"/>
      <c r="Q162" s="127" t="str">
        <f t="shared" si="10"/>
        <v/>
      </c>
      <c r="R162" s="186"/>
      <c r="S162" s="186"/>
      <c r="T162" s="186"/>
      <c r="U162" s="127" t="str">
        <f t="shared" si="11"/>
        <v/>
      </c>
      <c r="V162" s="128" t="str">
        <f t="shared" si="12"/>
        <v/>
      </c>
      <c r="W162" s="185" t="str">
        <f t="shared" si="13"/>
        <v/>
      </c>
      <c r="X162" s="129" t="str" cm="1">
        <f t="array" ref="X162">IFERROR(_xlfn.IFS(K162=1,MIN(Q162,V162),K162=2,MIN(Q162,V162,W162),K162=3,MIN(MIN(Q162,V162)*3/4,W162),K162=4,MIN(MIN(Q162,V162)*L162,W162),K162=5,MIN(MIN(Q162,V162)*2/3,W162),K162=6,MIN(MIN(Q162,V162)*1/2,W162)),"")</f>
        <v/>
      </c>
      <c r="Y162" s="127" t="str" cm="1">
        <f t="array" ref="Y162">IFERROR(ROUNDDOWN(_xlfn.IFS((K162=1),X162*L162,(K162=2),X162*L162,(K162=3),X162*2/3,(K162=4),X162,(K162=5),X162*1/2,(K162=6),X162*2/3),-3),"")</f>
        <v/>
      </c>
      <c r="Z162" s="135"/>
      <c r="AA162" s="134"/>
      <c r="AB162" s="128"/>
      <c r="AC162" s="128"/>
      <c r="AD162" s="136"/>
      <c r="AE162" s="137"/>
      <c r="AF162" s="182"/>
      <c r="AG162" s="181"/>
    </row>
    <row r="163" spans="1:33" s="133" customFormat="1" ht="24.9" customHeight="1" x14ac:dyDescent="0.2">
      <c r="A163" s="122">
        <v>157</v>
      </c>
      <c r="B163" s="177"/>
      <c r="C163" s="178"/>
      <c r="D163" s="177"/>
      <c r="E163" s="178"/>
      <c r="F163" s="177"/>
      <c r="G163" s="177"/>
      <c r="H163" s="174"/>
      <c r="I163" s="123"/>
      <c r="J163" s="181"/>
      <c r="K163" s="124"/>
      <c r="L163" s="125"/>
      <c r="M163" s="183"/>
      <c r="N163" s="184"/>
      <c r="O163" s="186"/>
      <c r="P163" s="186"/>
      <c r="Q163" s="127" t="str">
        <f t="shared" si="10"/>
        <v/>
      </c>
      <c r="R163" s="186"/>
      <c r="S163" s="186"/>
      <c r="T163" s="186"/>
      <c r="U163" s="127" t="str">
        <f t="shared" si="11"/>
        <v/>
      </c>
      <c r="V163" s="128" t="str">
        <f t="shared" si="12"/>
        <v/>
      </c>
      <c r="W163" s="185" t="str">
        <f t="shared" si="13"/>
        <v/>
      </c>
      <c r="X163" s="129" t="str" cm="1">
        <f t="array" ref="X163">IFERROR(_xlfn.IFS(K163=1,MIN(Q163,V163),K163=2,MIN(Q163,V163,W163),K163=3,MIN(MIN(Q163,V163)*3/4,W163),K163=4,MIN(MIN(Q163,V163)*L163,W163),K163=5,MIN(MIN(Q163,V163)*2/3,W163),K163=6,MIN(MIN(Q163,V163)*1/2,W163)),"")</f>
        <v/>
      </c>
      <c r="Y163" s="127" t="str" cm="1">
        <f t="array" ref="Y163">IFERROR(ROUNDDOWN(_xlfn.IFS((K163=1),X163*L163,(K163=2),X163*L163,(K163=3),X163*2/3,(K163=4),X163,(K163=5),X163*1/2,(K163=6),X163*2/3),-3),"")</f>
        <v/>
      </c>
      <c r="Z163" s="135"/>
      <c r="AA163" s="134"/>
      <c r="AB163" s="128"/>
      <c r="AC163" s="128"/>
      <c r="AD163" s="136"/>
      <c r="AE163" s="137"/>
      <c r="AF163" s="182"/>
      <c r="AG163" s="181"/>
    </row>
    <row r="164" spans="1:33" s="133" customFormat="1" ht="24.9" customHeight="1" x14ac:dyDescent="0.2">
      <c r="A164" s="122">
        <v>158</v>
      </c>
      <c r="B164" s="177"/>
      <c r="C164" s="178"/>
      <c r="D164" s="177"/>
      <c r="E164" s="178"/>
      <c r="F164" s="177"/>
      <c r="G164" s="177"/>
      <c r="H164" s="174"/>
      <c r="I164" s="123"/>
      <c r="J164" s="181"/>
      <c r="K164" s="124"/>
      <c r="L164" s="125"/>
      <c r="M164" s="183"/>
      <c r="N164" s="184"/>
      <c r="O164" s="186"/>
      <c r="P164" s="186"/>
      <c r="Q164" s="127" t="str">
        <f t="shared" si="10"/>
        <v/>
      </c>
      <c r="R164" s="186"/>
      <c r="S164" s="186"/>
      <c r="T164" s="186"/>
      <c r="U164" s="127" t="str">
        <f t="shared" si="11"/>
        <v/>
      </c>
      <c r="V164" s="128" t="str">
        <f t="shared" si="12"/>
        <v/>
      </c>
      <c r="W164" s="185" t="str">
        <f t="shared" si="13"/>
        <v/>
      </c>
      <c r="X164" s="129" t="str" cm="1">
        <f t="array" ref="X164">IFERROR(_xlfn.IFS(K164=1,MIN(Q164,V164),K164=2,MIN(Q164,V164,W164),K164=3,MIN(MIN(Q164,V164)*3/4,W164),K164=4,MIN(MIN(Q164,V164)*L164,W164),K164=5,MIN(MIN(Q164,V164)*2/3,W164),K164=6,MIN(MIN(Q164,V164)*1/2,W164)),"")</f>
        <v/>
      </c>
      <c r="Y164" s="127" t="str" cm="1">
        <f t="array" ref="Y164">IFERROR(ROUNDDOWN(_xlfn.IFS((K164=1),X164*L164,(K164=2),X164*L164,(K164=3),X164*2/3,(K164=4),X164,(K164=5),X164*1/2,(K164=6),X164*2/3),-3),"")</f>
        <v/>
      </c>
      <c r="Z164" s="135"/>
      <c r="AA164" s="134"/>
      <c r="AB164" s="128"/>
      <c r="AC164" s="128"/>
      <c r="AD164" s="136"/>
      <c r="AE164" s="137"/>
      <c r="AF164" s="182"/>
      <c r="AG164" s="181"/>
    </row>
    <row r="165" spans="1:33" s="133" customFormat="1" ht="24.9" customHeight="1" x14ac:dyDescent="0.2">
      <c r="A165" s="122">
        <v>159</v>
      </c>
      <c r="B165" s="177"/>
      <c r="C165" s="178"/>
      <c r="D165" s="177"/>
      <c r="E165" s="178"/>
      <c r="F165" s="177"/>
      <c r="G165" s="177"/>
      <c r="H165" s="174"/>
      <c r="I165" s="123"/>
      <c r="J165" s="181"/>
      <c r="K165" s="124"/>
      <c r="L165" s="125"/>
      <c r="M165" s="183"/>
      <c r="N165" s="184"/>
      <c r="O165" s="186"/>
      <c r="P165" s="186"/>
      <c r="Q165" s="127" t="str">
        <f t="shared" si="10"/>
        <v/>
      </c>
      <c r="R165" s="186"/>
      <c r="S165" s="186"/>
      <c r="T165" s="186"/>
      <c r="U165" s="127" t="str">
        <f t="shared" si="11"/>
        <v/>
      </c>
      <c r="V165" s="128" t="str">
        <f t="shared" si="12"/>
        <v/>
      </c>
      <c r="W165" s="185" t="str">
        <f t="shared" si="13"/>
        <v/>
      </c>
      <c r="X165" s="129" t="str" cm="1">
        <f t="array" ref="X165">IFERROR(_xlfn.IFS(K165=1,MIN(Q165,V165),K165=2,MIN(Q165,V165,W165),K165=3,MIN(MIN(Q165,V165)*3/4,W165),K165=4,MIN(MIN(Q165,V165)*L165,W165),K165=5,MIN(MIN(Q165,V165)*2/3,W165),K165=6,MIN(MIN(Q165,V165)*1/2,W165)),"")</f>
        <v/>
      </c>
      <c r="Y165" s="127" t="str" cm="1">
        <f t="array" ref="Y165">IFERROR(ROUNDDOWN(_xlfn.IFS((K165=1),X165*L165,(K165=2),X165*L165,(K165=3),X165*2/3,(K165=4),X165,(K165=5),X165*1/2,(K165=6),X165*2/3),-3),"")</f>
        <v/>
      </c>
      <c r="Z165" s="135"/>
      <c r="AA165" s="134"/>
      <c r="AB165" s="128"/>
      <c r="AC165" s="128"/>
      <c r="AD165" s="136"/>
      <c r="AE165" s="137"/>
      <c r="AF165" s="182"/>
      <c r="AG165" s="181"/>
    </row>
    <row r="166" spans="1:33" s="133" customFormat="1" ht="24.9" customHeight="1" x14ac:dyDescent="0.2">
      <c r="A166" s="122">
        <v>160</v>
      </c>
      <c r="B166" s="177"/>
      <c r="C166" s="178"/>
      <c r="D166" s="177"/>
      <c r="E166" s="178"/>
      <c r="F166" s="177"/>
      <c r="G166" s="177"/>
      <c r="H166" s="174"/>
      <c r="I166" s="123"/>
      <c r="J166" s="181"/>
      <c r="K166" s="124"/>
      <c r="L166" s="125"/>
      <c r="M166" s="183"/>
      <c r="N166" s="184"/>
      <c r="O166" s="186"/>
      <c r="P166" s="186"/>
      <c r="Q166" s="127" t="str">
        <f t="shared" si="10"/>
        <v/>
      </c>
      <c r="R166" s="186"/>
      <c r="S166" s="186"/>
      <c r="T166" s="186"/>
      <c r="U166" s="127" t="str">
        <f t="shared" si="11"/>
        <v/>
      </c>
      <c r="V166" s="128" t="str">
        <f t="shared" si="12"/>
        <v/>
      </c>
      <c r="W166" s="185" t="str">
        <f t="shared" si="13"/>
        <v/>
      </c>
      <c r="X166" s="129" t="str" cm="1">
        <f t="array" ref="X166">IFERROR(_xlfn.IFS(K166=1,MIN(Q166,V166),K166=2,MIN(Q166,V166,W166),K166=3,MIN(MIN(Q166,V166)*3/4,W166),K166=4,MIN(MIN(Q166,V166)*L166,W166),K166=5,MIN(MIN(Q166,V166)*2/3,W166),K166=6,MIN(MIN(Q166,V166)*1/2,W166)),"")</f>
        <v/>
      </c>
      <c r="Y166" s="127" t="str" cm="1">
        <f t="array" ref="Y166">IFERROR(ROUNDDOWN(_xlfn.IFS((K166=1),X166*L166,(K166=2),X166*L166,(K166=3),X166*2/3,(K166=4),X166,(K166=5),X166*1/2,(K166=6),X166*2/3),-3),"")</f>
        <v/>
      </c>
      <c r="Z166" s="135"/>
      <c r="AA166" s="134"/>
      <c r="AB166" s="128"/>
      <c r="AC166" s="128"/>
      <c r="AD166" s="136"/>
      <c r="AE166" s="137"/>
      <c r="AF166" s="182"/>
      <c r="AG166" s="181"/>
    </row>
    <row r="167" spans="1:33" s="133" customFormat="1" ht="24.9" customHeight="1" x14ac:dyDescent="0.2">
      <c r="A167" s="122">
        <v>161</v>
      </c>
      <c r="B167" s="177"/>
      <c r="C167" s="178"/>
      <c r="D167" s="177"/>
      <c r="E167" s="178"/>
      <c r="F167" s="177"/>
      <c r="G167" s="177"/>
      <c r="H167" s="174"/>
      <c r="I167" s="123"/>
      <c r="J167" s="181"/>
      <c r="K167" s="124"/>
      <c r="L167" s="125"/>
      <c r="M167" s="183"/>
      <c r="N167" s="184"/>
      <c r="O167" s="186"/>
      <c r="P167" s="186"/>
      <c r="Q167" s="127" t="str">
        <f t="shared" si="10"/>
        <v/>
      </c>
      <c r="R167" s="186"/>
      <c r="S167" s="186"/>
      <c r="T167" s="186"/>
      <c r="U167" s="127" t="str">
        <f t="shared" si="11"/>
        <v/>
      </c>
      <c r="V167" s="128" t="str">
        <f t="shared" si="12"/>
        <v/>
      </c>
      <c r="W167" s="185" t="str">
        <f t="shared" si="13"/>
        <v/>
      </c>
      <c r="X167" s="129" t="str" cm="1">
        <f t="array" ref="X167">IFERROR(_xlfn.IFS(K167=1,MIN(Q167,V167),K167=2,MIN(Q167,V167,W167),K167=3,MIN(MIN(Q167,V167)*3/4,W167),K167=4,MIN(MIN(Q167,V167)*L167,W167),K167=5,MIN(MIN(Q167,V167)*2/3,W167),K167=6,MIN(MIN(Q167,V167)*1/2,W167)),"")</f>
        <v/>
      </c>
      <c r="Y167" s="127" t="str" cm="1">
        <f t="array" ref="Y167">IFERROR(ROUNDDOWN(_xlfn.IFS((K167=1),X167*L167,(K167=2),X167*L167,(K167=3),X167*2/3,(K167=4),X167,(K167=5),X167*1/2,(K167=6),X167*2/3),-3),"")</f>
        <v/>
      </c>
      <c r="Z167" s="135"/>
      <c r="AA167" s="134"/>
      <c r="AB167" s="128"/>
      <c r="AC167" s="128"/>
      <c r="AD167" s="136"/>
      <c r="AE167" s="137"/>
      <c r="AF167" s="182"/>
      <c r="AG167" s="181"/>
    </row>
    <row r="168" spans="1:33" s="133" customFormat="1" ht="24.9" customHeight="1" x14ac:dyDescent="0.2">
      <c r="A168" s="122">
        <v>162</v>
      </c>
      <c r="B168" s="177"/>
      <c r="C168" s="178"/>
      <c r="D168" s="177"/>
      <c r="E168" s="178"/>
      <c r="F168" s="177"/>
      <c r="G168" s="177"/>
      <c r="H168" s="174"/>
      <c r="I168" s="123"/>
      <c r="J168" s="181"/>
      <c r="K168" s="124"/>
      <c r="L168" s="125"/>
      <c r="M168" s="183"/>
      <c r="N168" s="184"/>
      <c r="O168" s="186"/>
      <c r="P168" s="186"/>
      <c r="Q168" s="127" t="str">
        <f t="shared" si="10"/>
        <v/>
      </c>
      <c r="R168" s="186"/>
      <c r="S168" s="186"/>
      <c r="T168" s="186"/>
      <c r="U168" s="127" t="str">
        <f t="shared" si="11"/>
        <v/>
      </c>
      <c r="V168" s="128" t="str">
        <f t="shared" si="12"/>
        <v/>
      </c>
      <c r="W168" s="185" t="str">
        <f t="shared" si="13"/>
        <v/>
      </c>
      <c r="X168" s="129" t="str" cm="1">
        <f t="array" ref="X168">IFERROR(_xlfn.IFS(K168=1,MIN(Q168,V168),K168=2,MIN(Q168,V168,W168),K168=3,MIN(MIN(Q168,V168)*3/4,W168),K168=4,MIN(MIN(Q168,V168)*L168,W168),K168=5,MIN(MIN(Q168,V168)*2/3,W168),K168=6,MIN(MIN(Q168,V168)*1/2,W168)),"")</f>
        <v/>
      </c>
      <c r="Y168" s="127" t="str" cm="1">
        <f t="array" ref="Y168">IFERROR(ROUNDDOWN(_xlfn.IFS((K168=1),X168*L168,(K168=2),X168*L168,(K168=3),X168*2/3,(K168=4),X168,(K168=5),X168*1/2,(K168=6),X168*2/3),-3),"")</f>
        <v/>
      </c>
      <c r="Z168" s="135"/>
      <c r="AA168" s="134"/>
      <c r="AB168" s="128"/>
      <c r="AC168" s="128"/>
      <c r="AD168" s="136"/>
      <c r="AE168" s="137"/>
      <c r="AF168" s="182"/>
      <c r="AG168" s="181"/>
    </row>
    <row r="169" spans="1:33" s="133" customFormat="1" ht="24.9" customHeight="1" x14ac:dyDescent="0.2">
      <c r="A169" s="122">
        <v>163</v>
      </c>
      <c r="B169" s="177"/>
      <c r="C169" s="178"/>
      <c r="D169" s="177"/>
      <c r="E169" s="178"/>
      <c r="F169" s="177"/>
      <c r="G169" s="177"/>
      <c r="H169" s="174"/>
      <c r="I169" s="123"/>
      <c r="J169" s="181"/>
      <c r="K169" s="124"/>
      <c r="L169" s="125"/>
      <c r="M169" s="183"/>
      <c r="N169" s="184"/>
      <c r="O169" s="186"/>
      <c r="P169" s="186"/>
      <c r="Q169" s="127" t="str">
        <f t="shared" si="10"/>
        <v/>
      </c>
      <c r="R169" s="186"/>
      <c r="S169" s="186"/>
      <c r="T169" s="186"/>
      <c r="U169" s="127" t="str">
        <f t="shared" si="11"/>
        <v/>
      </c>
      <c r="V169" s="128" t="str">
        <f t="shared" si="12"/>
        <v/>
      </c>
      <c r="W169" s="185" t="str">
        <f t="shared" si="13"/>
        <v/>
      </c>
      <c r="X169" s="129" t="str" cm="1">
        <f t="array" ref="X169">IFERROR(_xlfn.IFS(K169=1,MIN(Q169,V169),K169=2,MIN(Q169,V169,W169),K169=3,MIN(MIN(Q169,V169)*3/4,W169),K169=4,MIN(MIN(Q169,V169)*L169,W169),K169=5,MIN(MIN(Q169,V169)*2/3,W169),K169=6,MIN(MIN(Q169,V169)*1/2,W169)),"")</f>
        <v/>
      </c>
      <c r="Y169" s="127" t="str" cm="1">
        <f t="array" ref="Y169">IFERROR(ROUNDDOWN(_xlfn.IFS((K169=1),X169*L169,(K169=2),X169*L169,(K169=3),X169*2/3,(K169=4),X169,(K169=5),X169*1/2,(K169=6),X169*2/3),-3),"")</f>
        <v/>
      </c>
      <c r="Z169" s="135"/>
      <c r="AA169" s="134"/>
      <c r="AB169" s="128"/>
      <c r="AC169" s="128"/>
      <c r="AD169" s="136"/>
      <c r="AE169" s="137"/>
      <c r="AF169" s="182"/>
      <c r="AG169" s="181"/>
    </row>
    <row r="170" spans="1:33" s="133" customFormat="1" ht="24.9" customHeight="1" x14ac:dyDescent="0.2">
      <c r="A170" s="122">
        <v>164</v>
      </c>
      <c r="B170" s="177"/>
      <c r="C170" s="178"/>
      <c r="D170" s="177"/>
      <c r="E170" s="178"/>
      <c r="F170" s="177"/>
      <c r="G170" s="177"/>
      <c r="H170" s="174"/>
      <c r="I170" s="123"/>
      <c r="J170" s="181"/>
      <c r="K170" s="124"/>
      <c r="L170" s="125"/>
      <c r="M170" s="183"/>
      <c r="N170" s="184"/>
      <c r="O170" s="186"/>
      <c r="P170" s="186"/>
      <c r="Q170" s="127" t="str">
        <f t="shared" si="10"/>
        <v/>
      </c>
      <c r="R170" s="186"/>
      <c r="S170" s="186"/>
      <c r="T170" s="186"/>
      <c r="U170" s="127" t="str">
        <f t="shared" si="11"/>
        <v/>
      </c>
      <c r="V170" s="128" t="str">
        <f t="shared" si="12"/>
        <v/>
      </c>
      <c r="W170" s="185" t="str">
        <f t="shared" si="13"/>
        <v/>
      </c>
      <c r="X170" s="129" t="str" cm="1">
        <f t="array" ref="X170">IFERROR(_xlfn.IFS(K170=1,MIN(Q170,V170),K170=2,MIN(Q170,V170,W170),K170=3,MIN(MIN(Q170,V170)*3/4,W170),K170=4,MIN(MIN(Q170,V170)*L170,W170),K170=5,MIN(MIN(Q170,V170)*2/3,W170),K170=6,MIN(MIN(Q170,V170)*1/2,W170)),"")</f>
        <v/>
      </c>
      <c r="Y170" s="127" t="str" cm="1">
        <f t="array" ref="Y170">IFERROR(ROUNDDOWN(_xlfn.IFS((K170=1),X170*L170,(K170=2),X170*L170,(K170=3),X170*2/3,(K170=4),X170,(K170=5),X170*1/2,(K170=6),X170*2/3),-3),"")</f>
        <v/>
      </c>
      <c r="Z170" s="135"/>
      <c r="AA170" s="134"/>
      <c r="AB170" s="128"/>
      <c r="AC170" s="128"/>
      <c r="AD170" s="136"/>
      <c r="AE170" s="137"/>
      <c r="AF170" s="182"/>
      <c r="AG170" s="181"/>
    </row>
    <row r="171" spans="1:33" s="133" customFormat="1" ht="24.9" customHeight="1" x14ac:dyDescent="0.2">
      <c r="A171" s="122">
        <v>165</v>
      </c>
      <c r="B171" s="177"/>
      <c r="C171" s="178"/>
      <c r="D171" s="177"/>
      <c r="E171" s="178"/>
      <c r="F171" s="177"/>
      <c r="G171" s="177"/>
      <c r="H171" s="174"/>
      <c r="I171" s="123"/>
      <c r="J171" s="181"/>
      <c r="K171" s="124"/>
      <c r="L171" s="125"/>
      <c r="M171" s="183"/>
      <c r="N171" s="184"/>
      <c r="O171" s="186"/>
      <c r="P171" s="186"/>
      <c r="Q171" s="127" t="str">
        <f t="shared" si="10"/>
        <v/>
      </c>
      <c r="R171" s="186"/>
      <c r="S171" s="186"/>
      <c r="T171" s="186"/>
      <c r="U171" s="127" t="str">
        <f t="shared" si="11"/>
        <v/>
      </c>
      <c r="V171" s="128" t="str">
        <f t="shared" si="12"/>
        <v/>
      </c>
      <c r="W171" s="185" t="str">
        <f t="shared" si="13"/>
        <v/>
      </c>
      <c r="X171" s="129" t="str" cm="1">
        <f t="array" ref="X171">IFERROR(_xlfn.IFS(K171=1,MIN(Q171,V171),K171=2,MIN(Q171,V171,W171),K171=3,MIN(MIN(Q171,V171)*3/4,W171),K171=4,MIN(MIN(Q171,V171)*L171,W171),K171=5,MIN(MIN(Q171,V171)*2/3,W171),K171=6,MIN(MIN(Q171,V171)*1/2,W171)),"")</f>
        <v/>
      </c>
      <c r="Y171" s="127" t="str" cm="1">
        <f t="array" ref="Y171">IFERROR(ROUNDDOWN(_xlfn.IFS((K171=1),X171*L171,(K171=2),X171*L171,(K171=3),X171*2/3,(K171=4),X171,(K171=5),X171*1/2,(K171=6),X171*2/3),-3),"")</f>
        <v/>
      </c>
      <c r="Z171" s="135"/>
      <c r="AA171" s="134"/>
      <c r="AB171" s="128"/>
      <c r="AC171" s="128"/>
      <c r="AD171" s="136"/>
      <c r="AE171" s="137"/>
      <c r="AF171" s="182"/>
      <c r="AG171" s="181"/>
    </row>
    <row r="172" spans="1:33" s="133" customFormat="1" ht="24.9" customHeight="1" x14ac:dyDescent="0.2">
      <c r="A172" s="122">
        <v>166</v>
      </c>
      <c r="B172" s="177"/>
      <c r="C172" s="178"/>
      <c r="D172" s="177"/>
      <c r="E172" s="178"/>
      <c r="F172" s="177"/>
      <c r="G172" s="177"/>
      <c r="H172" s="174"/>
      <c r="I172" s="123"/>
      <c r="J172" s="181"/>
      <c r="K172" s="124"/>
      <c r="L172" s="125"/>
      <c r="M172" s="183"/>
      <c r="N172" s="184"/>
      <c r="O172" s="186"/>
      <c r="P172" s="186"/>
      <c r="Q172" s="127" t="str">
        <f t="shared" si="10"/>
        <v/>
      </c>
      <c r="R172" s="186"/>
      <c r="S172" s="186"/>
      <c r="T172" s="186"/>
      <c r="U172" s="127" t="str">
        <f t="shared" si="11"/>
        <v/>
      </c>
      <c r="V172" s="128" t="str">
        <f t="shared" si="12"/>
        <v/>
      </c>
      <c r="W172" s="185" t="str">
        <f t="shared" si="13"/>
        <v/>
      </c>
      <c r="X172" s="129" t="str" cm="1">
        <f t="array" ref="X172">IFERROR(_xlfn.IFS(K172=1,MIN(Q172,V172),K172=2,MIN(Q172,V172,W172),K172=3,MIN(MIN(Q172,V172)*3/4,W172),K172=4,MIN(MIN(Q172,V172)*L172,W172),K172=5,MIN(MIN(Q172,V172)*2/3,W172),K172=6,MIN(MIN(Q172,V172)*1/2,W172)),"")</f>
        <v/>
      </c>
      <c r="Y172" s="127" t="str" cm="1">
        <f t="array" ref="Y172">IFERROR(ROUNDDOWN(_xlfn.IFS((K172=1),X172*L172,(K172=2),X172*L172,(K172=3),X172*2/3,(K172=4),X172,(K172=5),X172*1/2,(K172=6),X172*2/3),-3),"")</f>
        <v/>
      </c>
      <c r="Z172" s="135"/>
      <c r="AA172" s="134"/>
      <c r="AB172" s="128"/>
      <c r="AC172" s="128"/>
      <c r="AD172" s="136"/>
      <c r="AE172" s="137"/>
      <c r="AF172" s="182"/>
      <c r="AG172" s="181"/>
    </row>
    <row r="173" spans="1:33" s="133" customFormat="1" ht="24.9" customHeight="1" x14ac:dyDescent="0.2">
      <c r="A173" s="122">
        <v>167</v>
      </c>
      <c r="B173" s="177"/>
      <c r="C173" s="178"/>
      <c r="D173" s="177"/>
      <c r="E173" s="178"/>
      <c r="F173" s="177"/>
      <c r="G173" s="177"/>
      <c r="H173" s="174"/>
      <c r="I173" s="123"/>
      <c r="J173" s="181"/>
      <c r="K173" s="124"/>
      <c r="L173" s="125"/>
      <c r="M173" s="183"/>
      <c r="N173" s="184"/>
      <c r="O173" s="186"/>
      <c r="P173" s="186"/>
      <c r="Q173" s="127" t="str">
        <f t="shared" si="10"/>
        <v/>
      </c>
      <c r="R173" s="186"/>
      <c r="S173" s="186"/>
      <c r="T173" s="186"/>
      <c r="U173" s="127" t="str">
        <f t="shared" si="11"/>
        <v/>
      </c>
      <c r="V173" s="128" t="str">
        <f t="shared" si="12"/>
        <v/>
      </c>
      <c r="W173" s="185" t="str">
        <f t="shared" si="13"/>
        <v/>
      </c>
      <c r="X173" s="129" t="str" cm="1">
        <f t="array" ref="X173">IFERROR(_xlfn.IFS(K173=1,MIN(Q173,V173),K173=2,MIN(Q173,V173,W173),K173=3,MIN(MIN(Q173,V173)*3/4,W173),K173=4,MIN(MIN(Q173,V173)*L173,W173),K173=5,MIN(MIN(Q173,V173)*2/3,W173),K173=6,MIN(MIN(Q173,V173)*1/2,W173)),"")</f>
        <v/>
      </c>
      <c r="Y173" s="127" t="str" cm="1">
        <f t="array" ref="Y173">IFERROR(ROUNDDOWN(_xlfn.IFS((K173=1),X173*L173,(K173=2),X173*L173,(K173=3),X173*2/3,(K173=4),X173,(K173=5),X173*1/2,(K173=6),X173*2/3),-3),"")</f>
        <v/>
      </c>
      <c r="Z173" s="135"/>
      <c r="AA173" s="134"/>
      <c r="AB173" s="128"/>
      <c r="AC173" s="128"/>
      <c r="AD173" s="136"/>
      <c r="AE173" s="137"/>
      <c r="AF173" s="182"/>
      <c r="AG173" s="181"/>
    </row>
    <row r="174" spans="1:33" s="133" customFormat="1" ht="24.9" customHeight="1" x14ac:dyDescent="0.2">
      <c r="A174" s="122">
        <v>168</v>
      </c>
      <c r="B174" s="177"/>
      <c r="C174" s="178"/>
      <c r="D174" s="177"/>
      <c r="E174" s="178"/>
      <c r="F174" s="177"/>
      <c r="G174" s="177"/>
      <c r="H174" s="174"/>
      <c r="I174" s="123"/>
      <c r="J174" s="181"/>
      <c r="K174" s="124"/>
      <c r="L174" s="125"/>
      <c r="M174" s="183"/>
      <c r="N174" s="184"/>
      <c r="O174" s="186"/>
      <c r="P174" s="186"/>
      <c r="Q174" s="127" t="str">
        <f t="shared" si="10"/>
        <v/>
      </c>
      <c r="R174" s="186"/>
      <c r="S174" s="186"/>
      <c r="T174" s="186"/>
      <c r="U174" s="127" t="str">
        <f t="shared" si="11"/>
        <v/>
      </c>
      <c r="V174" s="128" t="str">
        <f t="shared" si="12"/>
        <v/>
      </c>
      <c r="W174" s="185" t="str">
        <f t="shared" si="13"/>
        <v/>
      </c>
      <c r="X174" s="129" t="str" cm="1">
        <f t="array" ref="X174">IFERROR(_xlfn.IFS(K174=1,MIN(Q174,V174),K174=2,MIN(Q174,V174,W174),K174=3,MIN(MIN(Q174,V174)*3/4,W174),K174=4,MIN(MIN(Q174,V174)*L174,W174),K174=5,MIN(MIN(Q174,V174)*2/3,W174),K174=6,MIN(MIN(Q174,V174)*1/2,W174)),"")</f>
        <v/>
      </c>
      <c r="Y174" s="127" t="str" cm="1">
        <f t="array" ref="Y174">IFERROR(ROUNDDOWN(_xlfn.IFS((K174=1),X174*L174,(K174=2),X174*L174,(K174=3),X174*2/3,(K174=4),X174,(K174=5),X174*1/2,(K174=6),X174*2/3),-3),"")</f>
        <v/>
      </c>
      <c r="Z174" s="135"/>
      <c r="AA174" s="134"/>
      <c r="AB174" s="128"/>
      <c r="AC174" s="128"/>
      <c r="AD174" s="136"/>
      <c r="AE174" s="137"/>
      <c r="AF174" s="182"/>
      <c r="AG174" s="181"/>
    </row>
    <row r="175" spans="1:33" s="133" customFormat="1" ht="24.9" customHeight="1" x14ac:dyDescent="0.2">
      <c r="A175" s="122">
        <v>169</v>
      </c>
      <c r="B175" s="177"/>
      <c r="C175" s="178"/>
      <c r="D175" s="177"/>
      <c r="E175" s="178"/>
      <c r="F175" s="177"/>
      <c r="G175" s="177"/>
      <c r="H175" s="174"/>
      <c r="I175" s="123"/>
      <c r="J175" s="181"/>
      <c r="K175" s="124"/>
      <c r="L175" s="125"/>
      <c r="M175" s="183"/>
      <c r="N175" s="184"/>
      <c r="O175" s="186"/>
      <c r="P175" s="186"/>
      <c r="Q175" s="127" t="str">
        <f t="shared" si="10"/>
        <v/>
      </c>
      <c r="R175" s="186"/>
      <c r="S175" s="186"/>
      <c r="T175" s="186"/>
      <c r="U175" s="127" t="str">
        <f t="shared" si="11"/>
        <v/>
      </c>
      <c r="V175" s="128" t="str">
        <f t="shared" si="12"/>
        <v/>
      </c>
      <c r="W175" s="185" t="str">
        <f t="shared" si="13"/>
        <v/>
      </c>
      <c r="X175" s="129" t="str" cm="1">
        <f t="array" ref="X175">IFERROR(_xlfn.IFS(K175=1,MIN(Q175,V175),K175=2,MIN(Q175,V175,W175),K175=3,MIN(MIN(Q175,V175)*3/4,W175),K175=4,MIN(MIN(Q175,V175)*L175,W175),K175=5,MIN(MIN(Q175,V175)*2/3,W175),K175=6,MIN(MIN(Q175,V175)*1/2,W175)),"")</f>
        <v/>
      </c>
      <c r="Y175" s="127" t="str" cm="1">
        <f t="array" ref="Y175">IFERROR(ROUNDDOWN(_xlfn.IFS((K175=1),X175*L175,(K175=2),X175*L175,(K175=3),X175*2/3,(K175=4),X175,(K175=5),X175*1/2,(K175=6),X175*2/3),-3),"")</f>
        <v/>
      </c>
      <c r="Z175" s="135"/>
      <c r="AA175" s="134"/>
      <c r="AB175" s="128"/>
      <c r="AC175" s="128"/>
      <c r="AD175" s="136"/>
      <c r="AE175" s="137"/>
      <c r="AF175" s="182"/>
      <c r="AG175" s="181"/>
    </row>
    <row r="176" spans="1:33" s="133" customFormat="1" ht="24.9" customHeight="1" x14ac:dyDescent="0.2">
      <c r="A176" s="122">
        <v>170</v>
      </c>
      <c r="B176" s="177"/>
      <c r="C176" s="178"/>
      <c r="D176" s="177"/>
      <c r="E176" s="178"/>
      <c r="F176" s="177"/>
      <c r="G176" s="177"/>
      <c r="H176" s="174"/>
      <c r="I176" s="123"/>
      <c r="J176" s="181"/>
      <c r="K176" s="124"/>
      <c r="L176" s="125"/>
      <c r="M176" s="183"/>
      <c r="N176" s="184"/>
      <c r="O176" s="186"/>
      <c r="P176" s="186"/>
      <c r="Q176" s="127" t="str">
        <f t="shared" si="10"/>
        <v/>
      </c>
      <c r="R176" s="186"/>
      <c r="S176" s="186"/>
      <c r="T176" s="186"/>
      <c r="U176" s="127" t="str">
        <f t="shared" si="11"/>
        <v/>
      </c>
      <c r="V176" s="128" t="str">
        <f t="shared" si="12"/>
        <v/>
      </c>
      <c r="W176" s="185" t="str">
        <f t="shared" si="13"/>
        <v/>
      </c>
      <c r="X176" s="129" t="str" cm="1">
        <f t="array" ref="X176">IFERROR(_xlfn.IFS(K176=1,MIN(Q176,V176),K176=2,MIN(Q176,V176,W176),K176=3,MIN(MIN(Q176,V176)*3/4,W176),K176=4,MIN(MIN(Q176,V176)*L176,W176),K176=5,MIN(MIN(Q176,V176)*2/3,W176),K176=6,MIN(MIN(Q176,V176)*1/2,W176)),"")</f>
        <v/>
      </c>
      <c r="Y176" s="127" t="str" cm="1">
        <f t="array" ref="Y176">IFERROR(ROUNDDOWN(_xlfn.IFS((K176=1),X176*L176,(K176=2),X176*L176,(K176=3),X176*2/3,(K176=4),X176,(K176=5),X176*1/2,(K176=6),X176*2/3),-3),"")</f>
        <v/>
      </c>
      <c r="Z176" s="135"/>
      <c r="AA176" s="134"/>
      <c r="AB176" s="128"/>
      <c r="AC176" s="128"/>
      <c r="AD176" s="136"/>
      <c r="AE176" s="137"/>
      <c r="AF176" s="182"/>
      <c r="AG176" s="181"/>
    </row>
    <row r="177" spans="1:33" s="133" customFormat="1" ht="24.9" customHeight="1" x14ac:dyDescent="0.2">
      <c r="A177" s="122">
        <v>171</v>
      </c>
      <c r="B177" s="177"/>
      <c r="C177" s="178"/>
      <c r="D177" s="177"/>
      <c r="E177" s="178"/>
      <c r="F177" s="177"/>
      <c r="G177" s="177"/>
      <c r="H177" s="174"/>
      <c r="I177" s="123"/>
      <c r="J177" s="181"/>
      <c r="K177" s="124"/>
      <c r="L177" s="125"/>
      <c r="M177" s="183"/>
      <c r="N177" s="184"/>
      <c r="O177" s="186"/>
      <c r="P177" s="186"/>
      <c r="Q177" s="127" t="str">
        <f t="shared" si="10"/>
        <v/>
      </c>
      <c r="R177" s="186"/>
      <c r="S177" s="186"/>
      <c r="T177" s="186"/>
      <c r="U177" s="127" t="str">
        <f t="shared" si="11"/>
        <v/>
      </c>
      <c r="V177" s="128" t="str">
        <f t="shared" si="12"/>
        <v/>
      </c>
      <c r="W177" s="185" t="str">
        <f t="shared" si="13"/>
        <v/>
      </c>
      <c r="X177" s="129" t="str" cm="1">
        <f t="array" ref="X177">IFERROR(_xlfn.IFS(K177=1,MIN(Q177,V177),K177=2,MIN(Q177,V177,W177),K177=3,MIN(MIN(Q177,V177)*3/4,W177),K177=4,MIN(MIN(Q177,V177)*L177,W177),K177=5,MIN(MIN(Q177,V177)*2/3,W177),K177=6,MIN(MIN(Q177,V177)*1/2,W177)),"")</f>
        <v/>
      </c>
      <c r="Y177" s="127" t="str" cm="1">
        <f t="array" ref="Y177">IFERROR(ROUNDDOWN(_xlfn.IFS((K177=1),X177*L177,(K177=2),X177*L177,(K177=3),X177*2/3,(K177=4),X177,(K177=5),X177*1/2,(K177=6),X177*2/3),-3),"")</f>
        <v/>
      </c>
      <c r="Z177" s="135"/>
      <c r="AA177" s="134"/>
      <c r="AB177" s="128"/>
      <c r="AC177" s="128"/>
      <c r="AD177" s="136"/>
      <c r="AE177" s="137"/>
      <c r="AF177" s="182"/>
      <c r="AG177" s="181"/>
    </row>
    <row r="178" spans="1:33" s="133" customFormat="1" ht="24.9" customHeight="1" x14ac:dyDescent="0.2">
      <c r="A178" s="122">
        <v>172</v>
      </c>
      <c r="B178" s="177"/>
      <c r="C178" s="178"/>
      <c r="D178" s="177"/>
      <c r="E178" s="178"/>
      <c r="F178" s="177"/>
      <c r="G178" s="177"/>
      <c r="H178" s="174"/>
      <c r="I178" s="123"/>
      <c r="J178" s="181"/>
      <c r="K178" s="124"/>
      <c r="L178" s="125"/>
      <c r="M178" s="183"/>
      <c r="N178" s="184"/>
      <c r="O178" s="186"/>
      <c r="P178" s="186"/>
      <c r="Q178" s="127" t="str">
        <f t="shared" si="10"/>
        <v/>
      </c>
      <c r="R178" s="186"/>
      <c r="S178" s="186"/>
      <c r="T178" s="186"/>
      <c r="U178" s="127" t="str">
        <f t="shared" si="11"/>
        <v/>
      </c>
      <c r="V178" s="128" t="str">
        <f t="shared" si="12"/>
        <v/>
      </c>
      <c r="W178" s="185" t="str">
        <f t="shared" si="13"/>
        <v/>
      </c>
      <c r="X178" s="129" t="str" cm="1">
        <f t="array" ref="X178">IFERROR(_xlfn.IFS(K178=1,MIN(Q178,V178),K178=2,MIN(Q178,V178,W178),K178=3,MIN(MIN(Q178,V178)*3/4,W178),K178=4,MIN(MIN(Q178,V178)*L178,W178),K178=5,MIN(MIN(Q178,V178)*2/3,W178),K178=6,MIN(MIN(Q178,V178)*1/2,W178)),"")</f>
        <v/>
      </c>
      <c r="Y178" s="127" t="str" cm="1">
        <f t="array" ref="Y178">IFERROR(ROUNDDOWN(_xlfn.IFS((K178=1),X178*L178,(K178=2),X178*L178,(K178=3),X178*2/3,(K178=4),X178,(K178=5),X178*1/2,(K178=6),X178*2/3),-3),"")</f>
        <v/>
      </c>
      <c r="Z178" s="135"/>
      <c r="AA178" s="134"/>
      <c r="AB178" s="128"/>
      <c r="AC178" s="128"/>
      <c r="AD178" s="136"/>
      <c r="AE178" s="137"/>
      <c r="AF178" s="182"/>
      <c r="AG178" s="181"/>
    </row>
    <row r="179" spans="1:33" s="133" customFormat="1" ht="24.9" customHeight="1" x14ac:dyDescent="0.2">
      <c r="A179" s="122">
        <v>173</v>
      </c>
      <c r="B179" s="177"/>
      <c r="C179" s="178"/>
      <c r="D179" s="177"/>
      <c r="E179" s="178"/>
      <c r="F179" s="177"/>
      <c r="G179" s="177"/>
      <c r="H179" s="174"/>
      <c r="I179" s="123"/>
      <c r="J179" s="181"/>
      <c r="K179" s="124"/>
      <c r="L179" s="125"/>
      <c r="M179" s="183"/>
      <c r="N179" s="184"/>
      <c r="O179" s="186"/>
      <c r="P179" s="186"/>
      <c r="Q179" s="127" t="str">
        <f t="shared" si="10"/>
        <v/>
      </c>
      <c r="R179" s="186"/>
      <c r="S179" s="186"/>
      <c r="T179" s="186"/>
      <c r="U179" s="127" t="str">
        <f t="shared" si="11"/>
        <v/>
      </c>
      <c r="V179" s="128" t="str">
        <f t="shared" si="12"/>
        <v/>
      </c>
      <c r="W179" s="185" t="str">
        <f t="shared" si="13"/>
        <v/>
      </c>
      <c r="X179" s="129" t="str" cm="1">
        <f t="array" ref="X179">IFERROR(_xlfn.IFS(K179=1,MIN(Q179,V179),K179=2,MIN(Q179,V179,W179),K179=3,MIN(MIN(Q179,V179)*3/4,W179),K179=4,MIN(MIN(Q179,V179)*L179,W179),K179=5,MIN(MIN(Q179,V179)*2/3,W179),K179=6,MIN(MIN(Q179,V179)*1/2,W179)),"")</f>
        <v/>
      </c>
      <c r="Y179" s="127" t="str" cm="1">
        <f t="array" ref="Y179">IFERROR(ROUNDDOWN(_xlfn.IFS((K179=1),X179*L179,(K179=2),X179*L179,(K179=3),X179*2/3,(K179=4),X179,(K179=5),X179*1/2,(K179=6),X179*2/3),-3),"")</f>
        <v/>
      </c>
      <c r="Z179" s="135"/>
      <c r="AA179" s="134"/>
      <c r="AB179" s="128"/>
      <c r="AC179" s="128"/>
      <c r="AD179" s="136"/>
      <c r="AE179" s="137"/>
      <c r="AF179" s="182"/>
      <c r="AG179" s="181"/>
    </row>
    <row r="180" spans="1:33" s="133" customFormat="1" ht="24.9" customHeight="1" x14ac:dyDescent="0.2">
      <c r="A180" s="122">
        <v>174</v>
      </c>
      <c r="B180" s="177"/>
      <c r="C180" s="178"/>
      <c r="D180" s="177"/>
      <c r="E180" s="178"/>
      <c r="F180" s="177"/>
      <c r="G180" s="177"/>
      <c r="H180" s="174"/>
      <c r="I180" s="123"/>
      <c r="J180" s="181"/>
      <c r="K180" s="124"/>
      <c r="L180" s="125"/>
      <c r="M180" s="183"/>
      <c r="N180" s="184"/>
      <c r="O180" s="186"/>
      <c r="P180" s="186"/>
      <c r="Q180" s="127" t="str">
        <f t="shared" si="10"/>
        <v/>
      </c>
      <c r="R180" s="186"/>
      <c r="S180" s="186"/>
      <c r="T180" s="186"/>
      <c r="U180" s="127" t="str">
        <f t="shared" si="11"/>
        <v/>
      </c>
      <c r="V180" s="128" t="str">
        <f t="shared" si="12"/>
        <v/>
      </c>
      <c r="W180" s="185" t="str">
        <f t="shared" si="13"/>
        <v/>
      </c>
      <c r="X180" s="129" t="str" cm="1">
        <f t="array" ref="X180">IFERROR(_xlfn.IFS(K180=1,MIN(Q180,V180),K180=2,MIN(Q180,V180,W180),K180=3,MIN(MIN(Q180,V180)*3/4,W180),K180=4,MIN(MIN(Q180,V180)*L180,W180),K180=5,MIN(MIN(Q180,V180)*2/3,W180),K180=6,MIN(MIN(Q180,V180)*1/2,W180)),"")</f>
        <v/>
      </c>
      <c r="Y180" s="127" t="str" cm="1">
        <f t="array" ref="Y180">IFERROR(ROUNDDOWN(_xlfn.IFS((K180=1),X180*L180,(K180=2),X180*L180,(K180=3),X180*2/3,(K180=4),X180,(K180=5),X180*1/2,(K180=6),X180*2/3),-3),"")</f>
        <v/>
      </c>
      <c r="Z180" s="135"/>
      <c r="AA180" s="134"/>
      <c r="AB180" s="128"/>
      <c r="AC180" s="128"/>
      <c r="AD180" s="136"/>
      <c r="AE180" s="137"/>
      <c r="AF180" s="182"/>
      <c r="AG180" s="181"/>
    </row>
    <row r="181" spans="1:33" s="133" customFormat="1" ht="24.9" customHeight="1" x14ac:dyDescent="0.2">
      <c r="A181" s="122">
        <v>175</v>
      </c>
      <c r="B181" s="177"/>
      <c r="C181" s="178"/>
      <c r="D181" s="177"/>
      <c r="E181" s="178"/>
      <c r="F181" s="177"/>
      <c r="G181" s="177"/>
      <c r="H181" s="174"/>
      <c r="I181" s="123"/>
      <c r="J181" s="181"/>
      <c r="K181" s="124"/>
      <c r="L181" s="125"/>
      <c r="M181" s="183"/>
      <c r="N181" s="184"/>
      <c r="O181" s="186"/>
      <c r="P181" s="186"/>
      <c r="Q181" s="127" t="str">
        <f t="shared" si="10"/>
        <v/>
      </c>
      <c r="R181" s="186"/>
      <c r="S181" s="186"/>
      <c r="T181" s="186"/>
      <c r="U181" s="127" t="str">
        <f t="shared" si="11"/>
        <v/>
      </c>
      <c r="V181" s="128" t="str">
        <f t="shared" si="12"/>
        <v/>
      </c>
      <c r="W181" s="185" t="str">
        <f t="shared" si="13"/>
        <v/>
      </c>
      <c r="X181" s="129" t="str" cm="1">
        <f t="array" ref="X181">IFERROR(_xlfn.IFS(K181=1,MIN(Q181,V181),K181=2,MIN(Q181,V181,W181),K181=3,MIN(MIN(Q181,V181)*3/4,W181),K181=4,MIN(MIN(Q181,V181)*L181,W181),K181=5,MIN(MIN(Q181,V181)*2/3,W181),K181=6,MIN(MIN(Q181,V181)*1/2,W181)),"")</f>
        <v/>
      </c>
      <c r="Y181" s="127" t="str" cm="1">
        <f t="array" ref="Y181">IFERROR(ROUNDDOWN(_xlfn.IFS((K181=1),X181*L181,(K181=2),X181*L181,(K181=3),X181*2/3,(K181=4),X181,(K181=5),X181*1/2,(K181=6),X181*2/3),-3),"")</f>
        <v/>
      </c>
      <c r="Z181" s="135"/>
      <c r="AA181" s="134"/>
      <c r="AB181" s="128"/>
      <c r="AC181" s="128"/>
      <c r="AD181" s="136"/>
      <c r="AE181" s="137"/>
      <c r="AF181" s="182"/>
      <c r="AG181" s="181"/>
    </row>
    <row r="182" spans="1:33" s="133" customFormat="1" ht="24.9" customHeight="1" x14ac:dyDescent="0.2">
      <c r="A182" s="122">
        <v>176</v>
      </c>
      <c r="B182" s="177"/>
      <c r="C182" s="178"/>
      <c r="D182" s="177"/>
      <c r="E182" s="178"/>
      <c r="F182" s="177"/>
      <c r="G182" s="177"/>
      <c r="H182" s="174"/>
      <c r="I182" s="123"/>
      <c r="J182" s="181"/>
      <c r="K182" s="124"/>
      <c r="L182" s="125"/>
      <c r="M182" s="183"/>
      <c r="N182" s="184"/>
      <c r="O182" s="186"/>
      <c r="P182" s="186"/>
      <c r="Q182" s="127" t="str">
        <f t="shared" si="10"/>
        <v/>
      </c>
      <c r="R182" s="186"/>
      <c r="S182" s="186"/>
      <c r="T182" s="186"/>
      <c r="U182" s="127" t="str">
        <f t="shared" si="11"/>
        <v/>
      </c>
      <c r="V182" s="128" t="str">
        <f t="shared" si="12"/>
        <v/>
      </c>
      <c r="W182" s="185" t="str">
        <f t="shared" si="13"/>
        <v/>
      </c>
      <c r="X182" s="129" t="str" cm="1">
        <f t="array" ref="X182">IFERROR(_xlfn.IFS(K182=1,MIN(Q182,V182),K182=2,MIN(Q182,V182,W182),K182=3,MIN(MIN(Q182,V182)*3/4,W182),K182=4,MIN(MIN(Q182,V182)*L182,W182),K182=5,MIN(MIN(Q182,V182)*2/3,W182),K182=6,MIN(MIN(Q182,V182)*1/2,W182)),"")</f>
        <v/>
      </c>
      <c r="Y182" s="127" t="str" cm="1">
        <f t="array" ref="Y182">IFERROR(ROUNDDOWN(_xlfn.IFS((K182=1),X182*L182,(K182=2),X182*L182,(K182=3),X182*2/3,(K182=4),X182,(K182=5),X182*1/2,(K182=6),X182*2/3),-3),"")</f>
        <v/>
      </c>
      <c r="Z182" s="135"/>
      <c r="AA182" s="134"/>
      <c r="AB182" s="128"/>
      <c r="AC182" s="128"/>
      <c r="AD182" s="136"/>
      <c r="AE182" s="137"/>
      <c r="AF182" s="182"/>
      <c r="AG182" s="181"/>
    </row>
    <row r="183" spans="1:33" s="133" customFormat="1" ht="24.9" customHeight="1" x14ac:dyDescent="0.2">
      <c r="A183" s="122">
        <v>177</v>
      </c>
      <c r="B183" s="177"/>
      <c r="C183" s="178"/>
      <c r="D183" s="177"/>
      <c r="E183" s="178"/>
      <c r="F183" s="177"/>
      <c r="G183" s="177"/>
      <c r="H183" s="174"/>
      <c r="I183" s="123"/>
      <c r="J183" s="181"/>
      <c r="K183" s="124"/>
      <c r="L183" s="125"/>
      <c r="M183" s="183"/>
      <c r="N183" s="184"/>
      <c r="O183" s="186"/>
      <c r="P183" s="186"/>
      <c r="Q183" s="127" t="str">
        <f t="shared" si="10"/>
        <v/>
      </c>
      <c r="R183" s="186"/>
      <c r="S183" s="186"/>
      <c r="T183" s="186"/>
      <c r="U183" s="127" t="str">
        <f t="shared" si="11"/>
        <v/>
      </c>
      <c r="V183" s="128" t="str">
        <f t="shared" si="12"/>
        <v/>
      </c>
      <c r="W183" s="185" t="str">
        <f t="shared" si="13"/>
        <v/>
      </c>
      <c r="X183" s="129" t="str" cm="1">
        <f t="array" ref="X183">IFERROR(_xlfn.IFS(K183=1,MIN(Q183,V183),K183=2,MIN(Q183,V183,W183),K183=3,MIN(MIN(Q183,V183)*3/4,W183),K183=4,MIN(MIN(Q183,V183)*L183,W183),K183=5,MIN(MIN(Q183,V183)*2/3,W183),K183=6,MIN(MIN(Q183,V183)*1/2,W183)),"")</f>
        <v/>
      </c>
      <c r="Y183" s="127" t="str" cm="1">
        <f t="array" ref="Y183">IFERROR(ROUNDDOWN(_xlfn.IFS((K183=1),X183*L183,(K183=2),X183*L183,(K183=3),X183*2/3,(K183=4),X183,(K183=5),X183*1/2,(K183=6),X183*2/3),-3),"")</f>
        <v/>
      </c>
      <c r="Z183" s="135"/>
      <c r="AA183" s="134"/>
      <c r="AB183" s="128"/>
      <c r="AC183" s="128"/>
      <c r="AD183" s="136"/>
      <c r="AE183" s="137"/>
      <c r="AF183" s="182"/>
      <c r="AG183" s="181"/>
    </row>
    <row r="184" spans="1:33" s="133" customFormat="1" ht="24.9" customHeight="1" x14ac:dyDescent="0.2">
      <c r="A184" s="122">
        <v>178</v>
      </c>
      <c r="B184" s="177"/>
      <c r="C184" s="178"/>
      <c r="D184" s="177"/>
      <c r="E184" s="178"/>
      <c r="F184" s="177"/>
      <c r="G184" s="177"/>
      <c r="H184" s="174"/>
      <c r="I184" s="123"/>
      <c r="J184" s="181"/>
      <c r="K184" s="124"/>
      <c r="L184" s="125"/>
      <c r="M184" s="183"/>
      <c r="N184" s="184"/>
      <c r="O184" s="186"/>
      <c r="P184" s="186"/>
      <c r="Q184" s="127" t="str">
        <f t="shared" si="10"/>
        <v/>
      </c>
      <c r="R184" s="186"/>
      <c r="S184" s="186"/>
      <c r="T184" s="186"/>
      <c r="U184" s="127" t="str">
        <f t="shared" si="11"/>
        <v/>
      </c>
      <c r="V184" s="128" t="str">
        <f t="shared" si="12"/>
        <v/>
      </c>
      <c r="W184" s="185" t="str">
        <f t="shared" si="13"/>
        <v/>
      </c>
      <c r="X184" s="129" t="str" cm="1">
        <f t="array" ref="X184">IFERROR(_xlfn.IFS(K184=1,MIN(Q184,V184),K184=2,MIN(Q184,V184,W184),K184=3,MIN(MIN(Q184,V184)*3/4,W184),K184=4,MIN(MIN(Q184,V184)*L184,W184),K184=5,MIN(MIN(Q184,V184)*2/3,W184),K184=6,MIN(MIN(Q184,V184)*1/2,W184)),"")</f>
        <v/>
      </c>
      <c r="Y184" s="127" t="str" cm="1">
        <f t="array" ref="Y184">IFERROR(ROUNDDOWN(_xlfn.IFS((K184=1),X184*L184,(K184=2),X184*L184,(K184=3),X184*2/3,(K184=4),X184,(K184=5),X184*1/2,(K184=6),X184*2/3),-3),"")</f>
        <v/>
      </c>
      <c r="Z184" s="135"/>
      <c r="AA184" s="134"/>
      <c r="AB184" s="128"/>
      <c r="AC184" s="128"/>
      <c r="AD184" s="136"/>
      <c r="AE184" s="137"/>
      <c r="AF184" s="182"/>
      <c r="AG184" s="181"/>
    </row>
    <row r="185" spans="1:33" s="133" customFormat="1" ht="24.9" customHeight="1" x14ac:dyDescent="0.2">
      <c r="A185" s="122">
        <v>179</v>
      </c>
      <c r="B185" s="177"/>
      <c r="C185" s="178"/>
      <c r="D185" s="177"/>
      <c r="E185" s="178"/>
      <c r="F185" s="177"/>
      <c r="G185" s="177"/>
      <c r="H185" s="174"/>
      <c r="I185" s="123"/>
      <c r="J185" s="181"/>
      <c r="K185" s="124"/>
      <c r="L185" s="125"/>
      <c r="M185" s="183"/>
      <c r="N185" s="184"/>
      <c r="O185" s="186"/>
      <c r="P185" s="186"/>
      <c r="Q185" s="127" t="str">
        <f t="shared" si="10"/>
        <v/>
      </c>
      <c r="R185" s="186"/>
      <c r="S185" s="186"/>
      <c r="T185" s="186"/>
      <c r="U185" s="127" t="str">
        <f t="shared" si="11"/>
        <v/>
      </c>
      <c r="V185" s="128" t="str">
        <f t="shared" si="12"/>
        <v/>
      </c>
      <c r="W185" s="185" t="str">
        <f t="shared" si="13"/>
        <v/>
      </c>
      <c r="X185" s="129" t="str" cm="1">
        <f t="array" ref="X185">IFERROR(_xlfn.IFS(K185=1,MIN(Q185,V185),K185=2,MIN(Q185,V185,W185),K185=3,MIN(MIN(Q185,V185)*3/4,W185),K185=4,MIN(MIN(Q185,V185)*L185,W185),K185=5,MIN(MIN(Q185,V185)*2/3,W185),K185=6,MIN(MIN(Q185,V185)*1/2,W185)),"")</f>
        <v/>
      </c>
      <c r="Y185" s="127" t="str" cm="1">
        <f t="array" ref="Y185">IFERROR(ROUNDDOWN(_xlfn.IFS((K185=1),X185*L185,(K185=2),X185*L185,(K185=3),X185*2/3,(K185=4),X185,(K185=5),X185*1/2,(K185=6),X185*2/3),-3),"")</f>
        <v/>
      </c>
      <c r="Z185" s="135"/>
      <c r="AA185" s="134"/>
      <c r="AB185" s="128"/>
      <c r="AC185" s="128"/>
      <c r="AD185" s="136"/>
      <c r="AE185" s="137"/>
      <c r="AF185" s="182"/>
      <c r="AG185" s="181"/>
    </row>
    <row r="186" spans="1:33" s="133" customFormat="1" ht="24.9" customHeight="1" x14ac:dyDescent="0.2">
      <c r="A186" s="122">
        <v>180</v>
      </c>
      <c r="B186" s="177"/>
      <c r="C186" s="178"/>
      <c r="D186" s="177"/>
      <c r="E186" s="178"/>
      <c r="F186" s="177"/>
      <c r="G186" s="177"/>
      <c r="H186" s="174"/>
      <c r="I186" s="123"/>
      <c r="J186" s="181"/>
      <c r="K186" s="124"/>
      <c r="L186" s="125"/>
      <c r="M186" s="183"/>
      <c r="N186" s="184"/>
      <c r="O186" s="186"/>
      <c r="P186" s="186"/>
      <c r="Q186" s="127" t="str">
        <f t="shared" si="10"/>
        <v/>
      </c>
      <c r="R186" s="186"/>
      <c r="S186" s="186"/>
      <c r="T186" s="186"/>
      <c r="U186" s="127" t="str">
        <f t="shared" si="11"/>
        <v/>
      </c>
      <c r="V186" s="128" t="str">
        <f t="shared" si="12"/>
        <v/>
      </c>
      <c r="W186" s="185" t="str">
        <f t="shared" si="13"/>
        <v/>
      </c>
      <c r="X186" s="129" t="str" cm="1">
        <f t="array" ref="X186">IFERROR(_xlfn.IFS(K186=1,MIN(Q186,V186),K186=2,MIN(Q186,V186,W186),K186=3,MIN(MIN(Q186,V186)*3/4,W186),K186=4,MIN(MIN(Q186,V186)*L186,W186),K186=5,MIN(MIN(Q186,V186)*2/3,W186),K186=6,MIN(MIN(Q186,V186)*1/2,W186)),"")</f>
        <v/>
      </c>
      <c r="Y186" s="127" t="str" cm="1">
        <f t="array" ref="Y186">IFERROR(ROUNDDOWN(_xlfn.IFS((K186=1),X186*L186,(K186=2),X186*L186,(K186=3),X186*2/3,(K186=4),X186,(K186=5),X186*1/2,(K186=6),X186*2/3),-3),"")</f>
        <v/>
      </c>
      <c r="Z186" s="135"/>
      <c r="AA186" s="134"/>
      <c r="AB186" s="128"/>
      <c r="AC186" s="128"/>
      <c r="AD186" s="136"/>
      <c r="AE186" s="137"/>
      <c r="AF186" s="182"/>
      <c r="AG186" s="181"/>
    </row>
    <row r="187" spans="1:33" s="133" customFormat="1" ht="24.9" customHeight="1" x14ac:dyDescent="0.2">
      <c r="A187" s="122">
        <v>181</v>
      </c>
      <c r="B187" s="177"/>
      <c r="C187" s="178"/>
      <c r="D187" s="177"/>
      <c r="E187" s="178"/>
      <c r="F187" s="177"/>
      <c r="G187" s="177"/>
      <c r="H187" s="174"/>
      <c r="I187" s="123"/>
      <c r="J187" s="181"/>
      <c r="K187" s="124"/>
      <c r="L187" s="125"/>
      <c r="M187" s="183"/>
      <c r="N187" s="184"/>
      <c r="O187" s="186"/>
      <c r="P187" s="186"/>
      <c r="Q187" s="127" t="str">
        <f t="shared" si="10"/>
        <v/>
      </c>
      <c r="R187" s="186"/>
      <c r="S187" s="186"/>
      <c r="T187" s="186"/>
      <c r="U187" s="127" t="str">
        <f t="shared" si="11"/>
        <v/>
      </c>
      <c r="V187" s="128" t="str">
        <f t="shared" si="12"/>
        <v/>
      </c>
      <c r="W187" s="185" t="str">
        <f t="shared" si="13"/>
        <v/>
      </c>
      <c r="X187" s="129" t="str" cm="1">
        <f t="array" ref="X187">IFERROR(_xlfn.IFS(K187=1,MIN(Q187,V187),K187=2,MIN(Q187,V187,W187),K187=3,MIN(MIN(Q187,V187)*3/4,W187),K187=4,MIN(MIN(Q187,V187)*L187,W187),K187=5,MIN(MIN(Q187,V187)*2/3,W187),K187=6,MIN(MIN(Q187,V187)*1/2,W187)),"")</f>
        <v/>
      </c>
      <c r="Y187" s="127" t="str" cm="1">
        <f t="array" ref="Y187">IFERROR(ROUNDDOWN(_xlfn.IFS((K187=1),X187*L187,(K187=2),X187*L187,(K187=3),X187*2/3,(K187=4),X187,(K187=5),X187*1/2,(K187=6),X187*2/3),-3),"")</f>
        <v/>
      </c>
      <c r="Z187" s="135"/>
      <c r="AA187" s="134"/>
      <c r="AB187" s="128"/>
      <c r="AC187" s="128"/>
      <c r="AD187" s="136"/>
      <c r="AE187" s="137"/>
      <c r="AF187" s="182"/>
      <c r="AG187" s="181"/>
    </row>
    <row r="188" spans="1:33" s="133" customFormat="1" ht="24.9" customHeight="1" x14ac:dyDescent="0.2">
      <c r="A188" s="122">
        <v>182</v>
      </c>
      <c r="B188" s="177"/>
      <c r="C188" s="178"/>
      <c r="D188" s="177"/>
      <c r="E188" s="178"/>
      <c r="F188" s="177"/>
      <c r="G188" s="177"/>
      <c r="H188" s="174"/>
      <c r="I188" s="123"/>
      <c r="J188" s="181"/>
      <c r="K188" s="124"/>
      <c r="L188" s="125"/>
      <c r="M188" s="183"/>
      <c r="N188" s="184"/>
      <c r="O188" s="186"/>
      <c r="P188" s="186"/>
      <c r="Q188" s="127" t="str">
        <f t="shared" si="10"/>
        <v/>
      </c>
      <c r="R188" s="186"/>
      <c r="S188" s="186"/>
      <c r="T188" s="186"/>
      <c r="U188" s="127" t="str">
        <f t="shared" si="11"/>
        <v/>
      </c>
      <c r="V188" s="128" t="str">
        <f t="shared" si="12"/>
        <v/>
      </c>
      <c r="W188" s="185" t="str">
        <f t="shared" si="13"/>
        <v/>
      </c>
      <c r="X188" s="129" t="str" cm="1">
        <f t="array" ref="X188">IFERROR(_xlfn.IFS(K188=1,MIN(Q188,V188),K188=2,MIN(Q188,V188,W188),K188=3,MIN(MIN(Q188,V188)*3/4,W188),K188=4,MIN(MIN(Q188,V188)*L188,W188),K188=5,MIN(MIN(Q188,V188)*2/3,W188),K188=6,MIN(MIN(Q188,V188)*1/2,W188)),"")</f>
        <v/>
      </c>
      <c r="Y188" s="127" t="str" cm="1">
        <f t="array" ref="Y188">IFERROR(ROUNDDOWN(_xlfn.IFS((K188=1),X188*L188,(K188=2),X188*L188,(K188=3),X188*2/3,(K188=4),X188,(K188=5),X188*1/2,(K188=6),X188*2/3),-3),"")</f>
        <v/>
      </c>
      <c r="Z188" s="135"/>
      <c r="AA188" s="134"/>
      <c r="AB188" s="128"/>
      <c r="AC188" s="128"/>
      <c r="AD188" s="136"/>
      <c r="AE188" s="137"/>
      <c r="AF188" s="182"/>
      <c r="AG188" s="181"/>
    </row>
    <row r="189" spans="1:33" s="133" customFormat="1" ht="24.9" customHeight="1" x14ac:dyDescent="0.2">
      <c r="A189" s="122">
        <v>183</v>
      </c>
      <c r="B189" s="177"/>
      <c r="C189" s="178"/>
      <c r="D189" s="177"/>
      <c r="E189" s="178"/>
      <c r="F189" s="177"/>
      <c r="G189" s="177"/>
      <c r="H189" s="174"/>
      <c r="I189" s="123"/>
      <c r="J189" s="181"/>
      <c r="K189" s="124"/>
      <c r="L189" s="125"/>
      <c r="M189" s="183"/>
      <c r="N189" s="184"/>
      <c r="O189" s="186"/>
      <c r="P189" s="186"/>
      <c r="Q189" s="127" t="str">
        <f t="shared" si="10"/>
        <v/>
      </c>
      <c r="R189" s="186"/>
      <c r="S189" s="186"/>
      <c r="T189" s="186"/>
      <c r="U189" s="127" t="str">
        <f t="shared" si="11"/>
        <v/>
      </c>
      <c r="V189" s="128" t="str">
        <f t="shared" si="12"/>
        <v/>
      </c>
      <c r="W189" s="185" t="str">
        <f t="shared" si="13"/>
        <v/>
      </c>
      <c r="X189" s="129" t="str" cm="1">
        <f t="array" ref="X189">IFERROR(_xlfn.IFS(K189=1,MIN(Q189,V189),K189=2,MIN(Q189,V189,W189),K189=3,MIN(MIN(Q189,V189)*3/4,W189),K189=4,MIN(MIN(Q189,V189)*L189,W189),K189=5,MIN(MIN(Q189,V189)*2/3,W189),K189=6,MIN(MIN(Q189,V189)*1/2,W189)),"")</f>
        <v/>
      </c>
      <c r="Y189" s="127" t="str" cm="1">
        <f t="array" ref="Y189">IFERROR(ROUNDDOWN(_xlfn.IFS((K189=1),X189*L189,(K189=2),X189*L189,(K189=3),X189*2/3,(K189=4),X189,(K189=5),X189*1/2,(K189=6),X189*2/3),-3),"")</f>
        <v/>
      </c>
      <c r="Z189" s="135"/>
      <c r="AA189" s="134"/>
      <c r="AB189" s="128"/>
      <c r="AC189" s="128"/>
      <c r="AD189" s="136"/>
      <c r="AE189" s="137"/>
      <c r="AF189" s="182"/>
      <c r="AG189" s="181"/>
    </row>
    <row r="190" spans="1:33" s="133" customFormat="1" ht="24.9" customHeight="1" x14ac:dyDescent="0.2">
      <c r="A190" s="122">
        <v>184</v>
      </c>
      <c r="B190" s="177"/>
      <c r="C190" s="178"/>
      <c r="D190" s="177"/>
      <c r="E190" s="178"/>
      <c r="F190" s="177"/>
      <c r="G190" s="177"/>
      <c r="H190" s="174"/>
      <c r="I190" s="123"/>
      <c r="J190" s="181"/>
      <c r="K190" s="124"/>
      <c r="L190" s="125"/>
      <c r="M190" s="183"/>
      <c r="N190" s="184"/>
      <c r="O190" s="186"/>
      <c r="P190" s="186"/>
      <c r="Q190" s="127" t="str">
        <f t="shared" si="10"/>
        <v/>
      </c>
      <c r="R190" s="186"/>
      <c r="S190" s="186"/>
      <c r="T190" s="186"/>
      <c r="U190" s="127" t="str">
        <f t="shared" si="11"/>
        <v/>
      </c>
      <c r="V190" s="128" t="str">
        <f t="shared" si="12"/>
        <v/>
      </c>
      <c r="W190" s="185" t="str">
        <f t="shared" si="13"/>
        <v/>
      </c>
      <c r="X190" s="129" t="str" cm="1">
        <f t="array" ref="X190">IFERROR(_xlfn.IFS(K190=1,MIN(Q190,V190),K190=2,MIN(Q190,V190,W190),K190=3,MIN(MIN(Q190,V190)*3/4,W190),K190=4,MIN(MIN(Q190,V190)*L190,W190),K190=5,MIN(MIN(Q190,V190)*2/3,W190),K190=6,MIN(MIN(Q190,V190)*1/2,W190)),"")</f>
        <v/>
      </c>
      <c r="Y190" s="127" t="str" cm="1">
        <f t="array" ref="Y190">IFERROR(ROUNDDOWN(_xlfn.IFS((K190=1),X190*L190,(K190=2),X190*L190,(K190=3),X190*2/3,(K190=4),X190,(K190=5),X190*1/2,(K190=6),X190*2/3),-3),"")</f>
        <v/>
      </c>
      <c r="Z190" s="135"/>
      <c r="AA190" s="134"/>
      <c r="AB190" s="128"/>
      <c r="AC190" s="128"/>
      <c r="AD190" s="136"/>
      <c r="AE190" s="137"/>
      <c r="AF190" s="182"/>
      <c r="AG190" s="181"/>
    </row>
    <row r="191" spans="1:33" s="133" customFormat="1" ht="24.9" customHeight="1" x14ac:dyDescent="0.2">
      <c r="A191" s="122">
        <v>185</v>
      </c>
      <c r="B191" s="177"/>
      <c r="C191" s="178"/>
      <c r="D191" s="177"/>
      <c r="E191" s="178"/>
      <c r="F191" s="177"/>
      <c r="G191" s="177"/>
      <c r="H191" s="174"/>
      <c r="I191" s="123"/>
      <c r="J191" s="181"/>
      <c r="K191" s="124"/>
      <c r="L191" s="125"/>
      <c r="M191" s="183"/>
      <c r="N191" s="184"/>
      <c r="O191" s="186"/>
      <c r="P191" s="186"/>
      <c r="Q191" s="127" t="str">
        <f t="shared" si="10"/>
        <v/>
      </c>
      <c r="R191" s="186"/>
      <c r="S191" s="186"/>
      <c r="T191" s="186"/>
      <c r="U191" s="127" t="str">
        <f t="shared" si="11"/>
        <v/>
      </c>
      <c r="V191" s="128" t="str">
        <f t="shared" si="12"/>
        <v/>
      </c>
      <c r="W191" s="185" t="str">
        <f t="shared" si="13"/>
        <v/>
      </c>
      <c r="X191" s="129" t="str" cm="1">
        <f t="array" ref="X191">IFERROR(_xlfn.IFS(K191=1,MIN(Q191,V191),K191=2,MIN(Q191,V191,W191),K191=3,MIN(MIN(Q191,V191)*3/4,W191),K191=4,MIN(MIN(Q191,V191)*L191,W191),K191=5,MIN(MIN(Q191,V191)*2/3,W191),K191=6,MIN(MIN(Q191,V191)*1/2,W191)),"")</f>
        <v/>
      </c>
      <c r="Y191" s="127" t="str" cm="1">
        <f t="array" ref="Y191">IFERROR(ROUNDDOWN(_xlfn.IFS((K191=1),X191*L191,(K191=2),X191*L191,(K191=3),X191*2/3,(K191=4),X191,(K191=5),X191*1/2,(K191=6),X191*2/3),-3),"")</f>
        <v/>
      </c>
      <c r="Z191" s="135"/>
      <c r="AA191" s="134"/>
      <c r="AB191" s="128"/>
      <c r="AC191" s="128"/>
      <c r="AD191" s="136"/>
      <c r="AE191" s="137"/>
      <c r="AF191" s="182"/>
      <c r="AG191" s="181"/>
    </row>
    <row r="192" spans="1:33" s="133" customFormat="1" ht="24.9" customHeight="1" x14ac:dyDescent="0.2">
      <c r="A192" s="122">
        <v>186</v>
      </c>
      <c r="B192" s="177"/>
      <c r="C192" s="178"/>
      <c r="D192" s="177"/>
      <c r="E192" s="178"/>
      <c r="F192" s="177"/>
      <c r="G192" s="177"/>
      <c r="H192" s="174"/>
      <c r="I192" s="123"/>
      <c r="J192" s="181"/>
      <c r="K192" s="124"/>
      <c r="L192" s="125"/>
      <c r="M192" s="183"/>
      <c r="N192" s="184"/>
      <c r="O192" s="186"/>
      <c r="P192" s="186"/>
      <c r="Q192" s="127" t="str">
        <f t="shared" si="10"/>
        <v/>
      </c>
      <c r="R192" s="186"/>
      <c r="S192" s="186"/>
      <c r="T192" s="186"/>
      <c r="U192" s="127" t="str">
        <f t="shared" si="11"/>
        <v/>
      </c>
      <c r="V192" s="128" t="str">
        <f t="shared" si="12"/>
        <v/>
      </c>
      <c r="W192" s="185" t="str">
        <f t="shared" si="13"/>
        <v/>
      </c>
      <c r="X192" s="129" t="str" cm="1">
        <f t="array" ref="X192">IFERROR(_xlfn.IFS(K192=1,MIN(Q192,V192),K192=2,MIN(Q192,V192,W192),K192=3,MIN(MIN(Q192,V192)*3/4,W192),K192=4,MIN(MIN(Q192,V192)*L192,W192),K192=5,MIN(MIN(Q192,V192)*2/3,W192),K192=6,MIN(MIN(Q192,V192)*1/2,W192)),"")</f>
        <v/>
      </c>
      <c r="Y192" s="127" t="str" cm="1">
        <f t="array" ref="Y192">IFERROR(ROUNDDOWN(_xlfn.IFS((K192=1),X192*L192,(K192=2),X192*L192,(K192=3),X192*2/3,(K192=4),X192,(K192=5),X192*1/2,(K192=6),X192*2/3),-3),"")</f>
        <v/>
      </c>
      <c r="Z192" s="135"/>
      <c r="AA192" s="134"/>
      <c r="AB192" s="128"/>
      <c r="AC192" s="128"/>
      <c r="AD192" s="136"/>
      <c r="AE192" s="137"/>
      <c r="AF192" s="182"/>
      <c r="AG192" s="181"/>
    </row>
    <row r="193" spans="1:33" s="133" customFormat="1" ht="24.9" customHeight="1" x14ac:dyDescent="0.2">
      <c r="A193" s="122">
        <v>187</v>
      </c>
      <c r="B193" s="177"/>
      <c r="C193" s="178"/>
      <c r="D193" s="177"/>
      <c r="E193" s="178"/>
      <c r="F193" s="177"/>
      <c r="G193" s="177"/>
      <c r="H193" s="174"/>
      <c r="I193" s="123"/>
      <c r="J193" s="181"/>
      <c r="K193" s="124"/>
      <c r="L193" s="125"/>
      <c r="M193" s="183"/>
      <c r="N193" s="184"/>
      <c r="O193" s="186"/>
      <c r="P193" s="186"/>
      <c r="Q193" s="127" t="str">
        <f t="shared" si="10"/>
        <v/>
      </c>
      <c r="R193" s="186"/>
      <c r="S193" s="186"/>
      <c r="T193" s="186"/>
      <c r="U193" s="127" t="str">
        <f t="shared" si="11"/>
        <v/>
      </c>
      <c r="V193" s="128" t="str">
        <f t="shared" si="12"/>
        <v/>
      </c>
      <c r="W193" s="185" t="str">
        <f t="shared" si="13"/>
        <v/>
      </c>
      <c r="X193" s="129" t="str" cm="1">
        <f t="array" ref="X193">IFERROR(_xlfn.IFS(K193=1,MIN(Q193,V193),K193=2,MIN(Q193,V193,W193),K193=3,MIN(MIN(Q193,V193)*3/4,W193),K193=4,MIN(MIN(Q193,V193)*L193,W193),K193=5,MIN(MIN(Q193,V193)*2/3,W193),K193=6,MIN(MIN(Q193,V193)*1/2,W193)),"")</f>
        <v/>
      </c>
      <c r="Y193" s="127" t="str" cm="1">
        <f t="array" ref="Y193">IFERROR(ROUNDDOWN(_xlfn.IFS((K193=1),X193*L193,(K193=2),X193*L193,(K193=3),X193*2/3,(K193=4),X193,(K193=5),X193*1/2,(K193=6),X193*2/3),-3),"")</f>
        <v/>
      </c>
      <c r="Z193" s="135"/>
      <c r="AA193" s="134"/>
      <c r="AB193" s="128"/>
      <c r="AC193" s="128"/>
      <c r="AD193" s="136"/>
      <c r="AE193" s="137"/>
      <c r="AF193" s="182"/>
      <c r="AG193" s="181"/>
    </row>
    <row r="194" spans="1:33" s="133" customFormat="1" ht="24.9" customHeight="1" x14ac:dyDescent="0.2">
      <c r="A194" s="122">
        <v>188</v>
      </c>
      <c r="B194" s="177"/>
      <c r="C194" s="178"/>
      <c r="D194" s="177"/>
      <c r="E194" s="178"/>
      <c r="F194" s="177"/>
      <c r="G194" s="177"/>
      <c r="H194" s="174"/>
      <c r="I194" s="123"/>
      <c r="J194" s="181"/>
      <c r="K194" s="124"/>
      <c r="L194" s="125"/>
      <c r="M194" s="183"/>
      <c r="N194" s="184"/>
      <c r="O194" s="186"/>
      <c r="P194" s="186"/>
      <c r="Q194" s="127" t="str">
        <f t="shared" si="10"/>
        <v/>
      </c>
      <c r="R194" s="186"/>
      <c r="S194" s="186"/>
      <c r="T194" s="186"/>
      <c r="U194" s="127" t="str">
        <f t="shared" si="11"/>
        <v/>
      </c>
      <c r="V194" s="128" t="str">
        <f t="shared" si="12"/>
        <v/>
      </c>
      <c r="W194" s="185" t="str">
        <f t="shared" si="13"/>
        <v/>
      </c>
      <c r="X194" s="129" t="str" cm="1">
        <f t="array" ref="X194">IFERROR(_xlfn.IFS(K194=1,MIN(Q194,V194),K194=2,MIN(Q194,V194,W194),K194=3,MIN(MIN(Q194,V194)*3/4,W194),K194=4,MIN(MIN(Q194,V194)*L194,W194),K194=5,MIN(MIN(Q194,V194)*2/3,W194),K194=6,MIN(MIN(Q194,V194)*1/2,W194)),"")</f>
        <v/>
      </c>
      <c r="Y194" s="127" t="str" cm="1">
        <f t="array" ref="Y194">IFERROR(ROUNDDOWN(_xlfn.IFS((K194=1),X194*L194,(K194=2),X194*L194,(K194=3),X194*2/3,(K194=4),X194,(K194=5),X194*1/2,(K194=6),X194*2/3),-3),"")</f>
        <v/>
      </c>
      <c r="Z194" s="135"/>
      <c r="AA194" s="134"/>
      <c r="AB194" s="128"/>
      <c r="AC194" s="128"/>
      <c r="AD194" s="136"/>
      <c r="AE194" s="137"/>
      <c r="AF194" s="182"/>
      <c r="AG194" s="181"/>
    </row>
    <row r="195" spans="1:33" s="133" customFormat="1" ht="24.9" customHeight="1" x14ac:dyDescent="0.2">
      <c r="A195" s="122">
        <v>189</v>
      </c>
      <c r="B195" s="177"/>
      <c r="C195" s="178"/>
      <c r="D195" s="177"/>
      <c r="E195" s="178"/>
      <c r="F195" s="177"/>
      <c r="G195" s="177"/>
      <c r="H195" s="174"/>
      <c r="I195" s="123"/>
      <c r="J195" s="181"/>
      <c r="K195" s="124"/>
      <c r="L195" s="125"/>
      <c r="M195" s="183"/>
      <c r="N195" s="184"/>
      <c r="O195" s="186"/>
      <c r="P195" s="186"/>
      <c r="Q195" s="127" t="str">
        <f t="shared" si="10"/>
        <v/>
      </c>
      <c r="R195" s="186"/>
      <c r="S195" s="186"/>
      <c r="T195" s="186"/>
      <c r="U195" s="127" t="str">
        <f t="shared" si="11"/>
        <v/>
      </c>
      <c r="V195" s="128" t="str">
        <f t="shared" si="12"/>
        <v/>
      </c>
      <c r="W195" s="185" t="str">
        <f t="shared" si="13"/>
        <v/>
      </c>
      <c r="X195" s="129" t="str" cm="1">
        <f t="array" ref="X195">IFERROR(_xlfn.IFS(K195=1,MIN(Q195,V195),K195=2,MIN(Q195,V195,W195),K195=3,MIN(MIN(Q195,V195)*3/4,W195),K195=4,MIN(MIN(Q195,V195)*L195,W195),K195=5,MIN(MIN(Q195,V195)*2/3,W195),K195=6,MIN(MIN(Q195,V195)*1/2,W195)),"")</f>
        <v/>
      </c>
      <c r="Y195" s="127" t="str" cm="1">
        <f t="array" ref="Y195">IFERROR(ROUNDDOWN(_xlfn.IFS((K195=1),X195*L195,(K195=2),X195*L195,(K195=3),X195*2/3,(K195=4),X195,(K195=5),X195*1/2,(K195=6),X195*2/3),-3),"")</f>
        <v/>
      </c>
      <c r="Z195" s="135"/>
      <c r="AA195" s="134"/>
      <c r="AB195" s="128"/>
      <c r="AC195" s="128"/>
      <c r="AD195" s="136"/>
      <c r="AE195" s="137"/>
      <c r="AF195" s="182"/>
      <c r="AG195" s="181"/>
    </row>
    <row r="196" spans="1:33" s="133" customFormat="1" ht="24.9" customHeight="1" x14ac:dyDescent="0.2">
      <c r="A196" s="122">
        <v>190</v>
      </c>
      <c r="B196" s="177"/>
      <c r="C196" s="178"/>
      <c r="D196" s="177"/>
      <c r="E196" s="178"/>
      <c r="F196" s="177"/>
      <c r="G196" s="177"/>
      <c r="H196" s="174"/>
      <c r="I196" s="123"/>
      <c r="J196" s="181"/>
      <c r="K196" s="124"/>
      <c r="L196" s="125"/>
      <c r="M196" s="183"/>
      <c r="N196" s="184"/>
      <c r="O196" s="186"/>
      <c r="P196" s="186"/>
      <c r="Q196" s="127" t="str">
        <f t="shared" si="10"/>
        <v/>
      </c>
      <c r="R196" s="186"/>
      <c r="S196" s="186"/>
      <c r="T196" s="186"/>
      <c r="U196" s="127" t="str">
        <f t="shared" si="11"/>
        <v/>
      </c>
      <c r="V196" s="128" t="str">
        <f t="shared" si="12"/>
        <v/>
      </c>
      <c r="W196" s="185" t="str">
        <f t="shared" si="13"/>
        <v/>
      </c>
      <c r="X196" s="129" t="str" cm="1">
        <f t="array" ref="X196">IFERROR(_xlfn.IFS(K196=1,MIN(Q196,V196),K196=2,MIN(Q196,V196,W196),K196=3,MIN(MIN(Q196,V196)*3/4,W196),K196=4,MIN(MIN(Q196,V196)*L196,W196),K196=5,MIN(MIN(Q196,V196)*2/3,W196),K196=6,MIN(MIN(Q196,V196)*1/2,W196)),"")</f>
        <v/>
      </c>
      <c r="Y196" s="127" t="str" cm="1">
        <f t="array" ref="Y196">IFERROR(ROUNDDOWN(_xlfn.IFS((K196=1),X196*L196,(K196=2),X196*L196,(K196=3),X196*2/3,(K196=4),X196,(K196=5),X196*1/2,(K196=6),X196*2/3),-3),"")</f>
        <v/>
      </c>
      <c r="Z196" s="135"/>
      <c r="AA196" s="134"/>
      <c r="AB196" s="128"/>
      <c r="AC196" s="128"/>
      <c r="AD196" s="136"/>
      <c r="AE196" s="137"/>
      <c r="AF196" s="182"/>
      <c r="AG196" s="181"/>
    </row>
    <row r="197" spans="1:33" s="133" customFormat="1" ht="24.9" customHeight="1" x14ac:dyDescent="0.2">
      <c r="A197" s="122">
        <v>191</v>
      </c>
      <c r="B197" s="177"/>
      <c r="C197" s="178"/>
      <c r="D197" s="177"/>
      <c r="E197" s="178"/>
      <c r="F197" s="177"/>
      <c r="G197" s="177"/>
      <c r="H197" s="174"/>
      <c r="I197" s="123"/>
      <c r="J197" s="181"/>
      <c r="K197" s="124"/>
      <c r="L197" s="125"/>
      <c r="M197" s="183"/>
      <c r="N197" s="184"/>
      <c r="O197" s="186"/>
      <c r="P197" s="186"/>
      <c r="Q197" s="127" t="str">
        <f t="shared" si="10"/>
        <v/>
      </c>
      <c r="R197" s="186"/>
      <c r="S197" s="186"/>
      <c r="T197" s="186"/>
      <c r="U197" s="127" t="str">
        <f t="shared" si="11"/>
        <v/>
      </c>
      <c r="V197" s="128" t="str">
        <f t="shared" si="12"/>
        <v/>
      </c>
      <c r="W197" s="185" t="str">
        <f t="shared" si="13"/>
        <v/>
      </c>
      <c r="X197" s="129" t="str" cm="1">
        <f t="array" ref="X197">IFERROR(_xlfn.IFS(K197=1,MIN(Q197,V197),K197=2,MIN(Q197,V197,W197),K197=3,MIN(MIN(Q197,V197)*3/4,W197),K197=4,MIN(MIN(Q197,V197)*L197,W197),K197=5,MIN(MIN(Q197,V197)*2/3,W197),K197=6,MIN(MIN(Q197,V197)*1/2,W197)),"")</f>
        <v/>
      </c>
      <c r="Y197" s="127" t="str" cm="1">
        <f t="array" ref="Y197">IFERROR(ROUNDDOWN(_xlfn.IFS((K197=1),X197*L197,(K197=2),X197*L197,(K197=3),X197*2/3,(K197=4),X197,(K197=5),X197*1/2,(K197=6),X197*2/3),-3),"")</f>
        <v/>
      </c>
      <c r="Z197" s="135"/>
      <c r="AA197" s="134"/>
      <c r="AB197" s="128"/>
      <c r="AC197" s="128"/>
      <c r="AD197" s="136"/>
      <c r="AE197" s="137"/>
      <c r="AF197" s="182"/>
      <c r="AG197" s="181"/>
    </row>
    <row r="198" spans="1:33" s="133" customFormat="1" ht="24.9" customHeight="1" x14ac:dyDescent="0.2">
      <c r="A198" s="122">
        <v>192</v>
      </c>
      <c r="B198" s="177"/>
      <c r="C198" s="178"/>
      <c r="D198" s="177"/>
      <c r="E198" s="178"/>
      <c r="F198" s="177"/>
      <c r="G198" s="177"/>
      <c r="H198" s="174"/>
      <c r="I198" s="123"/>
      <c r="J198" s="181"/>
      <c r="K198" s="124"/>
      <c r="L198" s="125"/>
      <c r="M198" s="183"/>
      <c r="N198" s="184"/>
      <c r="O198" s="186"/>
      <c r="P198" s="186"/>
      <c r="Q198" s="127" t="str">
        <f t="shared" si="10"/>
        <v/>
      </c>
      <c r="R198" s="186"/>
      <c r="S198" s="186"/>
      <c r="T198" s="186"/>
      <c r="U198" s="127" t="str">
        <f t="shared" si="11"/>
        <v/>
      </c>
      <c r="V198" s="128" t="str">
        <f t="shared" si="12"/>
        <v/>
      </c>
      <c r="W198" s="185" t="str">
        <f t="shared" si="13"/>
        <v/>
      </c>
      <c r="X198" s="129" t="str" cm="1">
        <f t="array" ref="X198">IFERROR(_xlfn.IFS(K198=1,MIN(Q198,V198),K198=2,MIN(Q198,V198,W198),K198=3,MIN(MIN(Q198,V198)*3/4,W198),K198=4,MIN(MIN(Q198,V198)*L198,W198),K198=5,MIN(MIN(Q198,V198)*2/3,W198),K198=6,MIN(MIN(Q198,V198)*1/2,W198)),"")</f>
        <v/>
      </c>
      <c r="Y198" s="127" t="str" cm="1">
        <f t="array" ref="Y198">IFERROR(ROUNDDOWN(_xlfn.IFS((K198=1),X198*L198,(K198=2),X198*L198,(K198=3),X198*2/3,(K198=4),X198,(K198=5),X198*1/2,(K198=6),X198*2/3),-3),"")</f>
        <v/>
      </c>
      <c r="Z198" s="135"/>
      <c r="AA198" s="134"/>
      <c r="AB198" s="128"/>
      <c r="AC198" s="128"/>
      <c r="AD198" s="136"/>
      <c r="AE198" s="137"/>
      <c r="AF198" s="182"/>
      <c r="AG198" s="181"/>
    </row>
    <row r="199" spans="1:33" s="133" customFormat="1" ht="24.9" customHeight="1" x14ac:dyDescent="0.2">
      <c r="A199" s="122">
        <v>193</v>
      </c>
      <c r="B199" s="177"/>
      <c r="C199" s="178"/>
      <c r="D199" s="177"/>
      <c r="E199" s="178"/>
      <c r="F199" s="177"/>
      <c r="G199" s="177"/>
      <c r="H199" s="174"/>
      <c r="I199" s="123"/>
      <c r="J199" s="181"/>
      <c r="K199" s="124"/>
      <c r="L199" s="125"/>
      <c r="M199" s="183"/>
      <c r="N199" s="184"/>
      <c r="O199" s="186"/>
      <c r="P199" s="186"/>
      <c r="Q199" s="127" t="str">
        <f t="shared" si="10"/>
        <v/>
      </c>
      <c r="R199" s="186"/>
      <c r="S199" s="186"/>
      <c r="T199" s="186"/>
      <c r="U199" s="127" t="str">
        <f t="shared" si="11"/>
        <v/>
      </c>
      <c r="V199" s="128" t="str">
        <f t="shared" si="12"/>
        <v/>
      </c>
      <c r="W199" s="185" t="str">
        <f t="shared" si="13"/>
        <v/>
      </c>
      <c r="X199" s="129" t="str" cm="1">
        <f t="array" ref="X199">IFERROR(_xlfn.IFS(K199=1,MIN(Q199,V199),K199=2,MIN(Q199,V199,W199),K199=3,MIN(MIN(Q199,V199)*3/4,W199),K199=4,MIN(MIN(Q199,V199)*L199,W199),K199=5,MIN(MIN(Q199,V199)*2/3,W199),K199=6,MIN(MIN(Q199,V199)*1/2,W199)),"")</f>
        <v/>
      </c>
      <c r="Y199" s="127" t="str" cm="1">
        <f t="array" ref="Y199">IFERROR(ROUNDDOWN(_xlfn.IFS((K199=1),X199*L199,(K199=2),X199*L199,(K199=3),X199*2/3,(K199=4),X199,(K199=5),X199*1/2,(K199=6),X199*2/3),-3),"")</f>
        <v/>
      </c>
      <c r="Z199" s="135"/>
      <c r="AA199" s="134"/>
      <c r="AB199" s="128"/>
      <c r="AC199" s="128"/>
      <c r="AD199" s="136"/>
      <c r="AE199" s="137"/>
      <c r="AF199" s="182"/>
      <c r="AG199" s="181"/>
    </row>
    <row r="200" spans="1:33" s="133" customFormat="1" ht="24.9" customHeight="1" x14ac:dyDescent="0.2">
      <c r="A200" s="122">
        <v>194</v>
      </c>
      <c r="B200" s="177"/>
      <c r="C200" s="178"/>
      <c r="D200" s="177"/>
      <c r="E200" s="178"/>
      <c r="F200" s="177"/>
      <c r="G200" s="177"/>
      <c r="H200" s="174"/>
      <c r="I200" s="123"/>
      <c r="J200" s="181"/>
      <c r="K200" s="124"/>
      <c r="L200" s="125"/>
      <c r="M200" s="183"/>
      <c r="N200" s="184"/>
      <c r="O200" s="186"/>
      <c r="P200" s="186"/>
      <c r="Q200" s="127" t="str">
        <f t="shared" ref="Q200:Q263" si="14">IF(O200-P200=0,"",O200-P200)</f>
        <v/>
      </c>
      <c r="R200" s="186"/>
      <c r="S200" s="186"/>
      <c r="T200" s="186"/>
      <c r="U200" s="127" t="str">
        <f t="shared" ref="U200:U263" si="15">IF(IFERROR(IF(T200="－",S200,S200*T200),"")=0,"",IFERROR(IF(T200="－",S200,S200*T200),""))</f>
        <v/>
      </c>
      <c r="V200" s="128" t="str">
        <f t="shared" ref="V200:V263" si="16">IF(MIN(R200,S200)=0,"",MIN(R200,S200))</f>
        <v/>
      </c>
      <c r="W200" s="185" t="str">
        <f t="shared" ref="W200:W263" si="17">IF(K200=1,"－","")</f>
        <v/>
      </c>
      <c r="X200" s="129" t="str" cm="1">
        <f t="array" ref="X200">IFERROR(_xlfn.IFS(K200=1,MIN(Q200,V200),K200=2,MIN(Q200,V200,W200),K200=3,MIN(MIN(Q200,V200)*3/4,W200),K200=4,MIN(MIN(Q200,V200)*L200,W200),K200=5,MIN(MIN(Q200,V200)*2/3,W200),K200=6,MIN(MIN(Q200,V200)*1/2,W200)),"")</f>
        <v/>
      </c>
      <c r="Y200" s="127" t="str" cm="1">
        <f t="array" ref="Y200">IFERROR(ROUNDDOWN(_xlfn.IFS((K200=1),X200*L200,(K200=2),X200*L200,(K200=3),X200*2/3,(K200=4),X200,(K200=5),X200*1/2,(K200=6),X200*2/3),-3),"")</f>
        <v/>
      </c>
      <c r="Z200" s="135"/>
      <c r="AA200" s="134"/>
      <c r="AB200" s="128"/>
      <c r="AC200" s="128"/>
      <c r="AD200" s="136"/>
      <c r="AE200" s="137"/>
      <c r="AF200" s="182"/>
      <c r="AG200" s="181"/>
    </row>
    <row r="201" spans="1:33" s="133" customFormat="1" ht="24.9" customHeight="1" x14ac:dyDescent="0.2">
      <c r="A201" s="122">
        <v>195</v>
      </c>
      <c r="B201" s="177"/>
      <c r="C201" s="178"/>
      <c r="D201" s="177"/>
      <c r="E201" s="178"/>
      <c r="F201" s="177"/>
      <c r="G201" s="177"/>
      <c r="H201" s="174"/>
      <c r="I201" s="123"/>
      <c r="J201" s="181"/>
      <c r="K201" s="124"/>
      <c r="L201" s="125"/>
      <c r="M201" s="183"/>
      <c r="N201" s="184"/>
      <c r="O201" s="186"/>
      <c r="P201" s="186"/>
      <c r="Q201" s="127" t="str">
        <f t="shared" si="14"/>
        <v/>
      </c>
      <c r="R201" s="186"/>
      <c r="S201" s="186"/>
      <c r="T201" s="186"/>
      <c r="U201" s="127" t="str">
        <f t="shared" si="15"/>
        <v/>
      </c>
      <c r="V201" s="128" t="str">
        <f t="shared" si="16"/>
        <v/>
      </c>
      <c r="W201" s="185" t="str">
        <f t="shared" si="17"/>
        <v/>
      </c>
      <c r="X201" s="129" t="str" cm="1">
        <f t="array" ref="X201">IFERROR(_xlfn.IFS(K201=1,MIN(Q201,V201),K201=2,MIN(Q201,V201,W201),K201=3,MIN(MIN(Q201,V201)*3/4,W201),K201=4,MIN(MIN(Q201,V201)*L201,W201),K201=5,MIN(MIN(Q201,V201)*2/3,W201),K201=6,MIN(MIN(Q201,V201)*1/2,W201)),"")</f>
        <v/>
      </c>
      <c r="Y201" s="127" t="str" cm="1">
        <f t="array" ref="Y201">IFERROR(ROUNDDOWN(_xlfn.IFS((K201=1),X201*L201,(K201=2),X201*L201,(K201=3),X201*2/3,(K201=4),X201,(K201=5),X201*1/2,(K201=6),X201*2/3),-3),"")</f>
        <v/>
      </c>
      <c r="Z201" s="135"/>
      <c r="AA201" s="134"/>
      <c r="AB201" s="128"/>
      <c r="AC201" s="128"/>
      <c r="AD201" s="136"/>
      <c r="AE201" s="137"/>
      <c r="AF201" s="182"/>
      <c r="AG201" s="181"/>
    </row>
    <row r="202" spans="1:33" s="133" customFormat="1" ht="24.9" customHeight="1" x14ac:dyDescent="0.2">
      <c r="A202" s="122">
        <v>196</v>
      </c>
      <c r="B202" s="177"/>
      <c r="C202" s="178"/>
      <c r="D202" s="177"/>
      <c r="E202" s="178"/>
      <c r="F202" s="177"/>
      <c r="G202" s="177"/>
      <c r="H202" s="174"/>
      <c r="I202" s="123"/>
      <c r="J202" s="181"/>
      <c r="K202" s="124"/>
      <c r="L202" s="125"/>
      <c r="M202" s="183"/>
      <c r="N202" s="184"/>
      <c r="O202" s="186"/>
      <c r="P202" s="186"/>
      <c r="Q202" s="127" t="str">
        <f t="shared" si="14"/>
        <v/>
      </c>
      <c r="R202" s="186"/>
      <c r="S202" s="186"/>
      <c r="T202" s="186"/>
      <c r="U202" s="127" t="str">
        <f t="shared" si="15"/>
        <v/>
      </c>
      <c r="V202" s="128" t="str">
        <f t="shared" si="16"/>
        <v/>
      </c>
      <c r="W202" s="185" t="str">
        <f t="shared" si="17"/>
        <v/>
      </c>
      <c r="X202" s="129" t="str" cm="1">
        <f t="array" ref="X202">IFERROR(_xlfn.IFS(K202=1,MIN(Q202,V202),K202=2,MIN(Q202,V202,W202),K202=3,MIN(MIN(Q202,V202)*3/4,W202),K202=4,MIN(MIN(Q202,V202)*L202,W202),K202=5,MIN(MIN(Q202,V202)*2/3,W202),K202=6,MIN(MIN(Q202,V202)*1/2,W202)),"")</f>
        <v/>
      </c>
      <c r="Y202" s="127" t="str" cm="1">
        <f t="array" ref="Y202">IFERROR(ROUNDDOWN(_xlfn.IFS((K202=1),X202*L202,(K202=2),X202*L202,(K202=3),X202*2/3,(K202=4),X202,(K202=5),X202*1/2,(K202=6),X202*2/3),-3),"")</f>
        <v/>
      </c>
      <c r="Z202" s="135"/>
      <c r="AA202" s="134"/>
      <c r="AB202" s="128"/>
      <c r="AC202" s="128"/>
      <c r="AD202" s="136"/>
      <c r="AE202" s="137"/>
      <c r="AF202" s="182"/>
      <c r="AG202" s="181"/>
    </row>
    <row r="203" spans="1:33" s="133" customFormat="1" ht="24.9" customHeight="1" x14ac:dyDescent="0.2">
      <c r="A203" s="122">
        <v>197</v>
      </c>
      <c r="B203" s="177"/>
      <c r="C203" s="178"/>
      <c r="D203" s="177"/>
      <c r="E203" s="178"/>
      <c r="F203" s="177"/>
      <c r="G203" s="177"/>
      <c r="H203" s="174"/>
      <c r="I203" s="123"/>
      <c r="J203" s="181"/>
      <c r="K203" s="124"/>
      <c r="L203" s="125"/>
      <c r="M203" s="183"/>
      <c r="N203" s="184"/>
      <c r="O203" s="186"/>
      <c r="P203" s="186"/>
      <c r="Q203" s="127" t="str">
        <f t="shared" si="14"/>
        <v/>
      </c>
      <c r="R203" s="186"/>
      <c r="S203" s="186"/>
      <c r="T203" s="186"/>
      <c r="U203" s="127" t="str">
        <f t="shared" si="15"/>
        <v/>
      </c>
      <c r="V203" s="128" t="str">
        <f t="shared" si="16"/>
        <v/>
      </c>
      <c r="W203" s="185" t="str">
        <f t="shared" si="17"/>
        <v/>
      </c>
      <c r="X203" s="129" t="str" cm="1">
        <f t="array" ref="X203">IFERROR(_xlfn.IFS(K203=1,MIN(Q203,V203),K203=2,MIN(Q203,V203,W203),K203=3,MIN(MIN(Q203,V203)*3/4,W203),K203=4,MIN(MIN(Q203,V203)*L203,W203),K203=5,MIN(MIN(Q203,V203)*2/3,W203),K203=6,MIN(MIN(Q203,V203)*1/2,W203)),"")</f>
        <v/>
      </c>
      <c r="Y203" s="127" t="str" cm="1">
        <f t="array" ref="Y203">IFERROR(ROUNDDOWN(_xlfn.IFS((K203=1),X203*L203,(K203=2),X203*L203,(K203=3),X203*2/3,(K203=4),X203,(K203=5),X203*1/2,(K203=6),X203*2/3),-3),"")</f>
        <v/>
      </c>
      <c r="Z203" s="135"/>
      <c r="AA203" s="134"/>
      <c r="AB203" s="128"/>
      <c r="AC203" s="128"/>
      <c r="AD203" s="136"/>
      <c r="AE203" s="137"/>
      <c r="AF203" s="182"/>
      <c r="AG203" s="181"/>
    </row>
    <row r="204" spans="1:33" s="133" customFormat="1" ht="24.9" customHeight="1" x14ac:dyDescent="0.2">
      <c r="A204" s="122">
        <v>198</v>
      </c>
      <c r="B204" s="177"/>
      <c r="C204" s="178"/>
      <c r="D204" s="177"/>
      <c r="E204" s="178"/>
      <c r="F204" s="177"/>
      <c r="G204" s="177"/>
      <c r="H204" s="174"/>
      <c r="I204" s="123"/>
      <c r="J204" s="181"/>
      <c r="K204" s="124"/>
      <c r="L204" s="125"/>
      <c r="M204" s="183"/>
      <c r="N204" s="184"/>
      <c r="O204" s="186"/>
      <c r="P204" s="186"/>
      <c r="Q204" s="127" t="str">
        <f t="shared" si="14"/>
        <v/>
      </c>
      <c r="R204" s="186"/>
      <c r="S204" s="186"/>
      <c r="T204" s="186"/>
      <c r="U204" s="127" t="str">
        <f t="shared" si="15"/>
        <v/>
      </c>
      <c r="V204" s="128" t="str">
        <f t="shared" si="16"/>
        <v/>
      </c>
      <c r="W204" s="185" t="str">
        <f t="shared" si="17"/>
        <v/>
      </c>
      <c r="X204" s="129" t="str" cm="1">
        <f t="array" ref="X204">IFERROR(_xlfn.IFS(K204=1,MIN(Q204,V204),K204=2,MIN(Q204,V204,W204),K204=3,MIN(MIN(Q204,V204)*3/4,W204),K204=4,MIN(MIN(Q204,V204)*L204,W204),K204=5,MIN(MIN(Q204,V204)*2/3,W204),K204=6,MIN(MIN(Q204,V204)*1/2,W204)),"")</f>
        <v/>
      </c>
      <c r="Y204" s="127" t="str" cm="1">
        <f t="array" ref="Y204">IFERROR(ROUNDDOWN(_xlfn.IFS((K204=1),X204*L204,(K204=2),X204*L204,(K204=3),X204*2/3,(K204=4),X204,(K204=5),X204*1/2,(K204=6),X204*2/3),-3),"")</f>
        <v/>
      </c>
      <c r="Z204" s="135"/>
      <c r="AA204" s="134"/>
      <c r="AB204" s="128"/>
      <c r="AC204" s="128"/>
      <c r="AD204" s="136"/>
      <c r="AE204" s="137"/>
      <c r="AF204" s="182"/>
      <c r="AG204" s="181"/>
    </row>
    <row r="205" spans="1:33" s="133" customFormat="1" ht="24.9" customHeight="1" x14ac:dyDescent="0.2">
      <c r="A205" s="122">
        <v>199</v>
      </c>
      <c r="B205" s="177"/>
      <c r="C205" s="178"/>
      <c r="D205" s="177"/>
      <c r="E205" s="178"/>
      <c r="F205" s="177"/>
      <c r="G205" s="177"/>
      <c r="H205" s="174"/>
      <c r="I205" s="123"/>
      <c r="J205" s="181"/>
      <c r="K205" s="124"/>
      <c r="L205" s="125"/>
      <c r="M205" s="183"/>
      <c r="N205" s="184"/>
      <c r="O205" s="186"/>
      <c r="P205" s="186"/>
      <c r="Q205" s="127" t="str">
        <f t="shared" si="14"/>
        <v/>
      </c>
      <c r="R205" s="186"/>
      <c r="S205" s="186"/>
      <c r="T205" s="186"/>
      <c r="U205" s="127" t="str">
        <f t="shared" si="15"/>
        <v/>
      </c>
      <c r="V205" s="128" t="str">
        <f t="shared" si="16"/>
        <v/>
      </c>
      <c r="W205" s="185" t="str">
        <f t="shared" si="17"/>
        <v/>
      </c>
      <c r="X205" s="129" t="str" cm="1">
        <f t="array" ref="X205">IFERROR(_xlfn.IFS(K205=1,MIN(Q205,V205),K205=2,MIN(Q205,V205,W205),K205=3,MIN(MIN(Q205,V205)*3/4,W205),K205=4,MIN(MIN(Q205,V205)*L205,W205),K205=5,MIN(MIN(Q205,V205)*2/3,W205),K205=6,MIN(MIN(Q205,V205)*1/2,W205)),"")</f>
        <v/>
      </c>
      <c r="Y205" s="127" t="str" cm="1">
        <f t="array" ref="Y205">IFERROR(ROUNDDOWN(_xlfn.IFS((K205=1),X205*L205,(K205=2),X205*L205,(K205=3),X205*2/3,(K205=4),X205,(K205=5),X205*1/2,(K205=6),X205*2/3),-3),"")</f>
        <v/>
      </c>
      <c r="Z205" s="135"/>
      <c r="AA205" s="134"/>
      <c r="AB205" s="128"/>
      <c r="AC205" s="128"/>
      <c r="AD205" s="136"/>
      <c r="AE205" s="137"/>
      <c r="AF205" s="182"/>
      <c r="AG205" s="181"/>
    </row>
    <row r="206" spans="1:33" s="133" customFormat="1" ht="24.9" customHeight="1" x14ac:dyDescent="0.2">
      <c r="A206" s="122">
        <v>200</v>
      </c>
      <c r="B206" s="177"/>
      <c r="C206" s="178"/>
      <c r="D206" s="177"/>
      <c r="E206" s="178"/>
      <c r="F206" s="177"/>
      <c r="G206" s="177"/>
      <c r="H206" s="174"/>
      <c r="I206" s="123"/>
      <c r="J206" s="181"/>
      <c r="K206" s="124"/>
      <c r="L206" s="125"/>
      <c r="M206" s="183"/>
      <c r="N206" s="184"/>
      <c r="O206" s="186"/>
      <c r="P206" s="186"/>
      <c r="Q206" s="127" t="str">
        <f t="shared" si="14"/>
        <v/>
      </c>
      <c r="R206" s="186"/>
      <c r="S206" s="186"/>
      <c r="T206" s="186"/>
      <c r="U206" s="127" t="str">
        <f t="shared" si="15"/>
        <v/>
      </c>
      <c r="V206" s="128" t="str">
        <f t="shared" si="16"/>
        <v/>
      </c>
      <c r="W206" s="185" t="str">
        <f t="shared" si="17"/>
        <v/>
      </c>
      <c r="X206" s="129" t="str" cm="1">
        <f t="array" ref="X206">IFERROR(_xlfn.IFS(K206=1,MIN(Q206,V206),K206=2,MIN(Q206,V206,W206),K206=3,MIN(MIN(Q206,V206)*3/4,W206),K206=4,MIN(MIN(Q206,V206)*L206,W206),K206=5,MIN(MIN(Q206,V206)*2/3,W206),K206=6,MIN(MIN(Q206,V206)*1/2,W206)),"")</f>
        <v/>
      </c>
      <c r="Y206" s="127" t="str" cm="1">
        <f t="array" ref="Y206">IFERROR(ROUNDDOWN(_xlfn.IFS((K206=1),X206*L206,(K206=2),X206*L206,(K206=3),X206*2/3,(K206=4),X206,(K206=5),X206*1/2,(K206=6),X206*2/3),-3),"")</f>
        <v/>
      </c>
      <c r="Z206" s="135"/>
      <c r="AA206" s="134"/>
      <c r="AB206" s="128"/>
      <c r="AC206" s="128"/>
      <c r="AD206" s="136"/>
      <c r="AE206" s="137"/>
      <c r="AF206" s="182"/>
      <c r="AG206" s="181"/>
    </row>
    <row r="207" spans="1:33" s="133" customFormat="1" ht="24.9" customHeight="1" x14ac:dyDescent="0.2">
      <c r="A207" s="122">
        <v>201</v>
      </c>
      <c r="B207" s="177"/>
      <c r="C207" s="178"/>
      <c r="D207" s="177"/>
      <c r="E207" s="178"/>
      <c r="F207" s="177"/>
      <c r="G207" s="177"/>
      <c r="H207" s="174"/>
      <c r="I207" s="123"/>
      <c r="J207" s="181"/>
      <c r="K207" s="124"/>
      <c r="L207" s="125"/>
      <c r="M207" s="183"/>
      <c r="N207" s="184"/>
      <c r="O207" s="186"/>
      <c r="P207" s="186"/>
      <c r="Q207" s="127" t="str">
        <f t="shared" si="14"/>
        <v/>
      </c>
      <c r="R207" s="186"/>
      <c r="S207" s="186"/>
      <c r="T207" s="186"/>
      <c r="U207" s="127" t="str">
        <f t="shared" si="15"/>
        <v/>
      </c>
      <c r="V207" s="128" t="str">
        <f t="shared" si="16"/>
        <v/>
      </c>
      <c r="W207" s="185" t="str">
        <f t="shared" si="17"/>
        <v/>
      </c>
      <c r="X207" s="129" t="str" cm="1">
        <f t="array" ref="X207">IFERROR(_xlfn.IFS(K207=1,MIN(Q207,V207),K207=2,MIN(Q207,V207,W207),K207=3,MIN(MIN(Q207,V207)*3/4,W207),K207=4,MIN(MIN(Q207,V207)*L207,W207),K207=5,MIN(MIN(Q207,V207)*2/3,W207),K207=6,MIN(MIN(Q207,V207)*1/2,W207)),"")</f>
        <v/>
      </c>
      <c r="Y207" s="127" t="str" cm="1">
        <f t="array" ref="Y207">IFERROR(ROUNDDOWN(_xlfn.IFS((K207=1),X207*L207,(K207=2),X207*L207,(K207=3),X207*2/3,(K207=4),X207,(K207=5),X207*1/2,(K207=6),X207*2/3),-3),"")</f>
        <v/>
      </c>
      <c r="Z207" s="135"/>
      <c r="AA207" s="134"/>
      <c r="AB207" s="128"/>
      <c r="AC207" s="128"/>
      <c r="AD207" s="136"/>
      <c r="AE207" s="137"/>
      <c r="AF207" s="182"/>
      <c r="AG207" s="181"/>
    </row>
    <row r="208" spans="1:33" s="133" customFormat="1" ht="24.9" customHeight="1" x14ac:dyDescent="0.2">
      <c r="A208" s="122">
        <v>202</v>
      </c>
      <c r="B208" s="177"/>
      <c r="C208" s="178"/>
      <c r="D208" s="177"/>
      <c r="E208" s="178"/>
      <c r="F208" s="177"/>
      <c r="G208" s="177"/>
      <c r="H208" s="174"/>
      <c r="I208" s="123"/>
      <c r="J208" s="181"/>
      <c r="K208" s="124"/>
      <c r="L208" s="125"/>
      <c r="M208" s="183"/>
      <c r="N208" s="184"/>
      <c r="O208" s="186"/>
      <c r="P208" s="186"/>
      <c r="Q208" s="127" t="str">
        <f t="shared" si="14"/>
        <v/>
      </c>
      <c r="R208" s="186"/>
      <c r="S208" s="186"/>
      <c r="T208" s="186"/>
      <c r="U208" s="127" t="str">
        <f t="shared" si="15"/>
        <v/>
      </c>
      <c r="V208" s="128" t="str">
        <f t="shared" si="16"/>
        <v/>
      </c>
      <c r="W208" s="185" t="str">
        <f t="shared" si="17"/>
        <v/>
      </c>
      <c r="X208" s="129" t="str" cm="1">
        <f t="array" ref="X208">IFERROR(_xlfn.IFS(K208=1,MIN(Q208,V208),K208=2,MIN(Q208,V208,W208),K208=3,MIN(MIN(Q208,V208)*3/4,W208),K208=4,MIN(MIN(Q208,V208)*L208,W208),K208=5,MIN(MIN(Q208,V208)*2/3,W208),K208=6,MIN(MIN(Q208,V208)*1/2,W208)),"")</f>
        <v/>
      </c>
      <c r="Y208" s="127" t="str" cm="1">
        <f t="array" ref="Y208">IFERROR(ROUNDDOWN(_xlfn.IFS((K208=1),X208*L208,(K208=2),X208*L208,(K208=3),X208*2/3,(K208=4),X208,(K208=5),X208*1/2,(K208=6),X208*2/3),-3),"")</f>
        <v/>
      </c>
      <c r="Z208" s="135"/>
      <c r="AA208" s="134"/>
      <c r="AB208" s="128"/>
      <c r="AC208" s="128"/>
      <c r="AD208" s="136"/>
      <c r="AE208" s="137"/>
      <c r="AF208" s="182"/>
      <c r="AG208" s="181"/>
    </row>
    <row r="209" spans="1:33" s="133" customFormat="1" ht="24.9" customHeight="1" x14ac:dyDescent="0.2">
      <c r="A209" s="122">
        <v>203</v>
      </c>
      <c r="B209" s="177"/>
      <c r="C209" s="178"/>
      <c r="D209" s="177"/>
      <c r="E209" s="178"/>
      <c r="F209" s="177"/>
      <c r="G209" s="177"/>
      <c r="H209" s="174"/>
      <c r="I209" s="123"/>
      <c r="J209" s="181"/>
      <c r="K209" s="124"/>
      <c r="L209" s="125"/>
      <c r="M209" s="183"/>
      <c r="N209" s="184"/>
      <c r="O209" s="186"/>
      <c r="P209" s="186"/>
      <c r="Q209" s="127" t="str">
        <f t="shared" si="14"/>
        <v/>
      </c>
      <c r="R209" s="186"/>
      <c r="S209" s="186"/>
      <c r="T209" s="186"/>
      <c r="U209" s="127" t="str">
        <f t="shared" si="15"/>
        <v/>
      </c>
      <c r="V209" s="128" t="str">
        <f t="shared" si="16"/>
        <v/>
      </c>
      <c r="W209" s="185" t="str">
        <f t="shared" si="17"/>
        <v/>
      </c>
      <c r="X209" s="129" t="str" cm="1">
        <f t="array" ref="X209">IFERROR(_xlfn.IFS(K209=1,MIN(Q209,V209),K209=2,MIN(Q209,V209,W209),K209=3,MIN(MIN(Q209,V209)*3/4,W209),K209=4,MIN(MIN(Q209,V209)*L209,W209),K209=5,MIN(MIN(Q209,V209)*2/3,W209),K209=6,MIN(MIN(Q209,V209)*1/2,W209)),"")</f>
        <v/>
      </c>
      <c r="Y209" s="127" t="str" cm="1">
        <f t="array" ref="Y209">IFERROR(ROUNDDOWN(_xlfn.IFS((K209=1),X209*L209,(K209=2),X209*L209,(K209=3),X209*2/3,(K209=4),X209,(K209=5),X209*1/2,(K209=6),X209*2/3),-3),"")</f>
        <v/>
      </c>
      <c r="Z209" s="135"/>
      <c r="AA209" s="134"/>
      <c r="AB209" s="128"/>
      <c r="AC209" s="128"/>
      <c r="AD209" s="136"/>
      <c r="AE209" s="137"/>
      <c r="AF209" s="182"/>
      <c r="AG209" s="181"/>
    </row>
    <row r="210" spans="1:33" s="133" customFormat="1" ht="24.9" customHeight="1" x14ac:dyDescent="0.2">
      <c r="A210" s="122">
        <v>204</v>
      </c>
      <c r="B210" s="177"/>
      <c r="C210" s="178"/>
      <c r="D210" s="177"/>
      <c r="E210" s="178"/>
      <c r="F210" s="177"/>
      <c r="G210" s="177"/>
      <c r="H210" s="174"/>
      <c r="I210" s="123"/>
      <c r="J210" s="181"/>
      <c r="K210" s="124"/>
      <c r="L210" s="125"/>
      <c r="M210" s="183"/>
      <c r="N210" s="184"/>
      <c r="O210" s="186"/>
      <c r="P210" s="186"/>
      <c r="Q210" s="127" t="str">
        <f t="shared" si="14"/>
        <v/>
      </c>
      <c r="R210" s="186"/>
      <c r="S210" s="186"/>
      <c r="T210" s="186"/>
      <c r="U210" s="127" t="str">
        <f t="shared" si="15"/>
        <v/>
      </c>
      <c r="V210" s="128" t="str">
        <f t="shared" si="16"/>
        <v/>
      </c>
      <c r="W210" s="185" t="str">
        <f t="shared" si="17"/>
        <v/>
      </c>
      <c r="X210" s="129" t="str" cm="1">
        <f t="array" ref="X210">IFERROR(_xlfn.IFS(K210=1,MIN(Q210,V210),K210=2,MIN(Q210,V210,W210),K210=3,MIN(MIN(Q210,V210)*3/4,W210),K210=4,MIN(MIN(Q210,V210)*L210,W210),K210=5,MIN(MIN(Q210,V210)*2/3,W210),K210=6,MIN(MIN(Q210,V210)*1/2,W210)),"")</f>
        <v/>
      </c>
      <c r="Y210" s="127" t="str" cm="1">
        <f t="array" ref="Y210">IFERROR(ROUNDDOWN(_xlfn.IFS((K210=1),X210*L210,(K210=2),X210*L210,(K210=3),X210*2/3,(K210=4),X210,(K210=5),X210*1/2,(K210=6),X210*2/3),-3),"")</f>
        <v/>
      </c>
      <c r="Z210" s="135"/>
      <c r="AA210" s="134"/>
      <c r="AB210" s="128"/>
      <c r="AC210" s="128"/>
      <c r="AD210" s="136"/>
      <c r="AE210" s="137"/>
      <c r="AF210" s="182"/>
      <c r="AG210" s="181"/>
    </row>
    <row r="211" spans="1:33" s="133" customFormat="1" ht="24.9" customHeight="1" x14ac:dyDescent="0.2">
      <c r="A211" s="122">
        <v>205</v>
      </c>
      <c r="B211" s="177"/>
      <c r="C211" s="178"/>
      <c r="D211" s="177"/>
      <c r="E211" s="178"/>
      <c r="F211" s="177"/>
      <c r="G211" s="177"/>
      <c r="H211" s="174"/>
      <c r="I211" s="123"/>
      <c r="J211" s="181"/>
      <c r="K211" s="124"/>
      <c r="L211" s="125"/>
      <c r="M211" s="183"/>
      <c r="N211" s="184"/>
      <c r="O211" s="186"/>
      <c r="P211" s="186"/>
      <c r="Q211" s="127" t="str">
        <f t="shared" si="14"/>
        <v/>
      </c>
      <c r="R211" s="186"/>
      <c r="S211" s="186"/>
      <c r="T211" s="186"/>
      <c r="U211" s="127" t="str">
        <f t="shared" si="15"/>
        <v/>
      </c>
      <c r="V211" s="128" t="str">
        <f t="shared" si="16"/>
        <v/>
      </c>
      <c r="W211" s="185" t="str">
        <f t="shared" si="17"/>
        <v/>
      </c>
      <c r="X211" s="129" t="str" cm="1">
        <f t="array" ref="X211">IFERROR(_xlfn.IFS(K211=1,MIN(Q211,V211),K211=2,MIN(Q211,V211,W211),K211=3,MIN(MIN(Q211,V211)*3/4,W211),K211=4,MIN(MIN(Q211,V211)*L211,W211),K211=5,MIN(MIN(Q211,V211)*2/3,W211),K211=6,MIN(MIN(Q211,V211)*1/2,W211)),"")</f>
        <v/>
      </c>
      <c r="Y211" s="127" t="str" cm="1">
        <f t="array" ref="Y211">IFERROR(ROUNDDOWN(_xlfn.IFS((K211=1),X211*L211,(K211=2),X211*L211,(K211=3),X211*2/3,(K211=4),X211,(K211=5),X211*1/2,(K211=6),X211*2/3),-3),"")</f>
        <v/>
      </c>
      <c r="Z211" s="135"/>
      <c r="AA211" s="134"/>
      <c r="AB211" s="128"/>
      <c r="AC211" s="128"/>
      <c r="AD211" s="136"/>
      <c r="AE211" s="137"/>
      <c r="AF211" s="182"/>
      <c r="AG211" s="181"/>
    </row>
    <row r="212" spans="1:33" s="133" customFormat="1" ht="24.9" customHeight="1" x14ac:dyDescent="0.2">
      <c r="A212" s="122">
        <v>206</v>
      </c>
      <c r="B212" s="177"/>
      <c r="C212" s="178"/>
      <c r="D212" s="177"/>
      <c r="E212" s="178"/>
      <c r="F212" s="177"/>
      <c r="G212" s="177"/>
      <c r="H212" s="174"/>
      <c r="I212" s="123"/>
      <c r="J212" s="181"/>
      <c r="K212" s="124"/>
      <c r="L212" s="125"/>
      <c r="M212" s="183"/>
      <c r="N212" s="184"/>
      <c r="O212" s="186"/>
      <c r="P212" s="186"/>
      <c r="Q212" s="127" t="str">
        <f t="shared" si="14"/>
        <v/>
      </c>
      <c r="R212" s="186"/>
      <c r="S212" s="186"/>
      <c r="T212" s="186"/>
      <c r="U212" s="127" t="str">
        <f t="shared" si="15"/>
        <v/>
      </c>
      <c r="V212" s="128" t="str">
        <f t="shared" si="16"/>
        <v/>
      </c>
      <c r="W212" s="185" t="str">
        <f t="shared" si="17"/>
        <v/>
      </c>
      <c r="X212" s="129" t="str" cm="1">
        <f t="array" ref="X212">IFERROR(_xlfn.IFS(K212=1,MIN(Q212,V212),K212=2,MIN(Q212,V212,W212),K212=3,MIN(MIN(Q212,V212)*3/4,W212),K212=4,MIN(MIN(Q212,V212)*L212,W212),K212=5,MIN(MIN(Q212,V212)*2/3,W212),K212=6,MIN(MIN(Q212,V212)*1/2,W212)),"")</f>
        <v/>
      </c>
      <c r="Y212" s="127" t="str" cm="1">
        <f t="array" ref="Y212">IFERROR(ROUNDDOWN(_xlfn.IFS((K212=1),X212*L212,(K212=2),X212*L212,(K212=3),X212*2/3,(K212=4),X212,(K212=5),X212*1/2,(K212=6),X212*2/3),-3),"")</f>
        <v/>
      </c>
      <c r="Z212" s="135"/>
      <c r="AA212" s="134"/>
      <c r="AB212" s="128"/>
      <c r="AC212" s="128"/>
      <c r="AD212" s="136"/>
      <c r="AE212" s="137"/>
      <c r="AF212" s="182"/>
      <c r="AG212" s="181"/>
    </row>
    <row r="213" spans="1:33" s="133" customFormat="1" ht="24.9" customHeight="1" x14ac:dyDescent="0.2">
      <c r="A213" s="122">
        <v>207</v>
      </c>
      <c r="B213" s="177"/>
      <c r="C213" s="178"/>
      <c r="D213" s="177"/>
      <c r="E213" s="178"/>
      <c r="F213" s="177"/>
      <c r="G213" s="177"/>
      <c r="H213" s="174"/>
      <c r="I213" s="123"/>
      <c r="J213" s="181"/>
      <c r="K213" s="124"/>
      <c r="L213" s="125"/>
      <c r="M213" s="183"/>
      <c r="N213" s="184"/>
      <c r="O213" s="186"/>
      <c r="P213" s="186"/>
      <c r="Q213" s="127" t="str">
        <f t="shared" si="14"/>
        <v/>
      </c>
      <c r="R213" s="186"/>
      <c r="S213" s="186"/>
      <c r="T213" s="186"/>
      <c r="U213" s="127" t="str">
        <f t="shared" si="15"/>
        <v/>
      </c>
      <c r="V213" s="128" t="str">
        <f t="shared" si="16"/>
        <v/>
      </c>
      <c r="W213" s="185" t="str">
        <f t="shared" si="17"/>
        <v/>
      </c>
      <c r="X213" s="129" t="str" cm="1">
        <f t="array" ref="X213">IFERROR(_xlfn.IFS(K213=1,MIN(Q213,V213),K213=2,MIN(Q213,V213,W213),K213=3,MIN(MIN(Q213,V213)*3/4,W213),K213=4,MIN(MIN(Q213,V213)*L213,W213),K213=5,MIN(MIN(Q213,V213)*2/3,W213),K213=6,MIN(MIN(Q213,V213)*1/2,W213)),"")</f>
        <v/>
      </c>
      <c r="Y213" s="127" t="str" cm="1">
        <f t="array" ref="Y213">IFERROR(ROUNDDOWN(_xlfn.IFS((K213=1),X213*L213,(K213=2),X213*L213,(K213=3),X213*2/3,(K213=4),X213,(K213=5),X213*1/2,(K213=6),X213*2/3),-3),"")</f>
        <v/>
      </c>
      <c r="Z213" s="135"/>
      <c r="AA213" s="134"/>
      <c r="AB213" s="128"/>
      <c r="AC213" s="128"/>
      <c r="AD213" s="136"/>
      <c r="AE213" s="137"/>
      <c r="AF213" s="182"/>
      <c r="AG213" s="181"/>
    </row>
    <row r="214" spans="1:33" s="133" customFormat="1" ht="24.9" customHeight="1" x14ac:dyDescent="0.2">
      <c r="A214" s="122">
        <v>208</v>
      </c>
      <c r="B214" s="177"/>
      <c r="C214" s="178"/>
      <c r="D214" s="177"/>
      <c r="E214" s="178"/>
      <c r="F214" s="177"/>
      <c r="G214" s="177"/>
      <c r="H214" s="174"/>
      <c r="I214" s="123"/>
      <c r="J214" s="181"/>
      <c r="K214" s="124"/>
      <c r="L214" s="125"/>
      <c r="M214" s="183"/>
      <c r="N214" s="184"/>
      <c r="O214" s="186"/>
      <c r="P214" s="186"/>
      <c r="Q214" s="127" t="str">
        <f t="shared" si="14"/>
        <v/>
      </c>
      <c r="R214" s="186"/>
      <c r="S214" s="186"/>
      <c r="T214" s="186"/>
      <c r="U214" s="127" t="str">
        <f t="shared" si="15"/>
        <v/>
      </c>
      <c r="V214" s="128" t="str">
        <f t="shared" si="16"/>
        <v/>
      </c>
      <c r="W214" s="185" t="str">
        <f t="shared" si="17"/>
        <v/>
      </c>
      <c r="X214" s="129" t="str" cm="1">
        <f t="array" ref="X214">IFERROR(_xlfn.IFS(K214=1,MIN(Q214,V214),K214=2,MIN(Q214,V214,W214),K214=3,MIN(MIN(Q214,V214)*3/4,W214),K214=4,MIN(MIN(Q214,V214)*L214,W214),K214=5,MIN(MIN(Q214,V214)*2/3,W214),K214=6,MIN(MIN(Q214,V214)*1/2,W214)),"")</f>
        <v/>
      </c>
      <c r="Y214" s="127" t="str" cm="1">
        <f t="array" ref="Y214">IFERROR(ROUNDDOWN(_xlfn.IFS((K214=1),X214*L214,(K214=2),X214*L214,(K214=3),X214*2/3,(K214=4),X214,(K214=5),X214*1/2,(K214=6),X214*2/3),-3),"")</f>
        <v/>
      </c>
      <c r="Z214" s="135"/>
      <c r="AA214" s="134"/>
      <c r="AB214" s="128"/>
      <c r="AC214" s="128"/>
      <c r="AD214" s="136"/>
      <c r="AE214" s="137"/>
      <c r="AF214" s="182"/>
      <c r="AG214" s="181"/>
    </row>
    <row r="215" spans="1:33" s="133" customFormat="1" ht="24.9" customHeight="1" x14ac:dyDescent="0.2">
      <c r="A215" s="122">
        <v>209</v>
      </c>
      <c r="B215" s="177"/>
      <c r="C215" s="178"/>
      <c r="D215" s="177"/>
      <c r="E215" s="178"/>
      <c r="F215" s="177"/>
      <c r="G215" s="177"/>
      <c r="H215" s="174"/>
      <c r="I215" s="123"/>
      <c r="J215" s="181"/>
      <c r="K215" s="124"/>
      <c r="L215" s="125"/>
      <c r="M215" s="183"/>
      <c r="N215" s="184"/>
      <c r="O215" s="186"/>
      <c r="P215" s="186"/>
      <c r="Q215" s="127" t="str">
        <f t="shared" si="14"/>
        <v/>
      </c>
      <c r="R215" s="186"/>
      <c r="S215" s="186"/>
      <c r="T215" s="186"/>
      <c r="U215" s="127" t="str">
        <f t="shared" si="15"/>
        <v/>
      </c>
      <c r="V215" s="128" t="str">
        <f t="shared" si="16"/>
        <v/>
      </c>
      <c r="W215" s="185" t="str">
        <f t="shared" si="17"/>
        <v/>
      </c>
      <c r="X215" s="129" t="str" cm="1">
        <f t="array" ref="X215">IFERROR(_xlfn.IFS(K215=1,MIN(Q215,V215),K215=2,MIN(Q215,V215,W215),K215=3,MIN(MIN(Q215,V215)*3/4,W215),K215=4,MIN(MIN(Q215,V215)*L215,W215),K215=5,MIN(MIN(Q215,V215)*2/3,W215),K215=6,MIN(MIN(Q215,V215)*1/2,W215)),"")</f>
        <v/>
      </c>
      <c r="Y215" s="127" t="str" cm="1">
        <f t="array" ref="Y215">IFERROR(ROUNDDOWN(_xlfn.IFS((K215=1),X215*L215,(K215=2),X215*L215,(K215=3),X215*2/3,(K215=4),X215,(K215=5),X215*1/2,(K215=6),X215*2/3),-3),"")</f>
        <v/>
      </c>
      <c r="Z215" s="135"/>
      <c r="AA215" s="134"/>
      <c r="AB215" s="128"/>
      <c r="AC215" s="128"/>
      <c r="AD215" s="136"/>
      <c r="AE215" s="137"/>
      <c r="AF215" s="182"/>
      <c r="AG215" s="181"/>
    </row>
    <row r="216" spans="1:33" s="133" customFormat="1" ht="24.9" customHeight="1" x14ac:dyDescent="0.2">
      <c r="A216" s="122">
        <v>210</v>
      </c>
      <c r="B216" s="177"/>
      <c r="C216" s="178"/>
      <c r="D216" s="177"/>
      <c r="E216" s="178"/>
      <c r="F216" s="177"/>
      <c r="G216" s="177"/>
      <c r="H216" s="174"/>
      <c r="I216" s="123"/>
      <c r="J216" s="181"/>
      <c r="K216" s="124"/>
      <c r="L216" s="125"/>
      <c r="M216" s="183"/>
      <c r="N216" s="184"/>
      <c r="O216" s="186"/>
      <c r="P216" s="186"/>
      <c r="Q216" s="127" t="str">
        <f t="shared" si="14"/>
        <v/>
      </c>
      <c r="R216" s="186"/>
      <c r="S216" s="186"/>
      <c r="T216" s="186"/>
      <c r="U216" s="127" t="str">
        <f t="shared" si="15"/>
        <v/>
      </c>
      <c r="V216" s="128" t="str">
        <f t="shared" si="16"/>
        <v/>
      </c>
      <c r="W216" s="185" t="str">
        <f t="shared" si="17"/>
        <v/>
      </c>
      <c r="X216" s="129" t="str" cm="1">
        <f t="array" ref="X216">IFERROR(_xlfn.IFS(K216=1,MIN(Q216,V216),K216=2,MIN(Q216,V216,W216),K216=3,MIN(MIN(Q216,V216)*3/4,W216),K216=4,MIN(MIN(Q216,V216)*L216,W216),K216=5,MIN(MIN(Q216,V216)*2/3,W216),K216=6,MIN(MIN(Q216,V216)*1/2,W216)),"")</f>
        <v/>
      </c>
      <c r="Y216" s="127" t="str" cm="1">
        <f t="array" ref="Y216">IFERROR(ROUNDDOWN(_xlfn.IFS((K216=1),X216*L216,(K216=2),X216*L216,(K216=3),X216*2/3,(K216=4),X216,(K216=5),X216*1/2,(K216=6),X216*2/3),-3),"")</f>
        <v/>
      </c>
      <c r="Z216" s="135"/>
      <c r="AA216" s="134"/>
      <c r="AB216" s="128"/>
      <c r="AC216" s="128"/>
      <c r="AD216" s="136"/>
      <c r="AE216" s="137"/>
      <c r="AF216" s="182"/>
      <c r="AG216" s="181"/>
    </row>
    <row r="217" spans="1:33" s="133" customFormat="1" ht="24.9" customHeight="1" x14ac:dyDescent="0.2">
      <c r="A217" s="122">
        <v>211</v>
      </c>
      <c r="B217" s="177"/>
      <c r="C217" s="178"/>
      <c r="D217" s="177"/>
      <c r="E217" s="178"/>
      <c r="F217" s="177"/>
      <c r="G217" s="177"/>
      <c r="H217" s="174"/>
      <c r="I217" s="123"/>
      <c r="J217" s="181"/>
      <c r="K217" s="124"/>
      <c r="L217" s="125"/>
      <c r="M217" s="183"/>
      <c r="N217" s="184"/>
      <c r="O217" s="186"/>
      <c r="P217" s="186"/>
      <c r="Q217" s="127" t="str">
        <f t="shared" si="14"/>
        <v/>
      </c>
      <c r="R217" s="186"/>
      <c r="S217" s="186"/>
      <c r="T217" s="186"/>
      <c r="U217" s="127" t="str">
        <f t="shared" si="15"/>
        <v/>
      </c>
      <c r="V217" s="128" t="str">
        <f t="shared" si="16"/>
        <v/>
      </c>
      <c r="W217" s="185" t="str">
        <f t="shared" si="17"/>
        <v/>
      </c>
      <c r="X217" s="129" t="str" cm="1">
        <f t="array" ref="X217">IFERROR(_xlfn.IFS(K217=1,MIN(Q217,V217),K217=2,MIN(Q217,V217,W217),K217=3,MIN(MIN(Q217,V217)*3/4,W217),K217=4,MIN(MIN(Q217,V217)*L217,W217),K217=5,MIN(MIN(Q217,V217)*2/3,W217),K217=6,MIN(MIN(Q217,V217)*1/2,W217)),"")</f>
        <v/>
      </c>
      <c r="Y217" s="127" t="str" cm="1">
        <f t="array" ref="Y217">IFERROR(ROUNDDOWN(_xlfn.IFS((K217=1),X217*L217,(K217=2),X217*L217,(K217=3),X217*2/3,(K217=4),X217,(K217=5),X217*1/2,(K217=6),X217*2/3),-3),"")</f>
        <v/>
      </c>
      <c r="Z217" s="135"/>
      <c r="AA217" s="134"/>
      <c r="AB217" s="128"/>
      <c r="AC217" s="128"/>
      <c r="AD217" s="136"/>
      <c r="AE217" s="137"/>
      <c r="AF217" s="182"/>
      <c r="AG217" s="181"/>
    </row>
    <row r="218" spans="1:33" s="133" customFormat="1" ht="24.9" customHeight="1" x14ac:dyDescent="0.2">
      <c r="A218" s="122">
        <v>212</v>
      </c>
      <c r="B218" s="177"/>
      <c r="C218" s="178"/>
      <c r="D218" s="177"/>
      <c r="E218" s="178"/>
      <c r="F218" s="177"/>
      <c r="G218" s="177"/>
      <c r="H218" s="174"/>
      <c r="I218" s="123"/>
      <c r="J218" s="181"/>
      <c r="K218" s="124"/>
      <c r="L218" s="125"/>
      <c r="M218" s="183"/>
      <c r="N218" s="184"/>
      <c r="O218" s="186"/>
      <c r="P218" s="186"/>
      <c r="Q218" s="127" t="str">
        <f t="shared" si="14"/>
        <v/>
      </c>
      <c r="R218" s="186"/>
      <c r="S218" s="186"/>
      <c r="T218" s="186"/>
      <c r="U218" s="127" t="str">
        <f t="shared" si="15"/>
        <v/>
      </c>
      <c r="V218" s="128" t="str">
        <f t="shared" si="16"/>
        <v/>
      </c>
      <c r="W218" s="185" t="str">
        <f t="shared" si="17"/>
        <v/>
      </c>
      <c r="X218" s="129" t="str" cm="1">
        <f t="array" ref="X218">IFERROR(_xlfn.IFS(K218=1,MIN(Q218,V218),K218=2,MIN(Q218,V218,W218),K218=3,MIN(MIN(Q218,V218)*3/4,W218),K218=4,MIN(MIN(Q218,V218)*L218,W218),K218=5,MIN(MIN(Q218,V218)*2/3,W218),K218=6,MIN(MIN(Q218,V218)*1/2,W218)),"")</f>
        <v/>
      </c>
      <c r="Y218" s="127" t="str" cm="1">
        <f t="array" ref="Y218">IFERROR(ROUNDDOWN(_xlfn.IFS((K218=1),X218*L218,(K218=2),X218*L218,(K218=3),X218*2/3,(K218=4),X218,(K218=5),X218*1/2,(K218=6),X218*2/3),-3),"")</f>
        <v/>
      </c>
      <c r="Z218" s="135"/>
      <c r="AA218" s="134"/>
      <c r="AB218" s="128"/>
      <c r="AC218" s="128"/>
      <c r="AD218" s="136"/>
      <c r="AE218" s="137"/>
      <c r="AF218" s="182"/>
      <c r="AG218" s="181"/>
    </row>
    <row r="219" spans="1:33" s="133" customFormat="1" ht="24.9" customHeight="1" x14ac:dyDescent="0.2">
      <c r="A219" s="122">
        <v>213</v>
      </c>
      <c r="B219" s="177"/>
      <c r="C219" s="178"/>
      <c r="D219" s="177"/>
      <c r="E219" s="178"/>
      <c r="F219" s="177"/>
      <c r="G219" s="177"/>
      <c r="H219" s="174"/>
      <c r="I219" s="123"/>
      <c r="J219" s="181"/>
      <c r="K219" s="124"/>
      <c r="L219" s="125"/>
      <c r="M219" s="183"/>
      <c r="N219" s="184"/>
      <c r="O219" s="186"/>
      <c r="P219" s="186"/>
      <c r="Q219" s="127" t="str">
        <f t="shared" si="14"/>
        <v/>
      </c>
      <c r="R219" s="186"/>
      <c r="S219" s="186"/>
      <c r="T219" s="186"/>
      <c r="U219" s="127" t="str">
        <f t="shared" si="15"/>
        <v/>
      </c>
      <c r="V219" s="128" t="str">
        <f t="shared" si="16"/>
        <v/>
      </c>
      <c r="W219" s="185" t="str">
        <f t="shared" si="17"/>
        <v/>
      </c>
      <c r="X219" s="129" t="str" cm="1">
        <f t="array" ref="X219">IFERROR(_xlfn.IFS(K219=1,MIN(Q219,V219),K219=2,MIN(Q219,V219,W219),K219=3,MIN(MIN(Q219,V219)*3/4,W219),K219=4,MIN(MIN(Q219,V219)*L219,W219),K219=5,MIN(MIN(Q219,V219)*2/3,W219),K219=6,MIN(MIN(Q219,V219)*1/2,W219)),"")</f>
        <v/>
      </c>
      <c r="Y219" s="127" t="str" cm="1">
        <f t="array" ref="Y219">IFERROR(ROUNDDOWN(_xlfn.IFS((K219=1),X219*L219,(K219=2),X219*L219,(K219=3),X219*2/3,(K219=4),X219,(K219=5),X219*1/2,(K219=6),X219*2/3),-3),"")</f>
        <v/>
      </c>
      <c r="Z219" s="135"/>
      <c r="AA219" s="134"/>
      <c r="AB219" s="128"/>
      <c r="AC219" s="128"/>
      <c r="AD219" s="136"/>
      <c r="AE219" s="137"/>
      <c r="AF219" s="182"/>
      <c r="AG219" s="181"/>
    </row>
    <row r="220" spans="1:33" s="133" customFormat="1" ht="24.9" customHeight="1" x14ac:dyDescent="0.2">
      <c r="A220" s="122">
        <v>214</v>
      </c>
      <c r="B220" s="177"/>
      <c r="C220" s="178"/>
      <c r="D220" s="177"/>
      <c r="E220" s="178"/>
      <c r="F220" s="177"/>
      <c r="G220" s="177"/>
      <c r="H220" s="174"/>
      <c r="I220" s="123"/>
      <c r="J220" s="181"/>
      <c r="K220" s="124"/>
      <c r="L220" s="125"/>
      <c r="M220" s="183"/>
      <c r="N220" s="184"/>
      <c r="O220" s="186"/>
      <c r="P220" s="186"/>
      <c r="Q220" s="127" t="str">
        <f t="shared" si="14"/>
        <v/>
      </c>
      <c r="R220" s="186"/>
      <c r="S220" s="186"/>
      <c r="T220" s="186"/>
      <c r="U220" s="127" t="str">
        <f t="shared" si="15"/>
        <v/>
      </c>
      <c r="V220" s="128" t="str">
        <f t="shared" si="16"/>
        <v/>
      </c>
      <c r="W220" s="185" t="str">
        <f t="shared" si="17"/>
        <v/>
      </c>
      <c r="X220" s="129" t="str" cm="1">
        <f t="array" ref="X220">IFERROR(_xlfn.IFS(K220=1,MIN(Q220,V220),K220=2,MIN(Q220,V220,W220),K220=3,MIN(MIN(Q220,V220)*3/4,W220),K220=4,MIN(MIN(Q220,V220)*L220,W220),K220=5,MIN(MIN(Q220,V220)*2/3,W220),K220=6,MIN(MIN(Q220,V220)*1/2,W220)),"")</f>
        <v/>
      </c>
      <c r="Y220" s="127" t="str" cm="1">
        <f t="array" ref="Y220">IFERROR(ROUNDDOWN(_xlfn.IFS((K220=1),X220*L220,(K220=2),X220*L220,(K220=3),X220*2/3,(K220=4),X220,(K220=5),X220*1/2,(K220=6),X220*2/3),-3),"")</f>
        <v/>
      </c>
      <c r="Z220" s="135"/>
      <c r="AA220" s="134"/>
      <c r="AB220" s="128"/>
      <c r="AC220" s="128"/>
      <c r="AD220" s="136"/>
      <c r="AE220" s="137"/>
      <c r="AF220" s="182"/>
      <c r="AG220" s="181"/>
    </row>
    <row r="221" spans="1:33" s="133" customFormat="1" ht="24.9" customHeight="1" x14ac:dyDescent="0.2">
      <c r="A221" s="122">
        <v>215</v>
      </c>
      <c r="B221" s="177"/>
      <c r="C221" s="178"/>
      <c r="D221" s="177"/>
      <c r="E221" s="178"/>
      <c r="F221" s="177"/>
      <c r="G221" s="177"/>
      <c r="H221" s="174"/>
      <c r="I221" s="123"/>
      <c r="J221" s="181"/>
      <c r="K221" s="124"/>
      <c r="L221" s="125"/>
      <c r="M221" s="183"/>
      <c r="N221" s="184"/>
      <c r="O221" s="186"/>
      <c r="P221" s="186"/>
      <c r="Q221" s="127" t="str">
        <f t="shared" si="14"/>
        <v/>
      </c>
      <c r="R221" s="186"/>
      <c r="S221" s="186"/>
      <c r="T221" s="186"/>
      <c r="U221" s="127" t="str">
        <f t="shared" si="15"/>
        <v/>
      </c>
      <c r="V221" s="128" t="str">
        <f t="shared" si="16"/>
        <v/>
      </c>
      <c r="W221" s="185" t="str">
        <f t="shared" si="17"/>
        <v/>
      </c>
      <c r="X221" s="129" t="str" cm="1">
        <f t="array" ref="X221">IFERROR(_xlfn.IFS(K221=1,MIN(Q221,V221),K221=2,MIN(Q221,V221,W221),K221=3,MIN(MIN(Q221,V221)*3/4,W221),K221=4,MIN(MIN(Q221,V221)*L221,W221),K221=5,MIN(MIN(Q221,V221)*2/3,W221),K221=6,MIN(MIN(Q221,V221)*1/2,W221)),"")</f>
        <v/>
      </c>
      <c r="Y221" s="127" t="str" cm="1">
        <f t="array" ref="Y221">IFERROR(ROUNDDOWN(_xlfn.IFS((K221=1),X221*L221,(K221=2),X221*L221,(K221=3),X221*2/3,(K221=4),X221,(K221=5),X221*1/2,(K221=6),X221*2/3),-3),"")</f>
        <v/>
      </c>
      <c r="Z221" s="135"/>
      <c r="AA221" s="134"/>
      <c r="AB221" s="128"/>
      <c r="AC221" s="128"/>
      <c r="AD221" s="136"/>
      <c r="AE221" s="137"/>
      <c r="AF221" s="182"/>
      <c r="AG221" s="181"/>
    </row>
    <row r="222" spans="1:33" s="133" customFormat="1" ht="24.9" customHeight="1" x14ac:dyDescent="0.2">
      <c r="A222" s="122">
        <v>216</v>
      </c>
      <c r="B222" s="177"/>
      <c r="C222" s="178"/>
      <c r="D222" s="177"/>
      <c r="E222" s="178"/>
      <c r="F222" s="177"/>
      <c r="G222" s="177"/>
      <c r="H222" s="174"/>
      <c r="I222" s="123"/>
      <c r="J222" s="181"/>
      <c r="K222" s="124"/>
      <c r="L222" s="125"/>
      <c r="M222" s="183"/>
      <c r="N222" s="184"/>
      <c r="O222" s="186"/>
      <c r="P222" s="186"/>
      <c r="Q222" s="127" t="str">
        <f t="shared" si="14"/>
        <v/>
      </c>
      <c r="R222" s="186"/>
      <c r="S222" s="186"/>
      <c r="T222" s="186"/>
      <c r="U222" s="127" t="str">
        <f t="shared" si="15"/>
        <v/>
      </c>
      <c r="V222" s="128" t="str">
        <f t="shared" si="16"/>
        <v/>
      </c>
      <c r="W222" s="185" t="str">
        <f t="shared" si="17"/>
        <v/>
      </c>
      <c r="X222" s="129" t="str" cm="1">
        <f t="array" ref="X222">IFERROR(_xlfn.IFS(K222=1,MIN(Q222,V222),K222=2,MIN(Q222,V222,W222),K222=3,MIN(MIN(Q222,V222)*3/4,W222),K222=4,MIN(MIN(Q222,V222)*L222,W222),K222=5,MIN(MIN(Q222,V222)*2/3,W222),K222=6,MIN(MIN(Q222,V222)*1/2,W222)),"")</f>
        <v/>
      </c>
      <c r="Y222" s="127" t="str" cm="1">
        <f t="array" ref="Y222">IFERROR(ROUNDDOWN(_xlfn.IFS((K222=1),X222*L222,(K222=2),X222*L222,(K222=3),X222*2/3,(K222=4),X222,(K222=5),X222*1/2,(K222=6),X222*2/3),-3),"")</f>
        <v/>
      </c>
      <c r="Z222" s="135"/>
      <c r="AA222" s="134"/>
      <c r="AB222" s="128"/>
      <c r="AC222" s="128"/>
      <c r="AD222" s="136"/>
      <c r="AE222" s="137"/>
      <c r="AF222" s="182"/>
      <c r="AG222" s="181"/>
    </row>
    <row r="223" spans="1:33" s="133" customFormat="1" ht="24.9" customHeight="1" x14ac:dyDescent="0.2">
      <c r="A223" s="122">
        <v>217</v>
      </c>
      <c r="B223" s="177"/>
      <c r="C223" s="178"/>
      <c r="D223" s="177"/>
      <c r="E223" s="178"/>
      <c r="F223" s="177"/>
      <c r="G223" s="177"/>
      <c r="H223" s="174"/>
      <c r="I223" s="123"/>
      <c r="J223" s="181"/>
      <c r="K223" s="124"/>
      <c r="L223" s="125"/>
      <c r="M223" s="183"/>
      <c r="N223" s="184"/>
      <c r="O223" s="186"/>
      <c r="P223" s="186"/>
      <c r="Q223" s="127" t="str">
        <f t="shared" si="14"/>
        <v/>
      </c>
      <c r="R223" s="186"/>
      <c r="S223" s="186"/>
      <c r="T223" s="186"/>
      <c r="U223" s="127" t="str">
        <f t="shared" si="15"/>
        <v/>
      </c>
      <c r="V223" s="128" t="str">
        <f t="shared" si="16"/>
        <v/>
      </c>
      <c r="W223" s="185" t="str">
        <f t="shared" si="17"/>
        <v/>
      </c>
      <c r="X223" s="129" t="str" cm="1">
        <f t="array" ref="X223">IFERROR(_xlfn.IFS(K223=1,MIN(Q223,V223),K223=2,MIN(Q223,V223,W223),K223=3,MIN(MIN(Q223,V223)*3/4,W223),K223=4,MIN(MIN(Q223,V223)*L223,W223),K223=5,MIN(MIN(Q223,V223)*2/3,W223),K223=6,MIN(MIN(Q223,V223)*1/2,W223)),"")</f>
        <v/>
      </c>
      <c r="Y223" s="127" t="str" cm="1">
        <f t="array" ref="Y223">IFERROR(ROUNDDOWN(_xlfn.IFS((K223=1),X223*L223,(K223=2),X223*L223,(K223=3),X223*2/3,(K223=4),X223,(K223=5),X223*1/2,(K223=6),X223*2/3),-3),"")</f>
        <v/>
      </c>
      <c r="Z223" s="135"/>
      <c r="AA223" s="134"/>
      <c r="AB223" s="128"/>
      <c r="AC223" s="128"/>
      <c r="AD223" s="136"/>
      <c r="AE223" s="137"/>
      <c r="AF223" s="182"/>
      <c r="AG223" s="181"/>
    </row>
    <row r="224" spans="1:33" s="133" customFormat="1" ht="24.9" customHeight="1" x14ac:dyDescent="0.2">
      <c r="A224" s="122">
        <v>218</v>
      </c>
      <c r="B224" s="177"/>
      <c r="C224" s="178"/>
      <c r="D224" s="177"/>
      <c r="E224" s="178"/>
      <c r="F224" s="177"/>
      <c r="G224" s="177"/>
      <c r="H224" s="174"/>
      <c r="I224" s="123"/>
      <c r="J224" s="181"/>
      <c r="K224" s="124"/>
      <c r="L224" s="125"/>
      <c r="M224" s="183"/>
      <c r="N224" s="184"/>
      <c r="O224" s="186"/>
      <c r="P224" s="186"/>
      <c r="Q224" s="127" t="str">
        <f t="shared" si="14"/>
        <v/>
      </c>
      <c r="R224" s="186"/>
      <c r="S224" s="186"/>
      <c r="T224" s="186"/>
      <c r="U224" s="127" t="str">
        <f t="shared" si="15"/>
        <v/>
      </c>
      <c r="V224" s="128" t="str">
        <f t="shared" si="16"/>
        <v/>
      </c>
      <c r="W224" s="185" t="str">
        <f t="shared" si="17"/>
        <v/>
      </c>
      <c r="X224" s="129" t="str" cm="1">
        <f t="array" ref="X224">IFERROR(_xlfn.IFS(K224=1,MIN(Q224,V224),K224=2,MIN(Q224,V224,W224),K224=3,MIN(MIN(Q224,V224)*3/4,W224),K224=4,MIN(MIN(Q224,V224)*L224,W224),K224=5,MIN(MIN(Q224,V224)*2/3,W224),K224=6,MIN(MIN(Q224,V224)*1/2,W224)),"")</f>
        <v/>
      </c>
      <c r="Y224" s="127" t="str" cm="1">
        <f t="array" ref="Y224">IFERROR(ROUNDDOWN(_xlfn.IFS((K224=1),X224*L224,(K224=2),X224*L224,(K224=3),X224*2/3,(K224=4),X224,(K224=5),X224*1/2,(K224=6),X224*2/3),-3),"")</f>
        <v/>
      </c>
      <c r="Z224" s="135"/>
      <c r="AA224" s="134"/>
      <c r="AB224" s="128"/>
      <c r="AC224" s="128"/>
      <c r="AD224" s="136"/>
      <c r="AE224" s="137"/>
      <c r="AF224" s="182"/>
      <c r="AG224" s="181"/>
    </row>
    <row r="225" spans="1:33" s="133" customFormat="1" ht="24.9" customHeight="1" x14ac:dyDescent="0.2">
      <c r="A225" s="122">
        <v>219</v>
      </c>
      <c r="B225" s="177"/>
      <c r="C225" s="178"/>
      <c r="D225" s="177"/>
      <c r="E225" s="178"/>
      <c r="F225" s="177"/>
      <c r="G225" s="177"/>
      <c r="H225" s="174"/>
      <c r="I225" s="123"/>
      <c r="J225" s="181"/>
      <c r="K225" s="124"/>
      <c r="L225" s="125"/>
      <c r="M225" s="183"/>
      <c r="N225" s="184"/>
      <c r="O225" s="186"/>
      <c r="P225" s="186"/>
      <c r="Q225" s="127" t="str">
        <f t="shared" si="14"/>
        <v/>
      </c>
      <c r="R225" s="186"/>
      <c r="S225" s="186"/>
      <c r="T225" s="186"/>
      <c r="U225" s="127" t="str">
        <f t="shared" si="15"/>
        <v/>
      </c>
      <c r="V225" s="128" t="str">
        <f t="shared" si="16"/>
        <v/>
      </c>
      <c r="W225" s="185" t="str">
        <f t="shared" si="17"/>
        <v/>
      </c>
      <c r="X225" s="129" t="str" cm="1">
        <f t="array" ref="X225">IFERROR(_xlfn.IFS(K225=1,MIN(Q225,V225),K225=2,MIN(Q225,V225,W225),K225=3,MIN(MIN(Q225,V225)*3/4,W225),K225=4,MIN(MIN(Q225,V225)*L225,W225),K225=5,MIN(MIN(Q225,V225)*2/3,W225),K225=6,MIN(MIN(Q225,V225)*1/2,W225)),"")</f>
        <v/>
      </c>
      <c r="Y225" s="127" t="str" cm="1">
        <f t="array" ref="Y225">IFERROR(ROUNDDOWN(_xlfn.IFS((K225=1),X225*L225,(K225=2),X225*L225,(K225=3),X225*2/3,(K225=4),X225,(K225=5),X225*1/2,(K225=6),X225*2/3),-3),"")</f>
        <v/>
      </c>
      <c r="Z225" s="135"/>
      <c r="AA225" s="134"/>
      <c r="AB225" s="128"/>
      <c r="AC225" s="128"/>
      <c r="AD225" s="136"/>
      <c r="AE225" s="137"/>
      <c r="AF225" s="182"/>
      <c r="AG225" s="181"/>
    </row>
    <row r="226" spans="1:33" s="133" customFormat="1" ht="24.9" customHeight="1" x14ac:dyDescent="0.2">
      <c r="A226" s="122">
        <v>220</v>
      </c>
      <c r="B226" s="177"/>
      <c r="C226" s="178"/>
      <c r="D226" s="177"/>
      <c r="E226" s="178"/>
      <c r="F226" s="177"/>
      <c r="G226" s="177"/>
      <c r="H226" s="174"/>
      <c r="I226" s="123"/>
      <c r="J226" s="181"/>
      <c r="K226" s="124"/>
      <c r="L226" s="125"/>
      <c r="M226" s="183"/>
      <c r="N226" s="184"/>
      <c r="O226" s="186"/>
      <c r="P226" s="186"/>
      <c r="Q226" s="127" t="str">
        <f t="shared" si="14"/>
        <v/>
      </c>
      <c r="R226" s="186"/>
      <c r="S226" s="186"/>
      <c r="T226" s="186"/>
      <c r="U226" s="127" t="str">
        <f t="shared" si="15"/>
        <v/>
      </c>
      <c r="V226" s="128" t="str">
        <f t="shared" si="16"/>
        <v/>
      </c>
      <c r="W226" s="185" t="str">
        <f t="shared" si="17"/>
        <v/>
      </c>
      <c r="X226" s="129" t="str" cm="1">
        <f t="array" ref="X226">IFERROR(_xlfn.IFS(K226=1,MIN(Q226,V226),K226=2,MIN(Q226,V226,W226),K226=3,MIN(MIN(Q226,V226)*3/4,W226),K226=4,MIN(MIN(Q226,V226)*L226,W226),K226=5,MIN(MIN(Q226,V226)*2/3,W226),K226=6,MIN(MIN(Q226,V226)*1/2,W226)),"")</f>
        <v/>
      </c>
      <c r="Y226" s="127" t="str" cm="1">
        <f t="array" ref="Y226">IFERROR(ROUNDDOWN(_xlfn.IFS((K226=1),X226*L226,(K226=2),X226*L226,(K226=3),X226*2/3,(K226=4),X226,(K226=5),X226*1/2,(K226=6),X226*2/3),-3),"")</f>
        <v/>
      </c>
      <c r="Z226" s="135"/>
      <c r="AA226" s="134"/>
      <c r="AB226" s="128"/>
      <c r="AC226" s="128"/>
      <c r="AD226" s="136"/>
      <c r="AE226" s="137"/>
      <c r="AF226" s="182"/>
      <c r="AG226" s="181"/>
    </row>
    <row r="227" spans="1:33" s="133" customFormat="1" ht="24.9" customHeight="1" x14ac:dyDescent="0.2">
      <c r="A227" s="122">
        <v>221</v>
      </c>
      <c r="B227" s="177"/>
      <c r="C227" s="178"/>
      <c r="D227" s="177"/>
      <c r="E227" s="178"/>
      <c r="F227" s="177"/>
      <c r="G227" s="177"/>
      <c r="H227" s="174"/>
      <c r="I227" s="123"/>
      <c r="J227" s="181"/>
      <c r="K227" s="124"/>
      <c r="L227" s="125"/>
      <c r="M227" s="183"/>
      <c r="N227" s="184"/>
      <c r="O227" s="186"/>
      <c r="P227" s="186"/>
      <c r="Q227" s="127" t="str">
        <f t="shared" si="14"/>
        <v/>
      </c>
      <c r="R227" s="186"/>
      <c r="S227" s="186"/>
      <c r="T227" s="186"/>
      <c r="U227" s="127" t="str">
        <f t="shared" si="15"/>
        <v/>
      </c>
      <c r="V227" s="128" t="str">
        <f t="shared" si="16"/>
        <v/>
      </c>
      <c r="W227" s="185" t="str">
        <f t="shared" si="17"/>
        <v/>
      </c>
      <c r="X227" s="129" t="str" cm="1">
        <f t="array" ref="X227">IFERROR(_xlfn.IFS(K227=1,MIN(Q227,V227),K227=2,MIN(Q227,V227,W227),K227=3,MIN(MIN(Q227,V227)*3/4,W227),K227=4,MIN(MIN(Q227,V227)*L227,W227),K227=5,MIN(MIN(Q227,V227)*2/3,W227),K227=6,MIN(MIN(Q227,V227)*1/2,W227)),"")</f>
        <v/>
      </c>
      <c r="Y227" s="127" t="str" cm="1">
        <f t="array" ref="Y227">IFERROR(ROUNDDOWN(_xlfn.IFS((K227=1),X227*L227,(K227=2),X227*L227,(K227=3),X227*2/3,(K227=4),X227,(K227=5),X227*1/2,(K227=6),X227*2/3),-3),"")</f>
        <v/>
      </c>
      <c r="Z227" s="135"/>
      <c r="AA227" s="134"/>
      <c r="AB227" s="128"/>
      <c r="AC227" s="128"/>
      <c r="AD227" s="136"/>
      <c r="AE227" s="137"/>
      <c r="AF227" s="182"/>
      <c r="AG227" s="181"/>
    </row>
    <row r="228" spans="1:33" s="133" customFormat="1" ht="24.9" customHeight="1" x14ac:dyDescent="0.2">
      <c r="A228" s="122">
        <v>222</v>
      </c>
      <c r="B228" s="177"/>
      <c r="C228" s="178"/>
      <c r="D228" s="177"/>
      <c r="E228" s="178"/>
      <c r="F228" s="177"/>
      <c r="G228" s="177"/>
      <c r="H228" s="174"/>
      <c r="I228" s="123"/>
      <c r="J228" s="181"/>
      <c r="K228" s="124"/>
      <c r="L228" s="125"/>
      <c r="M228" s="183"/>
      <c r="N228" s="184"/>
      <c r="O228" s="186"/>
      <c r="P228" s="186"/>
      <c r="Q228" s="127" t="str">
        <f t="shared" si="14"/>
        <v/>
      </c>
      <c r="R228" s="186"/>
      <c r="S228" s="186"/>
      <c r="T228" s="186"/>
      <c r="U228" s="127" t="str">
        <f t="shared" si="15"/>
        <v/>
      </c>
      <c r="V228" s="128" t="str">
        <f t="shared" si="16"/>
        <v/>
      </c>
      <c r="W228" s="185" t="str">
        <f t="shared" si="17"/>
        <v/>
      </c>
      <c r="X228" s="129" t="str" cm="1">
        <f t="array" ref="X228">IFERROR(_xlfn.IFS(K228=1,MIN(Q228,V228),K228=2,MIN(Q228,V228,W228),K228=3,MIN(MIN(Q228,V228)*3/4,W228),K228=4,MIN(MIN(Q228,V228)*L228,W228),K228=5,MIN(MIN(Q228,V228)*2/3,W228),K228=6,MIN(MIN(Q228,V228)*1/2,W228)),"")</f>
        <v/>
      </c>
      <c r="Y228" s="127" t="str" cm="1">
        <f t="array" ref="Y228">IFERROR(ROUNDDOWN(_xlfn.IFS((K228=1),X228*L228,(K228=2),X228*L228,(K228=3),X228*2/3,(K228=4),X228,(K228=5),X228*1/2,(K228=6),X228*2/3),-3),"")</f>
        <v/>
      </c>
      <c r="Z228" s="135"/>
      <c r="AA228" s="134"/>
      <c r="AB228" s="128"/>
      <c r="AC228" s="128"/>
      <c r="AD228" s="136"/>
      <c r="AE228" s="137"/>
      <c r="AF228" s="182"/>
      <c r="AG228" s="181"/>
    </row>
    <row r="229" spans="1:33" s="133" customFormat="1" ht="24.9" customHeight="1" x14ac:dyDescent="0.2">
      <c r="A229" s="122">
        <v>223</v>
      </c>
      <c r="B229" s="177"/>
      <c r="C229" s="178"/>
      <c r="D229" s="177"/>
      <c r="E229" s="178"/>
      <c r="F229" s="177"/>
      <c r="G229" s="177"/>
      <c r="H229" s="174"/>
      <c r="I229" s="123"/>
      <c r="J229" s="181"/>
      <c r="K229" s="124"/>
      <c r="L229" s="125"/>
      <c r="M229" s="183"/>
      <c r="N229" s="184"/>
      <c r="O229" s="186"/>
      <c r="P229" s="186"/>
      <c r="Q229" s="127" t="str">
        <f t="shared" si="14"/>
        <v/>
      </c>
      <c r="R229" s="186"/>
      <c r="S229" s="186"/>
      <c r="T229" s="186"/>
      <c r="U229" s="127" t="str">
        <f t="shared" si="15"/>
        <v/>
      </c>
      <c r="V229" s="128" t="str">
        <f t="shared" si="16"/>
        <v/>
      </c>
      <c r="W229" s="185" t="str">
        <f t="shared" si="17"/>
        <v/>
      </c>
      <c r="X229" s="129" t="str" cm="1">
        <f t="array" ref="X229">IFERROR(_xlfn.IFS(K229=1,MIN(Q229,V229),K229=2,MIN(Q229,V229,W229),K229=3,MIN(MIN(Q229,V229)*3/4,W229),K229=4,MIN(MIN(Q229,V229)*L229,W229),K229=5,MIN(MIN(Q229,V229)*2/3,W229),K229=6,MIN(MIN(Q229,V229)*1/2,W229)),"")</f>
        <v/>
      </c>
      <c r="Y229" s="127" t="str" cm="1">
        <f t="array" ref="Y229">IFERROR(ROUNDDOWN(_xlfn.IFS((K229=1),X229*L229,(K229=2),X229*L229,(K229=3),X229*2/3,(K229=4),X229,(K229=5),X229*1/2,(K229=6),X229*2/3),-3),"")</f>
        <v/>
      </c>
      <c r="Z229" s="135"/>
      <c r="AA229" s="134"/>
      <c r="AB229" s="128"/>
      <c r="AC229" s="128"/>
      <c r="AD229" s="136"/>
      <c r="AE229" s="137"/>
      <c r="AF229" s="182"/>
      <c r="AG229" s="181"/>
    </row>
    <row r="230" spans="1:33" s="133" customFormat="1" ht="24.9" customHeight="1" x14ac:dyDescent="0.2">
      <c r="A230" s="122">
        <v>224</v>
      </c>
      <c r="B230" s="177"/>
      <c r="C230" s="178"/>
      <c r="D230" s="177"/>
      <c r="E230" s="178"/>
      <c r="F230" s="177"/>
      <c r="G230" s="177"/>
      <c r="H230" s="174"/>
      <c r="I230" s="123"/>
      <c r="J230" s="181"/>
      <c r="K230" s="124"/>
      <c r="L230" s="125"/>
      <c r="M230" s="183"/>
      <c r="N230" s="184"/>
      <c r="O230" s="186"/>
      <c r="P230" s="186"/>
      <c r="Q230" s="127" t="str">
        <f t="shared" si="14"/>
        <v/>
      </c>
      <c r="R230" s="186"/>
      <c r="S230" s="186"/>
      <c r="T230" s="186"/>
      <c r="U230" s="127" t="str">
        <f t="shared" si="15"/>
        <v/>
      </c>
      <c r="V230" s="128" t="str">
        <f t="shared" si="16"/>
        <v/>
      </c>
      <c r="W230" s="185" t="str">
        <f t="shared" si="17"/>
        <v/>
      </c>
      <c r="X230" s="129" t="str" cm="1">
        <f t="array" ref="X230">IFERROR(_xlfn.IFS(K230=1,MIN(Q230,V230),K230=2,MIN(Q230,V230,W230),K230=3,MIN(MIN(Q230,V230)*3/4,W230),K230=4,MIN(MIN(Q230,V230)*L230,W230),K230=5,MIN(MIN(Q230,V230)*2/3,W230),K230=6,MIN(MIN(Q230,V230)*1/2,W230)),"")</f>
        <v/>
      </c>
      <c r="Y230" s="127" t="str" cm="1">
        <f t="array" ref="Y230">IFERROR(ROUNDDOWN(_xlfn.IFS((K230=1),X230*L230,(K230=2),X230*L230,(K230=3),X230*2/3,(K230=4),X230,(K230=5),X230*1/2,(K230=6),X230*2/3),-3),"")</f>
        <v/>
      </c>
      <c r="Z230" s="135"/>
      <c r="AA230" s="134"/>
      <c r="AB230" s="128"/>
      <c r="AC230" s="128"/>
      <c r="AD230" s="136"/>
      <c r="AE230" s="137"/>
      <c r="AF230" s="182"/>
      <c r="AG230" s="181"/>
    </row>
    <row r="231" spans="1:33" s="133" customFormat="1" ht="24.9" customHeight="1" x14ac:dyDescent="0.2">
      <c r="A231" s="122">
        <v>225</v>
      </c>
      <c r="B231" s="177"/>
      <c r="C231" s="178"/>
      <c r="D231" s="177"/>
      <c r="E231" s="178"/>
      <c r="F231" s="177"/>
      <c r="G231" s="177"/>
      <c r="H231" s="174"/>
      <c r="I231" s="123"/>
      <c r="J231" s="181"/>
      <c r="K231" s="124"/>
      <c r="L231" s="125"/>
      <c r="M231" s="183"/>
      <c r="N231" s="184"/>
      <c r="O231" s="186"/>
      <c r="P231" s="186"/>
      <c r="Q231" s="127" t="str">
        <f t="shared" si="14"/>
        <v/>
      </c>
      <c r="R231" s="186"/>
      <c r="S231" s="186"/>
      <c r="T231" s="186"/>
      <c r="U231" s="127" t="str">
        <f t="shared" si="15"/>
        <v/>
      </c>
      <c r="V231" s="128" t="str">
        <f t="shared" si="16"/>
        <v/>
      </c>
      <c r="W231" s="185" t="str">
        <f t="shared" si="17"/>
        <v/>
      </c>
      <c r="X231" s="129" t="str" cm="1">
        <f t="array" ref="X231">IFERROR(_xlfn.IFS(K231=1,MIN(Q231,V231),K231=2,MIN(Q231,V231,W231),K231=3,MIN(MIN(Q231,V231)*3/4,W231),K231=4,MIN(MIN(Q231,V231)*L231,W231),K231=5,MIN(MIN(Q231,V231)*2/3,W231),K231=6,MIN(MIN(Q231,V231)*1/2,W231)),"")</f>
        <v/>
      </c>
      <c r="Y231" s="127" t="str" cm="1">
        <f t="array" ref="Y231">IFERROR(ROUNDDOWN(_xlfn.IFS((K231=1),X231*L231,(K231=2),X231*L231,(K231=3),X231*2/3,(K231=4),X231,(K231=5),X231*1/2,(K231=6),X231*2/3),-3),"")</f>
        <v/>
      </c>
      <c r="Z231" s="135"/>
      <c r="AA231" s="134"/>
      <c r="AB231" s="128"/>
      <c r="AC231" s="128"/>
      <c r="AD231" s="136"/>
      <c r="AE231" s="137"/>
      <c r="AF231" s="182"/>
      <c r="AG231" s="181"/>
    </row>
    <row r="232" spans="1:33" s="133" customFormat="1" ht="24.9" customHeight="1" x14ac:dyDescent="0.2">
      <c r="A232" s="122">
        <v>226</v>
      </c>
      <c r="B232" s="177"/>
      <c r="C232" s="178"/>
      <c r="D232" s="177"/>
      <c r="E232" s="178"/>
      <c r="F232" s="177"/>
      <c r="G232" s="177"/>
      <c r="H232" s="174"/>
      <c r="I232" s="123"/>
      <c r="J232" s="181"/>
      <c r="K232" s="124"/>
      <c r="L232" s="125"/>
      <c r="M232" s="183"/>
      <c r="N232" s="184"/>
      <c r="O232" s="186"/>
      <c r="P232" s="186"/>
      <c r="Q232" s="127" t="str">
        <f t="shared" si="14"/>
        <v/>
      </c>
      <c r="R232" s="186"/>
      <c r="S232" s="186"/>
      <c r="T232" s="186"/>
      <c r="U232" s="127" t="str">
        <f t="shared" si="15"/>
        <v/>
      </c>
      <c r="V232" s="128" t="str">
        <f t="shared" si="16"/>
        <v/>
      </c>
      <c r="W232" s="185" t="str">
        <f t="shared" si="17"/>
        <v/>
      </c>
      <c r="X232" s="129" t="str" cm="1">
        <f t="array" ref="X232">IFERROR(_xlfn.IFS(K232=1,MIN(Q232,V232),K232=2,MIN(Q232,V232,W232),K232=3,MIN(MIN(Q232,V232)*3/4,W232),K232=4,MIN(MIN(Q232,V232)*L232,W232),K232=5,MIN(MIN(Q232,V232)*2/3,W232),K232=6,MIN(MIN(Q232,V232)*1/2,W232)),"")</f>
        <v/>
      </c>
      <c r="Y232" s="127" t="str" cm="1">
        <f t="array" ref="Y232">IFERROR(ROUNDDOWN(_xlfn.IFS((K232=1),X232*L232,(K232=2),X232*L232,(K232=3),X232*2/3,(K232=4),X232,(K232=5),X232*1/2,(K232=6),X232*2/3),-3),"")</f>
        <v/>
      </c>
      <c r="Z232" s="135"/>
      <c r="AA232" s="134"/>
      <c r="AB232" s="128"/>
      <c r="AC232" s="128"/>
      <c r="AD232" s="136"/>
      <c r="AE232" s="137"/>
      <c r="AF232" s="182"/>
      <c r="AG232" s="181"/>
    </row>
    <row r="233" spans="1:33" s="133" customFormat="1" ht="24.9" customHeight="1" x14ac:dyDescent="0.2">
      <c r="A233" s="122">
        <v>227</v>
      </c>
      <c r="B233" s="177"/>
      <c r="C233" s="178"/>
      <c r="D233" s="177"/>
      <c r="E233" s="178"/>
      <c r="F233" s="177"/>
      <c r="G233" s="177"/>
      <c r="H233" s="174"/>
      <c r="I233" s="123"/>
      <c r="J233" s="181"/>
      <c r="K233" s="124"/>
      <c r="L233" s="125"/>
      <c r="M233" s="183"/>
      <c r="N233" s="184"/>
      <c r="O233" s="186"/>
      <c r="P233" s="186"/>
      <c r="Q233" s="127" t="str">
        <f t="shared" si="14"/>
        <v/>
      </c>
      <c r="R233" s="186"/>
      <c r="S233" s="186"/>
      <c r="T233" s="186"/>
      <c r="U233" s="127" t="str">
        <f t="shared" si="15"/>
        <v/>
      </c>
      <c r="V233" s="128" t="str">
        <f t="shared" si="16"/>
        <v/>
      </c>
      <c r="W233" s="185" t="str">
        <f t="shared" si="17"/>
        <v/>
      </c>
      <c r="X233" s="129" t="str" cm="1">
        <f t="array" ref="X233">IFERROR(_xlfn.IFS(K233=1,MIN(Q233,V233),K233=2,MIN(Q233,V233,W233),K233=3,MIN(MIN(Q233,V233)*3/4,W233),K233=4,MIN(MIN(Q233,V233)*L233,W233),K233=5,MIN(MIN(Q233,V233)*2/3,W233),K233=6,MIN(MIN(Q233,V233)*1/2,W233)),"")</f>
        <v/>
      </c>
      <c r="Y233" s="127" t="str" cm="1">
        <f t="array" ref="Y233">IFERROR(ROUNDDOWN(_xlfn.IFS((K233=1),X233*L233,(K233=2),X233*L233,(K233=3),X233*2/3,(K233=4),X233,(K233=5),X233*1/2,(K233=6),X233*2/3),-3),"")</f>
        <v/>
      </c>
      <c r="Z233" s="135"/>
      <c r="AA233" s="134"/>
      <c r="AB233" s="128"/>
      <c r="AC233" s="128"/>
      <c r="AD233" s="136"/>
      <c r="AE233" s="137"/>
      <c r="AF233" s="182"/>
      <c r="AG233" s="181"/>
    </row>
    <row r="234" spans="1:33" s="133" customFormat="1" ht="24.9" customHeight="1" x14ac:dyDescent="0.2">
      <c r="A234" s="122">
        <v>228</v>
      </c>
      <c r="B234" s="177"/>
      <c r="C234" s="178"/>
      <c r="D234" s="177"/>
      <c r="E234" s="178"/>
      <c r="F234" s="177"/>
      <c r="G234" s="177"/>
      <c r="H234" s="174"/>
      <c r="I234" s="123"/>
      <c r="J234" s="181"/>
      <c r="K234" s="124"/>
      <c r="L234" s="125"/>
      <c r="M234" s="183"/>
      <c r="N234" s="184"/>
      <c r="O234" s="186"/>
      <c r="P234" s="186"/>
      <c r="Q234" s="127" t="str">
        <f t="shared" si="14"/>
        <v/>
      </c>
      <c r="R234" s="186"/>
      <c r="S234" s="186"/>
      <c r="T234" s="186"/>
      <c r="U234" s="127" t="str">
        <f t="shared" si="15"/>
        <v/>
      </c>
      <c r="V234" s="128" t="str">
        <f t="shared" si="16"/>
        <v/>
      </c>
      <c r="W234" s="185" t="str">
        <f t="shared" si="17"/>
        <v/>
      </c>
      <c r="X234" s="129" t="str" cm="1">
        <f t="array" ref="X234">IFERROR(_xlfn.IFS(K234=1,MIN(Q234,V234),K234=2,MIN(Q234,V234,W234),K234=3,MIN(MIN(Q234,V234)*3/4,W234),K234=4,MIN(MIN(Q234,V234)*L234,W234),K234=5,MIN(MIN(Q234,V234)*2/3,W234),K234=6,MIN(MIN(Q234,V234)*1/2,W234)),"")</f>
        <v/>
      </c>
      <c r="Y234" s="127" t="str" cm="1">
        <f t="array" ref="Y234">IFERROR(ROUNDDOWN(_xlfn.IFS((K234=1),X234*L234,(K234=2),X234*L234,(K234=3),X234*2/3,(K234=4),X234,(K234=5),X234*1/2,(K234=6),X234*2/3),-3),"")</f>
        <v/>
      </c>
      <c r="Z234" s="135"/>
      <c r="AA234" s="134"/>
      <c r="AB234" s="128"/>
      <c r="AC234" s="128"/>
      <c r="AD234" s="136"/>
      <c r="AE234" s="137"/>
      <c r="AF234" s="182"/>
      <c r="AG234" s="181"/>
    </row>
    <row r="235" spans="1:33" s="133" customFormat="1" ht="24.9" customHeight="1" x14ac:dyDescent="0.2">
      <c r="A235" s="122">
        <v>229</v>
      </c>
      <c r="B235" s="177"/>
      <c r="C235" s="178"/>
      <c r="D235" s="177"/>
      <c r="E235" s="178"/>
      <c r="F235" s="177"/>
      <c r="G235" s="177"/>
      <c r="H235" s="174"/>
      <c r="I235" s="123"/>
      <c r="J235" s="181"/>
      <c r="K235" s="124"/>
      <c r="L235" s="125"/>
      <c r="M235" s="183"/>
      <c r="N235" s="184"/>
      <c r="O235" s="186"/>
      <c r="P235" s="186"/>
      <c r="Q235" s="127" t="str">
        <f t="shared" si="14"/>
        <v/>
      </c>
      <c r="R235" s="186"/>
      <c r="S235" s="186"/>
      <c r="T235" s="186"/>
      <c r="U235" s="127" t="str">
        <f t="shared" si="15"/>
        <v/>
      </c>
      <c r="V235" s="128" t="str">
        <f t="shared" si="16"/>
        <v/>
      </c>
      <c r="W235" s="185" t="str">
        <f t="shared" si="17"/>
        <v/>
      </c>
      <c r="X235" s="129" t="str" cm="1">
        <f t="array" ref="X235">IFERROR(_xlfn.IFS(K235=1,MIN(Q235,V235),K235=2,MIN(Q235,V235,W235),K235=3,MIN(MIN(Q235,V235)*3/4,W235),K235=4,MIN(MIN(Q235,V235)*L235,W235),K235=5,MIN(MIN(Q235,V235)*2/3,W235),K235=6,MIN(MIN(Q235,V235)*1/2,W235)),"")</f>
        <v/>
      </c>
      <c r="Y235" s="127" t="str" cm="1">
        <f t="array" ref="Y235">IFERROR(ROUNDDOWN(_xlfn.IFS((K235=1),X235*L235,(K235=2),X235*L235,(K235=3),X235*2/3,(K235=4),X235,(K235=5),X235*1/2,(K235=6),X235*2/3),-3),"")</f>
        <v/>
      </c>
      <c r="Z235" s="135"/>
      <c r="AA235" s="134"/>
      <c r="AB235" s="128"/>
      <c r="AC235" s="128"/>
      <c r="AD235" s="136"/>
      <c r="AE235" s="137"/>
      <c r="AF235" s="182"/>
      <c r="AG235" s="181"/>
    </row>
    <row r="236" spans="1:33" s="133" customFormat="1" ht="24.9" customHeight="1" x14ac:dyDescent="0.2">
      <c r="A236" s="122">
        <v>230</v>
      </c>
      <c r="B236" s="177"/>
      <c r="C236" s="178"/>
      <c r="D236" s="177"/>
      <c r="E236" s="178"/>
      <c r="F236" s="177"/>
      <c r="G236" s="177"/>
      <c r="H236" s="174"/>
      <c r="I236" s="123"/>
      <c r="J236" s="181"/>
      <c r="K236" s="124"/>
      <c r="L236" s="125"/>
      <c r="M236" s="183"/>
      <c r="N236" s="184"/>
      <c r="O236" s="186"/>
      <c r="P236" s="186"/>
      <c r="Q236" s="127" t="str">
        <f t="shared" si="14"/>
        <v/>
      </c>
      <c r="R236" s="186"/>
      <c r="S236" s="186"/>
      <c r="T236" s="186"/>
      <c r="U236" s="127" t="str">
        <f t="shared" si="15"/>
        <v/>
      </c>
      <c r="V236" s="128" t="str">
        <f t="shared" si="16"/>
        <v/>
      </c>
      <c r="W236" s="185" t="str">
        <f t="shared" si="17"/>
        <v/>
      </c>
      <c r="X236" s="129" t="str" cm="1">
        <f t="array" ref="X236">IFERROR(_xlfn.IFS(K236=1,MIN(Q236,V236),K236=2,MIN(Q236,V236,W236),K236=3,MIN(MIN(Q236,V236)*3/4,W236),K236=4,MIN(MIN(Q236,V236)*L236,W236),K236=5,MIN(MIN(Q236,V236)*2/3,W236),K236=6,MIN(MIN(Q236,V236)*1/2,W236)),"")</f>
        <v/>
      </c>
      <c r="Y236" s="127" t="str" cm="1">
        <f t="array" ref="Y236">IFERROR(ROUNDDOWN(_xlfn.IFS((K236=1),X236*L236,(K236=2),X236*L236,(K236=3),X236*2/3,(K236=4),X236,(K236=5),X236*1/2,(K236=6),X236*2/3),-3),"")</f>
        <v/>
      </c>
      <c r="Z236" s="135"/>
      <c r="AA236" s="134"/>
      <c r="AB236" s="128"/>
      <c r="AC236" s="128"/>
      <c r="AD236" s="136"/>
      <c r="AE236" s="137"/>
      <c r="AF236" s="182"/>
      <c r="AG236" s="181"/>
    </row>
    <row r="237" spans="1:33" s="133" customFormat="1" ht="24.9" customHeight="1" x14ac:dyDescent="0.2">
      <c r="A237" s="122">
        <v>231</v>
      </c>
      <c r="B237" s="177"/>
      <c r="C237" s="178"/>
      <c r="D237" s="177"/>
      <c r="E237" s="178"/>
      <c r="F237" s="177"/>
      <c r="G237" s="177"/>
      <c r="H237" s="174"/>
      <c r="I237" s="123"/>
      <c r="J237" s="181"/>
      <c r="K237" s="124"/>
      <c r="L237" s="125"/>
      <c r="M237" s="183"/>
      <c r="N237" s="184"/>
      <c r="O237" s="186"/>
      <c r="P237" s="186"/>
      <c r="Q237" s="127" t="str">
        <f t="shared" si="14"/>
        <v/>
      </c>
      <c r="R237" s="186"/>
      <c r="S237" s="186"/>
      <c r="T237" s="186"/>
      <c r="U237" s="127" t="str">
        <f t="shared" si="15"/>
        <v/>
      </c>
      <c r="V237" s="128" t="str">
        <f t="shared" si="16"/>
        <v/>
      </c>
      <c r="W237" s="185" t="str">
        <f t="shared" si="17"/>
        <v/>
      </c>
      <c r="X237" s="129" t="str" cm="1">
        <f t="array" ref="X237">IFERROR(_xlfn.IFS(K237=1,MIN(Q237,V237),K237=2,MIN(Q237,V237,W237),K237=3,MIN(MIN(Q237,V237)*3/4,W237),K237=4,MIN(MIN(Q237,V237)*L237,W237),K237=5,MIN(MIN(Q237,V237)*2/3,W237),K237=6,MIN(MIN(Q237,V237)*1/2,W237)),"")</f>
        <v/>
      </c>
      <c r="Y237" s="127" t="str" cm="1">
        <f t="array" ref="Y237">IFERROR(ROUNDDOWN(_xlfn.IFS((K237=1),X237*L237,(K237=2),X237*L237,(K237=3),X237*2/3,(K237=4),X237,(K237=5),X237*1/2,(K237=6),X237*2/3),-3),"")</f>
        <v/>
      </c>
      <c r="Z237" s="135"/>
      <c r="AA237" s="134"/>
      <c r="AB237" s="128"/>
      <c r="AC237" s="128"/>
      <c r="AD237" s="136"/>
      <c r="AE237" s="137"/>
      <c r="AF237" s="182"/>
      <c r="AG237" s="181"/>
    </row>
    <row r="238" spans="1:33" s="133" customFormat="1" ht="24.9" customHeight="1" x14ac:dyDescent="0.2">
      <c r="A238" s="122">
        <v>232</v>
      </c>
      <c r="B238" s="177"/>
      <c r="C238" s="178"/>
      <c r="D238" s="177"/>
      <c r="E238" s="178"/>
      <c r="F238" s="177"/>
      <c r="G238" s="177"/>
      <c r="H238" s="174"/>
      <c r="I238" s="123"/>
      <c r="J238" s="181"/>
      <c r="K238" s="124"/>
      <c r="L238" s="125"/>
      <c r="M238" s="183"/>
      <c r="N238" s="184"/>
      <c r="O238" s="186"/>
      <c r="P238" s="186"/>
      <c r="Q238" s="127" t="str">
        <f t="shared" si="14"/>
        <v/>
      </c>
      <c r="R238" s="186"/>
      <c r="S238" s="186"/>
      <c r="T238" s="186"/>
      <c r="U238" s="127" t="str">
        <f t="shared" si="15"/>
        <v/>
      </c>
      <c r="V238" s="128" t="str">
        <f t="shared" si="16"/>
        <v/>
      </c>
      <c r="W238" s="185" t="str">
        <f t="shared" si="17"/>
        <v/>
      </c>
      <c r="X238" s="129" t="str" cm="1">
        <f t="array" ref="X238">IFERROR(_xlfn.IFS(K238=1,MIN(Q238,V238),K238=2,MIN(Q238,V238,W238),K238=3,MIN(MIN(Q238,V238)*3/4,W238),K238=4,MIN(MIN(Q238,V238)*L238,W238),K238=5,MIN(MIN(Q238,V238)*2/3,W238),K238=6,MIN(MIN(Q238,V238)*1/2,W238)),"")</f>
        <v/>
      </c>
      <c r="Y238" s="127" t="str" cm="1">
        <f t="array" ref="Y238">IFERROR(ROUNDDOWN(_xlfn.IFS((K238=1),X238*L238,(K238=2),X238*L238,(K238=3),X238*2/3,(K238=4),X238,(K238=5),X238*1/2,(K238=6),X238*2/3),-3),"")</f>
        <v/>
      </c>
      <c r="Z238" s="135"/>
      <c r="AA238" s="134"/>
      <c r="AB238" s="128"/>
      <c r="AC238" s="128"/>
      <c r="AD238" s="136"/>
      <c r="AE238" s="137"/>
      <c r="AF238" s="182"/>
      <c r="AG238" s="181"/>
    </row>
    <row r="239" spans="1:33" s="133" customFormat="1" ht="24.9" customHeight="1" x14ac:dyDescent="0.2">
      <c r="A239" s="122">
        <v>233</v>
      </c>
      <c r="B239" s="177"/>
      <c r="C239" s="178"/>
      <c r="D239" s="177"/>
      <c r="E239" s="178"/>
      <c r="F239" s="177"/>
      <c r="G239" s="177"/>
      <c r="H239" s="174"/>
      <c r="I239" s="123"/>
      <c r="J239" s="181"/>
      <c r="K239" s="124"/>
      <c r="L239" s="125"/>
      <c r="M239" s="183"/>
      <c r="N239" s="184"/>
      <c r="O239" s="186"/>
      <c r="P239" s="186"/>
      <c r="Q239" s="127" t="str">
        <f t="shared" si="14"/>
        <v/>
      </c>
      <c r="R239" s="186"/>
      <c r="S239" s="186"/>
      <c r="T239" s="186"/>
      <c r="U239" s="127" t="str">
        <f t="shared" si="15"/>
        <v/>
      </c>
      <c r="V239" s="128" t="str">
        <f t="shared" si="16"/>
        <v/>
      </c>
      <c r="W239" s="185" t="str">
        <f t="shared" si="17"/>
        <v/>
      </c>
      <c r="X239" s="129" t="str" cm="1">
        <f t="array" ref="X239">IFERROR(_xlfn.IFS(K239=1,MIN(Q239,V239),K239=2,MIN(Q239,V239,W239),K239=3,MIN(MIN(Q239,V239)*3/4,W239),K239=4,MIN(MIN(Q239,V239)*L239,W239),K239=5,MIN(MIN(Q239,V239)*2/3,W239),K239=6,MIN(MIN(Q239,V239)*1/2,W239)),"")</f>
        <v/>
      </c>
      <c r="Y239" s="127" t="str" cm="1">
        <f t="array" ref="Y239">IFERROR(ROUNDDOWN(_xlfn.IFS((K239=1),X239*L239,(K239=2),X239*L239,(K239=3),X239*2/3,(K239=4),X239,(K239=5),X239*1/2,(K239=6),X239*2/3),-3),"")</f>
        <v/>
      </c>
      <c r="Z239" s="135"/>
      <c r="AA239" s="134"/>
      <c r="AB239" s="128"/>
      <c r="AC239" s="128"/>
      <c r="AD239" s="136"/>
      <c r="AE239" s="137"/>
      <c r="AF239" s="182"/>
      <c r="AG239" s="181"/>
    </row>
    <row r="240" spans="1:33" s="133" customFormat="1" ht="24.9" customHeight="1" x14ac:dyDescent="0.2">
      <c r="A240" s="122">
        <v>234</v>
      </c>
      <c r="B240" s="177"/>
      <c r="C240" s="178"/>
      <c r="D240" s="177"/>
      <c r="E240" s="178"/>
      <c r="F240" s="177"/>
      <c r="G240" s="177"/>
      <c r="H240" s="174"/>
      <c r="I240" s="123"/>
      <c r="J240" s="181"/>
      <c r="K240" s="124"/>
      <c r="L240" s="125"/>
      <c r="M240" s="183"/>
      <c r="N240" s="184"/>
      <c r="O240" s="186"/>
      <c r="P240" s="186"/>
      <c r="Q240" s="127" t="str">
        <f t="shared" si="14"/>
        <v/>
      </c>
      <c r="R240" s="186"/>
      <c r="S240" s="186"/>
      <c r="T240" s="186"/>
      <c r="U240" s="127" t="str">
        <f t="shared" si="15"/>
        <v/>
      </c>
      <c r="V240" s="128" t="str">
        <f t="shared" si="16"/>
        <v/>
      </c>
      <c r="W240" s="185" t="str">
        <f t="shared" si="17"/>
        <v/>
      </c>
      <c r="X240" s="129" t="str" cm="1">
        <f t="array" ref="X240">IFERROR(_xlfn.IFS(K240=1,MIN(Q240,V240),K240=2,MIN(Q240,V240,W240),K240=3,MIN(MIN(Q240,V240)*3/4,W240),K240=4,MIN(MIN(Q240,V240)*L240,W240),K240=5,MIN(MIN(Q240,V240)*2/3,W240),K240=6,MIN(MIN(Q240,V240)*1/2,W240)),"")</f>
        <v/>
      </c>
      <c r="Y240" s="127" t="str" cm="1">
        <f t="array" ref="Y240">IFERROR(ROUNDDOWN(_xlfn.IFS((K240=1),X240*L240,(K240=2),X240*L240,(K240=3),X240*2/3,(K240=4),X240,(K240=5),X240*1/2,(K240=6),X240*2/3),-3),"")</f>
        <v/>
      </c>
      <c r="Z240" s="135"/>
      <c r="AA240" s="134"/>
      <c r="AB240" s="128"/>
      <c r="AC240" s="128"/>
      <c r="AD240" s="136"/>
      <c r="AE240" s="137"/>
      <c r="AF240" s="182"/>
      <c r="AG240" s="181"/>
    </row>
    <row r="241" spans="1:33" s="133" customFormat="1" ht="24.9" customHeight="1" x14ac:dyDescent="0.2">
      <c r="A241" s="122">
        <v>235</v>
      </c>
      <c r="B241" s="177"/>
      <c r="C241" s="178"/>
      <c r="D241" s="177"/>
      <c r="E241" s="178"/>
      <c r="F241" s="177"/>
      <c r="G241" s="177"/>
      <c r="H241" s="174"/>
      <c r="I241" s="123"/>
      <c r="J241" s="181"/>
      <c r="K241" s="124"/>
      <c r="L241" s="125"/>
      <c r="M241" s="183"/>
      <c r="N241" s="184"/>
      <c r="O241" s="186"/>
      <c r="P241" s="186"/>
      <c r="Q241" s="127" t="str">
        <f t="shared" si="14"/>
        <v/>
      </c>
      <c r="R241" s="186"/>
      <c r="S241" s="186"/>
      <c r="T241" s="186"/>
      <c r="U241" s="127" t="str">
        <f t="shared" si="15"/>
        <v/>
      </c>
      <c r="V241" s="128" t="str">
        <f t="shared" si="16"/>
        <v/>
      </c>
      <c r="W241" s="185" t="str">
        <f t="shared" si="17"/>
        <v/>
      </c>
      <c r="X241" s="129" t="str" cm="1">
        <f t="array" ref="X241">IFERROR(_xlfn.IFS(K241=1,MIN(Q241,V241),K241=2,MIN(Q241,V241,W241),K241=3,MIN(MIN(Q241,V241)*3/4,W241),K241=4,MIN(MIN(Q241,V241)*L241,W241),K241=5,MIN(MIN(Q241,V241)*2/3,W241),K241=6,MIN(MIN(Q241,V241)*1/2,W241)),"")</f>
        <v/>
      </c>
      <c r="Y241" s="127" t="str" cm="1">
        <f t="array" ref="Y241">IFERROR(ROUNDDOWN(_xlfn.IFS((K241=1),X241*L241,(K241=2),X241*L241,(K241=3),X241*2/3,(K241=4),X241,(K241=5),X241*1/2,(K241=6),X241*2/3),-3),"")</f>
        <v/>
      </c>
      <c r="Z241" s="135"/>
      <c r="AA241" s="134"/>
      <c r="AB241" s="128"/>
      <c r="AC241" s="128"/>
      <c r="AD241" s="136"/>
      <c r="AE241" s="137"/>
      <c r="AF241" s="182"/>
      <c r="AG241" s="181"/>
    </row>
    <row r="242" spans="1:33" s="133" customFormat="1" ht="24.9" customHeight="1" x14ac:dyDescent="0.2">
      <c r="A242" s="122">
        <v>236</v>
      </c>
      <c r="B242" s="177"/>
      <c r="C242" s="178"/>
      <c r="D242" s="177"/>
      <c r="E242" s="178"/>
      <c r="F242" s="177"/>
      <c r="G242" s="177"/>
      <c r="H242" s="174"/>
      <c r="I242" s="123"/>
      <c r="J242" s="181"/>
      <c r="K242" s="124"/>
      <c r="L242" s="125"/>
      <c r="M242" s="183"/>
      <c r="N242" s="184"/>
      <c r="O242" s="186"/>
      <c r="P242" s="186"/>
      <c r="Q242" s="127" t="str">
        <f t="shared" si="14"/>
        <v/>
      </c>
      <c r="R242" s="186"/>
      <c r="S242" s="186"/>
      <c r="T242" s="186"/>
      <c r="U242" s="127" t="str">
        <f t="shared" si="15"/>
        <v/>
      </c>
      <c r="V242" s="128" t="str">
        <f t="shared" si="16"/>
        <v/>
      </c>
      <c r="W242" s="185" t="str">
        <f t="shared" si="17"/>
        <v/>
      </c>
      <c r="X242" s="129" t="str" cm="1">
        <f t="array" ref="X242">IFERROR(_xlfn.IFS(K242=1,MIN(Q242,V242),K242=2,MIN(Q242,V242,W242),K242=3,MIN(MIN(Q242,V242)*3/4,W242),K242=4,MIN(MIN(Q242,V242)*L242,W242),K242=5,MIN(MIN(Q242,V242)*2/3,W242),K242=6,MIN(MIN(Q242,V242)*1/2,W242)),"")</f>
        <v/>
      </c>
      <c r="Y242" s="127" t="str" cm="1">
        <f t="array" ref="Y242">IFERROR(ROUNDDOWN(_xlfn.IFS((K242=1),X242*L242,(K242=2),X242*L242,(K242=3),X242*2/3,(K242=4),X242,(K242=5),X242*1/2,(K242=6),X242*2/3),-3),"")</f>
        <v/>
      </c>
      <c r="Z242" s="135"/>
      <c r="AA242" s="134"/>
      <c r="AB242" s="128"/>
      <c r="AC242" s="128"/>
      <c r="AD242" s="136"/>
      <c r="AE242" s="137"/>
      <c r="AF242" s="182"/>
      <c r="AG242" s="181"/>
    </row>
    <row r="243" spans="1:33" s="133" customFormat="1" ht="24.9" customHeight="1" x14ac:dyDescent="0.2">
      <c r="A243" s="122">
        <v>237</v>
      </c>
      <c r="B243" s="177"/>
      <c r="C243" s="178"/>
      <c r="D243" s="177"/>
      <c r="E243" s="178"/>
      <c r="F243" s="177"/>
      <c r="G243" s="177"/>
      <c r="H243" s="174"/>
      <c r="I243" s="123"/>
      <c r="J243" s="181"/>
      <c r="K243" s="124"/>
      <c r="L243" s="125"/>
      <c r="M243" s="183"/>
      <c r="N243" s="184"/>
      <c r="O243" s="186"/>
      <c r="P243" s="186"/>
      <c r="Q243" s="127" t="str">
        <f t="shared" si="14"/>
        <v/>
      </c>
      <c r="R243" s="186"/>
      <c r="S243" s="186"/>
      <c r="T243" s="186"/>
      <c r="U243" s="127" t="str">
        <f t="shared" si="15"/>
        <v/>
      </c>
      <c r="V243" s="128" t="str">
        <f t="shared" si="16"/>
        <v/>
      </c>
      <c r="W243" s="185" t="str">
        <f t="shared" si="17"/>
        <v/>
      </c>
      <c r="X243" s="129" t="str" cm="1">
        <f t="array" ref="X243">IFERROR(_xlfn.IFS(K243=1,MIN(Q243,V243),K243=2,MIN(Q243,V243,W243),K243=3,MIN(MIN(Q243,V243)*3/4,W243),K243=4,MIN(MIN(Q243,V243)*L243,W243),K243=5,MIN(MIN(Q243,V243)*2/3,W243),K243=6,MIN(MIN(Q243,V243)*1/2,W243)),"")</f>
        <v/>
      </c>
      <c r="Y243" s="127" t="str" cm="1">
        <f t="array" ref="Y243">IFERROR(ROUNDDOWN(_xlfn.IFS((K243=1),X243*L243,(K243=2),X243*L243,(K243=3),X243*2/3,(K243=4),X243,(K243=5),X243*1/2,(K243=6),X243*2/3),-3),"")</f>
        <v/>
      </c>
      <c r="Z243" s="135"/>
      <c r="AA243" s="134"/>
      <c r="AB243" s="128"/>
      <c r="AC243" s="128"/>
      <c r="AD243" s="136"/>
      <c r="AE243" s="137"/>
      <c r="AF243" s="182"/>
      <c r="AG243" s="181"/>
    </row>
    <row r="244" spans="1:33" s="133" customFormat="1" ht="24.9" customHeight="1" x14ac:dyDescent="0.2">
      <c r="A244" s="122">
        <v>238</v>
      </c>
      <c r="B244" s="177"/>
      <c r="C244" s="178"/>
      <c r="D244" s="177"/>
      <c r="E244" s="178"/>
      <c r="F244" s="177"/>
      <c r="G244" s="177"/>
      <c r="H244" s="174"/>
      <c r="I244" s="123"/>
      <c r="J244" s="181"/>
      <c r="K244" s="124"/>
      <c r="L244" s="125"/>
      <c r="M244" s="183"/>
      <c r="N244" s="184"/>
      <c r="O244" s="186"/>
      <c r="P244" s="186"/>
      <c r="Q244" s="127" t="str">
        <f t="shared" si="14"/>
        <v/>
      </c>
      <c r="R244" s="186"/>
      <c r="S244" s="186"/>
      <c r="T244" s="186"/>
      <c r="U244" s="127" t="str">
        <f t="shared" si="15"/>
        <v/>
      </c>
      <c r="V244" s="128" t="str">
        <f t="shared" si="16"/>
        <v/>
      </c>
      <c r="W244" s="185" t="str">
        <f t="shared" si="17"/>
        <v/>
      </c>
      <c r="X244" s="129" t="str" cm="1">
        <f t="array" ref="X244">IFERROR(_xlfn.IFS(K244=1,MIN(Q244,V244),K244=2,MIN(Q244,V244,W244),K244=3,MIN(MIN(Q244,V244)*3/4,W244),K244=4,MIN(MIN(Q244,V244)*L244,W244),K244=5,MIN(MIN(Q244,V244)*2/3,W244),K244=6,MIN(MIN(Q244,V244)*1/2,W244)),"")</f>
        <v/>
      </c>
      <c r="Y244" s="127" t="str" cm="1">
        <f t="array" ref="Y244">IFERROR(ROUNDDOWN(_xlfn.IFS((K244=1),X244*L244,(K244=2),X244*L244,(K244=3),X244*2/3,(K244=4),X244,(K244=5),X244*1/2,(K244=6),X244*2/3),-3),"")</f>
        <v/>
      </c>
      <c r="Z244" s="135"/>
      <c r="AA244" s="134"/>
      <c r="AB244" s="128"/>
      <c r="AC244" s="128"/>
      <c r="AD244" s="136"/>
      <c r="AE244" s="137"/>
      <c r="AF244" s="182"/>
      <c r="AG244" s="181"/>
    </row>
    <row r="245" spans="1:33" s="133" customFormat="1" ht="24.9" customHeight="1" x14ac:dyDescent="0.2">
      <c r="A245" s="122">
        <v>239</v>
      </c>
      <c r="B245" s="177"/>
      <c r="C245" s="178"/>
      <c r="D245" s="177"/>
      <c r="E245" s="178"/>
      <c r="F245" s="177"/>
      <c r="G245" s="177"/>
      <c r="H245" s="174"/>
      <c r="I245" s="123"/>
      <c r="J245" s="181"/>
      <c r="K245" s="124"/>
      <c r="L245" s="125"/>
      <c r="M245" s="183"/>
      <c r="N245" s="184"/>
      <c r="O245" s="186"/>
      <c r="P245" s="186"/>
      <c r="Q245" s="127" t="str">
        <f t="shared" si="14"/>
        <v/>
      </c>
      <c r="R245" s="186"/>
      <c r="S245" s="186"/>
      <c r="T245" s="186"/>
      <c r="U245" s="127" t="str">
        <f t="shared" si="15"/>
        <v/>
      </c>
      <c r="V245" s="128" t="str">
        <f t="shared" si="16"/>
        <v/>
      </c>
      <c r="W245" s="185" t="str">
        <f t="shared" si="17"/>
        <v/>
      </c>
      <c r="X245" s="129" t="str" cm="1">
        <f t="array" ref="X245">IFERROR(_xlfn.IFS(K245=1,MIN(Q245,V245),K245=2,MIN(Q245,V245,W245),K245=3,MIN(MIN(Q245,V245)*3/4,W245),K245=4,MIN(MIN(Q245,V245)*L245,W245),K245=5,MIN(MIN(Q245,V245)*2/3,W245),K245=6,MIN(MIN(Q245,V245)*1/2,W245)),"")</f>
        <v/>
      </c>
      <c r="Y245" s="127" t="str" cm="1">
        <f t="array" ref="Y245">IFERROR(ROUNDDOWN(_xlfn.IFS((K245=1),X245*L245,(K245=2),X245*L245,(K245=3),X245*2/3,(K245=4),X245,(K245=5),X245*1/2,(K245=6),X245*2/3),-3),"")</f>
        <v/>
      </c>
      <c r="Z245" s="135"/>
      <c r="AA245" s="134"/>
      <c r="AB245" s="128"/>
      <c r="AC245" s="128"/>
      <c r="AD245" s="136"/>
      <c r="AE245" s="137"/>
      <c r="AF245" s="182"/>
      <c r="AG245" s="181"/>
    </row>
    <row r="246" spans="1:33" s="133" customFormat="1" ht="24.9" customHeight="1" x14ac:dyDescent="0.2">
      <c r="A246" s="122">
        <v>240</v>
      </c>
      <c r="B246" s="177"/>
      <c r="C246" s="178"/>
      <c r="D246" s="177"/>
      <c r="E246" s="178"/>
      <c r="F246" s="177"/>
      <c r="G246" s="177"/>
      <c r="H246" s="174"/>
      <c r="I246" s="123"/>
      <c r="J246" s="181"/>
      <c r="K246" s="124"/>
      <c r="L246" s="125"/>
      <c r="M246" s="183"/>
      <c r="N246" s="184"/>
      <c r="O246" s="186"/>
      <c r="P246" s="186"/>
      <c r="Q246" s="127" t="str">
        <f t="shared" si="14"/>
        <v/>
      </c>
      <c r="R246" s="186"/>
      <c r="S246" s="186"/>
      <c r="T246" s="186"/>
      <c r="U246" s="127" t="str">
        <f t="shared" si="15"/>
        <v/>
      </c>
      <c r="V246" s="128" t="str">
        <f t="shared" si="16"/>
        <v/>
      </c>
      <c r="W246" s="185" t="str">
        <f t="shared" si="17"/>
        <v/>
      </c>
      <c r="X246" s="129" t="str" cm="1">
        <f t="array" ref="X246">IFERROR(_xlfn.IFS(K246=1,MIN(Q246,V246),K246=2,MIN(Q246,V246,W246),K246=3,MIN(MIN(Q246,V246)*3/4,W246),K246=4,MIN(MIN(Q246,V246)*L246,W246),K246=5,MIN(MIN(Q246,V246)*2/3,W246),K246=6,MIN(MIN(Q246,V246)*1/2,W246)),"")</f>
        <v/>
      </c>
      <c r="Y246" s="127" t="str" cm="1">
        <f t="array" ref="Y246">IFERROR(ROUNDDOWN(_xlfn.IFS((K246=1),X246*L246,(K246=2),X246*L246,(K246=3),X246*2/3,(K246=4),X246,(K246=5),X246*1/2,(K246=6),X246*2/3),-3),"")</f>
        <v/>
      </c>
      <c r="Z246" s="135"/>
      <c r="AA246" s="134"/>
      <c r="AB246" s="128"/>
      <c r="AC246" s="128"/>
      <c r="AD246" s="136"/>
      <c r="AE246" s="137"/>
      <c r="AF246" s="182"/>
      <c r="AG246" s="181"/>
    </row>
    <row r="247" spans="1:33" s="133" customFormat="1" ht="24.9" customHeight="1" x14ac:dyDescent="0.2">
      <c r="A247" s="122">
        <v>241</v>
      </c>
      <c r="B247" s="177"/>
      <c r="C247" s="178"/>
      <c r="D247" s="177"/>
      <c r="E247" s="178"/>
      <c r="F247" s="177"/>
      <c r="G247" s="177"/>
      <c r="H247" s="174"/>
      <c r="I247" s="123"/>
      <c r="J247" s="181"/>
      <c r="K247" s="124"/>
      <c r="L247" s="125"/>
      <c r="M247" s="183"/>
      <c r="N247" s="184"/>
      <c r="O247" s="186"/>
      <c r="P247" s="186"/>
      <c r="Q247" s="127" t="str">
        <f t="shared" si="14"/>
        <v/>
      </c>
      <c r="R247" s="186"/>
      <c r="S247" s="186"/>
      <c r="T247" s="186"/>
      <c r="U247" s="127" t="str">
        <f t="shared" si="15"/>
        <v/>
      </c>
      <c r="V247" s="128" t="str">
        <f t="shared" si="16"/>
        <v/>
      </c>
      <c r="W247" s="185" t="str">
        <f t="shared" si="17"/>
        <v/>
      </c>
      <c r="X247" s="129" t="str" cm="1">
        <f t="array" ref="X247">IFERROR(_xlfn.IFS(K247=1,MIN(Q247,V247),K247=2,MIN(Q247,V247,W247),K247=3,MIN(MIN(Q247,V247)*3/4,W247),K247=4,MIN(MIN(Q247,V247)*L247,W247),K247=5,MIN(MIN(Q247,V247)*2/3,W247),K247=6,MIN(MIN(Q247,V247)*1/2,W247)),"")</f>
        <v/>
      </c>
      <c r="Y247" s="127" t="str" cm="1">
        <f t="array" ref="Y247">IFERROR(ROUNDDOWN(_xlfn.IFS((K247=1),X247*L247,(K247=2),X247*L247,(K247=3),X247*2/3,(K247=4),X247,(K247=5),X247*1/2,(K247=6),X247*2/3),-3),"")</f>
        <v/>
      </c>
      <c r="Z247" s="135"/>
      <c r="AA247" s="134"/>
      <c r="AB247" s="128"/>
      <c r="AC247" s="128"/>
      <c r="AD247" s="136"/>
      <c r="AE247" s="137"/>
      <c r="AF247" s="182"/>
      <c r="AG247" s="181"/>
    </row>
    <row r="248" spans="1:33" s="133" customFormat="1" ht="24.9" customHeight="1" x14ac:dyDescent="0.2">
      <c r="A248" s="122">
        <v>242</v>
      </c>
      <c r="B248" s="177"/>
      <c r="C248" s="178"/>
      <c r="D248" s="177"/>
      <c r="E248" s="178"/>
      <c r="F248" s="177"/>
      <c r="G248" s="177"/>
      <c r="H248" s="174"/>
      <c r="I248" s="123"/>
      <c r="J248" s="181"/>
      <c r="K248" s="124"/>
      <c r="L248" s="125"/>
      <c r="M248" s="183"/>
      <c r="N248" s="184"/>
      <c r="O248" s="186"/>
      <c r="P248" s="186"/>
      <c r="Q248" s="127" t="str">
        <f t="shared" si="14"/>
        <v/>
      </c>
      <c r="R248" s="186"/>
      <c r="S248" s="186"/>
      <c r="T248" s="186"/>
      <c r="U248" s="127" t="str">
        <f t="shared" si="15"/>
        <v/>
      </c>
      <c r="V248" s="128" t="str">
        <f t="shared" si="16"/>
        <v/>
      </c>
      <c r="W248" s="185" t="str">
        <f t="shared" si="17"/>
        <v/>
      </c>
      <c r="X248" s="129" t="str" cm="1">
        <f t="array" ref="X248">IFERROR(_xlfn.IFS(K248=1,MIN(Q248,V248),K248=2,MIN(Q248,V248,W248),K248=3,MIN(MIN(Q248,V248)*3/4,W248),K248=4,MIN(MIN(Q248,V248)*L248,W248),K248=5,MIN(MIN(Q248,V248)*2/3,W248),K248=6,MIN(MIN(Q248,V248)*1/2,W248)),"")</f>
        <v/>
      </c>
      <c r="Y248" s="127" t="str" cm="1">
        <f t="array" ref="Y248">IFERROR(ROUNDDOWN(_xlfn.IFS((K248=1),X248*L248,(K248=2),X248*L248,(K248=3),X248*2/3,(K248=4),X248,(K248=5),X248*1/2,(K248=6),X248*2/3),-3),"")</f>
        <v/>
      </c>
      <c r="Z248" s="135"/>
      <c r="AA248" s="134"/>
      <c r="AB248" s="128"/>
      <c r="AC248" s="128"/>
      <c r="AD248" s="136"/>
      <c r="AE248" s="137"/>
      <c r="AF248" s="182"/>
      <c r="AG248" s="181"/>
    </row>
    <row r="249" spans="1:33" s="133" customFormat="1" ht="24.9" customHeight="1" x14ac:dyDescent="0.2">
      <c r="A249" s="122">
        <v>243</v>
      </c>
      <c r="B249" s="177"/>
      <c r="C249" s="178"/>
      <c r="D249" s="177"/>
      <c r="E249" s="178"/>
      <c r="F249" s="177"/>
      <c r="G249" s="177"/>
      <c r="H249" s="174"/>
      <c r="I249" s="123"/>
      <c r="J249" s="181"/>
      <c r="K249" s="124"/>
      <c r="L249" s="125"/>
      <c r="M249" s="183"/>
      <c r="N249" s="184"/>
      <c r="O249" s="186"/>
      <c r="P249" s="186"/>
      <c r="Q249" s="127" t="str">
        <f t="shared" si="14"/>
        <v/>
      </c>
      <c r="R249" s="186"/>
      <c r="S249" s="186"/>
      <c r="T249" s="186"/>
      <c r="U249" s="127" t="str">
        <f t="shared" si="15"/>
        <v/>
      </c>
      <c r="V249" s="128" t="str">
        <f t="shared" si="16"/>
        <v/>
      </c>
      <c r="W249" s="185" t="str">
        <f t="shared" si="17"/>
        <v/>
      </c>
      <c r="X249" s="129" t="str" cm="1">
        <f t="array" ref="X249">IFERROR(_xlfn.IFS(K249=1,MIN(Q249,V249),K249=2,MIN(Q249,V249,W249),K249=3,MIN(MIN(Q249,V249)*3/4,W249),K249=4,MIN(MIN(Q249,V249)*L249,W249),K249=5,MIN(MIN(Q249,V249)*2/3,W249),K249=6,MIN(MIN(Q249,V249)*1/2,W249)),"")</f>
        <v/>
      </c>
      <c r="Y249" s="127" t="str" cm="1">
        <f t="array" ref="Y249">IFERROR(ROUNDDOWN(_xlfn.IFS((K249=1),X249*L249,(K249=2),X249*L249,(K249=3),X249*2/3,(K249=4),X249,(K249=5),X249*1/2,(K249=6),X249*2/3),-3),"")</f>
        <v/>
      </c>
      <c r="Z249" s="135"/>
      <c r="AA249" s="134"/>
      <c r="AB249" s="128"/>
      <c r="AC249" s="128"/>
      <c r="AD249" s="136"/>
      <c r="AE249" s="137"/>
      <c r="AF249" s="182"/>
      <c r="AG249" s="181"/>
    </row>
    <row r="250" spans="1:33" s="133" customFormat="1" ht="24.9" customHeight="1" x14ac:dyDescent="0.2">
      <c r="A250" s="122">
        <v>244</v>
      </c>
      <c r="B250" s="177"/>
      <c r="C250" s="178"/>
      <c r="D250" s="177"/>
      <c r="E250" s="178"/>
      <c r="F250" s="177"/>
      <c r="G250" s="177"/>
      <c r="H250" s="174"/>
      <c r="I250" s="123"/>
      <c r="J250" s="181"/>
      <c r="K250" s="124"/>
      <c r="L250" s="125"/>
      <c r="M250" s="183"/>
      <c r="N250" s="184"/>
      <c r="O250" s="186"/>
      <c r="P250" s="186"/>
      <c r="Q250" s="127" t="str">
        <f t="shared" si="14"/>
        <v/>
      </c>
      <c r="R250" s="186"/>
      <c r="S250" s="186"/>
      <c r="T250" s="186"/>
      <c r="U250" s="127" t="str">
        <f t="shared" si="15"/>
        <v/>
      </c>
      <c r="V250" s="128" t="str">
        <f t="shared" si="16"/>
        <v/>
      </c>
      <c r="W250" s="185" t="str">
        <f t="shared" si="17"/>
        <v/>
      </c>
      <c r="X250" s="129" t="str" cm="1">
        <f t="array" ref="X250">IFERROR(_xlfn.IFS(K250=1,MIN(Q250,V250),K250=2,MIN(Q250,V250,W250),K250=3,MIN(MIN(Q250,V250)*3/4,W250),K250=4,MIN(MIN(Q250,V250)*L250,W250),K250=5,MIN(MIN(Q250,V250)*2/3,W250),K250=6,MIN(MIN(Q250,V250)*1/2,W250)),"")</f>
        <v/>
      </c>
      <c r="Y250" s="127" t="str" cm="1">
        <f t="array" ref="Y250">IFERROR(ROUNDDOWN(_xlfn.IFS((K250=1),X250*L250,(K250=2),X250*L250,(K250=3),X250*2/3,(K250=4),X250,(K250=5),X250*1/2,(K250=6),X250*2/3),-3),"")</f>
        <v/>
      </c>
      <c r="Z250" s="135"/>
      <c r="AA250" s="134"/>
      <c r="AB250" s="128"/>
      <c r="AC250" s="128"/>
      <c r="AD250" s="136"/>
      <c r="AE250" s="137"/>
      <c r="AF250" s="182"/>
      <c r="AG250" s="181"/>
    </row>
    <row r="251" spans="1:33" s="133" customFormat="1" ht="24.9" customHeight="1" x14ac:dyDescent="0.2">
      <c r="A251" s="122">
        <v>245</v>
      </c>
      <c r="B251" s="177"/>
      <c r="C251" s="178"/>
      <c r="D251" s="177"/>
      <c r="E251" s="178"/>
      <c r="F251" s="177"/>
      <c r="G251" s="177"/>
      <c r="H251" s="174"/>
      <c r="I251" s="123"/>
      <c r="J251" s="181"/>
      <c r="K251" s="124"/>
      <c r="L251" s="125"/>
      <c r="M251" s="183"/>
      <c r="N251" s="184"/>
      <c r="O251" s="186"/>
      <c r="P251" s="186"/>
      <c r="Q251" s="127" t="str">
        <f t="shared" si="14"/>
        <v/>
      </c>
      <c r="R251" s="186"/>
      <c r="S251" s="186"/>
      <c r="T251" s="186"/>
      <c r="U251" s="127" t="str">
        <f t="shared" si="15"/>
        <v/>
      </c>
      <c r="V251" s="128" t="str">
        <f t="shared" si="16"/>
        <v/>
      </c>
      <c r="W251" s="185" t="str">
        <f t="shared" si="17"/>
        <v/>
      </c>
      <c r="X251" s="129" t="str" cm="1">
        <f t="array" ref="X251">IFERROR(_xlfn.IFS(K251=1,MIN(Q251,V251),K251=2,MIN(Q251,V251,W251),K251=3,MIN(MIN(Q251,V251)*3/4,W251),K251=4,MIN(MIN(Q251,V251)*L251,W251),K251=5,MIN(MIN(Q251,V251)*2/3,W251),K251=6,MIN(MIN(Q251,V251)*1/2,W251)),"")</f>
        <v/>
      </c>
      <c r="Y251" s="127" t="str" cm="1">
        <f t="array" ref="Y251">IFERROR(ROUNDDOWN(_xlfn.IFS((K251=1),X251*L251,(K251=2),X251*L251,(K251=3),X251*2/3,(K251=4),X251,(K251=5),X251*1/2,(K251=6),X251*2/3),-3),"")</f>
        <v/>
      </c>
      <c r="Z251" s="135"/>
      <c r="AA251" s="134"/>
      <c r="AB251" s="128"/>
      <c r="AC251" s="128"/>
      <c r="AD251" s="136"/>
      <c r="AE251" s="137"/>
      <c r="AF251" s="182"/>
      <c r="AG251" s="181"/>
    </row>
    <row r="252" spans="1:33" s="133" customFormat="1" ht="24.9" customHeight="1" x14ac:dyDescent="0.2">
      <c r="A252" s="122">
        <v>246</v>
      </c>
      <c r="B252" s="177"/>
      <c r="C252" s="178"/>
      <c r="D252" s="177"/>
      <c r="E252" s="178"/>
      <c r="F252" s="177"/>
      <c r="G252" s="177"/>
      <c r="H252" s="174"/>
      <c r="I252" s="123"/>
      <c r="J252" s="181"/>
      <c r="K252" s="124"/>
      <c r="L252" s="125"/>
      <c r="M252" s="183"/>
      <c r="N252" s="184"/>
      <c r="O252" s="186"/>
      <c r="P252" s="186"/>
      <c r="Q252" s="127" t="str">
        <f t="shared" si="14"/>
        <v/>
      </c>
      <c r="R252" s="186"/>
      <c r="S252" s="186"/>
      <c r="T252" s="186"/>
      <c r="U252" s="127" t="str">
        <f t="shared" si="15"/>
        <v/>
      </c>
      <c r="V252" s="128" t="str">
        <f t="shared" si="16"/>
        <v/>
      </c>
      <c r="W252" s="185" t="str">
        <f t="shared" si="17"/>
        <v/>
      </c>
      <c r="X252" s="129" t="str" cm="1">
        <f t="array" ref="X252">IFERROR(_xlfn.IFS(K252=1,MIN(Q252,V252),K252=2,MIN(Q252,V252,W252),K252=3,MIN(MIN(Q252,V252)*3/4,W252),K252=4,MIN(MIN(Q252,V252)*L252,W252),K252=5,MIN(MIN(Q252,V252)*2/3,W252),K252=6,MIN(MIN(Q252,V252)*1/2,W252)),"")</f>
        <v/>
      </c>
      <c r="Y252" s="127" t="str" cm="1">
        <f t="array" ref="Y252">IFERROR(ROUNDDOWN(_xlfn.IFS((K252=1),X252*L252,(K252=2),X252*L252,(K252=3),X252*2/3,(K252=4),X252,(K252=5),X252*1/2,(K252=6),X252*2/3),-3),"")</f>
        <v/>
      </c>
      <c r="Z252" s="135"/>
      <c r="AA252" s="134"/>
      <c r="AB252" s="128"/>
      <c r="AC252" s="128"/>
      <c r="AD252" s="136"/>
      <c r="AE252" s="137"/>
      <c r="AF252" s="182"/>
      <c r="AG252" s="181"/>
    </row>
    <row r="253" spans="1:33" s="133" customFormat="1" ht="24.9" customHeight="1" x14ac:dyDescent="0.2">
      <c r="A253" s="122">
        <v>247</v>
      </c>
      <c r="B253" s="177"/>
      <c r="C253" s="178"/>
      <c r="D253" s="177"/>
      <c r="E253" s="178"/>
      <c r="F253" s="177"/>
      <c r="G253" s="177"/>
      <c r="H253" s="174"/>
      <c r="I253" s="123"/>
      <c r="J253" s="181"/>
      <c r="K253" s="124"/>
      <c r="L253" s="125"/>
      <c r="M253" s="183"/>
      <c r="N253" s="184"/>
      <c r="O253" s="186"/>
      <c r="P253" s="186"/>
      <c r="Q253" s="127" t="str">
        <f t="shared" si="14"/>
        <v/>
      </c>
      <c r="R253" s="186"/>
      <c r="S253" s="186"/>
      <c r="T253" s="186"/>
      <c r="U253" s="127" t="str">
        <f t="shared" si="15"/>
        <v/>
      </c>
      <c r="V253" s="128" t="str">
        <f t="shared" si="16"/>
        <v/>
      </c>
      <c r="W253" s="185" t="str">
        <f t="shared" si="17"/>
        <v/>
      </c>
      <c r="X253" s="129" t="str" cm="1">
        <f t="array" ref="X253">IFERROR(_xlfn.IFS(K253=1,MIN(Q253,V253),K253=2,MIN(Q253,V253,W253),K253=3,MIN(MIN(Q253,V253)*3/4,W253),K253=4,MIN(MIN(Q253,V253)*L253,W253),K253=5,MIN(MIN(Q253,V253)*2/3,W253),K253=6,MIN(MIN(Q253,V253)*1/2,W253)),"")</f>
        <v/>
      </c>
      <c r="Y253" s="127" t="str" cm="1">
        <f t="array" ref="Y253">IFERROR(ROUNDDOWN(_xlfn.IFS((K253=1),X253*L253,(K253=2),X253*L253,(K253=3),X253*2/3,(K253=4),X253,(K253=5),X253*1/2,(K253=6),X253*2/3),-3),"")</f>
        <v/>
      </c>
      <c r="Z253" s="135"/>
      <c r="AA253" s="134"/>
      <c r="AB253" s="128"/>
      <c r="AC253" s="128"/>
      <c r="AD253" s="136"/>
      <c r="AE253" s="137"/>
      <c r="AF253" s="182"/>
      <c r="AG253" s="181"/>
    </row>
    <row r="254" spans="1:33" s="133" customFormat="1" ht="24.9" customHeight="1" x14ac:dyDescent="0.2">
      <c r="A254" s="122">
        <v>248</v>
      </c>
      <c r="B254" s="177"/>
      <c r="C254" s="178"/>
      <c r="D254" s="177"/>
      <c r="E254" s="178"/>
      <c r="F254" s="177"/>
      <c r="G254" s="177"/>
      <c r="H254" s="174"/>
      <c r="I254" s="123"/>
      <c r="J254" s="181"/>
      <c r="K254" s="124"/>
      <c r="L254" s="125"/>
      <c r="M254" s="183"/>
      <c r="N254" s="184"/>
      <c r="O254" s="186"/>
      <c r="P254" s="186"/>
      <c r="Q254" s="127" t="str">
        <f t="shared" si="14"/>
        <v/>
      </c>
      <c r="R254" s="186"/>
      <c r="S254" s="186"/>
      <c r="T254" s="186"/>
      <c r="U254" s="127" t="str">
        <f t="shared" si="15"/>
        <v/>
      </c>
      <c r="V254" s="128" t="str">
        <f t="shared" si="16"/>
        <v/>
      </c>
      <c r="W254" s="185" t="str">
        <f t="shared" si="17"/>
        <v/>
      </c>
      <c r="X254" s="129" t="str" cm="1">
        <f t="array" ref="X254">IFERROR(_xlfn.IFS(K254=1,MIN(Q254,V254),K254=2,MIN(Q254,V254,W254),K254=3,MIN(MIN(Q254,V254)*3/4,W254),K254=4,MIN(MIN(Q254,V254)*L254,W254),K254=5,MIN(MIN(Q254,V254)*2/3,W254),K254=6,MIN(MIN(Q254,V254)*1/2,W254)),"")</f>
        <v/>
      </c>
      <c r="Y254" s="127" t="str" cm="1">
        <f t="array" ref="Y254">IFERROR(ROUNDDOWN(_xlfn.IFS((K254=1),X254*L254,(K254=2),X254*L254,(K254=3),X254*2/3,(K254=4),X254,(K254=5),X254*1/2,(K254=6),X254*2/3),-3),"")</f>
        <v/>
      </c>
      <c r="Z254" s="135"/>
      <c r="AA254" s="134"/>
      <c r="AB254" s="128"/>
      <c r="AC254" s="128"/>
      <c r="AD254" s="136"/>
      <c r="AE254" s="137"/>
      <c r="AF254" s="182"/>
      <c r="AG254" s="181"/>
    </row>
    <row r="255" spans="1:33" s="133" customFormat="1" ht="24.9" customHeight="1" x14ac:dyDescent="0.2">
      <c r="A255" s="122">
        <v>249</v>
      </c>
      <c r="B255" s="177"/>
      <c r="C255" s="178"/>
      <c r="D255" s="177"/>
      <c r="E255" s="178"/>
      <c r="F255" s="177"/>
      <c r="G255" s="177"/>
      <c r="H255" s="174"/>
      <c r="I255" s="123"/>
      <c r="J255" s="181"/>
      <c r="K255" s="124"/>
      <c r="L255" s="125"/>
      <c r="M255" s="183"/>
      <c r="N255" s="184"/>
      <c r="O255" s="186"/>
      <c r="P255" s="186"/>
      <c r="Q255" s="127" t="str">
        <f t="shared" si="14"/>
        <v/>
      </c>
      <c r="R255" s="186"/>
      <c r="S255" s="186"/>
      <c r="T255" s="186"/>
      <c r="U255" s="127" t="str">
        <f t="shared" si="15"/>
        <v/>
      </c>
      <c r="V255" s="128" t="str">
        <f t="shared" si="16"/>
        <v/>
      </c>
      <c r="W255" s="185" t="str">
        <f t="shared" si="17"/>
        <v/>
      </c>
      <c r="X255" s="129" t="str" cm="1">
        <f t="array" ref="X255">IFERROR(_xlfn.IFS(K255=1,MIN(Q255,V255),K255=2,MIN(Q255,V255,W255),K255=3,MIN(MIN(Q255,V255)*3/4,W255),K255=4,MIN(MIN(Q255,V255)*L255,W255),K255=5,MIN(MIN(Q255,V255)*2/3,W255),K255=6,MIN(MIN(Q255,V255)*1/2,W255)),"")</f>
        <v/>
      </c>
      <c r="Y255" s="127" t="str" cm="1">
        <f t="array" ref="Y255">IFERROR(ROUNDDOWN(_xlfn.IFS((K255=1),X255*L255,(K255=2),X255*L255,(K255=3),X255*2/3,(K255=4),X255,(K255=5),X255*1/2,(K255=6),X255*2/3),-3),"")</f>
        <v/>
      </c>
      <c r="Z255" s="135"/>
      <c r="AA255" s="134"/>
      <c r="AB255" s="128"/>
      <c r="AC255" s="128"/>
      <c r="AD255" s="136"/>
      <c r="AE255" s="137"/>
      <c r="AF255" s="182"/>
      <c r="AG255" s="181"/>
    </row>
    <row r="256" spans="1:33" s="133" customFormat="1" ht="24.9" customHeight="1" x14ac:dyDescent="0.2">
      <c r="A256" s="122">
        <v>250</v>
      </c>
      <c r="B256" s="177"/>
      <c r="C256" s="178"/>
      <c r="D256" s="177"/>
      <c r="E256" s="178"/>
      <c r="F256" s="177"/>
      <c r="G256" s="177"/>
      <c r="H256" s="174"/>
      <c r="I256" s="123"/>
      <c r="J256" s="181"/>
      <c r="K256" s="124"/>
      <c r="L256" s="125"/>
      <c r="M256" s="183"/>
      <c r="N256" s="184"/>
      <c r="O256" s="186"/>
      <c r="P256" s="186"/>
      <c r="Q256" s="127" t="str">
        <f t="shared" si="14"/>
        <v/>
      </c>
      <c r="R256" s="186"/>
      <c r="S256" s="186"/>
      <c r="T256" s="186"/>
      <c r="U256" s="127" t="str">
        <f t="shared" si="15"/>
        <v/>
      </c>
      <c r="V256" s="128" t="str">
        <f t="shared" si="16"/>
        <v/>
      </c>
      <c r="W256" s="185" t="str">
        <f t="shared" si="17"/>
        <v/>
      </c>
      <c r="X256" s="129" t="str" cm="1">
        <f t="array" ref="X256">IFERROR(_xlfn.IFS(K256=1,MIN(Q256,V256),K256=2,MIN(Q256,V256,W256),K256=3,MIN(MIN(Q256,V256)*3/4,W256),K256=4,MIN(MIN(Q256,V256)*L256,W256),K256=5,MIN(MIN(Q256,V256)*2/3,W256),K256=6,MIN(MIN(Q256,V256)*1/2,W256)),"")</f>
        <v/>
      </c>
      <c r="Y256" s="127" t="str" cm="1">
        <f t="array" ref="Y256">IFERROR(ROUNDDOWN(_xlfn.IFS((K256=1),X256*L256,(K256=2),X256*L256,(K256=3),X256*2/3,(K256=4),X256,(K256=5),X256*1/2,(K256=6),X256*2/3),-3),"")</f>
        <v/>
      </c>
      <c r="Z256" s="135"/>
      <c r="AA256" s="134"/>
      <c r="AB256" s="128"/>
      <c r="AC256" s="128"/>
      <c r="AD256" s="136"/>
      <c r="AE256" s="137"/>
      <c r="AF256" s="182"/>
      <c r="AG256" s="181"/>
    </row>
    <row r="257" spans="1:33" s="133" customFormat="1" ht="24.9" customHeight="1" x14ac:dyDescent="0.2">
      <c r="A257" s="122">
        <v>251</v>
      </c>
      <c r="B257" s="177"/>
      <c r="C257" s="178"/>
      <c r="D257" s="177"/>
      <c r="E257" s="178"/>
      <c r="F257" s="177"/>
      <c r="G257" s="177"/>
      <c r="H257" s="174"/>
      <c r="I257" s="123"/>
      <c r="J257" s="181"/>
      <c r="K257" s="124"/>
      <c r="L257" s="125"/>
      <c r="M257" s="183"/>
      <c r="N257" s="184"/>
      <c r="O257" s="186"/>
      <c r="P257" s="186"/>
      <c r="Q257" s="127" t="str">
        <f t="shared" si="14"/>
        <v/>
      </c>
      <c r="R257" s="186"/>
      <c r="S257" s="186"/>
      <c r="T257" s="186"/>
      <c r="U257" s="127" t="str">
        <f t="shared" si="15"/>
        <v/>
      </c>
      <c r="V257" s="128" t="str">
        <f t="shared" si="16"/>
        <v/>
      </c>
      <c r="W257" s="185" t="str">
        <f t="shared" si="17"/>
        <v/>
      </c>
      <c r="X257" s="129" t="str" cm="1">
        <f t="array" ref="X257">IFERROR(_xlfn.IFS(K257=1,MIN(Q257,V257),K257=2,MIN(Q257,V257,W257),K257=3,MIN(MIN(Q257,V257)*3/4,W257),K257=4,MIN(MIN(Q257,V257)*L257,W257),K257=5,MIN(MIN(Q257,V257)*2/3,W257),K257=6,MIN(MIN(Q257,V257)*1/2,W257)),"")</f>
        <v/>
      </c>
      <c r="Y257" s="127" t="str" cm="1">
        <f t="array" ref="Y257">IFERROR(ROUNDDOWN(_xlfn.IFS((K257=1),X257*L257,(K257=2),X257*L257,(K257=3),X257*2/3,(K257=4),X257,(K257=5),X257*1/2,(K257=6),X257*2/3),-3),"")</f>
        <v/>
      </c>
      <c r="Z257" s="135"/>
      <c r="AA257" s="134"/>
      <c r="AB257" s="128"/>
      <c r="AC257" s="128"/>
      <c r="AD257" s="136"/>
      <c r="AE257" s="137"/>
      <c r="AF257" s="182"/>
      <c r="AG257" s="181"/>
    </row>
    <row r="258" spans="1:33" s="133" customFormat="1" ht="24.9" customHeight="1" x14ac:dyDescent="0.2">
      <c r="A258" s="122">
        <v>252</v>
      </c>
      <c r="B258" s="177"/>
      <c r="C258" s="178"/>
      <c r="D258" s="177"/>
      <c r="E258" s="178"/>
      <c r="F258" s="177"/>
      <c r="G258" s="177"/>
      <c r="H258" s="174"/>
      <c r="I258" s="123"/>
      <c r="J258" s="181"/>
      <c r="K258" s="124"/>
      <c r="L258" s="125"/>
      <c r="M258" s="183"/>
      <c r="N258" s="184"/>
      <c r="O258" s="186"/>
      <c r="P258" s="186"/>
      <c r="Q258" s="127" t="str">
        <f t="shared" si="14"/>
        <v/>
      </c>
      <c r="R258" s="186"/>
      <c r="S258" s="186"/>
      <c r="T258" s="186"/>
      <c r="U258" s="127" t="str">
        <f t="shared" si="15"/>
        <v/>
      </c>
      <c r="V258" s="128" t="str">
        <f t="shared" si="16"/>
        <v/>
      </c>
      <c r="W258" s="185" t="str">
        <f t="shared" si="17"/>
        <v/>
      </c>
      <c r="X258" s="129" t="str" cm="1">
        <f t="array" ref="X258">IFERROR(_xlfn.IFS(K258=1,MIN(Q258,V258),K258=2,MIN(Q258,V258,W258),K258=3,MIN(MIN(Q258,V258)*3/4,W258),K258=4,MIN(MIN(Q258,V258)*L258,W258),K258=5,MIN(MIN(Q258,V258)*2/3,W258),K258=6,MIN(MIN(Q258,V258)*1/2,W258)),"")</f>
        <v/>
      </c>
      <c r="Y258" s="127" t="str" cm="1">
        <f t="array" ref="Y258">IFERROR(ROUNDDOWN(_xlfn.IFS((K258=1),X258*L258,(K258=2),X258*L258,(K258=3),X258*2/3,(K258=4),X258,(K258=5),X258*1/2,(K258=6),X258*2/3),-3),"")</f>
        <v/>
      </c>
      <c r="Z258" s="135"/>
      <c r="AA258" s="134"/>
      <c r="AB258" s="128"/>
      <c r="AC258" s="128"/>
      <c r="AD258" s="136"/>
      <c r="AE258" s="137"/>
      <c r="AF258" s="182"/>
      <c r="AG258" s="181"/>
    </row>
    <row r="259" spans="1:33" s="133" customFormat="1" ht="24.9" customHeight="1" x14ac:dyDescent="0.2">
      <c r="A259" s="122">
        <v>253</v>
      </c>
      <c r="B259" s="177"/>
      <c r="C259" s="178"/>
      <c r="D259" s="177"/>
      <c r="E259" s="178"/>
      <c r="F259" s="177"/>
      <c r="G259" s="177"/>
      <c r="H259" s="174"/>
      <c r="I259" s="123"/>
      <c r="J259" s="181"/>
      <c r="K259" s="124"/>
      <c r="L259" s="125"/>
      <c r="M259" s="183"/>
      <c r="N259" s="184"/>
      <c r="O259" s="186"/>
      <c r="P259" s="186"/>
      <c r="Q259" s="127" t="str">
        <f t="shared" si="14"/>
        <v/>
      </c>
      <c r="R259" s="186"/>
      <c r="S259" s="186"/>
      <c r="T259" s="186"/>
      <c r="U259" s="127" t="str">
        <f t="shared" si="15"/>
        <v/>
      </c>
      <c r="V259" s="128" t="str">
        <f t="shared" si="16"/>
        <v/>
      </c>
      <c r="W259" s="185" t="str">
        <f t="shared" si="17"/>
        <v/>
      </c>
      <c r="X259" s="129" t="str" cm="1">
        <f t="array" ref="X259">IFERROR(_xlfn.IFS(K259=1,MIN(Q259,V259),K259=2,MIN(Q259,V259,W259),K259=3,MIN(MIN(Q259,V259)*3/4,W259),K259=4,MIN(MIN(Q259,V259)*L259,W259),K259=5,MIN(MIN(Q259,V259)*2/3,W259),K259=6,MIN(MIN(Q259,V259)*1/2,W259)),"")</f>
        <v/>
      </c>
      <c r="Y259" s="127" t="str" cm="1">
        <f t="array" ref="Y259">IFERROR(ROUNDDOWN(_xlfn.IFS((K259=1),X259*L259,(K259=2),X259*L259,(K259=3),X259*2/3,(K259=4),X259,(K259=5),X259*1/2,(K259=6),X259*2/3),-3),"")</f>
        <v/>
      </c>
      <c r="Z259" s="135"/>
      <c r="AA259" s="134"/>
      <c r="AB259" s="128"/>
      <c r="AC259" s="128"/>
      <c r="AD259" s="136"/>
      <c r="AE259" s="137"/>
      <c r="AF259" s="182"/>
      <c r="AG259" s="181"/>
    </row>
    <row r="260" spans="1:33" s="133" customFormat="1" ht="24.9" customHeight="1" x14ac:dyDescent="0.2">
      <c r="A260" s="122">
        <v>254</v>
      </c>
      <c r="B260" s="177"/>
      <c r="C260" s="178"/>
      <c r="D260" s="177"/>
      <c r="E260" s="178"/>
      <c r="F260" s="177"/>
      <c r="G260" s="177"/>
      <c r="H260" s="174"/>
      <c r="I260" s="123"/>
      <c r="J260" s="181"/>
      <c r="K260" s="124"/>
      <c r="L260" s="125"/>
      <c r="M260" s="183"/>
      <c r="N260" s="184"/>
      <c r="O260" s="186"/>
      <c r="P260" s="186"/>
      <c r="Q260" s="127" t="str">
        <f t="shared" si="14"/>
        <v/>
      </c>
      <c r="R260" s="186"/>
      <c r="S260" s="186"/>
      <c r="T260" s="186"/>
      <c r="U260" s="127" t="str">
        <f t="shared" si="15"/>
        <v/>
      </c>
      <c r="V260" s="128" t="str">
        <f t="shared" si="16"/>
        <v/>
      </c>
      <c r="W260" s="185" t="str">
        <f t="shared" si="17"/>
        <v/>
      </c>
      <c r="X260" s="129" t="str" cm="1">
        <f t="array" ref="X260">IFERROR(_xlfn.IFS(K260=1,MIN(Q260,V260),K260=2,MIN(Q260,V260,W260),K260=3,MIN(MIN(Q260,V260)*3/4,W260),K260=4,MIN(MIN(Q260,V260)*L260,W260),K260=5,MIN(MIN(Q260,V260)*2/3,W260),K260=6,MIN(MIN(Q260,V260)*1/2,W260)),"")</f>
        <v/>
      </c>
      <c r="Y260" s="127" t="str" cm="1">
        <f t="array" ref="Y260">IFERROR(ROUNDDOWN(_xlfn.IFS((K260=1),X260*L260,(K260=2),X260*L260,(K260=3),X260*2/3,(K260=4),X260,(K260=5),X260*1/2,(K260=6),X260*2/3),-3),"")</f>
        <v/>
      </c>
      <c r="Z260" s="135"/>
      <c r="AA260" s="134"/>
      <c r="AB260" s="128"/>
      <c r="AC260" s="128"/>
      <c r="AD260" s="136"/>
      <c r="AE260" s="137"/>
      <c r="AF260" s="182"/>
      <c r="AG260" s="181"/>
    </row>
    <row r="261" spans="1:33" s="133" customFormat="1" ht="24.9" customHeight="1" x14ac:dyDescent="0.2">
      <c r="A261" s="122">
        <v>255</v>
      </c>
      <c r="B261" s="177"/>
      <c r="C261" s="178"/>
      <c r="D261" s="177"/>
      <c r="E261" s="178"/>
      <c r="F261" s="177"/>
      <c r="G261" s="177"/>
      <c r="H261" s="174"/>
      <c r="I261" s="123"/>
      <c r="J261" s="181"/>
      <c r="K261" s="124"/>
      <c r="L261" s="125"/>
      <c r="M261" s="183"/>
      <c r="N261" s="184"/>
      <c r="O261" s="186"/>
      <c r="P261" s="186"/>
      <c r="Q261" s="127" t="str">
        <f t="shared" si="14"/>
        <v/>
      </c>
      <c r="R261" s="186"/>
      <c r="S261" s="186"/>
      <c r="T261" s="186"/>
      <c r="U261" s="127" t="str">
        <f t="shared" si="15"/>
        <v/>
      </c>
      <c r="V261" s="128" t="str">
        <f t="shared" si="16"/>
        <v/>
      </c>
      <c r="W261" s="185" t="str">
        <f t="shared" si="17"/>
        <v/>
      </c>
      <c r="X261" s="129" t="str" cm="1">
        <f t="array" ref="X261">IFERROR(_xlfn.IFS(K261=1,MIN(Q261,V261),K261=2,MIN(Q261,V261,W261),K261=3,MIN(MIN(Q261,V261)*3/4,W261),K261=4,MIN(MIN(Q261,V261)*L261,W261),K261=5,MIN(MIN(Q261,V261)*2/3,W261),K261=6,MIN(MIN(Q261,V261)*1/2,W261)),"")</f>
        <v/>
      </c>
      <c r="Y261" s="127" t="str" cm="1">
        <f t="array" ref="Y261">IFERROR(ROUNDDOWN(_xlfn.IFS((K261=1),X261*L261,(K261=2),X261*L261,(K261=3),X261*2/3,(K261=4),X261,(K261=5),X261*1/2,(K261=6),X261*2/3),-3),"")</f>
        <v/>
      </c>
      <c r="Z261" s="135"/>
      <c r="AA261" s="134"/>
      <c r="AB261" s="128"/>
      <c r="AC261" s="128"/>
      <c r="AD261" s="136"/>
      <c r="AE261" s="137"/>
      <c r="AF261" s="182"/>
      <c r="AG261" s="181"/>
    </row>
    <row r="262" spans="1:33" s="133" customFormat="1" ht="24.9" customHeight="1" x14ac:dyDescent="0.2">
      <c r="A262" s="122">
        <v>256</v>
      </c>
      <c r="B262" s="177"/>
      <c r="C262" s="178"/>
      <c r="D262" s="177"/>
      <c r="E262" s="178"/>
      <c r="F262" s="177"/>
      <c r="G262" s="177"/>
      <c r="H262" s="174"/>
      <c r="I262" s="123"/>
      <c r="J262" s="181"/>
      <c r="K262" s="124"/>
      <c r="L262" s="125"/>
      <c r="M262" s="183"/>
      <c r="N262" s="184"/>
      <c r="O262" s="186"/>
      <c r="P262" s="186"/>
      <c r="Q262" s="127" t="str">
        <f t="shared" si="14"/>
        <v/>
      </c>
      <c r="R262" s="186"/>
      <c r="S262" s="186"/>
      <c r="T262" s="186"/>
      <c r="U262" s="127" t="str">
        <f t="shared" si="15"/>
        <v/>
      </c>
      <c r="V262" s="128" t="str">
        <f t="shared" si="16"/>
        <v/>
      </c>
      <c r="W262" s="185" t="str">
        <f t="shared" si="17"/>
        <v/>
      </c>
      <c r="X262" s="129" t="str" cm="1">
        <f t="array" ref="X262">IFERROR(_xlfn.IFS(K262=1,MIN(Q262,V262),K262=2,MIN(Q262,V262,W262),K262=3,MIN(MIN(Q262,V262)*3/4,W262),K262=4,MIN(MIN(Q262,V262)*L262,W262),K262=5,MIN(MIN(Q262,V262)*2/3,W262),K262=6,MIN(MIN(Q262,V262)*1/2,W262)),"")</f>
        <v/>
      </c>
      <c r="Y262" s="127" t="str" cm="1">
        <f t="array" ref="Y262">IFERROR(ROUNDDOWN(_xlfn.IFS((K262=1),X262*L262,(K262=2),X262*L262,(K262=3),X262*2/3,(K262=4),X262,(K262=5),X262*1/2,(K262=6),X262*2/3),-3),"")</f>
        <v/>
      </c>
      <c r="Z262" s="135"/>
      <c r="AA262" s="134"/>
      <c r="AB262" s="128"/>
      <c r="AC262" s="128"/>
      <c r="AD262" s="136"/>
      <c r="AE262" s="137"/>
      <c r="AF262" s="182"/>
      <c r="AG262" s="181"/>
    </row>
    <row r="263" spans="1:33" s="133" customFormat="1" ht="24.9" customHeight="1" x14ac:dyDescent="0.2">
      <c r="A263" s="122">
        <v>257</v>
      </c>
      <c r="B263" s="177"/>
      <c r="C263" s="178"/>
      <c r="D263" s="177"/>
      <c r="E263" s="178"/>
      <c r="F263" s="177"/>
      <c r="G263" s="177"/>
      <c r="H263" s="174"/>
      <c r="I263" s="123"/>
      <c r="J263" s="181"/>
      <c r="K263" s="124"/>
      <c r="L263" s="125"/>
      <c r="M263" s="183"/>
      <c r="N263" s="184"/>
      <c r="O263" s="186"/>
      <c r="P263" s="186"/>
      <c r="Q263" s="127" t="str">
        <f t="shared" si="14"/>
        <v/>
      </c>
      <c r="R263" s="186"/>
      <c r="S263" s="186"/>
      <c r="T263" s="186"/>
      <c r="U263" s="127" t="str">
        <f t="shared" si="15"/>
        <v/>
      </c>
      <c r="V263" s="128" t="str">
        <f t="shared" si="16"/>
        <v/>
      </c>
      <c r="W263" s="185" t="str">
        <f t="shared" si="17"/>
        <v/>
      </c>
      <c r="X263" s="129" t="str" cm="1">
        <f t="array" ref="X263">IFERROR(_xlfn.IFS(K263=1,MIN(Q263,V263),K263=2,MIN(Q263,V263,W263),K263=3,MIN(MIN(Q263,V263)*3/4,W263),K263=4,MIN(MIN(Q263,V263)*L263,W263),K263=5,MIN(MIN(Q263,V263)*2/3,W263),K263=6,MIN(MIN(Q263,V263)*1/2,W263)),"")</f>
        <v/>
      </c>
      <c r="Y263" s="127" t="str" cm="1">
        <f t="array" ref="Y263">IFERROR(ROUNDDOWN(_xlfn.IFS((K263=1),X263*L263,(K263=2),X263*L263,(K263=3),X263*2/3,(K263=4),X263,(K263=5),X263*1/2,(K263=6),X263*2/3),-3),"")</f>
        <v/>
      </c>
      <c r="Z263" s="135"/>
      <c r="AA263" s="134"/>
      <c r="AB263" s="128"/>
      <c r="AC263" s="128"/>
      <c r="AD263" s="136"/>
      <c r="AE263" s="137"/>
      <c r="AF263" s="182"/>
      <c r="AG263" s="181"/>
    </row>
    <row r="264" spans="1:33" s="133" customFormat="1" ht="24.9" customHeight="1" x14ac:dyDescent="0.2">
      <c r="A264" s="122">
        <v>258</v>
      </c>
      <c r="B264" s="177"/>
      <c r="C264" s="178"/>
      <c r="D264" s="177"/>
      <c r="E264" s="178"/>
      <c r="F264" s="177"/>
      <c r="G264" s="177"/>
      <c r="H264" s="174"/>
      <c r="I264" s="123"/>
      <c r="J264" s="181"/>
      <c r="K264" s="124"/>
      <c r="L264" s="125"/>
      <c r="M264" s="183"/>
      <c r="N264" s="184"/>
      <c r="O264" s="186"/>
      <c r="P264" s="186"/>
      <c r="Q264" s="127" t="str">
        <f t="shared" ref="Q264:Q306" si="18">IF(O264-P264=0,"",O264-P264)</f>
        <v/>
      </c>
      <c r="R264" s="186"/>
      <c r="S264" s="186"/>
      <c r="T264" s="186"/>
      <c r="U264" s="127" t="str">
        <f t="shared" ref="U264:U306" si="19">IF(IFERROR(IF(T264="－",S264,S264*T264),"")=0,"",IFERROR(IF(T264="－",S264,S264*T264),""))</f>
        <v/>
      </c>
      <c r="V264" s="128" t="str">
        <f t="shared" ref="V264:V306" si="20">IF(MIN(R264,S264)=0,"",MIN(R264,S264))</f>
        <v/>
      </c>
      <c r="W264" s="185" t="str">
        <f t="shared" ref="W264:W306" si="21">IF(K264=1,"－","")</f>
        <v/>
      </c>
      <c r="X264" s="129" t="str" cm="1">
        <f t="array" ref="X264">IFERROR(_xlfn.IFS(K264=1,MIN(Q264,V264),K264=2,MIN(Q264,V264,W264),K264=3,MIN(MIN(Q264,V264)*3/4,W264),K264=4,MIN(MIN(Q264,V264)*L264,W264),K264=5,MIN(MIN(Q264,V264)*2/3,W264),K264=6,MIN(MIN(Q264,V264)*1/2,W264)),"")</f>
        <v/>
      </c>
      <c r="Y264" s="127" t="str" cm="1">
        <f t="array" ref="Y264">IFERROR(ROUNDDOWN(_xlfn.IFS((K264=1),X264*L264,(K264=2),X264*L264,(K264=3),X264*2/3,(K264=4),X264,(K264=5),X264*1/2,(K264=6),X264*2/3),-3),"")</f>
        <v/>
      </c>
      <c r="Z264" s="135"/>
      <c r="AA264" s="134"/>
      <c r="AB264" s="128"/>
      <c r="AC264" s="128"/>
      <c r="AD264" s="136"/>
      <c r="AE264" s="137"/>
      <c r="AF264" s="182"/>
      <c r="AG264" s="181"/>
    </row>
    <row r="265" spans="1:33" s="133" customFormat="1" ht="24.9" customHeight="1" x14ac:dyDescent="0.2">
      <c r="A265" s="122">
        <v>259</v>
      </c>
      <c r="B265" s="177"/>
      <c r="C265" s="178"/>
      <c r="D265" s="177"/>
      <c r="E265" s="178"/>
      <c r="F265" s="177"/>
      <c r="G265" s="177"/>
      <c r="H265" s="174"/>
      <c r="I265" s="123"/>
      <c r="J265" s="181"/>
      <c r="K265" s="124"/>
      <c r="L265" s="125"/>
      <c r="M265" s="183"/>
      <c r="N265" s="184"/>
      <c r="O265" s="186"/>
      <c r="P265" s="186"/>
      <c r="Q265" s="127" t="str">
        <f t="shared" si="18"/>
        <v/>
      </c>
      <c r="R265" s="186"/>
      <c r="S265" s="186"/>
      <c r="T265" s="186"/>
      <c r="U265" s="127" t="str">
        <f t="shared" si="19"/>
        <v/>
      </c>
      <c r="V265" s="128" t="str">
        <f t="shared" si="20"/>
        <v/>
      </c>
      <c r="W265" s="185" t="str">
        <f t="shared" si="21"/>
        <v/>
      </c>
      <c r="X265" s="129" t="str" cm="1">
        <f t="array" ref="X265">IFERROR(_xlfn.IFS(K265=1,MIN(Q265,V265),K265=2,MIN(Q265,V265,W265),K265=3,MIN(MIN(Q265,V265)*3/4,W265),K265=4,MIN(MIN(Q265,V265)*L265,W265),K265=5,MIN(MIN(Q265,V265)*2/3,W265),K265=6,MIN(MIN(Q265,V265)*1/2,W265)),"")</f>
        <v/>
      </c>
      <c r="Y265" s="127" t="str" cm="1">
        <f t="array" ref="Y265">IFERROR(ROUNDDOWN(_xlfn.IFS((K265=1),X265*L265,(K265=2),X265*L265,(K265=3),X265*2/3,(K265=4),X265,(K265=5),X265*1/2,(K265=6),X265*2/3),-3),"")</f>
        <v/>
      </c>
      <c r="Z265" s="135"/>
      <c r="AA265" s="134"/>
      <c r="AB265" s="128"/>
      <c r="AC265" s="128"/>
      <c r="AD265" s="136"/>
      <c r="AE265" s="137"/>
      <c r="AF265" s="182"/>
      <c r="AG265" s="181"/>
    </row>
    <row r="266" spans="1:33" s="133" customFormat="1" ht="24.9" customHeight="1" x14ac:dyDescent="0.2">
      <c r="A266" s="122">
        <v>260</v>
      </c>
      <c r="B266" s="177"/>
      <c r="C266" s="178"/>
      <c r="D266" s="177"/>
      <c r="E266" s="178"/>
      <c r="F266" s="177"/>
      <c r="G266" s="177"/>
      <c r="H266" s="174"/>
      <c r="I266" s="123"/>
      <c r="J266" s="181"/>
      <c r="K266" s="124"/>
      <c r="L266" s="125"/>
      <c r="M266" s="183"/>
      <c r="N266" s="184"/>
      <c r="O266" s="186"/>
      <c r="P266" s="186"/>
      <c r="Q266" s="127" t="str">
        <f t="shared" si="18"/>
        <v/>
      </c>
      <c r="R266" s="186"/>
      <c r="S266" s="186"/>
      <c r="T266" s="186"/>
      <c r="U266" s="127" t="str">
        <f t="shared" si="19"/>
        <v/>
      </c>
      <c r="V266" s="128" t="str">
        <f t="shared" si="20"/>
        <v/>
      </c>
      <c r="W266" s="185" t="str">
        <f t="shared" si="21"/>
        <v/>
      </c>
      <c r="X266" s="129" t="str" cm="1">
        <f t="array" ref="X266">IFERROR(_xlfn.IFS(K266=1,MIN(Q266,V266),K266=2,MIN(Q266,V266,W266),K266=3,MIN(MIN(Q266,V266)*3/4,W266),K266=4,MIN(MIN(Q266,V266)*L266,W266),K266=5,MIN(MIN(Q266,V266)*2/3,W266),K266=6,MIN(MIN(Q266,V266)*1/2,W266)),"")</f>
        <v/>
      </c>
      <c r="Y266" s="127" t="str" cm="1">
        <f t="array" ref="Y266">IFERROR(ROUNDDOWN(_xlfn.IFS((K266=1),X266*L266,(K266=2),X266*L266,(K266=3),X266*2/3,(K266=4),X266,(K266=5),X266*1/2,(K266=6),X266*2/3),-3),"")</f>
        <v/>
      </c>
      <c r="Z266" s="135"/>
      <c r="AA266" s="134"/>
      <c r="AB266" s="128"/>
      <c r="AC266" s="128"/>
      <c r="AD266" s="136"/>
      <c r="AE266" s="137"/>
      <c r="AF266" s="182"/>
      <c r="AG266" s="181"/>
    </row>
    <row r="267" spans="1:33" s="133" customFormat="1" ht="24.9" customHeight="1" x14ac:dyDescent="0.2">
      <c r="A267" s="122">
        <v>261</v>
      </c>
      <c r="B267" s="177"/>
      <c r="C267" s="178"/>
      <c r="D267" s="177"/>
      <c r="E267" s="178"/>
      <c r="F267" s="177"/>
      <c r="G267" s="177"/>
      <c r="H267" s="174"/>
      <c r="I267" s="123"/>
      <c r="J267" s="181"/>
      <c r="K267" s="124"/>
      <c r="L267" s="125"/>
      <c r="M267" s="183"/>
      <c r="N267" s="184"/>
      <c r="O267" s="186"/>
      <c r="P267" s="186"/>
      <c r="Q267" s="127" t="str">
        <f t="shared" si="18"/>
        <v/>
      </c>
      <c r="R267" s="186"/>
      <c r="S267" s="186"/>
      <c r="T267" s="186"/>
      <c r="U267" s="127" t="str">
        <f t="shared" si="19"/>
        <v/>
      </c>
      <c r="V267" s="128" t="str">
        <f t="shared" si="20"/>
        <v/>
      </c>
      <c r="W267" s="185" t="str">
        <f t="shared" si="21"/>
        <v/>
      </c>
      <c r="X267" s="129" t="str" cm="1">
        <f t="array" ref="X267">IFERROR(_xlfn.IFS(K267=1,MIN(Q267,V267),K267=2,MIN(Q267,V267,W267),K267=3,MIN(MIN(Q267,V267)*3/4,W267),K267=4,MIN(MIN(Q267,V267)*L267,W267),K267=5,MIN(MIN(Q267,V267)*2/3,W267),K267=6,MIN(MIN(Q267,V267)*1/2,W267)),"")</f>
        <v/>
      </c>
      <c r="Y267" s="127" t="str" cm="1">
        <f t="array" ref="Y267">IFERROR(ROUNDDOWN(_xlfn.IFS((K267=1),X267*L267,(K267=2),X267*L267,(K267=3),X267*2/3,(K267=4),X267,(K267=5),X267*1/2,(K267=6),X267*2/3),-3),"")</f>
        <v/>
      </c>
      <c r="Z267" s="135"/>
      <c r="AA267" s="134"/>
      <c r="AB267" s="128"/>
      <c r="AC267" s="128"/>
      <c r="AD267" s="136"/>
      <c r="AE267" s="137"/>
      <c r="AF267" s="182"/>
      <c r="AG267" s="181"/>
    </row>
    <row r="268" spans="1:33" s="133" customFormat="1" ht="24.9" customHeight="1" x14ac:dyDescent="0.2">
      <c r="A268" s="122">
        <v>262</v>
      </c>
      <c r="B268" s="177"/>
      <c r="C268" s="178"/>
      <c r="D268" s="177"/>
      <c r="E268" s="178"/>
      <c r="F268" s="177"/>
      <c r="G268" s="177"/>
      <c r="H268" s="174"/>
      <c r="I268" s="123"/>
      <c r="J268" s="181"/>
      <c r="K268" s="124"/>
      <c r="L268" s="125"/>
      <c r="M268" s="183"/>
      <c r="N268" s="184"/>
      <c r="O268" s="186"/>
      <c r="P268" s="186"/>
      <c r="Q268" s="127" t="str">
        <f t="shared" si="18"/>
        <v/>
      </c>
      <c r="R268" s="186"/>
      <c r="S268" s="186"/>
      <c r="T268" s="186"/>
      <c r="U268" s="127" t="str">
        <f t="shared" si="19"/>
        <v/>
      </c>
      <c r="V268" s="128" t="str">
        <f t="shared" si="20"/>
        <v/>
      </c>
      <c r="W268" s="185" t="str">
        <f t="shared" si="21"/>
        <v/>
      </c>
      <c r="X268" s="129" t="str" cm="1">
        <f t="array" ref="X268">IFERROR(_xlfn.IFS(K268=1,MIN(Q268,V268),K268=2,MIN(Q268,V268,W268),K268=3,MIN(MIN(Q268,V268)*3/4,W268),K268=4,MIN(MIN(Q268,V268)*L268,W268),K268=5,MIN(MIN(Q268,V268)*2/3,W268),K268=6,MIN(MIN(Q268,V268)*1/2,W268)),"")</f>
        <v/>
      </c>
      <c r="Y268" s="127" t="str" cm="1">
        <f t="array" ref="Y268">IFERROR(ROUNDDOWN(_xlfn.IFS((K268=1),X268*L268,(K268=2),X268*L268,(K268=3),X268*2/3,(K268=4),X268,(K268=5),X268*1/2,(K268=6),X268*2/3),-3),"")</f>
        <v/>
      </c>
      <c r="Z268" s="135"/>
      <c r="AA268" s="134"/>
      <c r="AB268" s="128"/>
      <c r="AC268" s="128"/>
      <c r="AD268" s="136"/>
      <c r="AE268" s="137"/>
      <c r="AF268" s="182"/>
      <c r="AG268" s="181"/>
    </row>
    <row r="269" spans="1:33" s="133" customFormat="1" ht="24.9" customHeight="1" x14ac:dyDescent="0.2">
      <c r="A269" s="122">
        <v>263</v>
      </c>
      <c r="B269" s="177"/>
      <c r="C269" s="178"/>
      <c r="D269" s="177"/>
      <c r="E269" s="178"/>
      <c r="F269" s="177"/>
      <c r="G269" s="177"/>
      <c r="H269" s="174"/>
      <c r="I269" s="123"/>
      <c r="J269" s="181"/>
      <c r="K269" s="124"/>
      <c r="L269" s="125"/>
      <c r="M269" s="183"/>
      <c r="N269" s="184"/>
      <c r="O269" s="186"/>
      <c r="P269" s="186"/>
      <c r="Q269" s="127" t="str">
        <f t="shared" si="18"/>
        <v/>
      </c>
      <c r="R269" s="186"/>
      <c r="S269" s="186"/>
      <c r="T269" s="186"/>
      <c r="U269" s="127" t="str">
        <f t="shared" si="19"/>
        <v/>
      </c>
      <c r="V269" s="128" t="str">
        <f t="shared" si="20"/>
        <v/>
      </c>
      <c r="W269" s="185" t="str">
        <f t="shared" si="21"/>
        <v/>
      </c>
      <c r="X269" s="129" t="str" cm="1">
        <f t="array" ref="X269">IFERROR(_xlfn.IFS(K269=1,MIN(Q269,V269),K269=2,MIN(Q269,V269,W269),K269=3,MIN(MIN(Q269,V269)*3/4,W269),K269=4,MIN(MIN(Q269,V269)*L269,W269),K269=5,MIN(MIN(Q269,V269)*2/3,W269),K269=6,MIN(MIN(Q269,V269)*1/2,W269)),"")</f>
        <v/>
      </c>
      <c r="Y269" s="127" t="str" cm="1">
        <f t="array" ref="Y269">IFERROR(ROUNDDOWN(_xlfn.IFS((K269=1),X269*L269,(K269=2),X269*L269,(K269=3),X269*2/3,(K269=4),X269,(K269=5),X269*1/2,(K269=6),X269*2/3),-3),"")</f>
        <v/>
      </c>
      <c r="Z269" s="135"/>
      <c r="AA269" s="134"/>
      <c r="AB269" s="128"/>
      <c r="AC269" s="128"/>
      <c r="AD269" s="136"/>
      <c r="AE269" s="137"/>
      <c r="AF269" s="182"/>
      <c r="AG269" s="181"/>
    </row>
    <row r="270" spans="1:33" s="133" customFormat="1" ht="24.9" customHeight="1" x14ac:dyDescent="0.2">
      <c r="A270" s="122">
        <v>264</v>
      </c>
      <c r="B270" s="177"/>
      <c r="C270" s="178"/>
      <c r="D270" s="177"/>
      <c r="E270" s="178"/>
      <c r="F270" s="177"/>
      <c r="G270" s="177"/>
      <c r="H270" s="174"/>
      <c r="I270" s="123"/>
      <c r="J270" s="181"/>
      <c r="K270" s="124"/>
      <c r="L270" s="125"/>
      <c r="M270" s="183"/>
      <c r="N270" s="184"/>
      <c r="O270" s="186"/>
      <c r="P270" s="186"/>
      <c r="Q270" s="127" t="str">
        <f t="shared" si="18"/>
        <v/>
      </c>
      <c r="R270" s="186"/>
      <c r="S270" s="186"/>
      <c r="T270" s="186"/>
      <c r="U270" s="127" t="str">
        <f t="shared" si="19"/>
        <v/>
      </c>
      <c r="V270" s="128" t="str">
        <f t="shared" si="20"/>
        <v/>
      </c>
      <c r="W270" s="185" t="str">
        <f t="shared" si="21"/>
        <v/>
      </c>
      <c r="X270" s="129" t="str" cm="1">
        <f t="array" ref="X270">IFERROR(_xlfn.IFS(K270=1,MIN(Q270,V270),K270=2,MIN(Q270,V270,W270),K270=3,MIN(MIN(Q270,V270)*3/4,W270),K270=4,MIN(MIN(Q270,V270)*L270,W270),K270=5,MIN(MIN(Q270,V270)*2/3,W270),K270=6,MIN(MIN(Q270,V270)*1/2,W270)),"")</f>
        <v/>
      </c>
      <c r="Y270" s="127" t="str" cm="1">
        <f t="array" ref="Y270">IFERROR(ROUNDDOWN(_xlfn.IFS((K270=1),X270*L270,(K270=2),X270*L270,(K270=3),X270*2/3,(K270=4),X270,(K270=5),X270*1/2,(K270=6),X270*2/3),-3),"")</f>
        <v/>
      </c>
      <c r="Z270" s="135"/>
      <c r="AA270" s="134"/>
      <c r="AB270" s="128"/>
      <c r="AC270" s="128"/>
      <c r="AD270" s="136"/>
      <c r="AE270" s="137"/>
      <c r="AF270" s="182"/>
      <c r="AG270" s="181"/>
    </row>
    <row r="271" spans="1:33" s="133" customFormat="1" ht="24.9" customHeight="1" x14ac:dyDescent="0.2">
      <c r="A271" s="122">
        <v>265</v>
      </c>
      <c r="B271" s="177"/>
      <c r="C271" s="178"/>
      <c r="D271" s="177"/>
      <c r="E271" s="178"/>
      <c r="F271" s="177"/>
      <c r="G271" s="177"/>
      <c r="H271" s="174"/>
      <c r="I271" s="123"/>
      <c r="J271" s="181"/>
      <c r="K271" s="124"/>
      <c r="L271" s="125"/>
      <c r="M271" s="183"/>
      <c r="N271" s="184"/>
      <c r="O271" s="186"/>
      <c r="P271" s="186"/>
      <c r="Q271" s="127" t="str">
        <f t="shared" si="18"/>
        <v/>
      </c>
      <c r="R271" s="186"/>
      <c r="S271" s="186"/>
      <c r="T271" s="186"/>
      <c r="U271" s="127" t="str">
        <f t="shared" si="19"/>
        <v/>
      </c>
      <c r="V271" s="128" t="str">
        <f t="shared" si="20"/>
        <v/>
      </c>
      <c r="W271" s="185" t="str">
        <f t="shared" si="21"/>
        <v/>
      </c>
      <c r="X271" s="129" t="str" cm="1">
        <f t="array" ref="X271">IFERROR(_xlfn.IFS(K271=1,MIN(Q271,V271),K271=2,MIN(Q271,V271,W271),K271=3,MIN(MIN(Q271,V271)*3/4,W271),K271=4,MIN(MIN(Q271,V271)*L271,W271),K271=5,MIN(MIN(Q271,V271)*2/3,W271),K271=6,MIN(MIN(Q271,V271)*1/2,W271)),"")</f>
        <v/>
      </c>
      <c r="Y271" s="127" t="str" cm="1">
        <f t="array" ref="Y271">IFERROR(ROUNDDOWN(_xlfn.IFS((K271=1),X271*L271,(K271=2),X271*L271,(K271=3),X271*2/3,(K271=4),X271,(K271=5),X271*1/2,(K271=6),X271*2/3),-3),"")</f>
        <v/>
      </c>
      <c r="Z271" s="135"/>
      <c r="AA271" s="134"/>
      <c r="AB271" s="128"/>
      <c r="AC271" s="128"/>
      <c r="AD271" s="136"/>
      <c r="AE271" s="137"/>
      <c r="AF271" s="182"/>
      <c r="AG271" s="181"/>
    </row>
    <row r="272" spans="1:33" s="133" customFormat="1" ht="24.9" customHeight="1" x14ac:dyDescent="0.2">
      <c r="A272" s="122">
        <v>266</v>
      </c>
      <c r="B272" s="177"/>
      <c r="C272" s="178"/>
      <c r="D272" s="177"/>
      <c r="E272" s="178"/>
      <c r="F272" s="177"/>
      <c r="G272" s="177"/>
      <c r="H272" s="174"/>
      <c r="I272" s="123"/>
      <c r="J272" s="181"/>
      <c r="K272" s="124"/>
      <c r="L272" s="125"/>
      <c r="M272" s="183"/>
      <c r="N272" s="184"/>
      <c r="O272" s="186"/>
      <c r="P272" s="186"/>
      <c r="Q272" s="127" t="str">
        <f t="shared" si="18"/>
        <v/>
      </c>
      <c r="R272" s="186"/>
      <c r="S272" s="186"/>
      <c r="T272" s="186"/>
      <c r="U272" s="127" t="str">
        <f t="shared" si="19"/>
        <v/>
      </c>
      <c r="V272" s="128" t="str">
        <f t="shared" si="20"/>
        <v/>
      </c>
      <c r="W272" s="185" t="str">
        <f t="shared" si="21"/>
        <v/>
      </c>
      <c r="X272" s="129" t="str" cm="1">
        <f t="array" ref="X272">IFERROR(_xlfn.IFS(K272=1,MIN(Q272,V272),K272=2,MIN(Q272,V272,W272),K272=3,MIN(MIN(Q272,V272)*3/4,W272),K272=4,MIN(MIN(Q272,V272)*L272,W272),K272=5,MIN(MIN(Q272,V272)*2/3,W272),K272=6,MIN(MIN(Q272,V272)*1/2,W272)),"")</f>
        <v/>
      </c>
      <c r="Y272" s="127" t="str" cm="1">
        <f t="array" ref="Y272">IFERROR(ROUNDDOWN(_xlfn.IFS((K272=1),X272*L272,(K272=2),X272*L272,(K272=3),X272*2/3,(K272=4),X272,(K272=5),X272*1/2,(K272=6),X272*2/3),-3),"")</f>
        <v/>
      </c>
      <c r="Z272" s="135"/>
      <c r="AA272" s="134"/>
      <c r="AB272" s="128"/>
      <c r="AC272" s="128"/>
      <c r="AD272" s="136"/>
      <c r="AE272" s="137"/>
      <c r="AF272" s="182"/>
      <c r="AG272" s="181"/>
    </row>
    <row r="273" spans="1:33" s="133" customFormat="1" ht="24.9" customHeight="1" x14ac:dyDescent="0.2">
      <c r="A273" s="122">
        <v>267</v>
      </c>
      <c r="B273" s="177"/>
      <c r="C273" s="178"/>
      <c r="D273" s="177"/>
      <c r="E273" s="178"/>
      <c r="F273" s="177"/>
      <c r="G273" s="177"/>
      <c r="H273" s="174"/>
      <c r="I273" s="123"/>
      <c r="J273" s="181"/>
      <c r="K273" s="124"/>
      <c r="L273" s="125"/>
      <c r="M273" s="183"/>
      <c r="N273" s="184"/>
      <c r="O273" s="186"/>
      <c r="P273" s="186"/>
      <c r="Q273" s="127" t="str">
        <f t="shared" si="18"/>
        <v/>
      </c>
      <c r="R273" s="186"/>
      <c r="S273" s="186"/>
      <c r="T273" s="186"/>
      <c r="U273" s="127" t="str">
        <f t="shared" si="19"/>
        <v/>
      </c>
      <c r="V273" s="128" t="str">
        <f t="shared" si="20"/>
        <v/>
      </c>
      <c r="W273" s="185" t="str">
        <f t="shared" si="21"/>
        <v/>
      </c>
      <c r="X273" s="129" t="str" cm="1">
        <f t="array" ref="X273">IFERROR(_xlfn.IFS(K273=1,MIN(Q273,V273),K273=2,MIN(Q273,V273,W273),K273=3,MIN(MIN(Q273,V273)*3/4,W273),K273=4,MIN(MIN(Q273,V273)*L273,W273),K273=5,MIN(MIN(Q273,V273)*2/3,W273),K273=6,MIN(MIN(Q273,V273)*1/2,W273)),"")</f>
        <v/>
      </c>
      <c r="Y273" s="127" t="str" cm="1">
        <f t="array" ref="Y273">IFERROR(ROUNDDOWN(_xlfn.IFS((K273=1),X273*L273,(K273=2),X273*L273,(K273=3),X273*2/3,(K273=4),X273,(K273=5),X273*1/2,(K273=6),X273*2/3),-3),"")</f>
        <v/>
      </c>
      <c r="Z273" s="135"/>
      <c r="AA273" s="134"/>
      <c r="AB273" s="128"/>
      <c r="AC273" s="128"/>
      <c r="AD273" s="136"/>
      <c r="AE273" s="137"/>
      <c r="AF273" s="182"/>
      <c r="AG273" s="181"/>
    </row>
    <row r="274" spans="1:33" s="133" customFormat="1" ht="24.9" customHeight="1" x14ac:dyDescent="0.2">
      <c r="A274" s="122">
        <v>268</v>
      </c>
      <c r="B274" s="177"/>
      <c r="C274" s="178"/>
      <c r="D274" s="177"/>
      <c r="E274" s="178"/>
      <c r="F274" s="177"/>
      <c r="G274" s="177"/>
      <c r="H274" s="174"/>
      <c r="I274" s="123"/>
      <c r="J274" s="181"/>
      <c r="K274" s="124"/>
      <c r="L274" s="125"/>
      <c r="M274" s="183"/>
      <c r="N274" s="184"/>
      <c r="O274" s="186"/>
      <c r="P274" s="186"/>
      <c r="Q274" s="127" t="str">
        <f t="shared" si="18"/>
        <v/>
      </c>
      <c r="R274" s="186"/>
      <c r="S274" s="186"/>
      <c r="T274" s="186"/>
      <c r="U274" s="127" t="str">
        <f t="shared" si="19"/>
        <v/>
      </c>
      <c r="V274" s="128" t="str">
        <f t="shared" si="20"/>
        <v/>
      </c>
      <c r="W274" s="185" t="str">
        <f t="shared" si="21"/>
        <v/>
      </c>
      <c r="X274" s="129" t="str" cm="1">
        <f t="array" ref="X274">IFERROR(_xlfn.IFS(K274=1,MIN(Q274,V274),K274=2,MIN(Q274,V274,W274),K274=3,MIN(MIN(Q274,V274)*3/4,W274),K274=4,MIN(MIN(Q274,V274)*L274,W274),K274=5,MIN(MIN(Q274,V274)*2/3,W274),K274=6,MIN(MIN(Q274,V274)*1/2,W274)),"")</f>
        <v/>
      </c>
      <c r="Y274" s="127" t="str" cm="1">
        <f t="array" ref="Y274">IFERROR(ROUNDDOWN(_xlfn.IFS((K274=1),X274*L274,(K274=2),X274*L274,(K274=3),X274*2/3,(K274=4),X274,(K274=5),X274*1/2,(K274=6),X274*2/3),-3),"")</f>
        <v/>
      </c>
      <c r="Z274" s="135"/>
      <c r="AA274" s="134"/>
      <c r="AB274" s="128"/>
      <c r="AC274" s="128"/>
      <c r="AD274" s="136"/>
      <c r="AE274" s="137"/>
      <c r="AF274" s="182"/>
      <c r="AG274" s="181"/>
    </row>
    <row r="275" spans="1:33" s="133" customFormat="1" ht="24.9" customHeight="1" x14ac:dyDescent="0.2">
      <c r="A275" s="122">
        <v>269</v>
      </c>
      <c r="B275" s="177"/>
      <c r="C275" s="178"/>
      <c r="D275" s="177"/>
      <c r="E275" s="178"/>
      <c r="F275" s="177"/>
      <c r="G275" s="177"/>
      <c r="H275" s="174"/>
      <c r="I275" s="123"/>
      <c r="J275" s="181"/>
      <c r="K275" s="124"/>
      <c r="L275" s="125"/>
      <c r="M275" s="183"/>
      <c r="N275" s="184"/>
      <c r="O275" s="186"/>
      <c r="P275" s="186"/>
      <c r="Q275" s="127" t="str">
        <f t="shared" si="18"/>
        <v/>
      </c>
      <c r="R275" s="186"/>
      <c r="S275" s="186"/>
      <c r="T275" s="186"/>
      <c r="U275" s="127" t="str">
        <f t="shared" si="19"/>
        <v/>
      </c>
      <c r="V275" s="128" t="str">
        <f t="shared" si="20"/>
        <v/>
      </c>
      <c r="W275" s="185" t="str">
        <f t="shared" si="21"/>
        <v/>
      </c>
      <c r="X275" s="129" t="str" cm="1">
        <f t="array" ref="X275">IFERROR(_xlfn.IFS(K275=1,MIN(Q275,V275),K275=2,MIN(Q275,V275,W275),K275=3,MIN(MIN(Q275,V275)*3/4,W275),K275=4,MIN(MIN(Q275,V275)*L275,W275),K275=5,MIN(MIN(Q275,V275)*2/3,W275),K275=6,MIN(MIN(Q275,V275)*1/2,W275)),"")</f>
        <v/>
      </c>
      <c r="Y275" s="127" t="str" cm="1">
        <f t="array" ref="Y275">IFERROR(ROUNDDOWN(_xlfn.IFS((K275=1),X275*L275,(K275=2),X275*L275,(K275=3),X275*2/3,(K275=4),X275,(K275=5),X275*1/2,(K275=6),X275*2/3),-3),"")</f>
        <v/>
      </c>
      <c r="Z275" s="135"/>
      <c r="AA275" s="134"/>
      <c r="AB275" s="128"/>
      <c r="AC275" s="128"/>
      <c r="AD275" s="136"/>
      <c r="AE275" s="137"/>
      <c r="AF275" s="182"/>
      <c r="AG275" s="181"/>
    </row>
    <row r="276" spans="1:33" s="133" customFormat="1" ht="24.9" customHeight="1" x14ac:dyDescent="0.2">
      <c r="A276" s="122">
        <v>270</v>
      </c>
      <c r="B276" s="177"/>
      <c r="C276" s="178"/>
      <c r="D276" s="177"/>
      <c r="E276" s="178"/>
      <c r="F276" s="177"/>
      <c r="G276" s="177"/>
      <c r="H276" s="174"/>
      <c r="I276" s="123"/>
      <c r="J276" s="181"/>
      <c r="K276" s="124"/>
      <c r="L276" s="125"/>
      <c r="M276" s="183"/>
      <c r="N276" s="184"/>
      <c r="O276" s="186"/>
      <c r="P276" s="186"/>
      <c r="Q276" s="127" t="str">
        <f t="shared" si="18"/>
        <v/>
      </c>
      <c r="R276" s="186"/>
      <c r="S276" s="186"/>
      <c r="T276" s="186"/>
      <c r="U276" s="127" t="str">
        <f t="shared" si="19"/>
        <v/>
      </c>
      <c r="V276" s="128" t="str">
        <f t="shared" si="20"/>
        <v/>
      </c>
      <c r="W276" s="185" t="str">
        <f t="shared" si="21"/>
        <v/>
      </c>
      <c r="X276" s="129" t="str" cm="1">
        <f t="array" ref="X276">IFERROR(_xlfn.IFS(K276=1,MIN(Q276,V276),K276=2,MIN(Q276,V276,W276),K276=3,MIN(MIN(Q276,V276)*3/4,W276),K276=4,MIN(MIN(Q276,V276)*L276,W276),K276=5,MIN(MIN(Q276,V276)*2/3,W276),K276=6,MIN(MIN(Q276,V276)*1/2,W276)),"")</f>
        <v/>
      </c>
      <c r="Y276" s="127" t="str" cm="1">
        <f t="array" ref="Y276">IFERROR(ROUNDDOWN(_xlfn.IFS((K276=1),X276*L276,(K276=2),X276*L276,(K276=3),X276*2/3,(K276=4),X276,(K276=5),X276*1/2,(K276=6),X276*2/3),-3),"")</f>
        <v/>
      </c>
      <c r="Z276" s="135"/>
      <c r="AA276" s="134"/>
      <c r="AB276" s="128"/>
      <c r="AC276" s="128"/>
      <c r="AD276" s="136"/>
      <c r="AE276" s="137"/>
      <c r="AF276" s="182"/>
      <c r="AG276" s="181"/>
    </row>
    <row r="277" spans="1:33" s="133" customFormat="1" ht="24.9" customHeight="1" x14ac:dyDescent="0.2">
      <c r="A277" s="122">
        <v>271</v>
      </c>
      <c r="B277" s="177"/>
      <c r="C277" s="178"/>
      <c r="D277" s="177"/>
      <c r="E277" s="178"/>
      <c r="F277" s="177"/>
      <c r="G277" s="177"/>
      <c r="H277" s="174"/>
      <c r="I277" s="123"/>
      <c r="J277" s="181"/>
      <c r="K277" s="124"/>
      <c r="L277" s="125"/>
      <c r="M277" s="183"/>
      <c r="N277" s="184"/>
      <c r="O277" s="186"/>
      <c r="P277" s="186"/>
      <c r="Q277" s="127" t="str">
        <f t="shared" si="18"/>
        <v/>
      </c>
      <c r="R277" s="186"/>
      <c r="S277" s="186"/>
      <c r="T277" s="186"/>
      <c r="U277" s="127" t="str">
        <f t="shared" si="19"/>
        <v/>
      </c>
      <c r="V277" s="128" t="str">
        <f t="shared" si="20"/>
        <v/>
      </c>
      <c r="W277" s="185" t="str">
        <f t="shared" si="21"/>
        <v/>
      </c>
      <c r="X277" s="129" t="str" cm="1">
        <f t="array" ref="X277">IFERROR(_xlfn.IFS(K277=1,MIN(Q277,V277),K277=2,MIN(Q277,V277,W277),K277=3,MIN(MIN(Q277,V277)*3/4,W277),K277=4,MIN(MIN(Q277,V277)*L277,W277),K277=5,MIN(MIN(Q277,V277)*2/3,W277),K277=6,MIN(MIN(Q277,V277)*1/2,W277)),"")</f>
        <v/>
      </c>
      <c r="Y277" s="127" t="str" cm="1">
        <f t="array" ref="Y277">IFERROR(ROUNDDOWN(_xlfn.IFS((K277=1),X277*L277,(K277=2),X277*L277,(K277=3),X277*2/3,(K277=4),X277,(K277=5),X277*1/2,(K277=6),X277*2/3),-3),"")</f>
        <v/>
      </c>
      <c r="Z277" s="135"/>
      <c r="AA277" s="134"/>
      <c r="AB277" s="128"/>
      <c r="AC277" s="128"/>
      <c r="AD277" s="136"/>
      <c r="AE277" s="137"/>
      <c r="AF277" s="182"/>
      <c r="AG277" s="181"/>
    </row>
    <row r="278" spans="1:33" s="133" customFormat="1" ht="24.9" customHeight="1" x14ac:dyDescent="0.2">
      <c r="A278" s="122">
        <v>272</v>
      </c>
      <c r="B278" s="177"/>
      <c r="C278" s="178"/>
      <c r="D278" s="177"/>
      <c r="E278" s="178"/>
      <c r="F278" s="177"/>
      <c r="G278" s="177"/>
      <c r="H278" s="174"/>
      <c r="I278" s="123"/>
      <c r="J278" s="181"/>
      <c r="K278" s="124"/>
      <c r="L278" s="125"/>
      <c r="M278" s="183"/>
      <c r="N278" s="184"/>
      <c r="O278" s="186"/>
      <c r="P278" s="186"/>
      <c r="Q278" s="127" t="str">
        <f t="shared" si="18"/>
        <v/>
      </c>
      <c r="R278" s="186"/>
      <c r="S278" s="186"/>
      <c r="T278" s="186"/>
      <c r="U278" s="127" t="str">
        <f t="shared" si="19"/>
        <v/>
      </c>
      <c r="V278" s="128" t="str">
        <f t="shared" si="20"/>
        <v/>
      </c>
      <c r="W278" s="185" t="str">
        <f t="shared" si="21"/>
        <v/>
      </c>
      <c r="X278" s="129" t="str" cm="1">
        <f t="array" ref="X278">IFERROR(_xlfn.IFS(K278=1,MIN(Q278,V278),K278=2,MIN(Q278,V278,W278),K278=3,MIN(MIN(Q278,V278)*3/4,W278),K278=4,MIN(MIN(Q278,V278)*L278,W278),K278=5,MIN(MIN(Q278,V278)*2/3,W278),K278=6,MIN(MIN(Q278,V278)*1/2,W278)),"")</f>
        <v/>
      </c>
      <c r="Y278" s="127" t="str" cm="1">
        <f t="array" ref="Y278">IFERROR(ROUNDDOWN(_xlfn.IFS((K278=1),X278*L278,(K278=2),X278*L278,(K278=3),X278*2/3,(K278=4),X278,(K278=5),X278*1/2,(K278=6),X278*2/3),-3),"")</f>
        <v/>
      </c>
      <c r="Z278" s="135"/>
      <c r="AA278" s="134"/>
      <c r="AB278" s="128"/>
      <c r="AC278" s="128"/>
      <c r="AD278" s="136"/>
      <c r="AE278" s="137"/>
      <c r="AF278" s="182"/>
      <c r="AG278" s="181"/>
    </row>
    <row r="279" spans="1:33" s="133" customFormat="1" ht="24.9" customHeight="1" x14ac:dyDescent="0.2">
      <c r="A279" s="122">
        <v>273</v>
      </c>
      <c r="B279" s="177"/>
      <c r="C279" s="178"/>
      <c r="D279" s="177"/>
      <c r="E279" s="178"/>
      <c r="F279" s="177"/>
      <c r="G279" s="177"/>
      <c r="H279" s="174"/>
      <c r="I279" s="123"/>
      <c r="J279" s="181"/>
      <c r="K279" s="124"/>
      <c r="L279" s="125"/>
      <c r="M279" s="183"/>
      <c r="N279" s="184"/>
      <c r="O279" s="186"/>
      <c r="P279" s="186"/>
      <c r="Q279" s="127" t="str">
        <f t="shared" si="18"/>
        <v/>
      </c>
      <c r="R279" s="186"/>
      <c r="S279" s="186"/>
      <c r="T279" s="186"/>
      <c r="U279" s="127" t="str">
        <f t="shared" si="19"/>
        <v/>
      </c>
      <c r="V279" s="128" t="str">
        <f t="shared" si="20"/>
        <v/>
      </c>
      <c r="W279" s="185" t="str">
        <f t="shared" si="21"/>
        <v/>
      </c>
      <c r="X279" s="129" t="str" cm="1">
        <f t="array" ref="X279">IFERROR(_xlfn.IFS(K279=1,MIN(Q279,V279),K279=2,MIN(Q279,V279,W279),K279=3,MIN(MIN(Q279,V279)*3/4,W279),K279=4,MIN(MIN(Q279,V279)*L279,W279),K279=5,MIN(MIN(Q279,V279)*2/3,W279),K279=6,MIN(MIN(Q279,V279)*1/2,W279)),"")</f>
        <v/>
      </c>
      <c r="Y279" s="127" t="str" cm="1">
        <f t="array" ref="Y279">IFERROR(ROUNDDOWN(_xlfn.IFS((K279=1),X279*L279,(K279=2),X279*L279,(K279=3),X279*2/3,(K279=4),X279,(K279=5),X279*1/2,(K279=6),X279*2/3),-3),"")</f>
        <v/>
      </c>
      <c r="Z279" s="135"/>
      <c r="AA279" s="134"/>
      <c r="AB279" s="128"/>
      <c r="AC279" s="128"/>
      <c r="AD279" s="136"/>
      <c r="AE279" s="137"/>
      <c r="AF279" s="182"/>
      <c r="AG279" s="181"/>
    </row>
    <row r="280" spans="1:33" s="133" customFormat="1" ht="24.9" customHeight="1" x14ac:dyDescent="0.2">
      <c r="A280" s="122">
        <v>274</v>
      </c>
      <c r="B280" s="177"/>
      <c r="C280" s="178"/>
      <c r="D280" s="177"/>
      <c r="E280" s="178"/>
      <c r="F280" s="177"/>
      <c r="G280" s="177"/>
      <c r="H280" s="174"/>
      <c r="I280" s="123"/>
      <c r="J280" s="181"/>
      <c r="K280" s="124"/>
      <c r="L280" s="125"/>
      <c r="M280" s="183"/>
      <c r="N280" s="184"/>
      <c r="O280" s="186"/>
      <c r="P280" s="186"/>
      <c r="Q280" s="127" t="str">
        <f t="shared" si="18"/>
        <v/>
      </c>
      <c r="R280" s="186"/>
      <c r="S280" s="186"/>
      <c r="T280" s="186"/>
      <c r="U280" s="127" t="str">
        <f t="shared" si="19"/>
        <v/>
      </c>
      <c r="V280" s="128" t="str">
        <f t="shared" si="20"/>
        <v/>
      </c>
      <c r="W280" s="185" t="str">
        <f t="shared" si="21"/>
        <v/>
      </c>
      <c r="X280" s="129" t="str" cm="1">
        <f t="array" ref="X280">IFERROR(_xlfn.IFS(K280=1,MIN(Q280,V280),K280=2,MIN(Q280,V280,W280),K280=3,MIN(MIN(Q280,V280)*3/4,W280),K280=4,MIN(MIN(Q280,V280)*L280,W280),K280=5,MIN(MIN(Q280,V280)*2/3,W280),K280=6,MIN(MIN(Q280,V280)*1/2,W280)),"")</f>
        <v/>
      </c>
      <c r="Y280" s="127" t="str" cm="1">
        <f t="array" ref="Y280">IFERROR(ROUNDDOWN(_xlfn.IFS((K280=1),X280*L280,(K280=2),X280*L280,(K280=3),X280*2/3,(K280=4),X280,(K280=5),X280*1/2,(K280=6),X280*2/3),-3),"")</f>
        <v/>
      </c>
      <c r="Z280" s="135"/>
      <c r="AA280" s="134"/>
      <c r="AB280" s="128"/>
      <c r="AC280" s="128"/>
      <c r="AD280" s="136"/>
      <c r="AE280" s="137"/>
      <c r="AF280" s="182"/>
      <c r="AG280" s="181"/>
    </row>
    <row r="281" spans="1:33" s="133" customFormat="1" ht="24.9" customHeight="1" x14ac:dyDescent="0.2">
      <c r="A281" s="122">
        <v>275</v>
      </c>
      <c r="B281" s="177"/>
      <c r="C281" s="178"/>
      <c r="D281" s="177"/>
      <c r="E281" s="178"/>
      <c r="F281" s="177"/>
      <c r="G281" s="177"/>
      <c r="H281" s="174"/>
      <c r="I281" s="123"/>
      <c r="J281" s="181"/>
      <c r="K281" s="124"/>
      <c r="L281" s="125"/>
      <c r="M281" s="183"/>
      <c r="N281" s="184"/>
      <c r="O281" s="186"/>
      <c r="P281" s="186"/>
      <c r="Q281" s="127" t="str">
        <f t="shared" si="18"/>
        <v/>
      </c>
      <c r="R281" s="186"/>
      <c r="S281" s="186"/>
      <c r="T281" s="186"/>
      <c r="U281" s="127" t="str">
        <f t="shared" si="19"/>
        <v/>
      </c>
      <c r="V281" s="128" t="str">
        <f t="shared" si="20"/>
        <v/>
      </c>
      <c r="W281" s="185" t="str">
        <f t="shared" si="21"/>
        <v/>
      </c>
      <c r="X281" s="129" t="str" cm="1">
        <f t="array" ref="X281">IFERROR(_xlfn.IFS(K281=1,MIN(Q281,V281),K281=2,MIN(Q281,V281,W281),K281=3,MIN(MIN(Q281,V281)*3/4,W281),K281=4,MIN(MIN(Q281,V281)*L281,W281),K281=5,MIN(MIN(Q281,V281)*2/3,W281),K281=6,MIN(MIN(Q281,V281)*1/2,W281)),"")</f>
        <v/>
      </c>
      <c r="Y281" s="127" t="str" cm="1">
        <f t="array" ref="Y281">IFERROR(ROUNDDOWN(_xlfn.IFS((K281=1),X281*L281,(K281=2),X281*L281,(K281=3),X281*2/3,(K281=4),X281,(K281=5),X281*1/2,(K281=6),X281*2/3),-3),"")</f>
        <v/>
      </c>
      <c r="Z281" s="135"/>
      <c r="AA281" s="134"/>
      <c r="AB281" s="128"/>
      <c r="AC281" s="128"/>
      <c r="AD281" s="136"/>
      <c r="AE281" s="137"/>
      <c r="AF281" s="182"/>
      <c r="AG281" s="181"/>
    </row>
    <row r="282" spans="1:33" s="133" customFormat="1" ht="24.9" customHeight="1" x14ac:dyDescent="0.2">
      <c r="A282" s="122">
        <v>276</v>
      </c>
      <c r="B282" s="177"/>
      <c r="C282" s="178"/>
      <c r="D282" s="177"/>
      <c r="E282" s="178"/>
      <c r="F282" s="177"/>
      <c r="G282" s="177"/>
      <c r="H282" s="174"/>
      <c r="I282" s="123"/>
      <c r="J282" s="181"/>
      <c r="K282" s="124"/>
      <c r="L282" s="125"/>
      <c r="M282" s="183"/>
      <c r="N282" s="184"/>
      <c r="O282" s="186"/>
      <c r="P282" s="186"/>
      <c r="Q282" s="127" t="str">
        <f t="shared" si="18"/>
        <v/>
      </c>
      <c r="R282" s="186"/>
      <c r="S282" s="186"/>
      <c r="T282" s="186"/>
      <c r="U282" s="127" t="str">
        <f t="shared" si="19"/>
        <v/>
      </c>
      <c r="V282" s="128" t="str">
        <f t="shared" si="20"/>
        <v/>
      </c>
      <c r="W282" s="185" t="str">
        <f t="shared" si="21"/>
        <v/>
      </c>
      <c r="X282" s="129" t="str" cm="1">
        <f t="array" ref="X282">IFERROR(_xlfn.IFS(K282=1,MIN(Q282,V282),K282=2,MIN(Q282,V282,W282),K282=3,MIN(MIN(Q282,V282)*3/4,W282),K282=4,MIN(MIN(Q282,V282)*L282,W282),K282=5,MIN(MIN(Q282,V282)*2/3,W282),K282=6,MIN(MIN(Q282,V282)*1/2,W282)),"")</f>
        <v/>
      </c>
      <c r="Y282" s="127" t="str" cm="1">
        <f t="array" ref="Y282">IFERROR(ROUNDDOWN(_xlfn.IFS((K282=1),X282*L282,(K282=2),X282*L282,(K282=3),X282*2/3,(K282=4),X282,(K282=5),X282*1/2,(K282=6),X282*2/3),-3),"")</f>
        <v/>
      </c>
      <c r="Z282" s="135"/>
      <c r="AA282" s="134"/>
      <c r="AB282" s="128"/>
      <c r="AC282" s="128"/>
      <c r="AD282" s="136"/>
      <c r="AE282" s="137"/>
      <c r="AF282" s="182"/>
      <c r="AG282" s="181"/>
    </row>
    <row r="283" spans="1:33" s="133" customFormat="1" ht="24.9" customHeight="1" x14ac:dyDescent="0.2">
      <c r="A283" s="122">
        <v>277</v>
      </c>
      <c r="B283" s="177"/>
      <c r="C283" s="178"/>
      <c r="D283" s="177"/>
      <c r="E283" s="178"/>
      <c r="F283" s="177"/>
      <c r="G283" s="177"/>
      <c r="H283" s="174"/>
      <c r="I283" s="123"/>
      <c r="J283" s="181"/>
      <c r="K283" s="124"/>
      <c r="L283" s="125"/>
      <c r="M283" s="183"/>
      <c r="N283" s="184"/>
      <c r="O283" s="186"/>
      <c r="P283" s="186"/>
      <c r="Q283" s="127" t="str">
        <f t="shared" si="18"/>
        <v/>
      </c>
      <c r="R283" s="186"/>
      <c r="S283" s="186"/>
      <c r="T283" s="186"/>
      <c r="U283" s="127" t="str">
        <f t="shared" si="19"/>
        <v/>
      </c>
      <c r="V283" s="128" t="str">
        <f t="shared" si="20"/>
        <v/>
      </c>
      <c r="W283" s="185" t="str">
        <f t="shared" si="21"/>
        <v/>
      </c>
      <c r="X283" s="129" t="str" cm="1">
        <f t="array" ref="X283">IFERROR(_xlfn.IFS(K283=1,MIN(Q283,V283),K283=2,MIN(Q283,V283,W283),K283=3,MIN(MIN(Q283,V283)*3/4,W283),K283=4,MIN(MIN(Q283,V283)*L283,W283),K283=5,MIN(MIN(Q283,V283)*2/3,W283),K283=6,MIN(MIN(Q283,V283)*1/2,W283)),"")</f>
        <v/>
      </c>
      <c r="Y283" s="127" t="str" cm="1">
        <f t="array" ref="Y283">IFERROR(ROUNDDOWN(_xlfn.IFS((K283=1),X283*L283,(K283=2),X283*L283,(K283=3),X283*2/3,(K283=4),X283,(K283=5),X283*1/2,(K283=6),X283*2/3),-3),"")</f>
        <v/>
      </c>
      <c r="Z283" s="135"/>
      <c r="AA283" s="134"/>
      <c r="AB283" s="128"/>
      <c r="AC283" s="128"/>
      <c r="AD283" s="136"/>
      <c r="AE283" s="137"/>
      <c r="AF283" s="182"/>
      <c r="AG283" s="181"/>
    </row>
    <row r="284" spans="1:33" s="133" customFormat="1" ht="24.9" customHeight="1" x14ac:dyDescent="0.2">
      <c r="A284" s="122">
        <v>278</v>
      </c>
      <c r="B284" s="177"/>
      <c r="C284" s="178"/>
      <c r="D284" s="177"/>
      <c r="E284" s="178"/>
      <c r="F284" s="177"/>
      <c r="G284" s="177"/>
      <c r="H284" s="174"/>
      <c r="I284" s="123"/>
      <c r="J284" s="181"/>
      <c r="K284" s="124"/>
      <c r="L284" s="125"/>
      <c r="M284" s="183"/>
      <c r="N284" s="184"/>
      <c r="O284" s="186"/>
      <c r="P284" s="186"/>
      <c r="Q284" s="127" t="str">
        <f t="shared" si="18"/>
        <v/>
      </c>
      <c r="R284" s="186"/>
      <c r="S284" s="186"/>
      <c r="T284" s="186"/>
      <c r="U284" s="127" t="str">
        <f t="shared" si="19"/>
        <v/>
      </c>
      <c r="V284" s="128" t="str">
        <f t="shared" si="20"/>
        <v/>
      </c>
      <c r="W284" s="185" t="str">
        <f t="shared" si="21"/>
        <v/>
      </c>
      <c r="X284" s="129" t="str" cm="1">
        <f t="array" ref="X284">IFERROR(_xlfn.IFS(K284=1,MIN(Q284,V284),K284=2,MIN(Q284,V284,W284),K284=3,MIN(MIN(Q284,V284)*3/4,W284),K284=4,MIN(MIN(Q284,V284)*L284,W284),K284=5,MIN(MIN(Q284,V284)*2/3,W284),K284=6,MIN(MIN(Q284,V284)*1/2,W284)),"")</f>
        <v/>
      </c>
      <c r="Y284" s="127" t="str" cm="1">
        <f t="array" ref="Y284">IFERROR(ROUNDDOWN(_xlfn.IFS((K284=1),X284*L284,(K284=2),X284*L284,(K284=3),X284*2/3,(K284=4),X284,(K284=5),X284*1/2,(K284=6),X284*2/3),-3),"")</f>
        <v/>
      </c>
      <c r="Z284" s="135"/>
      <c r="AA284" s="134"/>
      <c r="AB284" s="128"/>
      <c r="AC284" s="128"/>
      <c r="AD284" s="136"/>
      <c r="AE284" s="137"/>
      <c r="AF284" s="182"/>
      <c r="AG284" s="181"/>
    </row>
    <row r="285" spans="1:33" s="133" customFormat="1" ht="24.9" customHeight="1" x14ac:dyDescent="0.2">
      <c r="A285" s="122">
        <v>279</v>
      </c>
      <c r="B285" s="177"/>
      <c r="C285" s="178"/>
      <c r="D285" s="177"/>
      <c r="E285" s="178"/>
      <c r="F285" s="177"/>
      <c r="G285" s="177"/>
      <c r="H285" s="174"/>
      <c r="I285" s="123"/>
      <c r="J285" s="181"/>
      <c r="K285" s="124"/>
      <c r="L285" s="125"/>
      <c r="M285" s="183"/>
      <c r="N285" s="184"/>
      <c r="O285" s="186"/>
      <c r="P285" s="186"/>
      <c r="Q285" s="127" t="str">
        <f t="shared" si="18"/>
        <v/>
      </c>
      <c r="R285" s="186"/>
      <c r="S285" s="186"/>
      <c r="T285" s="186"/>
      <c r="U285" s="127" t="str">
        <f t="shared" si="19"/>
        <v/>
      </c>
      <c r="V285" s="128" t="str">
        <f t="shared" si="20"/>
        <v/>
      </c>
      <c r="W285" s="185" t="str">
        <f t="shared" si="21"/>
        <v/>
      </c>
      <c r="X285" s="129" t="str" cm="1">
        <f t="array" ref="X285">IFERROR(_xlfn.IFS(K285=1,MIN(Q285,V285),K285=2,MIN(Q285,V285,W285),K285=3,MIN(MIN(Q285,V285)*3/4,W285),K285=4,MIN(MIN(Q285,V285)*L285,W285),K285=5,MIN(MIN(Q285,V285)*2/3,W285),K285=6,MIN(MIN(Q285,V285)*1/2,W285)),"")</f>
        <v/>
      </c>
      <c r="Y285" s="127" t="str" cm="1">
        <f t="array" ref="Y285">IFERROR(ROUNDDOWN(_xlfn.IFS((K285=1),X285*L285,(K285=2),X285*L285,(K285=3),X285*2/3,(K285=4),X285,(K285=5),X285*1/2,(K285=6),X285*2/3),-3),"")</f>
        <v/>
      </c>
      <c r="Z285" s="135"/>
      <c r="AA285" s="134"/>
      <c r="AB285" s="128"/>
      <c r="AC285" s="128"/>
      <c r="AD285" s="136"/>
      <c r="AE285" s="137"/>
      <c r="AF285" s="182"/>
      <c r="AG285" s="181"/>
    </row>
    <row r="286" spans="1:33" s="133" customFormat="1" ht="24.9" customHeight="1" x14ac:dyDescent="0.2">
      <c r="A286" s="122">
        <v>280</v>
      </c>
      <c r="B286" s="177"/>
      <c r="C286" s="178"/>
      <c r="D286" s="177"/>
      <c r="E286" s="178"/>
      <c r="F286" s="177"/>
      <c r="G286" s="177"/>
      <c r="H286" s="174"/>
      <c r="I286" s="123"/>
      <c r="J286" s="181"/>
      <c r="K286" s="124"/>
      <c r="L286" s="125"/>
      <c r="M286" s="183"/>
      <c r="N286" s="184"/>
      <c r="O286" s="186"/>
      <c r="P286" s="186"/>
      <c r="Q286" s="127" t="str">
        <f t="shared" si="18"/>
        <v/>
      </c>
      <c r="R286" s="186"/>
      <c r="S286" s="186"/>
      <c r="T286" s="186"/>
      <c r="U286" s="127" t="str">
        <f t="shared" si="19"/>
        <v/>
      </c>
      <c r="V286" s="128" t="str">
        <f t="shared" si="20"/>
        <v/>
      </c>
      <c r="W286" s="185" t="str">
        <f t="shared" si="21"/>
        <v/>
      </c>
      <c r="X286" s="129" t="str" cm="1">
        <f t="array" ref="X286">IFERROR(_xlfn.IFS(K286=1,MIN(Q286,V286),K286=2,MIN(Q286,V286,W286),K286=3,MIN(MIN(Q286,V286)*3/4,W286),K286=4,MIN(MIN(Q286,V286)*L286,W286),K286=5,MIN(MIN(Q286,V286)*2/3,W286),K286=6,MIN(MIN(Q286,V286)*1/2,W286)),"")</f>
        <v/>
      </c>
      <c r="Y286" s="127" t="str" cm="1">
        <f t="array" ref="Y286">IFERROR(ROUNDDOWN(_xlfn.IFS((K286=1),X286*L286,(K286=2),X286*L286,(K286=3),X286*2/3,(K286=4),X286,(K286=5),X286*1/2,(K286=6),X286*2/3),-3),"")</f>
        <v/>
      </c>
      <c r="Z286" s="135"/>
      <c r="AA286" s="134"/>
      <c r="AB286" s="128"/>
      <c r="AC286" s="128"/>
      <c r="AD286" s="136"/>
      <c r="AE286" s="137"/>
      <c r="AF286" s="182"/>
      <c r="AG286" s="181"/>
    </row>
    <row r="287" spans="1:33" s="133" customFormat="1" ht="24.9" customHeight="1" x14ac:dyDescent="0.2">
      <c r="A287" s="122">
        <v>281</v>
      </c>
      <c r="B287" s="177"/>
      <c r="C287" s="178"/>
      <c r="D287" s="177"/>
      <c r="E287" s="178"/>
      <c r="F287" s="177"/>
      <c r="G287" s="177"/>
      <c r="H287" s="174"/>
      <c r="I287" s="123"/>
      <c r="J287" s="181"/>
      <c r="K287" s="124"/>
      <c r="L287" s="125"/>
      <c r="M287" s="183"/>
      <c r="N287" s="184"/>
      <c r="O287" s="186"/>
      <c r="P287" s="186"/>
      <c r="Q287" s="127" t="str">
        <f t="shared" si="18"/>
        <v/>
      </c>
      <c r="R287" s="186"/>
      <c r="S287" s="186"/>
      <c r="T287" s="186"/>
      <c r="U287" s="127" t="str">
        <f t="shared" si="19"/>
        <v/>
      </c>
      <c r="V287" s="128" t="str">
        <f t="shared" si="20"/>
        <v/>
      </c>
      <c r="W287" s="185" t="str">
        <f t="shared" si="21"/>
        <v/>
      </c>
      <c r="X287" s="129" t="str" cm="1">
        <f t="array" ref="X287">IFERROR(_xlfn.IFS(K287=1,MIN(Q287,V287),K287=2,MIN(Q287,V287,W287),K287=3,MIN(MIN(Q287,V287)*3/4,W287),K287=4,MIN(MIN(Q287,V287)*L287,W287),K287=5,MIN(MIN(Q287,V287)*2/3,W287),K287=6,MIN(MIN(Q287,V287)*1/2,W287)),"")</f>
        <v/>
      </c>
      <c r="Y287" s="127" t="str" cm="1">
        <f t="array" ref="Y287">IFERROR(ROUNDDOWN(_xlfn.IFS((K287=1),X287*L287,(K287=2),X287*L287,(K287=3),X287*2/3,(K287=4),X287,(K287=5),X287*1/2,(K287=6),X287*2/3),-3),"")</f>
        <v/>
      </c>
      <c r="Z287" s="135"/>
      <c r="AA287" s="134"/>
      <c r="AB287" s="128"/>
      <c r="AC287" s="128"/>
      <c r="AD287" s="136"/>
      <c r="AE287" s="137"/>
      <c r="AF287" s="182"/>
      <c r="AG287" s="181"/>
    </row>
    <row r="288" spans="1:33" s="133" customFormat="1" ht="24.9" customHeight="1" x14ac:dyDescent="0.2">
      <c r="A288" s="122">
        <v>282</v>
      </c>
      <c r="B288" s="177"/>
      <c r="C288" s="178"/>
      <c r="D288" s="177"/>
      <c r="E288" s="178"/>
      <c r="F288" s="177"/>
      <c r="G288" s="177"/>
      <c r="H288" s="174"/>
      <c r="I288" s="123"/>
      <c r="J288" s="181"/>
      <c r="K288" s="124"/>
      <c r="L288" s="125"/>
      <c r="M288" s="183"/>
      <c r="N288" s="184"/>
      <c r="O288" s="186"/>
      <c r="P288" s="186"/>
      <c r="Q288" s="127" t="str">
        <f t="shared" si="18"/>
        <v/>
      </c>
      <c r="R288" s="186"/>
      <c r="S288" s="186"/>
      <c r="T288" s="186"/>
      <c r="U288" s="127" t="str">
        <f t="shared" si="19"/>
        <v/>
      </c>
      <c r="V288" s="128" t="str">
        <f t="shared" si="20"/>
        <v/>
      </c>
      <c r="W288" s="185" t="str">
        <f t="shared" si="21"/>
        <v/>
      </c>
      <c r="X288" s="129" t="str" cm="1">
        <f t="array" ref="X288">IFERROR(_xlfn.IFS(K288=1,MIN(Q288,V288),K288=2,MIN(Q288,V288,W288),K288=3,MIN(MIN(Q288,V288)*3/4,W288),K288=4,MIN(MIN(Q288,V288)*L288,W288),K288=5,MIN(MIN(Q288,V288)*2/3,W288),K288=6,MIN(MIN(Q288,V288)*1/2,W288)),"")</f>
        <v/>
      </c>
      <c r="Y288" s="127" t="str" cm="1">
        <f t="array" ref="Y288">IFERROR(ROUNDDOWN(_xlfn.IFS((K288=1),X288*L288,(K288=2),X288*L288,(K288=3),X288*2/3,(K288=4),X288,(K288=5),X288*1/2,(K288=6),X288*2/3),-3),"")</f>
        <v/>
      </c>
      <c r="Z288" s="135"/>
      <c r="AA288" s="134"/>
      <c r="AB288" s="128"/>
      <c r="AC288" s="128"/>
      <c r="AD288" s="136"/>
      <c r="AE288" s="137"/>
      <c r="AF288" s="182"/>
      <c r="AG288" s="181"/>
    </row>
    <row r="289" spans="1:33" s="133" customFormat="1" ht="24.9" customHeight="1" x14ac:dyDescent="0.2">
      <c r="A289" s="122">
        <v>283</v>
      </c>
      <c r="B289" s="177"/>
      <c r="C289" s="178"/>
      <c r="D289" s="177"/>
      <c r="E289" s="178"/>
      <c r="F289" s="177"/>
      <c r="G289" s="177"/>
      <c r="H289" s="174"/>
      <c r="I289" s="123"/>
      <c r="J289" s="181"/>
      <c r="K289" s="124"/>
      <c r="L289" s="125"/>
      <c r="M289" s="183"/>
      <c r="N289" s="184"/>
      <c r="O289" s="186"/>
      <c r="P289" s="186"/>
      <c r="Q289" s="127" t="str">
        <f t="shared" si="18"/>
        <v/>
      </c>
      <c r="R289" s="186"/>
      <c r="S289" s="186"/>
      <c r="T289" s="186"/>
      <c r="U289" s="127" t="str">
        <f t="shared" si="19"/>
        <v/>
      </c>
      <c r="V289" s="128" t="str">
        <f t="shared" si="20"/>
        <v/>
      </c>
      <c r="W289" s="185" t="str">
        <f t="shared" si="21"/>
        <v/>
      </c>
      <c r="X289" s="129" t="str" cm="1">
        <f t="array" ref="X289">IFERROR(_xlfn.IFS(K289=1,MIN(Q289,V289),K289=2,MIN(Q289,V289,W289),K289=3,MIN(MIN(Q289,V289)*3/4,W289),K289=4,MIN(MIN(Q289,V289)*L289,W289),K289=5,MIN(MIN(Q289,V289)*2/3,W289),K289=6,MIN(MIN(Q289,V289)*1/2,W289)),"")</f>
        <v/>
      </c>
      <c r="Y289" s="127" t="str" cm="1">
        <f t="array" ref="Y289">IFERROR(ROUNDDOWN(_xlfn.IFS((K289=1),X289*L289,(K289=2),X289*L289,(K289=3),X289*2/3,(K289=4),X289,(K289=5),X289*1/2,(K289=6),X289*2/3),-3),"")</f>
        <v/>
      </c>
      <c r="Z289" s="135"/>
      <c r="AA289" s="134"/>
      <c r="AB289" s="128"/>
      <c r="AC289" s="128"/>
      <c r="AD289" s="136"/>
      <c r="AE289" s="137"/>
      <c r="AF289" s="182"/>
      <c r="AG289" s="181"/>
    </row>
    <row r="290" spans="1:33" s="133" customFormat="1" ht="24.9" customHeight="1" x14ac:dyDescent="0.2">
      <c r="A290" s="122">
        <v>284</v>
      </c>
      <c r="B290" s="177"/>
      <c r="C290" s="178"/>
      <c r="D290" s="177"/>
      <c r="E290" s="178"/>
      <c r="F290" s="177"/>
      <c r="G290" s="177"/>
      <c r="H290" s="174"/>
      <c r="I290" s="123"/>
      <c r="J290" s="181"/>
      <c r="K290" s="124"/>
      <c r="L290" s="125"/>
      <c r="M290" s="183"/>
      <c r="N290" s="184"/>
      <c r="O290" s="186"/>
      <c r="P290" s="186"/>
      <c r="Q290" s="127" t="str">
        <f t="shared" si="18"/>
        <v/>
      </c>
      <c r="R290" s="186"/>
      <c r="S290" s="186"/>
      <c r="T290" s="186"/>
      <c r="U290" s="127" t="str">
        <f t="shared" si="19"/>
        <v/>
      </c>
      <c r="V290" s="128" t="str">
        <f t="shared" si="20"/>
        <v/>
      </c>
      <c r="W290" s="185" t="str">
        <f t="shared" si="21"/>
        <v/>
      </c>
      <c r="X290" s="129" t="str" cm="1">
        <f t="array" ref="X290">IFERROR(_xlfn.IFS(K290=1,MIN(Q290,V290),K290=2,MIN(Q290,V290,W290),K290=3,MIN(MIN(Q290,V290)*3/4,W290),K290=4,MIN(MIN(Q290,V290)*L290,W290),K290=5,MIN(MIN(Q290,V290)*2/3,W290),K290=6,MIN(MIN(Q290,V290)*1/2,W290)),"")</f>
        <v/>
      </c>
      <c r="Y290" s="127" t="str" cm="1">
        <f t="array" ref="Y290">IFERROR(ROUNDDOWN(_xlfn.IFS((K290=1),X290*L290,(K290=2),X290*L290,(K290=3),X290*2/3,(K290=4),X290,(K290=5),X290*1/2,(K290=6),X290*2/3),-3),"")</f>
        <v/>
      </c>
      <c r="Z290" s="135"/>
      <c r="AA290" s="134"/>
      <c r="AB290" s="128"/>
      <c r="AC290" s="128"/>
      <c r="AD290" s="136"/>
      <c r="AE290" s="137"/>
      <c r="AF290" s="182"/>
      <c r="AG290" s="181"/>
    </row>
    <row r="291" spans="1:33" s="133" customFormat="1" ht="24.9" customHeight="1" x14ac:dyDescent="0.2">
      <c r="A291" s="122">
        <v>285</v>
      </c>
      <c r="B291" s="177"/>
      <c r="C291" s="178"/>
      <c r="D291" s="177"/>
      <c r="E291" s="178"/>
      <c r="F291" s="177"/>
      <c r="G291" s="177"/>
      <c r="H291" s="174"/>
      <c r="I291" s="123"/>
      <c r="J291" s="181"/>
      <c r="K291" s="124"/>
      <c r="L291" s="125"/>
      <c r="M291" s="183"/>
      <c r="N291" s="184"/>
      <c r="O291" s="186"/>
      <c r="P291" s="186"/>
      <c r="Q291" s="127" t="str">
        <f t="shared" si="18"/>
        <v/>
      </c>
      <c r="R291" s="186"/>
      <c r="S291" s="186"/>
      <c r="T291" s="186"/>
      <c r="U291" s="127" t="str">
        <f t="shared" si="19"/>
        <v/>
      </c>
      <c r="V291" s="128" t="str">
        <f t="shared" si="20"/>
        <v/>
      </c>
      <c r="W291" s="185" t="str">
        <f t="shared" si="21"/>
        <v/>
      </c>
      <c r="X291" s="129" t="str" cm="1">
        <f t="array" ref="X291">IFERROR(_xlfn.IFS(K291=1,MIN(Q291,V291),K291=2,MIN(Q291,V291,W291),K291=3,MIN(MIN(Q291,V291)*3/4,W291),K291=4,MIN(MIN(Q291,V291)*L291,W291),K291=5,MIN(MIN(Q291,V291)*2/3,W291),K291=6,MIN(MIN(Q291,V291)*1/2,W291)),"")</f>
        <v/>
      </c>
      <c r="Y291" s="127" t="str" cm="1">
        <f t="array" ref="Y291">IFERROR(ROUNDDOWN(_xlfn.IFS((K291=1),X291*L291,(K291=2),X291*L291,(K291=3),X291*2/3,(K291=4),X291,(K291=5),X291*1/2,(K291=6),X291*2/3),-3),"")</f>
        <v/>
      </c>
      <c r="Z291" s="135"/>
      <c r="AA291" s="134"/>
      <c r="AB291" s="128"/>
      <c r="AC291" s="128"/>
      <c r="AD291" s="136"/>
      <c r="AE291" s="137"/>
      <c r="AF291" s="182"/>
      <c r="AG291" s="181"/>
    </row>
    <row r="292" spans="1:33" s="133" customFormat="1" ht="24.9" customHeight="1" x14ac:dyDescent="0.2">
      <c r="A292" s="122">
        <v>286</v>
      </c>
      <c r="B292" s="177"/>
      <c r="C292" s="178"/>
      <c r="D292" s="177"/>
      <c r="E292" s="178"/>
      <c r="F292" s="177"/>
      <c r="G292" s="177"/>
      <c r="H292" s="174"/>
      <c r="I292" s="123"/>
      <c r="J292" s="181"/>
      <c r="K292" s="124"/>
      <c r="L292" s="125"/>
      <c r="M292" s="183"/>
      <c r="N292" s="184"/>
      <c r="O292" s="186"/>
      <c r="P292" s="186"/>
      <c r="Q292" s="127" t="str">
        <f t="shared" si="18"/>
        <v/>
      </c>
      <c r="R292" s="186"/>
      <c r="S292" s="186"/>
      <c r="T292" s="186"/>
      <c r="U292" s="127" t="str">
        <f t="shared" si="19"/>
        <v/>
      </c>
      <c r="V292" s="128" t="str">
        <f t="shared" si="20"/>
        <v/>
      </c>
      <c r="W292" s="185" t="str">
        <f t="shared" si="21"/>
        <v/>
      </c>
      <c r="X292" s="129" t="str" cm="1">
        <f t="array" ref="X292">IFERROR(_xlfn.IFS(K292=1,MIN(Q292,V292),K292=2,MIN(Q292,V292,W292),K292=3,MIN(MIN(Q292,V292)*3/4,W292),K292=4,MIN(MIN(Q292,V292)*L292,W292),K292=5,MIN(MIN(Q292,V292)*2/3,W292),K292=6,MIN(MIN(Q292,V292)*1/2,W292)),"")</f>
        <v/>
      </c>
      <c r="Y292" s="127" t="str" cm="1">
        <f t="array" ref="Y292">IFERROR(ROUNDDOWN(_xlfn.IFS((K292=1),X292*L292,(K292=2),X292*L292,(K292=3),X292*2/3,(K292=4),X292,(K292=5),X292*1/2,(K292=6),X292*2/3),-3),"")</f>
        <v/>
      </c>
      <c r="Z292" s="135"/>
      <c r="AA292" s="134"/>
      <c r="AB292" s="128"/>
      <c r="AC292" s="128"/>
      <c r="AD292" s="136"/>
      <c r="AE292" s="137"/>
      <c r="AF292" s="182"/>
      <c r="AG292" s="181"/>
    </row>
    <row r="293" spans="1:33" s="133" customFormat="1" ht="24.9" customHeight="1" x14ac:dyDescent="0.2">
      <c r="A293" s="122">
        <v>287</v>
      </c>
      <c r="B293" s="177"/>
      <c r="C293" s="178"/>
      <c r="D293" s="177"/>
      <c r="E293" s="178"/>
      <c r="F293" s="177"/>
      <c r="G293" s="177"/>
      <c r="H293" s="174"/>
      <c r="I293" s="123"/>
      <c r="J293" s="181"/>
      <c r="K293" s="124"/>
      <c r="L293" s="125"/>
      <c r="M293" s="183"/>
      <c r="N293" s="184"/>
      <c r="O293" s="186"/>
      <c r="P293" s="186"/>
      <c r="Q293" s="127" t="str">
        <f t="shared" si="18"/>
        <v/>
      </c>
      <c r="R293" s="186"/>
      <c r="S293" s="186"/>
      <c r="T293" s="186"/>
      <c r="U293" s="127" t="str">
        <f t="shared" si="19"/>
        <v/>
      </c>
      <c r="V293" s="128" t="str">
        <f t="shared" si="20"/>
        <v/>
      </c>
      <c r="W293" s="185" t="str">
        <f t="shared" si="21"/>
        <v/>
      </c>
      <c r="X293" s="129" t="str" cm="1">
        <f t="array" ref="X293">IFERROR(_xlfn.IFS(K293=1,MIN(Q293,V293),K293=2,MIN(Q293,V293,W293),K293=3,MIN(MIN(Q293,V293)*3/4,W293),K293=4,MIN(MIN(Q293,V293)*L293,W293),K293=5,MIN(MIN(Q293,V293)*2/3,W293),K293=6,MIN(MIN(Q293,V293)*1/2,W293)),"")</f>
        <v/>
      </c>
      <c r="Y293" s="127" t="str" cm="1">
        <f t="array" ref="Y293">IFERROR(ROUNDDOWN(_xlfn.IFS((K293=1),X293*L293,(K293=2),X293*L293,(K293=3),X293*2/3,(K293=4),X293,(K293=5),X293*1/2,(K293=6),X293*2/3),-3),"")</f>
        <v/>
      </c>
      <c r="Z293" s="135"/>
      <c r="AA293" s="134"/>
      <c r="AB293" s="128"/>
      <c r="AC293" s="128"/>
      <c r="AD293" s="136"/>
      <c r="AE293" s="137"/>
      <c r="AF293" s="182"/>
      <c r="AG293" s="181"/>
    </row>
    <row r="294" spans="1:33" s="133" customFormat="1" ht="24.9" customHeight="1" x14ac:dyDescent="0.2">
      <c r="A294" s="122">
        <v>288</v>
      </c>
      <c r="B294" s="177"/>
      <c r="C294" s="178"/>
      <c r="D294" s="177"/>
      <c r="E294" s="178"/>
      <c r="F294" s="177"/>
      <c r="G294" s="177"/>
      <c r="H294" s="174"/>
      <c r="I294" s="123"/>
      <c r="J294" s="181"/>
      <c r="K294" s="124"/>
      <c r="L294" s="125"/>
      <c r="M294" s="183"/>
      <c r="N294" s="184"/>
      <c r="O294" s="186"/>
      <c r="P294" s="186"/>
      <c r="Q294" s="127" t="str">
        <f t="shared" si="18"/>
        <v/>
      </c>
      <c r="R294" s="186"/>
      <c r="S294" s="186"/>
      <c r="T294" s="186"/>
      <c r="U294" s="127" t="str">
        <f t="shared" si="19"/>
        <v/>
      </c>
      <c r="V294" s="128" t="str">
        <f t="shared" si="20"/>
        <v/>
      </c>
      <c r="W294" s="185" t="str">
        <f t="shared" si="21"/>
        <v/>
      </c>
      <c r="X294" s="129" t="str" cm="1">
        <f t="array" ref="X294">IFERROR(_xlfn.IFS(K294=1,MIN(Q294,V294),K294=2,MIN(Q294,V294,W294),K294=3,MIN(MIN(Q294,V294)*3/4,W294),K294=4,MIN(MIN(Q294,V294)*L294,W294),K294=5,MIN(MIN(Q294,V294)*2/3,W294),K294=6,MIN(MIN(Q294,V294)*1/2,W294)),"")</f>
        <v/>
      </c>
      <c r="Y294" s="127" t="str" cm="1">
        <f t="array" ref="Y294">IFERROR(ROUNDDOWN(_xlfn.IFS((K294=1),X294*L294,(K294=2),X294*L294,(K294=3),X294*2/3,(K294=4),X294,(K294=5),X294*1/2,(K294=6),X294*2/3),-3),"")</f>
        <v/>
      </c>
      <c r="Z294" s="135"/>
      <c r="AA294" s="134"/>
      <c r="AB294" s="128"/>
      <c r="AC294" s="128"/>
      <c r="AD294" s="136"/>
      <c r="AE294" s="137"/>
      <c r="AF294" s="182"/>
      <c r="AG294" s="181"/>
    </row>
    <row r="295" spans="1:33" s="133" customFormat="1" ht="24.9" customHeight="1" x14ac:dyDescent="0.2">
      <c r="A295" s="122">
        <v>289</v>
      </c>
      <c r="B295" s="177"/>
      <c r="C295" s="178"/>
      <c r="D295" s="177"/>
      <c r="E295" s="178"/>
      <c r="F295" s="177"/>
      <c r="G295" s="177"/>
      <c r="H295" s="174"/>
      <c r="I295" s="123"/>
      <c r="J295" s="181"/>
      <c r="K295" s="124"/>
      <c r="L295" s="125"/>
      <c r="M295" s="183"/>
      <c r="N295" s="184"/>
      <c r="O295" s="186"/>
      <c r="P295" s="186"/>
      <c r="Q295" s="127" t="str">
        <f t="shared" si="18"/>
        <v/>
      </c>
      <c r="R295" s="186"/>
      <c r="S295" s="186"/>
      <c r="T295" s="186"/>
      <c r="U295" s="127" t="str">
        <f t="shared" si="19"/>
        <v/>
      </c>
      <c r="V295" s="128" t="str">
        <f t="shared" si="20"/>
        <v/>
      </c>
      <c r="W295" s="185" t="str">
        <f t="shared" si="21"/>
        <v/>
      </c>
      <c r="X295" s="129" t="str" cm="1">
        <f t="array" ref="X295">IFERROR(_xlfn.IFS(K295=1,MIN(Q295,V295),K295=2,MIN(Q295,V295,W295),K295=3,MIN(MIN(Q295,V295)*3/4,W295),K295=4,MIN(MIN(Q295,V295)*L295,W295),K295=5,MIN(MIN(Q295,V295)*2/3,W295),K295=6,MIN(MIN(Q295,V295)*1/2,W295)),"")</f>
        <v/>
      </c>
      <c r="Y295" s="127" t="str" cm="1">
        <f t="array" ref="Y295">IFERROR(ROUNDDOWN(_xlfn.IFS((K295=1),X295*L295,(K295=2),X295*L295,(K295=3),X295*2/3,(K295=4),X295,(K295=5),X295*1/2,(K295=6),X295*2/3),-3),"")</f>
        <v/>
      </c>
      <c r="Z295" s="135"/>
      <c r="AA295" s="134"/>
      <c r="AB295" s="128"/>
      <c r="AC295" s="128"/>
      <c r="AD295" s="136"/>
      <c r="AE295" s="137"/>
      <c r="AF295" s="182"/>
      <c r="AG295" s="181"/>
    </row>
    <row r="296" spans="1:33" s="133" customFormat="1" ht="24.9" customHeight="1" x14ac:dyDescent="0.2">
      <c r="A296" s="122">
        <v>290</v>
      </c>
      <c r="B296" s="177"/>
      <c r="C296" s="178"/>
      <c r="D296" s="177"/>
      <c r="E296" s="178"/>
      <c r="F296" s="177"/>
      <c r="G296" s="177"/>
      <c r="H296" s="174"/>
      <c r="I296" s="123"/>
      <c r="J296" s="181"/>
      <c r="K296" s="124"/>
      <c r="L296" s="125"/>
      <c r="M296" s="183"/>
      <c r="N296" s="184"/>
      <c r="O296" s="186"/>
      <c r="P296" s="186"/>
      <c r="Q296" s="127" t="str">
        <f t="shared" si="18"/>
        <v/>
      </c>
      <c r="R296" s="186"/>
      <c r="S296" s="186"/>
      <c r="T296" s="186"/>
      <c r="U296" s="127" t="str">
        <f t="shared" si="19"/>
        <v/>
      </c>
      <c r="V296" s="128" t="str">
        <f t="shared" si="20"/>
        <v/>
      </c>
      <c r="W296" s="185" t="str">
        <f t="shared" si="21"/>
        <v/>
      </c>
      <c r="X296" s="129" t="str" cm="1">
        <f t="array" ref="X296">IFERROR(_xlfn.IFS(K296=1,MIN(Q296,V296),K296=2,MIN(Q296,V296,W296),K296=3,MIN(MIN(Q296,V296)*3/4,W296),K296=4,MIN(MIN(Q296,V296)*L296,W296),K296=5,MIN(MIN(Q296,V296)*2/3,W296),K296=6,MIN(MIN(Q296,V296)*1/2,W296)),"")</f>
        <v/>
      </c>
      <c r="Y296" s="127" t="str" cm="1">
        <f t="array" ref="Y296">IFERROR(ROUNDDOWN(_xlfn.IFS((K296=1),X296*L296,(K296=2),X296*L296,(K296=3),X296*2/3,(K296=4),X296,(K296=5),X296*1/2,(K296=6),X296*2/3),-3),"")</f>
        <v/>
      </c>
      <c r="Z296" s="135"/>
      <c r="AA296" s="134"/>
      <c r="AB296" s="128"/>
      <c r="AC296" s="128"/>
      <c r="AD296" s="136"/>
      <c r="AE296" s="137"/>
      <c r="AF296" s="182"/>
      <c r="AG296" s="181"/>
    </row>
    <row r="297" spans="1:33" s="133" customFormat="1" ht="24.9" customHeight="1" x14ac:dyDescent="0.2">
      <c r="A297" s="122">
        <v>291</v>
      </c>
      <c r="B297" s="177"/>
      <c r="C297" s="178"/>
      <c r="D297" s="177"/>
      <c r="E297" s="178"/>
      <c r="F297" s="177"/>
      <c r="G297" s="177"/>
      <c r="H297" s="174"/>
      <c r="I297" s="123"/>
      <c r="J297" s="181"/>
      <c r="K297" s="124"/>
      <c r="L297" s="125"/>
      <c r="M297" s="183"/>
      <c r="N297" s="184"/>
      <c r="O297" s="186"/>
      <c r="P297" s="186"/>
      <c r="Q297" s="127" t="str">
        <f t="shared" si="18"/>
        <v/>
      </c>
      <c r="R297" s="186"/>
      <c r="S297" s="186"/>
      <c r="T297" s="186"/>
      <c r="U297" s="127" t="str">
        <f t="shared" si="19"/>
        <v/>
      </c>
      <c r="V297" s="128" t="str">
        <f t="shared" si="20"/>
        <v/>
      </c>
      <c r="W297" s="185" t="str">
        <f t="shared" si="21"/>
        <v/>
      </c>
      <c r="X297" s="129" t="str" cm="1">
        <f t="array" ref="X297">IFERROR(_xlfn.IFS(K297=1,MIN(Q297,V297),K297=2,MIN(Q297,V297,W297),K297=3,MIN(MIN(Q297,V297)*3/4,W297),K297=4,MIN(MIN(Q297,V297)*L297,W297),K297=5,MIN(MIN(Q297,V297)*2/3,W297),K297=6,MIN(MIN(Q297,V297)*1/2,W297)),"")</f>
        <v/>
      </c>
      <c r="Y297" s="127" t="str" cm="1">
        <f t="array" ref="Y297">IFERROR(ROUNDDOWN(_xlfn.IFS((K297=1),X297*L297,(K297=2),X297*L297,(K297=3),X297*2/3,(K297=4),X297,(K297=5),X297*1/2,(K297=6),X297*2/3),-3),"")</f>
        <v/>
      </c>
      <c r="Z297" s="135"/>
      <c r="AA297" s="134"/>
      <c r="AB297" s="128"/>
      <c r="AC297" s="128"/>
      <c r="AD297" s="136"/>
      <c r="AE297" s="137"/>
      <c r="AF297" s="182"/>
      <c r="AG297" s="181"/>
    </row>
    <row r="298" spans="1:33" s="133" customFormat="1" ht="24.9" customHeight="1" x14ac:dyDescent="0.2">
      <c r="A298" s="122">
        <v>292</v>
      </c>
      <c r="B298" s="177"/>
      <c r="C298" s="178"/>
      <c r="D298" s="177"/>
      <c r="E298" s="178"/>
      <c r="F298" s="177"/>
      <c r="G298" s="177"/>
      <c r="H298" s="174"/>
      <c r="I298" s="123"/>
      <c r="J298" s="181"/>
      <c r="K298" s="124"/>
      <c r="L298" s="125"/>
      <c r="M298" s="183"/>
      <c r="N298" s="184"/>
      <c r="O298" s="186"/>
      <c r="P298" s="186"/>
      <c r="Q298" s="127" t="str">
        <f t="shared" si="18"/>
        <v/>
      </c>
      <c r="R298" s="186"/>
      <c r="S298" s="186"/>
      <c r="T298" s="186"/>
      <c r="U298" s="127" t="str">
        <f t="shared" si="19"/>
        <v/>
      </c>
      <c r="V298" s="128" t="str">
        <f t="shared" si="20"/>
        <v/>
      </c>
      <c r="W298" s="185" t="str">
        <f t="shared" si="21"/>
        <v/>
      </c>
      <c r="X298" s="129" t="str" cm="1">
        <f t="array" ref="X298">IFERROR(_xlfn.IFS(K298=1,MIN(Q298,V298),K298=2,MIN(Q298,V298,W298),K298=3,MIN(MIN(Q298,V298)*3/4,W298),K298=4,MIN(MIN(Q298,V298)*L298,W298),K298=5,MIN(MIN(Q298,V298)*2/3,W298),K298=6,MIN(MIN(Q298,V298)*1/2,W298)),"")</f>
        <v/>
      </c>
      <c r="Y298" s="127" t="str" cm="1">
        <f t="array" ref="Y298">IFERROR(ROUNDDOWN(_xlfn.IFS((K298=1),X298*L298,(K298=2),X298*L298,(K298=3),X298*2/3,(K298=4),X298,(K298=5),X298*1/2,(K298=6),X298*2/3),-3),"")</f>
        <v/>
      </c>
      <c r="Z298" s="135"/>
      <c r="AA298" s="134"/>
      <c r="AB298" s="128"/>
      <c r="AC298" s="128"/>
      <c r="AD298" s="136"/>
      <c r="AE298" s="137"/>
      <c r="AF298" s="182"/>
      <c r="AG298" s="181"/>
    </row>
    <row r="299" spans="1:33" s="133" customFormat="1" ht="24.9" customHeight="1" x14ac:dyDescent="0.2">
      <c r="A299" s="122">
        <v>293</v>
      </c>
      <c r="B299" s="177"/>
      <c r="C299" s="178"/>
      <c r="D299" s="177"/>
      <c r="E299" s="178"/>
      <c r="F299" s="177"/>
      <c r="G299" s="177"/>
      <c r="H299" s="174"/>
      <c r="I299" s="123"/>
      <c r="J299" s="181"/>
      <c r="K299" s="124"/>
      <c r="L299" s="125"/>
      <c r="M299" s="183"/>
      <c r="N299" s="184"/>
      <c r="O299" s="186"/>
      <c r="P299" s="186"/>
      <c r="Q299" s="127" t="str">
        <f t="shared" si="18"/>
        <v/>
      </c>
      <c r="R299" s="186"/>
      <c r="S299" s="186"/>
      <c r="T299" s="186"/>
      <c r="U299" s="127" t="str">
        <f t="shared" si="19"/>
        <v/>
      </c>
      <c r="V299" s="128" t="str">
        <f t="shared" si="20"/>
        <v/>
      </c>
      <c r="W299" s="185" t="str">
        <f t="shared" si="21"/>
        <v/>
      </c>
      <c r="X299" s="129" t="str" cm="1">
        <f t="array" ref="X299">IFERROR(_xlfn.IFS(K299=1,MIN(Q299,V299),K299=2,MIN(Q299,V299,W299),K299=3,MIN(MIN(Q299,V299)*3/4,W299),K299=4,MIN(MIN(Q299,V299)*L299,W299),K299=5,MIN(MIN(Q299,V299)*2/3,W299),K299=6,MIN(MIN(Q299,V299)*1/2,W299)),"")</f>
        <v/>
      </c>
      <c r="Y299" s="127" t="str" cm="1">
        <f t="array" ref="Y299">IFERROR(ROUNDDOWN(_xlfn.IFS((K299=1),X299*L299,(K299=2),X299*L299,(K299=3),X299*2/3,(K299=4),X299,(K299=5),X299*1/2,(K299=6),X299*2/3),-3),"")</f>
        <v/>
      </c>
      <c r="Z299" s="135"/>
      <c r="AA299" s="134"/>
      <c r="AB299" s="128"/>
      <c r="AC299" s="128"/>
      <c r="AD299" s="136"/>
      <c r="AE299" s="137"/>
      <c r="AF299" s="182"/>
      <c r="AG299" s="181"/>
    </row>
    <row r="300" spans="1:33" s="133" customFormat="1" ht="24.9" customHeight="1" x14ac:dyDescent="0.2">
      <c r="A300" s="122">
        <v>294</v>
      </c>
      <c r="B300" s="177"/>
      <c r="C300" s="178"/>
      <c r="D300" s="177"/>
      <c r="E300" s="178"/>
      <c r="F300" s="177"/>
      <c r="G300" s="177"/>
      <c r="H300" s="174"/>
      <c r="I300" s="123"/>
      <c r="J300" s="181"/>
      <c r="K300" s="124"/>
      <c r="L300" s="125"/>
      <c r="M300" s="183"/>
      <c r="N300" s="184"/>
      <c r="O300" s="186"/>
      <c r="P300" s="186"/>
      <c r="Q300" s="127" t="str">
        <f t="shared" si="18"/>
        <v/>
      </c>
      <c r="R300" s="186"/>
      <c r="S300" s="186"/>
      <c r="T300" s="186"/>
      <c r="U300" s="127" t="str">
        <f t="shared" si="19"/>
        <v/>
      </c>
      <c r="V300" s="128" t="str">
        <f t="shared" si="20"/>
        <v/>
      </c>
      <c r="W300" s="185" t="str">
        <f t="shared" si="21"/>
        <v/>
      </c>
      <c r="X300" s="129" t="str" cm="1">
        <f t="array" ref="X300">IFERROR(_xlfn.IFS(K300=1,MIN(Q300,V300),K300=2,MIN(Q300,V300,W300),K300=3,MIN(MIN(Q300,V300)*3/4,W300),K300=4,MIN(MIN(Q300,V300)*L300,W300),K300=5,MIN(MIN(Q300,V300)*2/3,W300),K300=6,MIN(MIN(Q300,V300)*1/2,W300)),"")</f>
        <v/>
      </c>
      <c r="Y300" s="127" t="str" cm="1">
        <f t="array" ref="Y300">IFERROR(ROUNDDOWN(_xlfn.IFS((K300=1),X300*L300,(K300=2),X300*L300,(K300=3),X300*2/3,(K300=4),X300,(K300=5),X300*1/2,(K300=6),X300*2/3),-3),"")</f>
        <v/>
      </c>
      <c r="Z300" s="135"/>
      <c r="AA300" s="134"/>
      <c r="AB300" s="128"/>
      <c r="AC300" s="128"/>
      <c r="AD300" s="136"/>
      <c r="AE300" s="137"/>
      <c r="AF300" s="182"/>
      <c r="AG300" s="181"/>
    </row>
    <row r="301" spans="1:33" s="133" customFormat="1" ht="24.9" customHeight="1" x14ac:dyDescent="0.2">
      <c r="A301" s="122">
        <v>295</v>
      </c>
      <c r="B301" s="177"/>
      <c r="C301" s="178"/>
      <c r="D301" s="177"/>
      <c r="E301" s="178"/>
      <c r="F301" s="177"/>
      <c r="G301" s="177"/>
      <c r="H301" s="174"/>
      <c r="I301" s="123"/>
      <c r="J301" s="181"/>
      <c r="K301" s="124"/>
      <c r="L301" s="125"/>
      <c r="M301" s="183"/>
      <c r="N301" s="184"/>
      <c r="O301" s="186"/>
      <c r="P301" s="186"/>
      <c r="Q301" s="127" t="str">
        <f t="shared" si="18"/>
        <v/>
      </c>
      <c r="R301" s="186"/>
      <c r="S301" s="186"/>
      <c r="T301" s="186"/>
      <c r="U301" s="127" t="str">
        <f t="shared" si="19"/>
        <v/>
      </c>
      <c r="V301" s="128" t="str">
        <f t="shared" si="20"/>
        <v/>
      </c>
      <c r="W301" s="185" t="str">
        <f t="shared" si="21"/>
        <v/>
      </c>
      <c r="X301" s="129" t="str" cm="1">
        <f t="array" ref="X301">IFERROR(_xlfn.IFS(K301=1,MIN(Q301,V301),K301=2,MIN(Q301,V301,W301),K301=3,MIN(MIN(Q301,V301)*3/4,W301),K301=4,MIN(MIN(Q301,V301)*L301,W301),K301=5,MIN(MIN(Q301,V301)*2/3,W301),K301=6,MIN(MIN(Q301,V301)*1/2,W301)),"")</f>
        <v/>
      </c>
      <c r="Y301" s="127" t="str" cm="1">
        <f t="array" ref="Y301">IFERROR(ROUNDDOWN(_xlfn.IFS((K301=1),X301*L301,(K301=2),X301*L301,(K301=3),X301*2/3,(K301=4),X301,(K301=5),X301*1/2,(K301=6),X301*2/3),-3),"")</f>
        <v/>
      </c>
      <c r="Z301" s="135"/>
      <c r="AA301" s="134"/>
      <c r="AB301" s="128"/>
      <c r="AC301" s="128"/>
      <c r="AD301" s="136"/>
      <c r="AE301" s="137"/>
      <c r="AF301" s="182"/>
      <c r="AG301" s="181"/>
    </row>
    <row r="302" spans="1:33" s="133" customFormat="1" ht="24.9" customHeight="1" x14ac:dyDescent="0.2">
      <c r="A302" s="122">
        <v>296</v>
      </c>
      <c r="B302" s="177"/>
      <c r="C302" s="178"/>
      <c r="D302" s="177"/>
      <c r="E302" s="178"/>
      <c r="F302" s="177"/>
      <c r="G302" s="177"/>
      <c r="H302" s="174"/>
      <c r="I302" s="123"/>
      <c r="J302" s="181"/>
      <c r="K302" s="124"/>
      <c r="L302" s="125"/>
      <c r="M302" s="183"/>
      <c r="N302" s="184"/>
      <c r="O302" s="186"/>
      <c r="P302" s="186"/>
      <c r="Q302" s="127" t="str">
        <f t="shared" si="18"/>
        <v/>
      </c>
      <c r="R302" s="186"/>
      <c r="S302" s="186"/>
      <c r="T302" s="186"/>
      <c r="U302" s="127" t="str">
        <f t="shared" si="19"/>
        <v/>
      </c>
      <c r="V302" s="128" t="str">
        <f t="shared" si="20"/>
        <v/>
      </c>
      <c r="W302" s="185" t="str">
        <f t="shared" si="21"/>
        <v/>
      </c>
      <c r="X302" s="129" t="str" cm="1">
        <f t="array" ref="X302">IFERROR(_xlfn.IFS(K302=1,MIN(Q302,V302),K302=2,MIN(Q302,V302,W302),K302=3,MIN(MIN(Q302,V302)*3/4,W302),K302=4,MIN(MIN(Q302,V302)*L302,W302),K302=5,MIN(MIN(Q302,V302)*2/3,W302),K302=6,MIN(MIN(Q302,V302)*1/2,W302)),"")</f>
        <v/>
      </c>
      <c r="Y302" s="127" t="str" cm="1">
        <f t="array" ref="Y302">IFERROR(ROUNDDOWN(_xlfn.IFS((K302=1),X302*L302,(K302=2),X302*L302,(K302=3),X302*2/3,(K302=4),X302,(K302=5),X302*1/2,(K302=6),X302*2/3),-3),"")</f>
        <v/>
      </c>
      <c r="Z302" s="135"/>
      <c r="AA302" s="134"/>
      <c r="AB302" s="128"/>
      <c r="AC302" s="128"/>
      <c r="AD302" s="136"/>
      <c r="AE302" s="137"/>
      <c r="AF302" s="182"/>
      <c r="AG302" s="181"/>
    </row>
    <row r="303" spans="1:33" s="133" customFormat="1" ht="24.9" customHeight="1" x14ac:dyDescent="0.2">
      <c r="A303" s="122">
        <v>297</v>
      </c>
      <c r="B303" s="177"/>
      <c r="C303" s="178"/>
      <c r="D303" s="177"/>
      <c r="E303" s="178"/>
      <c r="F303" s="177"/>
      <c r="G303" s="177"/>
      <c r="H303" s="174"/>
      <c r="I303" s="123"/>
      <c r="J303" s="181"/>
      <c r="K303" s="124"/>
      <c r="L303" s="125"/>
      <c r="M303" s="183"/>
      <c r="N303" s="184"/>
      <c r="O303" s="186"/>
      <c r="P303" s="186"/>
      <c r="Q303" s="127" t="str">
        <f t="shared" si="18"/>
        <v/>
      </c>
      <c r="R303" s="186"/>
      <c r="S303" s="186"/>
      <c r="T303" s="186"/>
      <c r="U303" s="127" t="str">
        <f t="shared" si="19"/>
        <v/>
      </c>
      <c r="V303" s="128" t="str">
        <f t="shared" si="20"/>
        <v/>
      </c>
      <c r="W303" s="185" t="str">
        <f t="shared" si="21"/>
        <v/>
      </c>
      <c r="X303" s="129" t="str" cm="1">
        <f t="array" ref="X303">IFERROR(_xlfn.IFS(K303=1,MIN(Q303,V303),K303=2,MIN(Q303,V303,W303),K303=3,MIN(MIN(Q303,V303)*3/4,W303),K303=4,MIN(MIN(Q303,V303)*L303,W303),K303=5,MIN(MIN(Q303,V303)*2/3,W303),K303=6,MIN(MIN(Q303,V303)*1/2,W303)),"")</f>
        <v/>
      </c>
      <c r="Y303" s="127" t="str" cm="1">
        <f t="array" ref="Y303">IFERROR(ROUNDDOWN(_xlfn.IFS((K303=1),X303*L303,(K303=2),X303*L303,(K303=3),X303*2/3,(K303=4),X303,(K303=5),X303*1/2,(K303=6),X303*2/3),-3),"")</f>
        <v/>
      </c>
      <c r="Z303" s="135"/>
      <c r="AA303" s="134"/>
      <c r="AB303" s="128"/>
      <c r="AC303" s="128"/>
      <c r="AD303" s="136"/>
      <c r="AE303" s="137"/>
      <c r="AF303" s="182"/>
      <c r="AG303" s="181"/>
    </row>
    <row r="304" spans="1:33" s="133" customFormat="1" ht="24.9" customHeight="1" x14ac:dyDescent="0.2">
      <c r="A304" s="122">
        <v>298</v>
      </c>
      <c r="B304" s="177"/>
      <c r="C304" s="178"/>
      <c r="D304" s="177"/>
      <c r="E304" s="178"/>
      <c r="F304" s="177"/>
      <c r="G304" s="177"/>
      <c r="H304" s="174"/>
      <c r="I304" s="123"/>
      <c r="J304" s="181"/>
      <c r="K304" s="124"/>
      <c r="L304" s="125"/>
      <c r="M304" s="183"/>
      <c r="N304" s="184"/>
      <c r="O304" s="186"/>
      <c r="P304" s="186"/>
      <c r="Q304" s="127" t="str">
        <f t="shared" si="18"/>
        <v/>
      </c>
      <c r="R304" s="186"/>
      <c r="S304" s="186"/>
      <c r="T304" s="186"/>
      <c r="U304" s="127" t="str">
        <f t="shared" si="19"/>
        <v/>
      </c>
      <c r="V304" s="128" t="str">
        <f t="shared" si="20"/>
        <v/>
      </c>
      <c r="W304" s="185" t="str">
        <f t="shared" si="21"/>
        <v/>
      </c>
      <c r="X304" s="129" t="str" cm="1">
        <f t="array" ref="X304">IFERROR(_xlfn.IFS(K304=1,MIN(Q304,V304),K304=2,MIN(Q304,V304,W304),K304=3,MIN(MIN(Q304,V304)*3/4,W304),K304=4,MIN(MIN(Q304,V304)*L304,W304),K304=5,MIN(MIN(Q304,V304)*2/3,W304),K304=6,MIN(MIN(Q304,V304)*1/2,W304)),"")</f>
        <v/>
      </c>
      <c r="Y304" s="127" t="str" cm="1">
        <f t="array" ref="Y304">IFERROR(ROUNDDOWN(_xlfn.IFS((K304=1),X304*L304,(K304=2),X304*L304,(K304=3),X304*2/3,(K304=4),X304,(K304=5),X304*1/2,(K304=6),X304*2/3),-3),"")</f>
        <v/>
      </c>
      <c r="Z304" s="135"/>
      <c r="AA304" s="134"/>
      <c r="AB304" s="128"/>
      <c r="AC304" s="128"/>
      <c r="AD304" s="136"/>
      <c r="AE304" s="137"/>
      <c r="AF304" s="182"/>
      <c r="AG304" s="181"/>
    </row>
    <row r="305" spans="1:33" s="133" customFormat="1" ht="24.9" customHeight="1" x14ac:dyDescent="0.2">
      <c r="A305" s="122">
        <v>299</v>
      </c>
      <c r="B305" s="177"/>
      <c r="C305" s="178"/>
      <c r="D305" s="177"/>
      <c r="E305" s="178"/>
      <c r="F305" s="177"/>
      <c r="G305" s="177"/>
      <c r="H305" s="174"/>
      <c r="I305" s="123"/>
      <c r="J305" s="181"/>
      <c r="K305" s="124"/>
      <c r="L305" s="125"/>
      <c r="M305" s="183"/>
      <c r="N305" s="184"/>
      <c r="O305" s="186"/>
      <c r="P305" s="186"/>
      <c r="Q305" s="127" t="str">
        <f t="shared" si="18"/>
        <v/>
      </c>
      <c r="R305" s="186"/>
      <c r="S305" s="186"/>
      <c r="T305" s="186"/>
      <c r="U305" s="127" t="str">
        <f t="shared" si="19"/>
        <v/>
      </c>
      <c r="V305" s="128" t="str">
        <f t="shared" si="20"/>
        <v/>
      </c>
      <c r="W305" s="185" t="str">
        <f t="shared" si="21"/>
        <v/>
      </c>
      <c r="X305" s="129" t="str" cm="1">
        <f t="array" ref="X305">IFERROR(_xlfn.IFS(K305=1,MIN(Q305,V305),K305=2,MIN(Q305,V305,W305),K305=3,MIN(MIN(Q305,V305)*3/4,W305),K305=4,MIN(MIN(Q305,V305)*L305,W305),K305=5,MIN(MIN(Q305,V305)*2/3,W305),K305=6,MIN(MIN(Q305,V305)*1/2,W305)),"")</f>
        <v/>
      </c>
      <c r="Y305" s="127" t="str" cm="1">
        <f t="array" ref="Y305">IFERROR(ROUNDDOWN(_xlfn.IFS((K305=1),X305*L305,(K305=2),X305*L305,(K305=3),X305*2/3,(K305=4),X305,(K305=5),X305*1/2,(K305=6),X305*2/3),-3),"")</f>
        <v/>
      </c>
      <c r="Z305" s="135"/>
      <c r="AA305" s="134"/>
      <c r="AB305" s="128"/>
      <c r="AC305" s="128"/>
      <c r="AD305" s="136"/>
      <c r="AE305" s="137"/>
      <c r="AF305" s="182"/>
      <c r="AG305" s="181"/>
    </row>
    <row r="306" spans="1:33" s="133" customFormat="1" ht="24.9" customHeight="1" x14ac:dyDescent="0.2">
      <c r="A306" s="122">
        <v>300</v>
      </c>
      <c r="B306" s="177"/>
      <c r="C306" s="178"/>
      <c r="D306" s="177"/>
      <c r="E306" s="178"/>
      <c r="F306" s="177"/>
      <c r="G306" s="177"/>
      <c r="H306" s="174"/>
      <c r="I306" s="123"/>
      <c r="J306" s="181"/>
      <c r="K306" s="124"/>
      <c r="L306" s="125"/>
      <c r="M306" s="183"/>
      <c r="N306" s="184"/>
      <c r="O306" s="186"/>
      <c r="P306" s="186"/>
      <c r="Q306" s="127" t="str">
        <f t="shared" si="18"/>
        <v/>
      </c>
      <c r="R306" s="186"/>
      <c r="S306" s="186"/>
      <c r="T306" s="186"/>
      <c r="U306" s="127" t="str">
        <f t="shared" si="19"/>
        <v/>
      </c>
      <c r="V306" s="128" t="str">
        <f t="shared" si="20"/>
        <v/>
      </c>
      <c r="W306" s="185" t="str">
        <f t="shared" si="21"/>
        <v/>
      </c>
      <c r="X306" s="129" t="str" cm="1">
        <f t="array" ref="X306">IFERROR(_xlfn.IFS(K306=1,MIN(Q306,V306),K306=2,MIN(Q306,V306,W306),K306=3,MIN(MIN(Q306,V306)*3/4,W306),K306=4,MIN(MIN(Q306,V306)*L306,W306),K306=5,MIN(MIN(Q306,V306)*2/3,W306),K306=6,MIN(MIN(Q306,V306)*1/2,W306)),"")</f>
        <v/>
      </c>
      <c r="Y306" s="127" t="str" cm="1">
        <f t="array" ref="Y306">IFERROR(ROUNDDOWN(_xlfn.IFS((K306=1),X306*L306,(K306=2),X306*L306,(K306=3),X306*2/3,(K306=4),X306,(K306=5),X306*1/2,(K306=6),X306*2/3),-3),"")</f>
        <v/>
      </c>
      <c r="Z306" s="135"/>
      <c r="AA306" s="134"/>
      <c r="AB306" s="128"/>
      <c r="AC306" s="128"/>
      <c r="AD306" s="136"/>
      <c r="AE306" s="137"/>
      <c r="AF306" s="182"/>
      <c r="AG306" s="181"/>
    </row>
    <row r="307" spans="1:33" s="133" customFormat="1" ht="24.9" customHeight="1" x14ac:dyDescent="0.2">
      <c r="A307" s="138"/>
      <c r="B307" s="139"/>
      <c r="C307" s="140"/>
      <c r="D307" s="139"/>
      <c r="E307" s="140"/>
      <c r="F307" s="139"/>
      <c r="G307" s="139"/>
      <c r="H307" s="139"/>
      <c r="I307" s="141"/>
      <c r="J307" s="142"/>
      <c r="K307" s="143"/>
      <c r="L307" s="144"/>
      <c r="M307" s="142"/>
      <c r="N307" s="142"/>
      <c r="O307" s="145"/>
      <c r="P307" s="145"/>
      <c r="Q307" s="145"/>
      <c r="R307" s="145"/>
      <c r="S307" s="145"/>
      <c r="T307" s="145"/>
      <c r="U307" s="145"/>
      <c r="V307" s="145"/>
      <c r="W307" s="145"/>
      <c r="X307" s="146"/>
      <c r="Y307" s="145"/>
      <c r="Z307" s="145"/>
      <c r="AA307" s="145"/>
      <c r="AB307" s="145"/>
      <c r="AC307" s="145"/>
      <c r="AD307" s="147"/>
      <c r="AE307" s="147"/>
      <c r="AF307" s="147"/>
      <c r="AG307" s="148"/>
    </row>
    <row r="308" spans="1:33" s="133" customFormat="1" ht="24.9" customHeight="1" x14ac:dyDescent="0.2">
      <c r="A308" s="149"/>
      <c r="B308" s="150"/>
      <c r="C308" s="151"/>
      <c r="D308" s="150"/>
      <c r="E308" s="151"/>
      <c r="F308" s="150"/>
      <c r="G308" s="150"/>
      <c r="H308" s="150"/>
      <c r="I308" s="152"/>
      <c r="J308" s="153"/>
      <c r="K308" s="154"/>
      <c r="L308" s="155"/>
      <c r="M308" s="153"/>
      <c r="N308" s="153"/>
      <c r="O308" s="156"/>
      <c r="P308" s="156"/>
      <c r="Q308" s="156"/>
      <c r="R308" s="156"/>
      <c r="S308" s="156"/>
      <c r="T308" s="156"/>
      <c r="U308" s="156"/>
      <c r="V308" s="157" t="s">
        <v>157</v>
      </c>
      <c r="W308" s="158">
        <f>SUBTOTAL(9,W7:W306)</f>
        <v>0</v>
      </c>
      <c r="X308" s="158">
        <f ca="1">SUBTOTAL(9,X7:X306)</f>
        <v>0</v>
      </c>
      <c r="Y308" s="158">
        <f ca="1">SUBTOTAL(9,Y7:Y306)</f>
        <v>0</v>
      </c>
      <c r="Z308" s="156"/>
      <c r="AA308" s="156"/>
      <c r="AB308" s="156"/>
      <c r="AC308" s="156"/>
      <c r="AD308" s="159"/>
      <c r="AE308" s="159"/>
      <c r="AF308" s="159"/>
      <c r="AG308" s="160"/>
    </row>
    <row r="309" spans="1:33" s="5" customFormat="1" ht="21" x14ac:dyDescent="0.25">
      <c r="B309" s="5" t="s">
        <v>124</v>
      </c>
      <c r="C309" s="6"/>
      <c r="I309" s="6"/>
      <c r="J309" s="6"/>
      <c r="K309" s="6"/>
      <c r="L309" s="6"/>
      <c r="X309" s="1"/>
      <c r="Y309" s="1"/>
    </row>
    <row r="310" spans="1:33" ht="21" x14ac:dyDescent="0.25">
      <c r="B310" s="5" t="s">
        <v>128</v>
      </c>
      <c r="Y310" s="7"/>
    </row>
    <row r="311" spans="1:33" x14ac:dyDescent="0.15">
      <c r="Y311" s="7"/>
    </row>
    <row r="312" spans="1:33" x14ac:dyDescent="0.15">
      <c r="Y312" s="7"/>
    </row>
    <row r="313" spans="1:33" x14ac:dyDescent="0.15">
      <c r="Y313" s="7"/>
    </row>
  </sheetData>
  <sheetProtection algorithmName="SHA-512" hashValue="ni8NBUtCZ4+OsghLNcPXZjPx6C+fDbvCNIWmKSVgFPixj9QZQXretiXnYMRE13qmYtvSSWQ6Sb0hEhtNdf42FQ==" saltValue="gNcaqdffN2zD0BYUsZjekQ==" spinCount="100000" sheet="1" objects="1" scenarios="1" formatColumns="0" deleteRows="0" autoFilter="0"/>
  <autoFilter ref="A6:AG6"/>
  <mergeCells count="4">
    <mergeCell ref="B1:J1"/>
    <mergeCell ref="K1:N1"/>
    <mergeCell ref="S2:U2"/>
    <mergeCell ref="S3:U3"/>
  </mergeCells>
  <phoneticPr fontId="2"/>
  <dataValidations count="2">
    <dataValidation type="list" allowBlank="1" showInputMessage="1" showErrorMessage="1" sqref="J7:J308">
      <formula1>INDIRECT(I7)</formula1>
    </dataValidation>
    <dataValidation type="list" allowBlank="1" showInputMessage="1" showErrorMessage="1" sqref="K1:N1">
      <formula1>"事業計画総括表,交付申請総括表,実績報告総括表"</formula1>
    </dataValidation>
  </dataValidations>
  <printOptions horizontalCentered="1"/>
  <pageMargins left="0.59055118110236227" right="0.59055118110236227" top="0.59055118110236227" bottom="0.59055118110236227" header="0.39370078740157483" footer="0.39370078740157483"/>
  <pageSetup paperSize="9" scale="44"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事業区分!$B$9:$B$46</xm:f>
          </x14:formula1>
          <xm:sqref>H307:H308</xm:sqref>
        </x14:dataValidation>
        <x14:dataValidation type="list" allowBlank="1" showInputMessage="1" showErrorMessage="1">
          <x14:formula1>
            <xm:f>事業区分!$Q$9:$Q$42</xm:f>
          </x14:formula1>
          <xm:sqref>H7:H306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3"/>
  <sheetViews>
    <sheetView showGridLines="0" view="pageBreakPreview" zoomScaleNormal="75" zoomScaleSheetLayoutView="100" workbookViewId="0"/>
  </sheetViews>
  <sheetFormatPr defaultColWidth="9" defaultRowHeight="12" outlineLevelCol="1" x14ac:dyDescent="0.15"/>
  <cols>
    <col min="1" max="1" width="6" style="1" customWidth="1" outlineLevel="1"/>
    <col min="2" max="2" width="9" style="1"/>
    <col min="3" max="3" width="9.109375" style="4"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2.77734375" style="1" customWidth="1"/>
    <col min="9" max="9" width="31.21875" style="4" customWidth="1"/>
    <col min="10" max="10" width="22.6640625" style="4" bestFit="1" customWidth="1"/>
    <col min="11" max="11" width="9.44140625" style="4" customWidth="1" outlineLevel="1"/>
    <col min="12" max="12" width="9.33203125" style="4" customWidth="1" outlineLevel="1"/>
    <col min="13" max="13" width="16.6640625" style="1" customWidth="1"/>
    <col min="14" max="14" width="12.109375" style="1" customWidth="1"/>
    <col min="15" max="15" width="12.6640625" style="1" customWidth="1"/>
    <col min="16" max="16" width="8.6640625" style="1" customWidth="1"/>
    <col min="17" max="25" width="12.6640625" style="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20.6640625" style="1" customWidth="1"/>
    <col min="34" max="16384" width="9" style="1"/>
  </cols>
  <sheetData>
    <row r="1" spans="1:35" s="9" customFormat="1" ht="23.4" x14ac:dyDescent="0.2">
      <c r="A1" s="36"/>
      <c r="B1" s="191" t="s">
        <v>215</v>
      </c>
      <c r="C1" s="191"/>
      <c r="D1" s="191"/>
      <c r="E1" s="191"/>
      <c r="F1" s="191"/>
      <c r="G1" s="191"/>
      <c r="H1" s="191"/>
      <c r="I1" s="191"/>
      <c r="J1" s="191"/>
      <c r="K1" s="192" t="s">
        <v>130</v>
      </c>
      <c r="L1" s="192"/>
      <c r="M1" s="192"/>
      <c r="N1" s="192"/>
      <c r="O1" s="8"/>
      <c r="P1" s="8"/>
      <c r="Q1" s="8"/>
      <c r="R1" s="8"/>
      <c r="S1" s="8"/>
      <c r="T1" s="8"/>
      <c r="U1" s="8"/>
      <c r="V1" s="8"/>
      <c r="W1" s="8"/>
      <c r="X1" s="8"/>
      <c r="Y1" s="8"/>
      <c r="Z1" s="8"/>
      <c r="AA1" s="8"/>
      <c r="AB1" s="10"/>
      <c r="AC1" s="11"/>
    </row>
    <row r="2" spans="1:35" s="2" customFormat="1" ht="13.2" x14ac:dyDescent="0.2">
      <c r="A2" s="64"/>
      <c r="B2" s="65"/>
      <c r="C2" s="66"/>
      <c r="D2" s="67"/>
      <c r="E2" s="66"/>
      <c r="F2" s="67"/>
      <c r="G2" s="65"/>
      <c r="H2" s="65"/>
      <c r="I2" s="68"/>
      <c r="J2" s="68"/>
      <c r="K2" s="68"/>
      <c r="L2" s="68"/>
      <c r="M2" s="64"/>
      <c r="N2" s="69"/>
      <c r="O2" s="70" t="s">
        <v>0</v>
      </c>
      <c r="P2" s="70" t="s">
        <v>1</v>
      </c>
      <c r="Q2" s="70" t="s">
        <v>2</v>
      </c>
      <c r="R2" s="70" t="s">
        <v>3</v>
      </c>
      <c r="S2" s="193" t="s">
        <v>4</v>
      </c>
      <c r="T2" s="194"/>
      <c r="U2" s="195"/>
      <c r="V2" s="70" t="s">
        <v>5</v>
      </c>
      <c r="W2" s="70" t="s">
        <v>6</v>
      </c>
      <c r="X2" s="70" t="s">
        <v>7</v>
      </c>
      <c r="Y2" s="70" t="s">
        <v>8</v>
      </c>
      <c r="Z2" s="71" t="s">
        <v>9</v>
      </c>
      <c r="AA2" s="70" t="s">
        <v>10</v>
      </c>
      <c r="AB2" s="70" t="s">
        <v>11</v>
      </c>
      <c r="AC2" s="70" t="s">
        <v>12</v>
      </c>
      <c r="AD2" s="72"/>
      <c r="AE2" s="73"/>
      <c r="AF2" s="64"/>
      <c r="AG2" s="64"/>
    </row>
    <row r="3" spans="1:35" s="2" customFormat="1" ht="48" x14ac:dyDescent="0.2">
      <c r="A3" s="74" t="s">
        <v>24</v>
      </c>
      <c r="B3" s="75" t="s">
        <v>13</v>
      </c>
      <c r="C3" s="76" t="s">
        <v>21</v>
      </c>
      <c r="D3" s="77"/>
      <c r="E3" s="76" t="s">
        <v>14</v>
      </c>
      <c r="F3" s="77"/>
      <c r="G3" s="78" t="s">
        <v>15</v>
      </c>
      <c r="H3" s="78" t="s">
        <v>116</v>
      </c>
      <c r="I3" s="79" t="s">
        <v>25</v>
      </c>
      <c r="J3" s="74" t="s">
        <v>26</v>
      </c>
      <c r="K3" s="80" t="s">
        <v>61</v>
      </c>
      <c r="L3" s="74" t="s">
        <v>62</v>
      </c>
      <c r="M3" s="79" t="s">
        <v>27</v>
      </c>
      <c r="N3" s="81" t="s">
        <v>28</v>
      </c>
      <c r="O3" s="81" t="s">
        <v>16</v>
      </c>
      <c r="P3" s="82" t="s">
        <v>29</v>
      </c>
      <c r="Q3" s="81" t="s">
        <v>17</v>
      </c>
      <c r="R3" s="83" t="s">
        <v>38</v>
      </c>
      <c r="S3" s="196" t="s">
        <v>30</v>
      </c>
      <c r="T3" s="197"/>
      <c r="U3" s="198"/>
      <c r="V3" s="81" t="s">
        <v>31</v>
      </c>
      <c r="W3" s="82" t="s">
        <v>39</v>
      </c>
      <c r="X3" s="82" t="s">
        <v>40</v>
      </c>
      <c r="Y3" s="82" t="s">
        <v>41</v>
      </c>
      <c r="Z3" s="74" t="s">
        <v>32</v>
      </c>
      <c r="AA3" s="82" t="s">
        <v>33</v>
      </c>
      <c r="AB3" s="82" t="s">
        <v>34</v>
      </c>
      <c r="AC3" s="82" t="s">
        <v>35</v>
      </c>
      <c r="AD3" s="84" t="s">
        <v>18</v>
      </c>
      <c r="AE3" s="85"/>
      <c r="AF3" s="79" t="s">
        <v>36</v>
      </c>
      <c r="AG3" s="79" t="s">
        <v>37</v>
      </c>
    </row>
    <row r="4" spans="1:35" s="3" customFormat="1" x14ac:dyDescent="0.2">
      <c r="A4" s="86"/>
      <c r="B4" s="87"/>
      <c r="C4" s="88"/>
      <c r="D4" s="89"/>
      <c r="E4" s="88"/>
      <c r="F4" s="89"/>
      <c r="G4" s="88"/>
      <c r="H4" s="88"/>
      <c r="I4" s="86"/>
      <c r="J4" s="90"/>
      <c r="K4" s="90"/>
      <c r="L4" s="90"/>
      <c r="M4" s="91"/>
      <c r="N4" s="90"/>
      <c r="O4" s="91"/>
      <c r="P4" s="91"/>
      <c r="Q4" s="92"/>
      <c r="R4" s="92"/>
      <c r="S4" s="91" t="s">
        <v>191</v>
      </c>
      <c r="T4" s="91" t="s">
        <v>153</v>
      </c>
      <c r="U4" s="91" t="s">
        <v>190</v>
      </c>
      <c r="V4" s="91"/>
      <c r="W4" s="91"/>
      <c r="X4" s="91"/>
      <c r="Y4" s="91"/>
      <c r="Z4" s="93"/>
      <c r="AA4" s="91"/>
      <c r="AB4" s="91"/>
      <c r="AC4" s="94"/>
      <c r="AD4" s="90"/>
      <c r="AE4" s="95"/>
      <c r="AF4" s="96" t="s">
        <v>19</v>
      </c>
      <c r="AG4" s="86"/>
    </row>
    <row r="5" spans="1:35" s="47" customFormat="1" x14ac:dyDescent="0.2">
      <c r="A5" s="37"/>
      <c r="B5" s="38"/>
      <c r="C5" s="39"/>
      <c r="D5" s="39"/>
      <c r="E5" s="39"/>
      <c r="F5" s="39"/>
      <c r="G5" s="39"/>
      <c r="H5" s="39"/>
      <c r="I5" s="40"/>
      <c r="J5" s="40"/>
      <c r="K5" s="40"/>
      <c r="L5" s="40"/>
      <c r="M5" s="41"/>
      <c r="N5" s="42"/>
      <c r="O5" s="43" t="s">
        <v>20</v>
      </c>
      <c r="P5" s="43" t="s">
        <v>20</v>
      </c>
      <c r="Q5" s="43" t="s">
        <v>20</v>
      </c>
      <c r="R5" s="43" t="s">
        <v>20</v>
      </c>
      <c r="S5" s="43" t="s">
        <v>20</v>
      </c>
      <c r="T5" s="43" t="s">
        <v>154</v>
      </c>
      <c r="U5" s="43" t="s">
        <v>155</v>
      </c>
      <c r="V5" s="43" t="s">
        <v>20</v>
      </c>
      <c r="W5" s="43" t="s">
        <v>20</v>
      </c>
      <c r="X5" s="43" t="s">
        <v>20</v>
      </c>
      <c r="Y5" s="43" t="s">
        <v>20</v>
      </c>
      <c r="Z5" s="44" t="s">
        <v>20</v>
      </c>
      <c r="AA5" s="43" t="s">
        <v>20</v>
      </c>
      <c r="AB5" s="43" t="s">
        <v>20</v>
      </c>
      <c r="AC5" s="43" t="s">
        <v>20</v>
      </c>
      <c r="AD5" s="45"/>
      <c r="AE5" s="46"/>
      <c r="AF5" s="41"/>
      <c r="AG5" s="37"/>
    </row>
    <row r="6" spans="1:35" s="47" customFormat="1" x14ac:dyDescent="0.2">
      <c r="A6" s="113"/>
      <c r="B6" s="114"/>
      <c r="C6" s="115"/>
      <c r="D6" s="115"/>
      <c r="E6" s="115"/>
      <c r="F6" s="115"/>
      <c r="G6" s="115"/>
      <c r="H6" s="115"/>
      <c r="I6" s="116"/>
      <c r="J6" s="116"/>
      <c r="K6" s="116"/>
      <c r="L6" s="116"/>
      <c r="M6" s="113"/>
      <c r="N6" s="117"/>
      <c r="O6" s="118"/>
      <c r="P6" s="118"/>
      <c r="Q6" s="118"/>
      <c r="R6" s="118"/>
      <c r="S6" s="118"/>
      <c r="T6" s="118"/>
      <c r="U6" s="118"/>
      <c r="V6" s="118"/>
      <c r="W6" s="118"/>
      <c r="X6" s="118"/>
      <c r="Y6" s="118"/>
      <c r="Z6" s="119"/>
      <c r="AA6" s="118"/>
      <c r="AB6" s="118"/>
      <c r="AC6" s="118"/>
      <c r="AD6" s="120"/>
      <c r="AE6" s="121"/>
      <c r="AF6" s="113"/>
      <c r="AG6" s="113"/>
    </row>
    <row r="7" spans="1:35" s="133" customFormat="1" ht="24.9" customHeight="1" x14ac:dyDescent="0.2">
      <c r="A7" s="122">
        <v>1</v>
      </c>
      <c r="B7" s="174"/>
      <c r="C7" s="175"/>
      <c r="D7" s="174"/>
      <c r="E7" s="176"/>
      <c r="F7" s="174"/>
      <c r="G7" s="174"/>
      <c r="H7" s="174"/>
      <c r="I7" s="123" t="str">
        <f>IFERROR(VLOOKUP(H7,事業区分!$B$9:$C$48,2,0),"")</f>
        <v/>
      </c>
      <c r="J7" s="181"/>
      <c r="K7" s="124" t="str">
        <f>IFERROR(VLOOKUP(CONCATENATE(H7,I7),事業区分!$A$9:$H$1048576,8,0),"")</f>
        <v/>
      </c>
      <c r="L7" s="125" t="str">
        <f>IFERROR(INDEX(補助率!$C$5:$W$44,MATCH(I7,補助率!$B$5:$B$44,0),MATCH(J7,補助率!$C$4:$W$4,0)),"")</f>
        <v/>
      </c>
      <c r="M7" s="181"/>
      <c r="N7" s="174"/>
      <c r="O7" s="185"/>
      <c r="P7" s="185"/>
      <c r="Q7" s="127" t="str">
        <f>IF(O7-P7=0,"",O7-P7)</f>
        <v/>
      </c>
      <c r="R7" s="185"/>
      <c r="S7" s="185"/>
      <c r="T7" s="185"/>
      <c r="U7" s="127" t="str">
        <f>IF(IFERROR(IF(T7="－",S7,S7*T7),"")=0,"",IFERROR(IF(T7="－",S7,S7*T7),""))</f>
        <v/>
      </c>
      <c r="V7" s="128" t="str">
        <f>IF(MIN(R7,S7)=0,"",MIN(R7,S7))</f>
        <v/>
      </c>
      <c r="W7" s="185" t="str">
        <f>IF(K7=1,"－","")</f>
        <v/>
      </c>
      <c r="X7" s="129" t="str" cm="1">
        <f t="array" ref="X7">IFERROR(_xlfn.IFS(K7=1,MIN(Q7,V7),K7=2,MIN(Q7,V7,W7),K7=3,MIN(MIN(Q7,V7)*3/4,W7),K7=4,MIN(MIN(Q7,V7)*L7,W7),K7=5,MIN(MIN(Q7,V7)*2/3,W7),K7=6,MIN(MIN(Q7,V7)*1/2,W7)),"")</f>
        <v/>
      </c>
      <c r="Y7" s="127" t="str" cm="1">
        <f t="array" ref="Y7">IFERROR(ROUNDDOWN(_xlfn.IFS((K7=1),X7*L7,(K7=2),X7*L7,(K7=3),X7*2/3,(K7=4),X7,(K7=5),X7*1/2,(K7=6),X7*2/3),-3),"")</f>
        <v/>
      </c>
      <c r="Z7" s="130"/>
      <c r="AA7" s="126"/>
      <c r="AB7" s="128" t="str">
        <f>IFERROR(ROUNDDOWN(IF(K7=1,X7*L7,IF(K7=2,X7*L7,IF(K7=3,X7*2/3,IF(K7=4,X7,IF(K7=5,X7*1/2,""))))),-3),"")</f>
        <v/>
      </c>
      <c r="AC7" s="128" t="str">
        <f>IFERROR(AA7-AB7,"")</f>
        <v/>
      </c>
      <c r="AD7" s="131"/>
      <c r="AE7" s="132"/>
      <c r="AF7" s="180"/>
      <c r="AG7" s="181"/>
      <c r="AI7" s="133" t="str">
        <f>_xlfn.CONCAT(I7,J7)</f>
        <v/>
      </c>
    </row>
    <row r="8" spans="1:35" s="133" customFormat="1" ht="24.9" customHeight="1" x14ac:dyDescent="0.2">
      <c r="A8" s="122">
        <v>2</v>
      </c>
      <c r="B8" s="177"/>
      <c r="C8" s="178"/>
      <c r="D8" s="177"/>
      <c r="E8" s="178"/>
      <c r="F8" s="179"/>
      <c r="G8" s="177"/>
      <c r="H8" s="174"/>
      <c r="I8" s="123" t="str">
        <f>IFERROR(VLOOKUP(H8,事業区分!$B$9:$C$48,2,0),"")</f>
        <v/>
      </c>
      <c r="J8" s="181"/>
      <c r="K8" s="124" t="str">
        <f>IFERROR(VLOOKUP(CONCATENATE(H8,I8),事業区分!$A$9:$H$1048576,8,0),"")</f>
        <v/>
      </c>
      <c r="L8" s="125" t="str">
        <f>IFERROR(INDEX(補助率!$C$5:$W$44,MATCH(I8,補助率!$B$5:$B$44,0),MATCH(J8,補助率!$C$4:$W$4,0)),"")</f>
        <v/>
      </c>
      <c r="M8" s="183"/>
      <c r="N8" s="184"/>
      <c r="O8" s="186"/>
      <c r="P8" s="186"/>
      <c r="Q8" s="127" t="str">
        <f t="shared" ref="Q8:Q26" si="0">IF(O8-P8=0,"",O8-P8)</f>
        <v/>
      </c>
      <c r="R8" s="186"/>
      <c r="S8" s="186"/>
      <c r="T8" s="186"/>
      <c r="U8" s="127" t="str">
        <f t="shared" ref="U8:U26" si="1">IF(IFERROR(IF(T8="－",S8,S8*T8),"")=0,"",IFERROR(IF(T8="－",S8,S8*T8),""))</f>
        <v/>
      </c>
      <c r="V8" s="128" t="str">
        <f t="shared" ref="V8:V26" si="2">IF(MIN(R8,S8)=0,"",MIN(R8,S8))</f>
        <v/>
      </c>
      <c r="W8" s="185" t="str">
        <f t="shared" ref="W8:W26" si="3">IF(K8=1,"－","")</f>
        <v/>
      </c>
      <c r="X8" s="129" t="str" cm="1">
        <f t="array" ref="X8">IFERROR(_xlfn.IFS(K8=1,MIN(Q8,V8),K8=2,MIN(Q8,V8,W8),K8=3,MIN(MIN(Q8,V8)*3/4,W8),K8=4,MIN(MIN(Q8,V8)*L8,W8),K8=5,MIN(MIN(Q8,V8)*2/3,W8),K8=6,MIN(MIN(Q8,V8)*1/2,W8)),"")</f>
        <v/>
      </c>
      <c r="Y8" s="127" t="str" cm="1">
        <f t="array" ref="Y8">IFERROR(ROUNDDOWN(_xlfn.IFS((K8=1),X8*L8,(K8=2),X8*L8,(K8=3),X8*2/3,(K8=4),X8,(K8=5),X8*1/2,(K8=6),X8*2/3),-3),"")</f>
        <v/>
      </c>
      <c r="Z8" s="135"/>
      <c r="AA8" s="134"/>
      <c r="AB8" s="128" t="str">
        <f t="shared" ref="AB8:AB24" si="4">IFERROR(ROUNDDOWN(IF(K8=1,X8*L8,IF(K8=2,X8*L8,IF(K8=3,X8*2/3,IF(K8=4,X8,IF(K8=5,X8*1/2,""))))),-3),"")</f>
        <v/>
      </c>
      <c r="AC8" s="128" t="str">
        <f t="shared" ref="AC8:AC24" si="5">IFERROR(AA8-AB8,"")</f>
        <v/>
      </c>
      <c r="AD8" s="136"/>
      <c r="AE8" s="137"/>
      <c r="AF8" s="182"/>
      <c r="AG8" s="183"/>
      <c r="AI8" s="133" t="str">
        <f t="shared" ref="AI8:AI26" si="6">_xlfn.CONCAT(I8,J8)</f>
        <v/>
      </c>
    </row>
    <row r="9" spans="1:35" s="133" customFormat="1" ht="24.9" customHeight="1" x14ac:dyDescent="0.2">
      <c r="A9" s="122">
        <v>3</v>
      </c>
      <c r="B9" s="177"/>
      <c r="C9" s="187"/>
      <c r="D9" s="177"/>
      <c r="E9" s="178"/>
      <c r="F9" s="177"/>
      <c r="G9" s="177"/>
      <c r="H9" s="174"/>
      <c r="I9" s="123" t="str">
        <f>IFERROR(VLOOKUP(H9,事業区分!$B$9:$C$48,2,0),"")</f>
        <v/>
      </c>
      <c r="J9" s="181"/>
      <c r="K9" s="124" t="str">
        <f>IFERROR(VLOOKUP(CONCATENATE(H9,I9),事業区分!$A$9:$H$1048576,8,0),"")</f>
        <v/>
      </c>
      <c r="L9" s="125" t="str">
        <f>IFERROR(INDEX(補助率!$C$5:$W$44,MATCH(I9,補助率!$B$5:$B$44,0),MATCH(J9,補助率!$C$4:$W$4,0)),"")</f>
        <v/>
      </c>
      <c r="M9" s="183"/>
      <c r="N9" s="184"/>
      <c r="O9" s="186"/>
      <c r="P9" s="186"/>
      <c r="Q9" s="127" t="str">
        <f t="shared" si="0"/>
        <v/>
      </c>
      <c r="R9" s="186"/>
      <c r="S9" s="186"/>
      <c r="T9" s="186"/>
      <c r="U9" s="127" t="str">
        <f t="shared" si="1"/>
        <v/>
      </c>
      <c r="V9" s="128" t="str">
        <f t="shared" si="2"/>
        <v/>
      </c>
      <c r="W9" s="185" t="str">
        <f t="shared" si="3"/>
        <v/>
      </c>
      <c r="X9" s="129" t="str" cm="1">
        <f t="array" ref="X9">IFERROR(_xlfn.IFS(K9=1,MIN(Q9,V9),K9=2,MIN(Q9,V9,W9),K9=3,MIN(MIN(Q9,V9)*3/4,W9),K9=4,MIN(MIN(Q9,V9)*L9,W9),K9=5,MIN(MIN(Q9,V9)*2/3,W9),K9=6,MIN(MIN(Q9,V9)*1/2,W9)),"")</f>
        <v/>
      </c>
      <c r="Y9" s="127" t="str" cm="1">
        <f t="array" ref="Y9">IFERROR(ROUNDDOWN(_xlfn.IFS((K9=1),X9*L9,(K9=2),X9*L9,(K9=3),X9*2/3,(K9=4),X9,(K9=5),X9*1/2,(K9=6),X9*2/3),-3),"")</f>
        <v/>
      </c>
      <c r="Z9" s="135"/>
      <c r="AA9" s="134"/>
      <c r="AB9" s="128" t="str">
        <f t="shared" si="4"/>
        <v/>
      </c>
      <c r="AC9" s="128" t="str">
        <f t="shared" si="5"/>
        <v/>
      </c>
      <c r="AD9" s="136"/>
      <c r="AE9" s="137"/>
      <c r="AF9" s="182"/>
      <c r="AG9" s="181"/>
      <c r="AI9" s="133" t="str">
        <f t="shared" si="6"/>
        <v/>
      </c>
    </row>
    <row r="10" spans="1:35" s="133" customFormat="1" ht="24.9" customHeight="1" x14ac:dyDescent="0.2">
      <c r="A10" s="122">
        <v>4</v>
      </c>
      <c r="B10" s="177"/>
      <c r="C10" s="187"/>
      <c r="D10" s="177"/>
      <c r="E10" s="178"/>
      <c r="F10" s="177"/>
      <c r="G10" s="177"/>
      <c r="H10" s="174"/>
      <c r="I10" s="123" t="str">
        <f>IFERROR(VLOOKUP(H10,事業区分!$B$9:$C$48,2,0),"")</f>
        <v/>
      </c>
      <c r="J10" s="181"/>
      <c r="K10" s="124" t="str">
        <f>IFERROR(VLOOKUP(CONCATENATE(H10,I10),事業区分!$A$9:$H$1048576,8,0),"")</f>
        <v/>
      </c>
      <c r="L10" s="125" t="str">
        <f>IFERROR(INDEX(補助率!$C$5:$W$44,MATCH(I10,補助率!$B$5:$B$44,0),MATCH(J10,補助率!$C$4:$W$4,0)),"")</f>
        <v/>
      </c>
      <c r="M10" s="183"/>
      <c r="N10" s="184"/>
      <c r="O10" s="186"/>
      <c r="P10" s="186"/>
      <c r="Q10" s="127" t="str">
        <f t="shared" si="0"/>
        <v/>
      </c>
      <c r="R10" s="186"/>
      <c r="S10" s="186"/>
      <c r="T10" s="186"/>
      <c r="U10" s="127" t="str">
        <f t="shared" si="1"/>
        <v/>
      </c>
      <c r="V10" s="128" t="str">
        <f t="shared" si="2"/>
        <v/>
      </c>
      <c r="W10" s="185" t="str">
        <f t="shared" si="3"/>
        <v/>
      </c>
      <c r="X10" s="129" t="str" cm="1">
        <f t="array" ref="X10">IFERROR(_xlfn.IFS(K10=1,MIN(Q10,V10),K10=2,MIN(Q10,V10,W10),K10=3,MIN(MIN(Q10,V10)*3/4,W10),K10=4,MIN(MIN(Q10,V10)*L10,W10),K10=5,MIN(MIN(Q10,V10)*2/3,W10),K10=6,MIN(MIN(Q10,V10)*1/2,W10)),"")</f>
        <v/>
      </c>
      <c r="Y10" s="127" t="str" cm="1">
        <f t="array" ref="Y10">IFERROR(ROUNDDOWN(_xlfn.IFS((K10=1),X10*L10,(K10=2),X10*L10,(K10=3),X10*2/3,(K10=4),X10,(K10=5),X10*1/2,(K10=6),X10*2/3),-3),"")</f>
        <v/>
      </c>
      <c r="Z10" s="135"/>
      <c r="AA10" s="134"/>
      <c r="AB10" s="128" t="str">
        <f t="shared" ref="AB10" si="7">IFERROR(ROUNDDOWN(IF(K10=1,X10*L10,IF(K10=2,X10*L10,IF(K10=3,X10*2/3,IF(K10=4,X10,IF(K10=5,X10*1/2,""))))),-3),"")</f>
        <v/>
      </c>
      <c r="AC10" s="128" t="str">
        <f t="shared" ref="AC10" si="8">IFERROR(AA10-AB10,"")</f>
        <v/>
      </c>
      <c r="AD10" s="136"/>
      <c r="AE10" s="137"/>
      <c r="AF10" s="182"/>
      <c r="AG10" s="181"/>
      <c r="AI10" s="133" t="str">
        <f t="shared" si="6"/>
        <v/>
      </c>
    </row>
    <row r="11" spans="1:35" s="133" customFormat="1" ht="24.9" customHeight="1" x14ac:dyDescent="0.2">
      <c r="A11" s="122">
        <v>5</v>
      </c>
      <c r="B11" s="177"/>
      <c r="C11" s="178"/>
      <c r="D11" s="177"/>
      <c r="E11" s="178"/>
      <c r="F11" s="177"/>
      <c r="G11" s="177"/>
      <c r="H11" s="174"/>
      <c r="I11" s="123" t="str">
        <f>IFERROR(VLOOKUP(H11,事業区分!$B$9:$C$48,2,0),"")</f>
        <v/>
      </c>
      <c r="J11" s="181"/>
      <c r="K11" s="124" t="str">
        <f>IFERROR(VLOOKUP(CONCATENATE(H11,I11),事業区分!$A$9:$H$1048576,8,0),"")</f>
        <v/>
      </c>
      <c r="L11" s="125" t="str">
        <f>IFERROR(INDEX(補助率!$C$5:$W$44,MATCH(I11,補助率!$B$5:$B$44,0),MATCH(J11,補助率!$C$4:$W$4,0)),"")</f>
        <v/>
      </c>
      <c r="M11" s="183"/>
      <c r="N11" s="184"/>
      <c r="O11" s="186"/>
      <c r="P11" s="186"/>
      <c r="Q11" s="127" t="str">
        <f t="shared" si="0"/>
        <v/>
      </c>
      <c r="R11" s="186"/>
      <c r="S11" s="186"/>
      <c r="T11" s="186"/>
      <c r="U11" s="127" t="str">
        <f t="shared" si="1"/>
        <v/>
      </c>
      <c r="V11" s="128" t="str">
        <f t="shared" si="2"/>
        <v/>
      </c>
      <c r="W11" s="185" t="str">
        <f t="shared" si="3"/>
        <v/>
      </c>
      <c r="X11" s="129" t="str" cm="1">
        <f t="array" ref="X11">IFERROR(_xlfn.IFS(K11=1,MIN(Q11,V11),K11=2,MIN(Q11,V11,W11),K11=3,MIN(MIN(Q11,V11)*3/4,W11),K11=4,MIN(MIN(Q11,V11)*L11,W11),K11=5,MIN(MIN(Q11,V11)*2/3,W11),K11=6,MIN(MIN(Q11,V11)*1/2,W11)),"")</f>
        <v/>
      </c>
      <c r="Y11" s="127" t="str" cm="1">
        <f t="array" ref="Y11">IFERROR(ROUNDDOWN(_xlfn.IFS((K11=1),X11*L11,(K11=2),X11*L11,(K11=3),X11*2/3,(K11=4),X11,(K11=5),X11*1/2,(K11=6),X11*2/3),-3),"")</f>
        <v/>
      </c>
      <c r="Z11" s="135"/>
      <c r="AA11" s="134"/>
      <c r="AB11" s="128" t="str">
        <f t="shared" si="4"/>
        <v/>
      </c>
      <c r="AC11" s="128" t="str">
        <f t="shared" si="5"/>
        <v/>
      </c>
      <c r="AD11" s="136"/>
      <c r="AE11" s="137"/>
      <c r="AF11" s="182"/>
      <c r="AG11" s="183"/>
      <c r="AI11" s="133" t="str">
        <f t="shared" si="6"/>
        <v/>
      </c>
    </row>
    <row r="12" spans="1:35" s="133" customFormat="1" ht="24.9" customHeight="1" x14ac:dyDescent="0.2">
      <c r="A12" s="122">
        <v>6</v>
      </c>
      <c r="B12" s="177"/>
      <c r="C12" s="178"/>
      <c r="D12" s="177"/>
      <c r="E12" s="178"/>
      <c r="F12" s="177"/>
      <c r="G12" s="177"/>
      <c r="H12" s="174"/>
      <c r="I12" s="123" t="str">
        <f>IFERROR(VLOOKUP(H12,事業区分!$B$9:$C$48,2,0),"")</f>
        <v/>
      </c>
      <c r="J12" s="181"/>
      <c r="K12" s="124" t="str">
        <f>IFERROR(VLOOKUP(CONCATENATE(H12,I12),事業区分!$A$9:$H$1048576,8,0),"")</f>
        <v/>
      </c>
      <c r="L12" s="125" t="str">
        <f>IFERROR(INDEX(補助率!$C$5:$W$44,MATCH(I12,補助率!$B$5:$B$44,0),MATCH(J12,補助率!$C$4:$W$4,0)),"")</f>
        <v/>
      </c>
      <c r="M12" s="183"/>
      <c r="N12" s="184"/>
      <c r="O12" s="186"/>
      <c r="P12" s="186"/>
      <c r="Q12" s="127" t="str">
        <f t="shared" si="0"/>
        <v/>
      </c>
      <c r="R12" s="186"/>
      <c r="S12" s="186"/>
      <c r="T12" s="186"/>
      <c r="U12" s="127" t="str">
        <f t="shared" si="1"/>
        <v/>
      </c>
      <c r="V12" s="128" t="str">
        <f t="shared" si="2"/>
        <v/>
      </c>
      <c r="W12" s="185" t="str">
        <f t="shared" si="3"/>
        <v/>
      </c>
      <c r="X12" s="129" t="str" cm="1">
        <f t="array" ref="X12">IFERROR(_xlfn.IFS(K12=1,MIN(Q12,V12),K12=2,MIN(Q12,V12,W12),K12=3,MIN(MIN(Q12,V12)*3/4,W12),K12=4,MIN(MIN(Q12,V12)*L12,W12),K12=5,MIN(MIN(Q12,V12)*2/3,W12),K12=6,MIN(MIN(Q12,V12)*1/2,W12)),"")</f>
        <v/>
      </c>
      <c r="Y12" s="127" t="str" cm="1">
        <f t="array" ref="Y12">IFERROR(ROUNDDOWN(_xlfn.IFS((K12=1),X12*L12,(K12=2),X12*L12,(K12=3),X12*2/3,(K12=4),X12,(K12=5),X12*1/2,(K12=6),X12*2/3),-3),"")</f>
        <v/>
      </c>
      <c r="Z12" s="135"/>
      <c r="AA12" s="134"/>
      <c r="AB12" s="128" t="str">
        <f t="shared" ref="AB12" si="9">IFERROR(ROUNDDOWN(IF(K12=1,X12*L12,IF(K12=2,X12*L12,IF(K12=3,X12*2/3,IF(K12=4,X12,IF(K12=5,X12*1/2,""))))),-3),"")</f>
        <v/>
      </c>
      <c r="AC12" s="128" t="str">
        <f t="shared" ref="AC12" si="10">IFERROR(AA12-AB12,"")</f>
        <v/>
      </c>
      <c r="AD12" s="136"/>
      <c r="AE12" s="137"/>
      <c r="AF12" s="182"/>
      <c r="AG12" s="183"/>
      <c r="AI12" s="133" t="str">
        <f t="shared" si="6"/>
        <v/>
      </c>
    </row>
    <row r="13" spans="1:35" s="133" customFormat="1" ht="24.9" customHeight="1" x14ac:dyDescent="0.2">
      <c r="A13" s="122">
        <v>7</v>
      </c>
      <c r="B13" s="177"/>
      <c r="C13" s="178"/>
      <c r="D13" s="177"/>
      <c r="E13" s="178"/>
      <c r="F13" s="179"/>
      <c r="G13" s="177"/>
      <c r="H13" s="174"/>
      <c r="I13" s="123" t="str">
        <f>IFERROR(VLOOKUP(H13,事業区分!$B$9:$C$48,2,0),"")</f>
        <v/>
      </c>
      <c r="J13" s="181"/>
      <c r="K13" s="124" t="str">
        <f>IFERROR(VLOOKUP(CONCATENATE(H13,I13),事業区分!$A$9:$H$1048576,8,0),"")</f>
        <v/>
      </c>
      <c r="L13" s="125" t="str">
        <f>IFERROR(INDEX(補助率!$C$5:$W$44,MATCH(I13,補助率!$B$5:$B$44,0),MATCH(J13,補助率!$C$4:$W$4,0)),"")</f>
        <v/>
      </c>
      <c r="M13" s="183"/>
      <c r="N13" s="184"/>
      <c r="O13" s="186"/>
      <c r="P13" s="186"/>
      <c r="Q13" s="127" t="str">
        <f t="shared" si="0"/>
        <v/>
      </c>
      <c r="R13" s="186"/>
      <c r="S13" s="186"/>
      <c r="T13" s="186"/>
      <c r="U13" s="127" t="str">
        <f t="shared" si="1"/>
        <v/>
      </c>
      <c r="V13" s="128" t="str">
        <f t="shared" si="2"/>
        <v/>
      </c>
      <c r="W13" s="185" t="str">
        <f t="shared" si="3"/>
        <v/>
      </c>
      <c r="X13" s="129" t="str" cm="1">
        <f t="array" ref="X13">IFERROR(_xlfn.IFS(K13=1,MIN(Q13,V13),K13=2,MIN(Q13,V13,W13),K13=3,MIN(MIN(Q13,V13)*3/4,W13),K13=4,MIN(MIN(Q13,V13)*L13,W13),K13=5,MIN(MIN(Q13,V13)*2/3,W13),K13=6,MIN(MIN(Q13,V13)*1/2,W13)),"")</f>
        <v/>
      </c>
      <c r="Y13" s="127" t="str" cm="1">
        <f t="array" ref="Y13">IFERROR(ROUNDDOWN(_xlfn.IFS((K13=1),X13*L13,(K13=2),X13*L13,(K13=3),X13*2/3,(K13=4),X13,(K13=5),X13*1/2,(K13=6),X13*2/3),-3),"")</f>
        <v/>
      </c>
      <c r="Z13" s="135"/>
      <c r="AA13" s="134"/>
      <c r="AB13" s="128" t="str">
        <f t="shared" si="4"/>
        <v/>
      </c>
      <c r="AC13" s="128" t="str">
        <f t="shared" si="5"/>
        <v/>
      </c>
      <c r="AD13" s="136"/>
      <c r="AE13" s="137"/>
      <c r="AF13" s="182"/>
      <c r="AG13" s="181"/>
      <c r="AI13" s="133" t="str">
        <f t="shared" si="6"/>
        <v/>
      </c>
    </row>
    <row r="14" spans="1:35" s="133" customFormat="1" ht="24.9" customHeight="1" x14ac:dyDescent="0.2">
      <c r="A14" s="122">
        <v>8</v>
      </c>
      <c r="B14" s="177"/>
      <c r="C14" s="178"/>
      <c r="D14" s="177"/>
      <c r="E14" s="178"/>
      <c r="F14" s="177"/>
      <c r="G14" s="177"/>
      <c r="H14" s="174"/>
      <c r="I14" s="123" t="str">
        <f>IFERROR(VLOOKUP(H14,事業区分!$B$9:$C$48,2,0),"")</f>
        <v/>
      </c>
      <c r="J14" s="181"/>
      <c r="K14" s="124" t="str">
        <f>IFERROR(VLOOKUP(CONCATENATE(H14,I14),事業区分!$A$9:$H$1048576,8,0),"")</f>
        <v/>
      </c>
      <c r="L14" s="125" t="str">
        <f>IFERROR(INDEX(補助率!$C$5:$W$44,MATCH(I14,補助率!$B$5:$B$44,0),MATCH(J14,補助率!$C$4:$W$4,0)),"")</f>
        <v/>
      </c>
      <c r="M14" s="183"/>
      <c r="N14" s="184"/>
      <c r="O14" s="186"/>
      <c r="P14" s="186"/>
      <c r="Q14" s="127" t="str">
        <f t="shared" si="0"/>
        <v/>
      </c>
      <c r="R14" s="186"/>
      <c r="S14" s="186"/>
      <c r="T14" s="186"/>
      <c r="U14" s="127" t="str">
        <f t="shared" si="1"/>
        <v/>
      </c>
      <c r="V14" s="128" t="str">
        <f t="shared" si="2"/>
        <v/>
      </c>
      <c r="W14" s="185" t="str">
        <f t="shared" si="3"/>
        <v/>
      </c>
      <c r="X14" s="129" t="str" cm="1">
        <f t="array" ref="X14">IFERROR(_xlfn.IFS(K14=1,MIN(Q14,V14),K14=2,MIN(Q14,V14,W14),K14=3,MIN(MIN(Q14,V14)*3/4,W14),K14=4,MIN(MIN(Q14,V14)*L14,W14),K14=5,MIN(MIN(Q14,V14)*2/3,W14),K14=6,MIN(MIN(Q14,V14)*1/2,W14)),"")</f>
        <v/>
      </c>
      <c r="Y14" s="127" t="str" cm="1">
        <f t="array" ref="Y14">IFERROR(ROUNDDOWN(_xlfn.IFS((K14=1),X14*L14,(K14=2),X14*L14,(K14=3),X14*2/3,(K14=4),X14,(K14=5),X14*1/2,(K14=6),X14*2/3),-3),"")</f>
        <v/>
      </c>
      <c r="Z14" s="135"/>
      <c r="AA14" s="134"/>
      <c r="AB14" s="128" t="str">
        <f t="shared" ref="AB14" si="11">IFERROR(ROUNDDOWN(IF(K14=1,X14*L14,IF(K14=2,X14*L14,IF(K14=3,X14*2/3,IF(K14=4,X14,IF(K14=5,X14*1/2,""))))),-3),"")</f>
        <v/>
      </c>
      <c r="AC14" s="128" t="str">
        <f t="shared" ref="AC14" si="12">IFERROR(AA14-AB14,"")</f>
        <v/>
      </c>
      <c r="AD14" s="136"/>
      <c r="AE14" s="137"/>
      <c r="AF14" s="182"/>
      <c r="AG14" s="181"/>
      <c r="AI14" s="133" t="str">
        <f t="shared" si="6"/>
        <v/>
      </c>
    </row>
    <row r="15" spans="1:35" s="133" customFormat="1" ht="24.9" customHeight="1" x14ac:dyDescent="0.2">
      <c r="A15" s="122">
        <v>9</v>
      </c>
      <c r="B15" s="177"/>
      <c r="C15" s="178"/>
      <c r="D15" s="177"/>
      <c r="E15" s="178"/>
      <c r="F15" s="177"/>
      <c r="G15" s="177"/>
      <c r="H15" s="174"/>
      <c r="I15" s="123" t="str">
        <f>IFERROR(VLOOKUP(H15,事業区分!$B$9:$C$48,2,0),"")</f>
        <v/>
      </c>
      <c r="J15" s="181"/>
      <c r="K15" s="124" t="str">
        <f>IFERROR(VLOOKUP(CONCATENATE(H15,I15),事業区分!$A$9:$H$1048576,8,0),"")</f>
        <v/>
      </c>
      <c r="L15" s="125" t="str">
        <f>IFERROR(INDEX(補助率!$C$5:$W$44,MATCH(I15,補助率!$B$5:$B$44,0),MATCH(J15,補助率!$C$4:$W$4,0)),"")</f>
        <v/>
      </c>
      <c r="M15" s="183"/>
      <c r="N15" s="184"/>
      <c r="O15" s="186"/>
      <c r="P15" s="186"/>
      <c r="Q15" s="127" t="str">
        <f t="shared" si="0"/>
        <v/>
      </c>
      <c r="R15" s="186"/>
      <c r="S15" s="186"/>
      <c r="T15" s="186"/>
      <c r="U15" s="127" t="str">
        <f t="shared" si="1"/>
        <v/>
      </c>
      <c r="V15" s="128" t="str">
        <f t="shared" si="2"/>
        <v/>
      </c>
      <c r="W15" s="185" t="str">
        <f t="shared" si="3"/>
        <v/>
      </c>
      <c r="X15" s="129" t="str" cm="1">
        <f t="array" ref="X15">IFERROR(_xlfn.IFS(K15=1,MIN(Q15,V15),K15=2,MIN(Q15,V15,W15),K15=3,MIN(MIN(Q15,V15)*3/4,W15),K15=4,MIN(MIN(Q15,V15)*L15,W15),K15=5,MIN(MIN(Q15,V15)*2/3,W15),K15=6,MIN(MIN(Q15,V15)*1/2,W15)),"")</f>
        <v/>
      </c>
      <c r="Y15" s="127" t="str" cm="1">
        <f t="array" ref="Y15">IFERROR(ROUNDDOWN(_xlfn.IFS((K15=1),X15*L15,(K15=2),X15*L15,(K15=3),X15*2/3,(K15=4),X15,(K15=5),X15*1/2,(K15=6),X15*2/3),-3),"")</f>
        <v/>
      </c>
      <c r="Z15" s="135"/>
      <c r="AA15" s="134"/>
      <c r="AB15" s="128" t="str">
        <f t="shared" si="4"/>
        <v/>
      </c>
      <c r="AC15" s="128" t="str">
        <f t="shared" si="5"/>
        <v/>
      </c>
      <c r="AD15" s="136"/>
      <c r="AE15" s="137"/>
      <c r="AF15" s="182"/>
      <c r="AG15" s="181"/>
      <c r="AI15" s="133" t="str">
        <f t="shared" si="6"/>
        <v/>
      </c>
    </row>
    <row r="16" spans="1:35" s="133" customFormat="1" ht="24.9" customHeight="1" x14ac:dyDescent="0.2">
      <c r="A16" s="122">
        <v>10</v>
      </c>
      <c r="B16" s="177"/>
      <c r="C16" s="178"/>
      <c r="D16" s="177"/>
      <c r="E16" s="178"/>
      <c r="F16" s="179"/>
      <c r="G16" s="177"/>
      <c r="H16" s="174"/>
      <c r="I16" s="123" t="str">
        <f>IFERROR(VLOOKUP(H16,事業区分!$B$9:$C$48,2,0),"")</f>
        <v/>
      </c>
      <c r="J16" s="181"/>
      <c r="K16" s="124" t="str">
        <f>IFERROR(VLOOKUP(CONCATENATE(H16,I16),事業区分!$A$9:$H$1048576,8,0),"")</f>
        <v/>
      </c>
      <c r="L16" s="125" t="str">
        <f>IFERROR(INDEX(補助率!$C$5:$W$44,MATCH(I16,補助率!$B$5:$B$44,0),MATCH(J16,補助率!$C$4:$W$4,0)),"")</f>
        <v/>
      </c>
      <c r="M16" s="183"/>
      <c r="N16" s="184"/>
      <c r="O16" s="186"/>
      <c r="P16" s="186"/>
      <c r="Q16" s="127" t="str">
        <f t="shared" si="0"/>
        <v/>
      </c>
      <c r="R16" s="186"/>
      <c r="S16" s="186"/>
      <c r="T16" s="186"/>
      <c r="U16" s="127" t="str">
        <f t="shared" si="1"/>
        <v/>
      </c>
      <c r="V16" s="128" t="str">
        <f t="shared" si="2"/>
        <v/>
      </c>
      <c r="W16" s="185" t="str">
        <f t="shared" si="3"/>
        <v/>
      </c>
      <c r="X16" s="129" t="str" cm="1">
        <f t="array" ref="X16">IFERROR(_xlfn.IFS(K16=1,MIN(Q16,V16),K16=2,MIN(Q16,V16,W16),K16=3,MIN(MIN(Q16,V16)*3/4,W16),K16=4,MIN(MIN(Q16,V16)*L16,W16),K16=5,MIN(MIN(Q16,V16)*2/3,W16),K16=6,MIN(MIN(Q16,V16)*1/2,W16)),"")</f>
        <v/>
      </c>
      <c r="Y16" s="127" t="str" cm="1">
        <f t="array" ref="Y16">IFERROR(ROUNDDOWN(_xlfn.IFS((K16=1),X16*L16,(K16=2),X16*L16,(K16=3),X16*2/3,(K16=4),X16,(K16=5),X16*1/2,(K16=6),X16*2/3),-3),"")</f>
        <v/>
      </c>
      <c r="Z16" s="135"/>
      <c r="AA16" s="134"/>
      <c r="AB16" s="128" t="str">
        <f t="shared" ref="AB16:AB21" si="13">IFERROR(ROUNDDOWN(IF(K16=1,X16*L16,IF(K16=2,X16*L16,IF(K16=3,X16*2/3,IF(K16=4,X16,IF(K16=5,X16*1/2,""))))),-3),"")</f>
        <v/>
      </c>
      <c r="AC16" s="128" t="str">
        <f t="shared" ref="AC16:AC21" si="14">IFERROR(AA16-AB16,"")</f>
        <v/>
      </c>
      <c r="AD16" s="136"/>
      <c r="AE16" s="137"/>
      <c r="AF16" s="182"/>
      <c r="AG16" s="183"/>
      <c r="AI16" s="133" t="str">
        <f t="shared" si="6"/>
        <v/>
      </c>
    </row>
    <row r="17" spans="1:35" s="133" customFormat="1" ht="24.9" customHeight="1" x14ac:dyDescent="0.2">
      <c r="A17" s="122">
        <v>11</v>
      </c>
      <c r="B17" s="177"/>
      <c r="C17" s="187"/>
      <c r="D17" s="177"/>
      <c r="E17" s="178"/>
      <c r="F17" s="177"/>
      <c r="G17" s="177"/>
      <c r="H17" s="174"/>
      <c r="I17" s="123" t="str">
        <f>IFERROR(VLOOKUP(H17,事業区分!$B$9:$C$48,2,0),"")</f>
        <v/>
      </c>
      <c r="J17" s="181"/>
      <c r="K17" s="124" t="str">
        <f>IFERROR(VLOOKUP(CONCATENATE(H17,I17),事業区分!$A$9:$H$1048576,8,0),"")</f>
        <v/>
      </c>
      <c r="L17" s="125" t="str">
        <f>IFERROR(INDEX(補助率!$C$5:$W$44,MATCH(I17,補助率!$B$5:$B$44,0),MATCH(J17,補助率!$C$4:$W$4,0)),"")</f>
        <v/>
      </c>
      <c r="M17" s="183"/>
      <c r="N17" s="184"/>
      <c r="O17" s="186"/>
      <c r="P17" s="186"/>
      <c r="Q17" s="127" t="str">
        <f t="shared" si="0"/>
        <v/>
      </c>
      <c r="R17" s="186"/>
      <c r="S17" s="186"/>
      <c r="T17" s="186"/>
      <c r="U17" s="127" t="str">
        <f t="shared" si="1"/>
        <v/>
      </c>
      <c r="V17" s="128" t="str">
        <f t="shared" si="2"/>
        <v/>
      </c>
      <c r="W17" s="185" t="str">
        <f t="shared" si="3"/>
        <v/>
      </c>
      <c r="X17" s="129" t="str" cm="1">
        <f t="array" ref="X17">IFERROR(_xlfn.IFS(K17=1,MIN(Q17,V17),K17=2,MIN(Q17,V17,W17),K17=3,MIN(MIN(Q17,V17)*3/4,W17),K17=4,MIN(MIN(Q17,V17)*L17,W17),K17=5,MIN(MIN(Q17,V17)*2/3,W17),K17=6,MIN(MIN(Q17,V17)*1/2,W17)),"")</f>
        <v/>
      </c>
      <c r="Y17" s="127" t="str" cm="1">
        <f t="array" ref="Y17">IFERROR(ROUNDDOWN(_xlfn.IFS((K17=1),X17*L17,(K17=2),X17*L17,(K17=3),X17*2/3,(K17=4),X17,(K17=5),X17*1/2,(K17=6),X17*2/3),-3),"")</f>
        <v/>
      </c>
      <c r="Z17" s="135"/>
      <c r="AA17" s="134"/>
      <c r="AB17" s="128" t="str">
        <f t="shared" si="13"/>
        <v/>
      </c>
      <c r="AC17" s="128" t="str">
        <f t="shared" si="14"/>
        <v/>
      </c>
      <c r="AD17" s="136"/>
      <c r="AE17" s="137"/>
      <c r="AF17" s="182"/>
      <c r="AG17" s="181"/>
      <c r="AI17" s="133" t="str">
        <f t="shared" si="6"/>
        <v/>
      </c>
    </row>
    <row r="18" spans="1:35" s="133" customFormat="1" ht="24.9" customHeight="1" x14ac:dyDescent="0.2">
      <c r="A18" s="122">
        <v>12</v>
      </c>
      <c r="B18" s="177"/>
      <c r="C18" s="187"/>
      <c r="D18" s="177"/>
      <c r="E18" s="178"/>
      <c r="F18" s="177"/>
      <c r="G18" s="177"/>
      <c r="H18" s="174"/>
      <c r="I18" s="123" t="str">
        <f>IFERROR(VLOOKUP(H18,事業区分!$B$9:$C$48,2,0),"")</f>
        <v/>
      </c>
      <c r="J18" s="181"/>
      <c r="K18" s="124" t="str">
        <f>IFERROR(VLOOKUP(CONCATENATE(H18,I18),事業区分!$A$9:$H$1048576,8,0),"")</f>
        <v/>
      </c>
      <c r="L18" s="125" t="str">
        <f>IFERROR(INDEX(補助率!$C$5:$W$44,MATCH(I18,補助率!$B$5:$B$44,0),MATCH(J18,補助率!$C$4:$W$4,0)),"")</f>
        <v/>
      </c>
      <c r="M18" s="183"/>
      <c r="N18" s="184"/>
      <c r="O18" s="186"/>
      <c r="P18" s="186"/>
      <c r="Q18" s="127" t="str">
        <f t="shared" si="0"/>
        <v/>
      </c>
      <c r="R18" s="186"/>
      <c r="S18" s="186"/>
      <c r="T18" s="186"/>
      <c r="U18" s="127" t="str">
        <f t="shared" si="1"/>
        <v/>
      </c>
      <c r="V18" s="128" t="str">
        <f t="shared" si="2"/>
        <v/>
      </c>
      <c r="W18" s="185" t="str">
        <f t="shared" si="3"/>
        <v/>
      </c>
      <c r="X18" s="129" t="str" cm="1">
        <f t="array" ref="X18">IFERROR(_xlfn.IFS(K18=1,MIN(Q18,V18),K18=2,MIN(Q18,V18,W18),K18=3,MIN(MIN(Q18,V18)*3/4,W18),K18=4,MIN(MIN(Q18,V18)*L18,W18),K18=5,MIN(MIN(Q18,V18)*2/3,W18),K18=6,MIN(MIN(Q18,V18)*1/2,W18)),"")</f>
        <v/>
      </c>
      <c r="Y18" s="127" t="str" cm="1">
        <f t="array" ref="Y18">IFERROR(ROUNDDOWN(_xlfn.IFS((K18=1),X18*L18,(K18=2),X18*L18,(K18=3),X18*2/3,(K18=4),X18,(K18=5),X18*1/2,(K18=6),X18*2/3),-3),"")</f>
        <v/>
      </c>
      <c r="Z18" s="135"/>
      <c r="AA18" s="134"/>
      <c r="AB18" s="128" t="str">
        <f t="shared" ref="AB18" si="15">IFERROR(ROUNDDOWN(IF(K18=1,X18*L18,IF(K18=2,X18*L18,IF(K18=3,X18*2/3,IF(K18=4,X18,IF(K18=5,X18*1/2,""))))),-3),"")</f>
        <v/>
      </c>
      <c r="AC18" s="128" t="str">
        <f t="shared" ref="AC18" si="16">IFERROR(AA18-AB18,"")</f>
        <v/>
      </c>
      <c r="AD18" s="136"/>
      <c r="AE18" s="137"/>
      <c r="AF18" s="182"/>
      <c r="AG18" s="181"/>
      <c r="AI18" s="133" t="str">
        <f t="shared" si="6"/>
        <v/>
      </c>
    </row>
    <row r="19" spans="1:35" s="133" customFormat="1" ht="24.9" customHeight="1" x14ac:dyDescent="0.2">
      <c r="A19" s="122">
        <v>13</v>
      </c>
      <c r="B19" s="177"/>
      <c r="C19" s="178"/>
      <c r="D19" s="177"/>
      <c r="E19" s="178"/>
      <c r="F19" s="177"/>
      <c r="G19" s="177"/>
      <c r="H19" s="174"/>
      <c r="I19" s="123" t="str">
        <f>IFERROR(VLOOKUP(H19,事業区分!$B$9:$C$48,2,0),"")</f>
        <v/>
      </c>
      <c r="J19" s="181"/>
      <c r="K19" s="124" t="str">
        <f>IFERROR(VLOOKUP(CONCATENATE(H19,I19),事業区分!$A$9:$H$1048576,8,0),"")</f>
        <v/>
      </c>
      <c r="L19" s="125" t="str">
        <f>IFERROR(INDEX(補助率!$C$5:$W$44,MATCH(I19,補助率!$B$5:$B$44,0),MATCH(J19,補助率!$C$4:$W$4,0)),"")</f>
        <v/>
      </c>
      <c r="M19" s="183"/>
      <c r="N19" s="184"/>
      <c r="O19" s="186"/>
      <c r="P19" s="186"/>
      <c r="Q19" s="127" t="str">
        <f t="shared" si="0"/>
        <v/>
      </c>
      <c r="R19" s="186"/>
      <c r="S19" s="186"/>
      <c r="T19" s="186"/>
      <c r="U19" s="127" t="str">
        <f t="shared" si="1"/>
        <v/>
      </c>
      <c r="V19" s="128" t="str">
        <f t="shared" si="2"/>
        <v/>
      </c>
      <c r="W19" s="185" t="str">
        <f t="shared" si="3"/>
        <v/>
      </c>
      <c r="X19" s="129" t="str" cm="1">
        <f t="array" ref="X19">IFERROR(_xlfn.IFS(K19=1,MIN(Q19,V19),K19=2,MIN(Q19,V19,W19),K19=3,MIN(MIN(Q19,V19)*3/4,W19),K19=4,MIN(MIN(Q19,V19)*L19,W19),K19=5,MIN(MIN(Q19,V19)*2/3,W19),K19=6,MIN(MIN(Q19,V19)*1/2,W19)),"")</f>
        <v/>
      </c>
      <c r="Y19" s="127" t="str" cm="1">
        <f t="array" ref="Y19">IFERROR(ROUNDDOWN(_xlfn.IFS((K19=1),X19*L19,(K19=2),X19*L19,(K19=3),X19*2/3,(K19=4),X19,(K19=5),X19*1/2,(K19=6),X19*2/3),-3),"")</f>
        <v/>
      </c>
      <c r="Z19" s="135"/>
      <c r="AA19" s="134"/>
      <c r="AB19" s="128" t="str">
        <f t="shared" si="13"/>
        <v/>
      </c>
      <c r="AC19" s="128" t="str">
        <f t="shared" si="14"/>
        <v/>
      </c>
      <c r="AD19" s="136"/>
      <c r="AE19" s="137"/>
      <c r="AF19" s="182"/>
      <c r="AG19" s="183"/>
      <c r="AI19" s="133" t="str">
        <f t="shared" si="6"/>
        <v/>
      </c>
    </row>
    <row r="20" spans="1:35" s="133" customFormat="1" ht="24.9" customHeight="1" x14ac:dyDescent="0.2">
      <c r="A20" s="122">
        <v>14</v>
      </c>
      <c r="B20" s="177"/>
      <c r="C20" s="178"/>
      <c r="D20" s="177"/>
      <c r="E20" s="178"/>
      <c r="F20" s="179"/>
      <c r="G20" s="177"/>
      <c r="H20" s="174"/>
      <c r="I20" s="123" t="str">
        <f>IFERROR(VLOOKUP(H20,事業区分!$B$9:$C$48,2,0),"")</f>
        <v/>
      </c>
      <c r="J20" s="181"/>
      <c r="K20" s="124" t="str">
        <f>IFERROR(VLOOKUP(CONCATENATE(H20,I20),事業区分!$A$9:$H$1048576,8,0),"")</f>
        <v/>
      </c>
      <c r="L20" s="125" t="str">
        <f>IFERROR(INDEX(補助率!$C$5:$W$44,MATCH(I20,補助率!$B$5:$B$44,0),MATCH(J20,補助率!$C$4:$W$4,0)),"")</f>
        <v/>
      </c>
      <c r="M20" s="183"/>
      <c r="N20" s="184"/>
      <c r="O20" s="186"/>
      <c r="P20" s="186"/>
      <c r="Q20" s="127" t="str">
        <f t="shared" si="0"/>
        <v/>
      </c>
      <c r="R20" s="186"/>
      <c r="S20" s="186"/>
      <c r="T20" s="186"/>
      <c r="U20" s="127" t="str">
        <f t="shared" si="1"/>
        <v/>
      </c>
      <c r="V20" s="128" t="str">
        <f t="shared" si="2"/>
        <v/>
      </c>
      <c r="W20" s="185" t="str">
        <f t="shared" si="3"/>
        <v/>
      </c>
      <c r="X20" s="129" t="str" cm="1">
        <f t="array" ref="X20">IFERROR(_xlfn.IFS(K20=1,MIN(Q20,V20),K20=2,MIN(Q20,V20,W20),K20=3,MIN(MIN(Q20,V20)*3/4,W20),K20=4,MIN(MIN(Q20,V20)*L20,W20),K20=5,MIN(MIN(Q20,V20)*2/3,W20),K20=6,MIN(MIN(Q20,V20)*1/2,W20)),"")</f>
        <v/>
      </c>
      <c r="Y20" s="127" t="str" cm="1">
        <f t="array" ref="Y20">IFERROR(ROUNDDOWN(_xlfn.IFS((K20=1),X20*L20,(K20=2),X20*L20,(K20=3),X20*2/3,(K20=4),X20,(K20=5),X20*1/2,(K20=6),X20*2/3),-3),"")</f>
        <v/>
      </c>
      <c r="Z20" s="135"/>
      <c r="AA20" s="134"/>
      <c r="AB20" s="128" t="str">
        <f t="shared" si="13"/>
        <v/>
      </c>
      <c r="AC20" s="128" t="str">
        <f t="shared" si="14"/>
        <v/>
      </c>
      <c r="AD20" s="136"/>
      <c r="AE20" s="137"/>
      <c r="AF20" s="182"/>
      <c r="AG20" s="181"/>
      <c r="AI20" s="133" t="str">
        <f t="shared" si="6"/>
        <v/>
      </c>
    </row>
    <row r="21" spans="1:35" s="133" customFormat="1" ht="24.9" customHeight="1" x14ac:dyDescent="0.2">
      <c r="A21" s="122">
        <v>15</v>
      </c>
      <c r="B21" s="177"/>
      <c r="C21" s="178"/>
      <c r="D21" s="177"/>
      <c r="E21" s="178"/>
      <c r="F21" s="177"/>
      <c r="G21" s="177"/>
      <c r="H21" s="174"/>
      <c r="I21" s="123" t="str">
        <f>IFERROR(VLOOKUP(H21,事業区分!$B$9:$C$48,2,0),"")</f>
        <v/>
      </c>
      <c r="J21" s="181"/>
      <c r="K21" s="124" t="str">
        <f>IFERROR(VLOOKUP(CONCATENATE(H21,I21),事業区分!$A$9:$H$1048576,8,0),"")</f>
        <v/>
      </c>
      <c r="L21" s="125" t="str">
        <f>IFERROR(INDEX(補助率!$C$5:$W$44,MATCH(I21,補助率!$B$5:$B$44,0),MATCH(J21,補助率!$C$4:$W$4,0)),"")</f>
        <v/>
      </c>
      <c r="M21" s="183"/>
      <c r="N21" s="184"/>
      <c r="O21" s="186"/>
      <c r="P21" s="186"/>
      <c r="Q21" s="127" t="str">
        <f t="shared" si="0"/>
        <v/>
      </c>
      <c r="R21" s="186"/>
      <c r="S21" s="186"/>
      <c r="T21" s="186"/>
      <c r="U21" s="127" t="str">
        <f t="shared" si="1"/>
        <v/>
      </c>
      <c r="V21" s="128" t="str">
        <f t="shared" si="2"/>
        <v/>
      </c>
      <c r="W21" s="185" t="str">
        <f t="shared" si="3"/>
        <v/>
      </c>
      <c r="X21" s="129" t="str" cm="1">
        <f t="array" ref="X21">IFERROR(_xlfn.IFS(K21=1,MIN(Q21,V21),K21=2,MIN(Q21,V21,W21),K21=3,MIN(MIN(Q21,V21)*3/4,W21),K21=4,MIN(MIN(Q21,V21)*L21,W21),K21=5,MIN(MIN(Q21,V21)*2/3,W21),K21=6,MIN(MIN(Q21,V21)*1/2,W21)),"")</f>
        <v/>
      </c>
      <c r="Y21" s="127" t="str" cm="1">
        <f t="array" ref="Y21">IFERROR(ROUNDDOWN(_xlfn.IFS((K21=1),X21*L21,(K21=2),X21*L21,(K21=3),X21*2/3,(K21=4),X21,(K21=5),X21*1/2,(K21=6),X21*2/3),-3),"")</f>
        <v/>
      </c>
      <c r="Z21" s="135"/>
      <c r="AA21" s="134"/>
      <c r="AB21" s="128" t="str">
        <f t="shared" si="13"/>
        <v/>
      </c>
      <c r="AC21" s="128" t="str">
        <f t="shared" si="14"/>
        <v/>
      </c>
      <c r="AD21" s="136"/>
      <c r="AE21" s="137"/>
      <c r="AF21" s="182"/>
      <c r="AG21" s="181"/>
      <c r="AI21" s="133" t="str">
        <f t="shared" si="6"/>
        <v/>
      </c>
    </row>
    <row r="22" spans="1:35" s="133" customFormat="1" ht="24.9" customHeight="1" x14ac:dyDescent="0.2">
      <c r="A22" s="122">
        <v>16</v>
      </c>
      <c r="B22" s="177"/>
      <c r="C22" s="178"/>
      <c r="D22" s="177"/>
      <c r="E22" s="178"/>
      <c r="F22" s="179"/>
      <c r="G22" s="177"/>
      <c r="H22" s="174"/>
      <c r="I22" s="123" t="str">
        <f>IFERROR(VLOOKUP(H22,事業区分!$B$9:$C$48,2,0),"")</f>
        <v/>
      </c>
      <c r="J22" s="181"/>
      <c r="K22" s="124" t="str">
        <f>IFERROR(VLOOKUP(CONCATENATE(H22,I22),事業区分!$A$9:$H$1048576,8,0),"")</f>
        <v/>
      </c>
      <c r="L22" s="125" t="str">
        <f>IFERROR(INDEX(補助率!$C$5:$W$44,MATCH(I22,補助率!$B$5:$B$44,0),MATCH(J22,補助率!$C$4:$W$4,0)),"")</f>
        <v/>
      </c>
      <c r="M22" s="183"/>
      <c r="N22" s="184"/>
      <c r="O22" s="186"/>
      <c r="P22" s="186"/>
      <c r="Q22" s="127" t="str">
        <f t="shared" si="0"/>
        <v/>
      </c>
      <c r="R22" s="186"/>
      <c r="S22" s="186"/>
      <c r="T22" s="186"/>
      <c r="U22" s="127" t="str">
        <f t="shared" si="1"/>
        <v/>
      </c>
      <c r="V22" s="128" t="str">
        <f t="shared" si="2"/>
        <v/>
      </c>
      <c r="W22" s="185" t="str">
        <f t="shared" si="3"/>
        <v/>
      </c>
      <c r="X22" s="129" t="str" cm="1">
        <f t="array" ref="X22">IFERROR(_xlfn.IFS(K22=1,MIN(Q22,V22),K22=2,MIN(Q22,V22,W22),K22=3,MIN(MIN(Q22,V22)*3/4,W22),K22=4,MIN(MIN(Q22,V22)*L22,W22),K22=5,MIN(MIN(Q22,V22)*2/3,W22),K22=6,MIN(MIN(Q22,V22)*1/2,W22)),"")</f>
        <v/>
      </c>
      <c r="Y22" s="127" t="str" cm="1">
        <f t="array" ref="Y22">IFERROR(ROUNDDOWN(_xlfn.IFS((K22=1),X22*L22,(K22=2),X22*L22,(K22=3),X22*2/3,(K22=4),X22,(K22=5),X22*1/2,(K22=6),X22*2/3),-3),"")</f>
        <v/>
      </c>
      <c r="Z22" s="135"/>
      <c r="AA22" s="134"/>
      <c r="AB22" s="128" t="str">
        <f t="shared" si="4"/>
        <v/>
      </c>
      <c r="AC22" s="128" t="str">
        <f t="shared" si="5"/>
        <v/>
      </c>
      <c r="AD22" s="136"/>
      <c r="AE22" s="137"/>
      <c r="AF22" s="182"/>
      <c r="AG22" s="181"/>
      <c r="AI22" s="133" t="str">
        <f t="shared" si="6"/>
        <v/>
      </c>
    </row>
    <row r="23" spans="1:35" s="133" customFormat="1" ht="24.9" customHeight="1" x14ac:dyDescent="0.2">
      <c r="A23" s="122">
        <v>17</v>
      </c>
      <c r="B23" s="177"/>
      <c r="C23" s="178"/>
      <c r="D23" s="177"/>
      <c r="E23" s="188"/>
      <c r="F23" s="189"/>
      <c r="G23" s="177"/>
      <c r="H23" s="174"/>
      <c r="I23" s="123" t="str">
        <f>IFERROR(VLOOKUP(H23,事業区分!$B$9:$C$48,2,0),"")</f>
        <v/>
      </c>
      <c r="J23" s="181"/>
      <c r="K23" s="124" t="str">
        <f>IFERROR(VLOOKUP(CONCATENATE(H23,I23),事業区分!$A$9:$H$1048576,8,0),"")</f>
        <v/>
      </c>
      <c r="L23" s="125" t="str">
        <f>IFERROR(INDEX(補助率!$C$5:$W$44,MATCH(I23,補助率!$B$5:$B$44,0),MATCH(J23,補助率!$C$4:$W$4,0)),"")</f>
        <v/>
      </c>
      <c r="M23" s="183"/>
      <c r="N23" s="184"/>
      <c r="O23" s="186"/>
      <c r="P23" s="186"/>
      <c r="Q23" s="127" t="str">
        <f t="shared" si="0"/>
        <v/>
      </c>
      <c r="R23" s="186"/>
      <c r="S23" s="186"/>
      <c r="T23" s="186"/>
      <c r="U23" s="127" t="str">
        <f t="shared" si="1"/>
        <v/>
      </c>
      <c r="V23" s="128" t="str">
        <f t="shared" si="2"/>
        <v/>
      </c>
      <c r="W23" s="185" t="str">
        <f t="shared" si="3"/>
        <v/>
      </c>
      <c r="X23" s="129" t="str" cm="1">
        <f t="array" ref="X23">IFERROR(_xlfn.IFS(K23=1,MIN(Q23,V23),K23=2,MIN(Q23,V23,W23),K23=3,MIN(MIN(Q23,V23)*3/4,W23),K23=4,MIN(MIN(Q23,V23)*L23,W23),K23=5,MIN(MIN(Q23,V23)*2/3,W23),K23=6,MIN(MIN(Q23,V23)*1/2,W23)),"")</f>
        <v/>
      </c>
      <c r="Y23" s="127" t="str" cm="1">
        <f t="array" ref="Y23">IFERROR(ROUNDDOWN(_xlfn.IFS((K23=1),X23*L23,(K23=2),X23*L23,(K23=3),X23*2/3,(K23=4),X23,(K23=5),X23*1/2,(K23=6),X23*2/3),-3),"")</f>
        <v/>
      </c>
      <c r="Z23" s="135"/>
      <c r="AA23" s="134"/>
      <c r="AB23" s="128" t="str">
        <f t="shared" si="4"/>
        <v/>
      </c>
      <c r="AC23" s="128" t="str">
        <f t="shared" si="5"/>
        <v/>
      </c>
      <c r="AD23" s="136"/>
      <c r="AE23" s="137"/>
      <c r="AF23" s="182"/>
      <c r="AG23" s="181"/>
      <c r="AI23" s="133" t="str">
        <f t="shared" si="6"/>
        <v/>
      </c>
    </row>
    <row r="24" spans="1:35" s="133" customFormat="1" ht="24.9" customHeight="1" x14ac:dyDescent="0.2">
      <c r="A24" s="122">
        <v>18</v>
      </c>
      <c r="B24" s="177"/>
      <c r="C24" s="178"/>
      <c r="D24" s="177"/>
      <c r="E24" s="178"/>
      <c r="F24" s="177"/>
      <c r="G24" s="177"/>
      <c r="H24" s="174"/>
      <c r="I24" s="123" t="str">
        <f>IFERROR(VLOOKUP(H24,事業区分!$B$9:$C$48,2,0),"")</f>
        <v/>
      </c>
      <c r="J24" s="181"/>
      <c r="K24" s="124" t="str">
        <f>IFERROR(VLOOKUP(CONCATENATE(H24,I24),事業区分!$A$9:$H$1048576,8,0),"")</f>
        <v/>
      </c>
      <c r="L24" s="125" t="str">
        <f>IFERROR(INDEX(補助率!$C$5:$W$44,MATCH(I24,補助率!$B$5:$B$44,0),MATCH(J24,補助率!$C$4:$W$4,0)),"")</f>
        <v/>
      </c>
      <c r="M24" s="183"/>
      <c r="N24" s="184"/>
      <c r="O24" s="186"/>
      <c r="P24" s="186"/>
      <c r="Q24" s="127" t="str">
        <f t="shared" si="0"/>
        <v/>
      </c>
      <c r="R24" s="186"/>
      <c r="S24" s="186"/>
      <c r="T24" s="186"/>
      <c r="U24" s="127" t="str">
        <f t="shared" si="1"/>
        <v/>
      </c>
      <c r="V24" s="128" t="str">
        <f t="shared" si="2"/>
        <v/>
      </c>
      <c r="W24" s="185" t="str">
        <f t="shared" si="3"/>
        <v/>
      </c>
      <c r="X24" s="129" t="str" cm="1">
        <f t="array" ref="X24">IFERROR(_xlfn.IFS(K24=1,MIN(Q24,V24),K24=2,MIN(Q24,V24,W24),K24=3,MIN(MIN(Q24,V24)*3/4,W24),K24=4,MIN(MIN(Q24,V24)*L24,W24),K24=5,MIN(MIN(Q24,V24)*2/3,W24),K24=6,MIN(MIN(Q24,V24)*1/2,W24)),"")</f>
        <v/>
      </c>
      <c r="Y24" s="127" t="str" cm="1">
        <f t="array" ref="Y24">IFERROR(ROUNDDOWN(_xlfn.IFS((K24=1),X24*L24,(K24=2),X24*L24,(K24=3),X24*2/3,(K24=4),X24,(K24=5),X24*1/2,(K24=6),X24*2/3),-3),"")</f>
        <v/>
      </c>
      <c r="Z24" s="135"/>
      <c r="AA24" s="134"/>
      <c r="AB24" s="128" t="str">
        <f t="shared" si="4"/>
        <v/>
      </c>
      <c r="AC24" s="128" t="str">
        <f t="shared" si="5"/>
        <v/>
      </c>
      <c r="AD24" s="136"/>
      <c r="AE24" s="137"/>
      <c r="AF24" s="182"/>
      <c r="AG24" s="181"/>
      <c r="AI24" s="133" t="str">
        <f t="shared" si="6"/>
        <v/>
      </c>
    </row>
    <row r="25" spans="1:35" s="133" customFormat="1" ht="24.9" customHeight="1" x14ac:dyDescent="0.2">
      <c r="A25" s="122">
        <v>19</v>
      </c>
      <c r="B25" s="177"/>
      <c r="C25" s="178"/>
      <c r="D25" s="177"/>
      <c r="E25" s="178"/>
      <c r="F25" s="177"/>
      <c r="G25" s="177"/>
      <c r="H25" s="174"/>
      <c r="I25" s="123"/>
      <c r="J25" s="181"/>
      <c r="K25" s="124"/>
      <c r="L25" s="125"/>
      <c r="M25" s="183"/>
      <c r="N25" s="184"/>
      <c r="O25" s="186"/>
      <c r="P25" s="186"/>
      <c r="Q25" s="127" t="str">
        <f t="shared" si="0"/>
        <v/>
      </c>
      <c r="R25" s="186"/>
      <c r="S25" s="186"/>
      <c r="T25" s="186"/>
      <c r="U25" s="127" t="str">
        <f t="shared" si="1"/>
        <v/>
      </c>
      <c r="V25" s="128" t="str">
        <f t="shared" si="2"/>
        <v/>
      </c>
      <c r="W25" s="185" t="str">
        <f t="shared" si="3"/>
        <v/>
      </c>
      <c r="X25" s="129" t="str" cm="1">
        <f t="array" ref="X25">IFERROR(_xlfn.IFS(K25=1,MIN(Q25,V25),K25=2,MIN(Q25,V25,W25),K25=3,MIN(MIN(Q25,V25)*3/4,W25),K25=4,MIN(MIN(Q25,V25)*L25,W25),K25=5,MIN(MIN(Q25,V25)*2/3,W25),K25=6,MIN(MIN(Q25,V25)*1/2,W25)),"")</f>
        <v/>
      </c>
      <c r="Y25" s="127" t="str" cm="1">
        <f t="array" ref="Y25">IFERROR(ROUNDDOWN(_xlfn.IFS((K25=1),X25*L25,(K25=2),X25*L25,(K25=3),X25*2/3,(K25=4),X25,(K25=5),X25*1/2,(K25=6),X25*2/3),-3),"")</f>
        <v/>
      </c>
      <c r="Z25" s="135"/>
      <c r="AA25" s="134"/>
      <c r="AB25" s="128"/>
      <c r="AC25" s="128"/>
      <c r="AD25" s="136"/>
      <c r="AE25" s="137"/>
      <c r="AF25" s="182"/>
      <c r="AG25" s="181"/>
      <c r="AI25" s="133" t="str">
        <f t="shared" si="6"/>
        <v/>
      </c>
    </row>
    <row r="26" spans="1:35" s="133" customFormat="1" ht="24.9" customHeight="1" x14ac:dyDescent="0.2">
      <c r="A26" s="122">
        <v>20</v>
      </c>
      <c r="B26" s="177"/>
      <c r="C26" s="178"/>
      <c r="D26" s="177"/>
      <c r="E26" s="178"/>
      <c r="F26" s="177"/>
      <c r="G26" s="177"/>
      <c r="H26" s="174"/>
      <c r="I26" s="123"/>
      <c r="J26" s="181"/>
      <c r="K26" s="124"/>
      <c r="L26" s="125"/>
      <c r="M26" s="183"/>
      <c r="N26" s="184"/>
      <c r="O26" s="186"/>
      <c r="P26" s="186"/>
      <c r="Q26" s="127" t="str">
        <f t="shared" si="0"/>
        <v/>
      </c>
      <c r="R26" s="186"/>
      <c r="S26" s="186"/>
      <c r="T26" s="186"/>
      <c r="U26" s="127" t="str">
        <f t="shared" si="1"/>
        <v/>
      </c>
      <c r="V26" s="128" t="str">
        <f t="shared" si="2"/>
        <v/>
      </c>
      <c r="W26" s="185" t="str">
        <f t="shared" si="3"/>
        <v/>
      </c>
      <c r="X26" s="129" t="str" cm="1">
        <f t="array" ref="X26">IFERROR(_xlfn.IFS(K26=1,MIN(Q26,V26),K26=2,MIN(Q26,V26,W26),K26=3,MIN(MIN(Q26,V26)*3/4,W26),K26=4,MIN(MIN(Q26,V26)*L26,W26),K26=5,MIN(MIN(Q26,V26)*2/3,W26),K26=6,MIN(MIN(Q26,V26)*1/2,W26)),"")</f>
        <v/>
      </c>
      <c r="Y26" s="127" t="str" cm="1">
        <f t="array" ref="Y26">IFERROR(ROUNDDOWN(_xlfn.IFS((K26=1),X26*L26,(K26=2),X26*L26,(K26=3),X26*2/3,(K26=4),X26,(K26=5),X26*1/2,(K26=6),X26*2/3),-3),"")</f>
        <v/>
      </c>
      <c r="Z26" s="135"/>
      <c r="AA26" s="134"/>
      <c r="AB26" s="128"/>
      <c r="AC26" s="128"/>
      <c r="AD26" s="136"/>
      <c r="AE26" s="137"/>
      <c r="AF26" s="182"/>
      <c r="AG26" s="181"/>
      <c r="AI26" s="133" t="str">
        <f t="shared" si="6"/>
        <v/>
      </c>
    </row>
    <row r="27" spans="1:35" s="133" customFormat="1" ht="24.9" customHeight="1" x14ac:dyDescent="0.2">
      <c r="A27" s="138"/>
      <c r="B27" s="139"/>
      <c r="C27" s="140"/>
      <c r="D27" s="139"/>
      <c r="E27" s="140"/>
      <c r="F27" s="139"/>
      <c r="G27" s="139"/>
      <c r="H27" s="139"/>
      <c r="I27" s="141"/>
      <c r="J27" s="142"/>
      <c r="K27" s="143"/>
      <c r="L27" s="144"/>
      <c r="M27" s="142"/>
      <c r="N27" s="142"/>
      <c r="O27" s="145"/>
      <c r="P27" s="145"/>
      <c r="Q27" s="145"/>
      <c r="R27" s="145"/>
      <c r="S27" s="145"/>
      <c r="T27" s="145"/>
      <c r="U27" s="145"/>
      <c r="V27" s="145"/>
      <c r="W27" s="145"/>
      <c r="X27" s="146"/>
      <c r="Y27" s="145"/>
      <c r="Z27" s="145"/>
      <c r="AA27" s="145"/>
      <c r="AB27" s="145"/>
      <c r="AC27" s="145"/>
      <c r="AD27" s="147"/>
      <c r="AE27" s="147"/>
      <c r="AF27" s="147"/>
      <c r="AG27" s="148"/>
    </row>
    <row r="28" spans="1:35" s="133" customFormat="1" ht="24.9" customHeight="1" x14ac:dyDescent="0.2">
      <c r="A28" s="149"/>
      <c r="B28" s="150"/>
      <c r="C28" s="151"/>
      <c r="D28" s="150"/>
      <c r="E28" s="151"/>
      <c r="F28" s="150"/>
      <c r="G28" s="150"/>
      <c r="H28" s="150"/>
      <c r="I28" s="152"/>
      <c r="J28" s="153"/>
      <c r="K28" s="154"/>
      <c r="L28" s="155"/>
      <c r="M28" s="153"/>
      <c r="N28" s="153"/>
      <c r="O28" s="156"/>
      <c r="P28" s="156"/>
      <c r="Q28" s="156"/>
      <c r="R28" s="156"/>
      <c r="S28" s="156"/>
      <c r="T28" s="156"/>
      <c r="U28" s="156"/>
      <c r="V28" s="157" t="s">
        <v>157</v>
      </c>
      <c r="W28" s="158">
        <f>SUBTOTAL(9,W7:W26)</f>
        <v>0</v>
      </c>
      <c r="X28" s="158">
        <f>SUBTOTAL(9,X7:X26)</f>
        <v>0</v>
      </c>
      <c r="Y28" s="158">
        <f>SUBTOTAL(9,Y7:Y26)</f>
        <v>0</v>
      </c>
      <c r="Z28" s="156"/>
      <c r="AA28" s="156"/>
      <c r="AB28" s="156"/>
      <c r="AC28" s="156"/>
      <c r="AD28" s="159"/>
      <c r="AE28" s="159"/>
      <c r="AF28" s="159"/>
      <c r="AG28" s="160"/>
    </row>
    <row r="29" spans="1:35" s="5" customFormat="1" ht="21" x14ac:dyDescent="0.25">
      <c r="B29" s="5" t="s">
        <v>124</v>
      </c>
      <c r="C29" s="6"/>
      <c r="I29" s="6"/>
      <c r="J29" s="6"/>
      <c r="K29" s="6"/>
      <c r="L29" s="6"/>
      <c r="X29" s="1"/>
      <c r="Y29" s="1"/>
    </row>
    <row r="30" spans="1:35" ht="21" x14ac:dyDescent="0.25">
      <c r="B30" s="5" t="s">
        <v>128</v>
      </c>
      <c r="Y30" s="7"/>
    </row>
    <row r="31" spans="1:35" x14ac:dyDescent="0.15">
      <c r="Y31" s="7"/>
    </row>
    <row r="32" spans="1:35" x14ac:dyDescent="0.15">
      <c r="Y32" s="7"/>
    </row>
    <row r="33" spans="25:25" x14ac:dyDescent="0.15">
      <c r="Y33" s="7"/>
    </row>
  </sheetData>
  <sheetProtection algorithmName="SHA-512" hashValue="VBYZTzMhgEO1ET6rX66Qwo2Uunc7N+eWwJoIY19Bkj7QWVUUhP5UksBBjjWybAsq6dLte0PC1qipL9q9PtKSaw==" saltValue="1Q8IMOt2MoIhBVLG/8xLIQ==" spinCount="100000" sheet="1" objects="1" scenarios="1"/>
  <autoFilter ref="A6:AI6"/>
  <mergeCells count="4">
    <mergeCell ref="B1:J1"/>
    <mergeCell ref="K1:N1"/>
    <mergeCell ref="S2:U2"/>
    <mergeCell ref="S3:U3"/>
  </mergeCells>
  <phoneticPr fontId="2"/>
  <dataValidations count="2">
    <dataValidation type="list" allowBlank="1" showInputMessage="1" showErrorMessage="1" sqref="K1:N1">
      <formula1>"事業計画総括表,交付申請総括表,実績報告総括表"</formula1>
    </dataValidation>
    <dataValidation type="list" allowBlank="1" showInputMessage="1" showErrorMessage="1" sqref="J7:J28">
      <formula1>INDIRECT(I7)</formula1>
    </dataValidation>
  </dataValidations>
  <printOptions horizontalCentered="1"/>
  <pageMargins left="0.59055118110236227" right="0.59055118110236227" top="0.59055118110236227" bottom="0.59055118110236227" header="0.39370078740157483" footer="0.39370078740157483"/>
  <pageSetup paperSize="9" scale="40"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事業区分!$B$9:$B$46</xm:f>
          </x14:formula1>
          <xm:sqref>H27:H28</xm:sqref>
        </x14:dataValidation>
        <x14:dataValidation type="list" allowBlank="1" showInputMessage="1" showErrorMessage="1">
          <x14:formula1>
            <xm:f>事業区分!$S$9:$S$12</xm:f>
          </x14:formula1>
          <xm:sqref>H7:H26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2:S48"/>
  <sheetViews>
    <sheetView zoomScale="90" zoomScaleNormal="90" workbookViewId="0">
      <pane xSplit="2" ySplit="6" topLeftCell="C13" activePane="bottomRight" state="frozen"/>
      <selection activeCell="B44" sqref="B44"/>
      <selection pane="topRight" activeCell="B44" sqref="B44"/>
      <selection pane="bottomLeft" activeCell="B44" sqref="B44"/>
      <selection pane="bottomRight" activeCell="B1" sqref="B1"/>
    </sheetView>
  </sheetViews>
  <sheetFormatPr defaultColWidth="9" defaultRowHeight="12" x14ac:dyDescent="0.2"/>
  <cols>
    <col min="1" max="1" width="67.44140625" style="17" hidden="1" customWidth="1"/>
    <col min="2" max="2" width="11.21875" style="35" bestFit="1" customWidth="1"/>
    <col min="3" max="3" width="61.88671875" style="17" customWidth="1"/>
    <col min="4" max="4" width="18" style="17" customWidth="1"/>
    <col min="5" max="5" width="23.88671875" style="17" customWidth="1"/>
    <col min="6" max="6" width="16.109375" style="17" customWidth="1"/>
    <col min="7" max="7" width="20" style="17" customWidth="1"/>
    <col min="8" max="8" width="42.21875" style="17" customWidth="1"/>
    <col min="9" max="9" width="13" style="17" customWidth="1"/>
    <col min="10" max="10" width="71.88671875" style="17" hidden="1" customWidth="1"/>
    <col min="11" max="12" width="35.44140625" style="17" hidden="1" customWidth="1"/>
    <col min="13" max="14" width="0" style="17" hidden="1" customWidth="1"/>
    <col min="15" max="16" width="9" style="17"/>
    <col min="17" max="19" width="0" style="17" hidden="1" customWidth="1"/>
    <col min="20" max="16384" width="9" style="17"/>
  </cols>
  <sheetData>
    <row r="2" spans="1:19" ht="13.5" customHeight="1" x14ac:dyDescent="0.2">
      <c r="B2" s="12" t="s">
        <v>64</v>
      </c>
      <c r="C2" s="13"/>
      <c r="D2" s="14"/>
      <c r="E2" s="14"/>
      <c r="F2" s="14"/>
      <c r="G2" s="15"/>
      <c r="H2" s="16" t="s">
        <v>66</v>
      </c>
    </row>
    <row r="3" spans="1:19" x14ac:dyDescent="0.2">
      <c r="B3" s="18"/>
      <c r="C3" s="199" t="s">
        <v>71</v>
      </c>
      <c r="D3" s="202" t="s">
        <v>63</v>
      </c>
      <c r="E3" s="203"/>
      <c r="F3" s="203"/>
      <c r="G3" s="204"/>
      <c r="H3" s="19" t="s">
        <v>67</v>
      </c>
    </row>
    <row r="4" spans="1:19" x14ac:dyDescent="0.2">
      <c r="B4" s="18"/>
      <c r="C4" s="200"/>
      <c r="D4" s="205"/>
      <c r="E4" s="206"/>
      <c r="F4" s="206"/>
      <c r="G4" s="207"/>
      <c r="H4" s="19" t="s">
        <v>65</v>
      </c>
    </row>
    <row r="5" spans="1:19" x14ac:dyDescent="0.2">
      <c r="B5" s="18"/>
      <c r="C5" s="200"/>
      <c r="D5" s="205"/>
      <c r="E5" s="206"/>
      <c r="F5" s="206"/>
      <c r="G5" s="207"/>
      <c r="H5" s="19" t="s">
        <v>68</v>
      </c>
    </row>
    <row r="6" spans="1:19" x14ac:dyDescent="0.2">
      <c r="B6" s="20"/>
      <c r="C6" s="201"/>
      <c r="D6" s="208"/>
      <c r="E6" s="209"/>
      <c r="F6" s="209"/>
      <c r="G6" s="210"/>
      <c r="H6" s="19" t="s">
        <v>69</v>
      </c>
    </row>
    <row r="7" spans="1:19" x14ac:dyDescent="0.2">
      <c r="B7" s="20"/>
      <c r="C7" s="97"/>
      <c r="D7" s="100"/>
      <c r="E7" s="101"/>
      <c r="F7" s="98"/>
      <c r="G7" s="99"/>
      <c r="H7" s="19" t="s">
        <v>145</v>
      </c>
    </row>
    <row r="8" spans="1:19" x14ac:dyDescent="0.2">
      <c r="B8" s="20"/>
      <c r="C8" s="97"/>
      <c r="D8" s="100"/>
      <c r="E8" s="101"/>
      <c r="F8" s="98"/>
      <c r="G8" s="99"/>
      <c r="H8" s="19"/>
    </row>
    <row r="9" spans="1:19" x14ac:dyDescent="0.2">
      <c r="A9" s="17" t="str">
        <f>CONCATENATE(B9,C9)</f>
        <v>（１）_アへき地診療所</v>
      </c>
      <c r="B9" s="21" t="s">
        <v>72</v>
      </c>
      <c r="C9" s="22" t="s">
        <v>104</v>
      </c>
      <c r="D9" s="23" t="s">
        <v>45</v>
      </c>
      <c r="E9" s="24" t="s">
        <v>159</v>
      </c>
      <c r="F9" s="25"/>
      <c r="G9" s="26"/>
      <c r="H9" s="27">
        <v>1</v>
      </c>
      <c r="J9" s="17" t="str">
        <f>_xlfn.CONCAT($C9,D9)</f>
        <v>へき地診療所医療機器整備費</v>
      </c>
      <c r="K9" s="17" t="str">
        <f>_xlfn.CONCAT($C9,E9)</f>
        <v>へき地診療所医療機器整備費_沖縄県_</v>
      </c>
      <c r="Q9" s="17" t="s">
        <v>72</v>
      </c>
      <c r="S9" s="21" t="s">
        <v>82</v>
      </c>
    </row>
    <row r="10" spans="1:19" x14ac:dyDescent="0.2">
      <c r="A10" s="17" t="str">
        <f t="shared" ref="A10:A46" si="0">CONCATENATE(B10,C10)</f>
        <v>（１）_イへき地診療所</v>
      </c>
      <c r="B10" s="61" t="s">
        <v>73</v>
      </c>
      <c r="C10" s="60" t="s">
        <v>104</v>
      </c>
      <c r="D10" s="63" t="s">
        <v>45</v>
      </c>
      <c r="E10" s="59" t="s">
        <v>159</v>
      </c>
      <c r="F10" s="25"/>
      <c r="G10" s="26"/>
      <c r="H10" s="27">
        <v>4</v>
      </c>
      <c r="Q10" s="17" t="s">
        <v>73</v>
      </c>
      <c r="S10" s="21" t="s">
        <v>84</v>
      </c>
    </row>
    <row r="11" spans="1:19" ht="24" x14ac:dyDescent="0.2">
      <c r="A11" s="17" t="str">
        <f t="shared" si="0"/>
        <v>（２）_アへき地患者輸送車_艇_</v>
      </c>
      <c r="B11" s="21" t="s">
        <v>74</v>
      </c>
      <c r="C11" s="22" t="s">
        <v>133</v>
      </c>
      <c r="D11" s="28" t="s">
        <v>60</v>
      </c>
      <c r="E11" s="29" t="s">
        <v>46</v>
      </c>
      <c r="F11" s="28" t="s">
        <v>47</v>
      </c>
      <c r="G11" s="28" t="s">
        <v>48</v>
      </c>
      <c r="H11" s="27">
        <v>1</v>
      </c>
      <c r="J11" s="17" t="str">
        <f t="shared" ref="J11:J45" si="1">_xlfn.CONCAT($C11,D11)</f>
        <v>へき地患者輸送車_艇_患者輸送車</v>
      </c>
      <c r="K11" s="17" t="str">
        <f t="shared" ref="K11:M24" si="2">_xlfn.CONCAT($C11,E11)</f>
        <v>へき地患者輸送車_艇_患者輸送艇</v>
      </c>
      <c r="L11" s="17" t="str">
        <f t="shared" si="2"/>
        <v>へき地患者輸送車_艇_患者輸送用雪上車</v>
      </c>
      <c r="M11" s="17" t="str">
        <f t="shared" si="2"/>
        <v>へき地患者輸送車_艇_医師往診用小型雪上車</v>
      </c>
      <c r="Q11" s="17" t="s">
        <v>74</v>
      </c>
      <c r="S11" s="21" t="s">
        <v>85</v>
      </c>
    </row>
    <row r="12" spans="1:19" ht="24" x14ac:dyDescent="0.2">
      <c r="A12" s="17" t="str">
        <f t="shared" si="0"/>
        <v>（２）_イへき地患者輸送車_艇_</v>
      </c>
      <c r="B12" s="61" t="s">
        <v>75</v>
      </c>
      <c r="C12" s="60" t="s">
        <v>132</v>
      </c>
      <c r="D12" s="63" t="s">
        <v>60</v>
      </c>
      <c r="E12" s="59" t="s">
        <v>46</v>
      </c>
      <c r="F12" s="63" t="s">
        <v>47</v>
      </c>
      <c r="G12" s="63" t="s">
        <v>48</v>
      </c>
      <c r="H12" s="27">
        <v>4</v>
      </c>
      <c r="Q12" s="17" t="s">
        <v>75</v>
      </c>
      <c r="S12" s="21" t="s">
        <v>92</v>
      </c>
    </row>
    <row r="13" spans="1:19" ht="24" x14ac:dyDescent="0.2">
      <c r="A13" s="17" t="str">
        <f t="shared" si="0"/>
        <v>（２）_ウへき地患者輸送車_艇_</v>
      </c>
      <c r="B13" s="61" t="s">
        <v>76</v>
      </c>
      <c r="C13" s="60" t="s">
        <v>132</v>
      </c>
      <c r="D13" s="63" t="s">
        <v>60</v>
      </c>
      <c r="E13" s="59" t="s">
        <v>46</v>
      </c>
      <c r="F13" s="63" t="s">
        <v>47</v>
      </c>
      <c r="G13" s="63" t="s">
        <v>48</v>
      </c>
      <c r="H13" s="27">
        <v>2</v>
      </c>
      <c r="Q13" s="17" t="s">
        <v>76</v>
      </c>
    </row>
    <row r="14" spans="1:19" ht="24" x14ac:dyDescent="0.2">
      <c r="A14" s="17" t="str">
        <f t="shared" si="0"/>
        <v>（２）_エへき地患者輸送車_艇_</v>
      </c>
      <c r="B14" s="61" t="s">
        <v>77</v>
      </c>
      <c r="C14" s="60" t="s">
        <v>132</v>
      </c>
      <c r="D14" s="63" t="s">
        <v>60</v>
      </c>
      <c r="E14" s="59" t="s">
        <v>46</v>
      </c>
      <c r="F14" s="63" t="s">
        <v>47</v>
      </c>
      <c r="G14" s="63" t="s">
        <v>48</v>
      </c>
      <c r="H14" s="27">
        <v>4</v>
      </c>
      <c r="Q14" s="17" t="s">
        <v>77</v>
      </c>
    </row>
    <row r="15" spans="1:19" x14ac:dyDescent="0.2">
      <c r="A15" s="17" t="str">
        <f t="shared" si="0"/>
        <v>（３）_アへき地巡回診療車_船_</v>
      </c>
      <c r="B15" s="30" t="s">
        <v>78</v>
      </c>
      <c r="C15" s="31" t="s">
        <v>136</v>
      </c>
      <c r="D15" s="28" t="s">
        <v>49</v>
      </c>
      <c r="E15" s="29" t="s">
        <v>58</v>
      </c>
      <c r="F15" s="28" t="s">
        <v>50</v>
      </c>
      <c r="G15" s="28" t="s">
        <v>59</v>
      </c>
      <c r="H15" s="27">
        <v>1</v>
      </c>
      <c r="J15" s="17" t="str">
        <f t="shared" si="1"/>
        <v>へき地巡回診療車_船_巡回診療車</v>
      </c>
      <c r="K15" s="17" t="str">
        <f t="shared" si="2"/>
        <v>へき地巡回診療車_船_巡回診療用雪上車</v>
      </c>
      <c r="L15" s="17" t="str">
        <f t="shared" si="2"/>
        <v>へき地巡回診療車_船_巡回診療船</v>
      </c>
      <c r="M15" s="17" t="str">
        <f t="shared" si="2"/>
        <v>へき地巡回診療車_船_歯科巡回診療車</v>
      </c>
      <c r="Q15" s="17" t="s">
        <v>78</v>
      </c>
    </row>
    <row r="16" spans="1:19" x14ac:dyDescent="0.2">
      <c r="A16" s="17" t="str">
        <f t="shared" si="0"/>
        <v>（３）_イへき地巡回診療車_船_</v>
      </c>
      <c r="B16" s="61" t="s">
        <v>79</v>
      </c>
      <c r="C16" s="60" t="s">
        <v>135</v>
      </c>
      <c r="D16" s="63" t="s">
        <v>49</v>
      </c>
      <c r="E16" s="59" t="s">
        <v>58</v>
      </c>
      <c r="F16" s="63" t="s">
        <v>50</v>
      </c>
      <c r="G16" s="63" t="s">
        <v>59</v>
      </c>
      <c r="H16" s="27">
        <v>1</v>
      </c>
      <c r="Q16" s="17" t="s">
        <v>79</v>
      </c>
    </row>
    <row r="17" spans="1:17" x14ac:dyDescent="0.2">
      <c r="A17" s="17" t="str">
        <f t="shared" si="0"/>
        <v>（３）_ウへき地巡回診療車_船_</v>
      </c>
      <c r="B17" s="61" t="s">
        <v>80</v>
      </c>
      <c r="C17" s="60" t="s">
        <v>135</v>
      </c>
      <c r="D17" s="63" t="s">
        <v>49</v>
      </c>
      <c r="E17" s="59" t="s">
        <v>58</v>
      </c>
      <c r="F17" s="63" t="s">
        <v>50</v>
      </c>
      <c r="G17" s="63" t="s">
        <v>59</v>
      </c>
      <c r="H17" s="27">
        <v>4</v>
      </c>
      <c r="Q17" s="17" t="s">
        <v>80</v>
      </c>
    </row>
    <row r="18" spans="1:17" x14ac:dyDescent="0.2">
      <c r="A18" s="17" t="str">
        <f t="shared" si="0"/>
        <v>（３）_エへき地巡回診療車_船_</v>
      </c>
      <c r="B18" s="61" t="s">
        <v>81</v>
      </c>
      <c r="C18" s="60" t="s">
        <v>135</v>
      </c>
      <c r="D18" s="63" t="s">
        <v>49</v>
      </c>
      <c r="E18" s="59" t="s">
        <v>58</v>
      </c>
      <c r="F18" s="63" t="s">
        <v>50</v>
      </c>
      <c r="G18" s="63" t="s">
        <v>59</v>
      </c>
      <c r="H18" s="27">
        <v>2</v>
      </c>
      <c r="Q18" s="17" t="s">
        <v>81</v>
      </c>
    </row>
    <row r="19" spans="1:17" x14ac:dyDescent="0.2">
      <c r="A19" s="17" t="str">
        <f t="shared" si="0"/>
        <v>（４）離島歯科巡回診療設備</v>
      </c>
      <c r="B19" s="21" t="s">
        <v>82</v>
      </c>
      <c r="C19" s="22" t="s">
        <v>105</v>
      </c>
      <c r="D19" s="28" t="s">
        <v>51</v>
      </c>
      <c r="E19" s="29" t="s">
        <v>52</v>
      </c>
      <c r="F19" s="25"/>
      <c r="G19" s="26"/>
      <c r="H19" s="27">
        <v>1</v>
      </c>
      <c r="J19" s="17" t="str">
        <f t="shared" si="1"/>
        <v>離島歯科巡回診療設備遠隔型離島用設備</v>
      </c>
      <c r="K19" s="17" t="str">
        <f t="shared" si="2"/>
        <v>離島歯科巡回診療設備近接型離島用設備</v>
      </c>
      <c r="Q19" s="17" t="s">
        <v>103</v>
      </c>
    </row>
    <row r="20" spans="1:17" x14ac:dyDescent="0.2">
      <c r="A20" s="17" t="str">
        <f t="shared" si="0"/>
        <v>（５）_ア過疎地域等特定診療所設備</v>
      </c>
      <c r="B20" s="21" t="s">
        <v>103</v>
      </c>
      <c r="C20" s="22" t="s">
        <v>110</v>
      </c>
      <c r="D20" s="28" t="s">
        <v>45</v>
      </c>
      <c r="E20" s="25"/>
      <c r="F20" s="25"/>
      <c r="G20" s="26"/>
      <c r="H20" s="27">
        <v>1</v>
      </c>
      <c r="J20" s="17" t="str">
        <f t="shared" si="1"/>
        <v>過疎地域等特定診療所設備医療機器整備費</v>
      </c>
      <c r="Q20" s="17" t="s">
        <v>83</v>
      </c>
    </row>
    <row r="21" spans="1:17" x14ac:dyDescent="0.2">
      <c r="A21" s="17" t="str">
        <f t="shared" si="0"/>
        <v>（５）_イ過疎地域等特定診療所設備</v>
      </c>
      <c r="B21" s="61" t="s">
        <v>83</v>
      </c>
      <c r="C21" s="60" t="s">
        <v>110</v>
      </c>
      <c r="D21" s="63" t="s">
        <v>45</v>
      </c>
      <c r="E21" s="25"/>
      <c r="F21" s="25"/>
      <c r="G21" s="26"/>
      <c r="H21" s="27">
        <v>3</v>
      </c>
      <c r="Q21" s="17" t="s">
        <v>86</v>
      </c>
    </row>
    <row r="22" spans="1:17" x14ac:dyDescent="0.2">
      <c r="A22" s="17" t="str">
        <f t="shared" si="0"/>
        <v>（６）沖縄医療施設設備整備事業</v>
      </c>
      <c r="B22" s="21" t="s">
        <v>84</v>
      </c>
      <c r="C22" s="22" t="s">
        <v>151</v>
      </c>
      <c r="D22" s="28" t="s">
        <v>45</v>
      </c>
      <c r="E22" s="25"/>
      <c r="F22" s="25"/>
      <c r="G22" s="26"/>
      <c r="H22" s="27">
        <v>1</v>
      </c>
      <c r="J22" s="17" t="str">
        <f t="shared" si="1"/>
        <v>沖縄医療施設設備整備事業医療機器整備費</v>
      </c>
      <c r="Q22" s="17" t="s">
        <v>87</v>
      </c>
    </row>
    <row r="23" spans="1:17" x14ac:dyDescent="0.2">
      <c r="A23" s="17" t="str">
        <f t="shared" si="0"/>
        <v>（７）奄美群島医療施設設備</v>
      </c>
      <c r="B23" s="21" t="s">
        <v>85</v>
      </c>
      <c r="C23" s="22" t="s">
        <v>111</v>
      </c>
      <c r="D23" s="28" t="s">
        <v>45</v>
      </c>
      <c r="E23" s="25"/>
      <c r="F23" s="25"/>
      <c r="G23" s="26"/>
      <c r="H23" s="27">
        <v>1</v>
      </c>
      <c r="J23" s="17" t="str">
        <f t="shared" si="1"/>
        <v>奄美群島医療施設設備医療機器整備費</v>
      </c>
      <c r="Q23" s="17" t="s">
        <v>88</v>
      </c>
    </row>
    <row r="24" spans="1:17" x14ac:dyDescent="0.2">
      <c r="A24" s="17" t="str">
        <f t="shared" si="0"/>
        <v>（８）_アへき地保健指導所設備</v>
      </c>
      <c r="B24" s="21" t="s">
        <v>86</v>
      </c>
      <c r="C24" s="22" t="s">
        <v>112</v>
      </c>
      <c r="D24" s="28" t="s">
        <v>53</v>
      </c>
      <c r="E24" s="29" t="s">
        <v>158</v>
      </c>
      <c r="F24" s="25"/>
      <c r="G24" s="26"/>
      <c r="H24" s="27">
        <v>1</v>
      </c>
      <c r="J24" s="17" t="str">
        <f t="shared" si="1"/>
        <v>へき地保健指導所設備保健師用自動車</v>
      </c>
      <c r="K24" s="17" t="str">
        <f t="shared" si="2"/>
        <v>へき地保健指導所設備保健師用自動車_沖縄県_</v>
      </c>
      <c r="Q24" s="17" t="s">
        <v>89</v>
      </c>
    </row>
    <row r="25" spans="1:17" x14ac:dyDescent="0.2">
      <c r="A25" s="17" t="str">
        <f t="shared" si="0"/>
        <v>（８）_イへき地保健指導所設備</v>
      </c>
      <c r="B25" s="61" t="s">
        <v>87</v>
      </c>
      <c r="C25" s="60" t="s">
        <v>112</v>
      </c>
      <c r="D25" s="63" t="s">
        <v>119</v>
      </c>
      <c r="E25" s="59" t="s">
        <v>158</v>
      </c>
      <c r="F25" s="25"/>
      <c r="G25" s="26"/>
      <c r="H25" s="27">
        <v>4</v>
      </c>
      <c r="Q25" s="17" t="s">
        <v>90</v>
      </c>
    </row>
    <row r="26" spans="1:17" x14ac:dyDescent="0.2">
      <c r="A26" s="17" t="str">
        <f t="shared" si="0"/>
        <v>（９）_アへき地医療拠点病院設備</v>
      </c>
      <c r="B26" s="21" t="s">
        <v>88</v>
      </c>
      <c r="C26" s="22" t="s">
        <v>113</v>
      </c>
      <c r="D26" s="28" t="s">
        <v>45</v>
      </c>
      <c r="E26" s="29" t="s">
        <v>54</v>
      </c>
      <c r="F26" s="25"/>
      <c r="G26" s="26"/>
      <c r="H26" s="27">
        <v>1</v>
      </c>
      <c r="J26" s="17" t="str">
        <f t="shared" si="1"/>
        <v>へき地医療拠点病院設備医療機器整備費</v>
      </c>
      <c r="K26" s="17" t="str">
        <f t="shared" ref="K26" si="3">_xlfn.CONCAT($C26,E26)</f>
        <v>へき地医療拠点病院設備歯科医療機器等整備費</v>
      </c>
      <c r="Q26" s="17" t="s">
        <v>91</v>
      </c>
    </row>
    <row r="27" spans="1:17" x14ac:dyDescent="0.2">
      <c r="A27" s="17" t="str">
        <f t="shared" si="0"/>
        <v>（９）_イへき地医療拠点病院設備</v>
      </c>
      <c r="B27" s="61" t="s">
        <v>89</v>
      </c>
      <c r="C27" s="60" t="s">
        <v>113</v>
      </c>
      <c r="D27" s="63" t="s">
        <v>45</v>
      </c>
      <c r="E27" s="59" t="s">
        <v>54</v>
      </c>
      <c r="F27" s="25"/>
      <c r="G27" s="26"/>
      <c r="H27" s="27">
        <v>2</v>
      </c>
      <c r="Q27" s="17" t="s">
        <v>93</v>
      </c>
    </row>
    <row r="28" spans="1:17" ht="24" x14ac:dyDescent="0.2">
      <c r="A28" s="17" t="str">
        <f t="shared" si="0"/>
        <v>（１０）_ア遠隔医療設備</v>
      </c>
      <c r="B28" s="21" t="s">
        <v>156</v>
      </c>
      <c r="C28" s="22" t="s">
        <v>114</v>
      </c>
      <c r="D28" s="28" t="s">
        <v>55</v>
      </c>
      <c r="E28" s="25"/>
      <c r="F28" s="25"/>
      <c r="G28" s="26"/>
      <c r="H28" s="27">
        <v>1</v>
      </c>
      <c r="J28" s="17" t="str">
        <f t="shared" si="1"/>
        <v>遠隔医療設備遠隔医療設備整備費</v>
      </c>
      <c r="Q28" s="17" t="s">
        <v>94</v>
      </c>
    </row>
    <row r="29" spans="1:17" ht="24" x14ac:dyDescent="0.2">
      <c r="A29" s="17" t="str">
        <f t="shared" si="0"/>
        <v>（１０）_イ遠隔医療設備</v>
      </c>
      <c r="B29" s="61" t="s">
        <v>91</v>
      </c>
      <c r="C29" s="60" t="s">
        <v>114</v>
      </c>
      <c r="D29" s="63" t="s">
        <v>55</v>
      </c>
      <c r="E29" s="25"/>
      <c r="F29" s="25"/>
      <c r="G29" s="26"/>
      <c r="H29" s="27">
        <v>4</v>
      </c>
      <c r="Q29" s="17" t="s">
        <v>95</v>
      </c>
    </row>
    <row r="30" spans="1:17" x14ac:dyDescent="0.2">
      <c r="A30" s="17" t="str">
        <f t="shared" si="0"/>
        <v>（１１）臨床研修病院支援システム設備</v>
      </c>
      <c r="B30" s="21" t="s">
        <v>92</v>
      </c>
      <c r="C30" s="22" t="s">
        <v>106</v>
      </c>
      <c r="D30" s="28" t="s">
        <v>56</v>
      </c>
      <c r="E30" s="25"/>
      <c r="F30" s="25"/>
      <c r="G30" s="26"/>
      <c r="H30" s="27">
        <v>1</v>
      </c>
      <c r="J30" s="17" t="str">
        <f t="shared" si="1"/>
        <v>臨床研修病院支援システム設備情報通信機器</v>
      </c>
      <c r="Q30" s="17" t="s">
        <v>96</v>
      </c>
    </row>
    <row r="31" spans="1:17" x14ac:dyDescent="0.2">
      <c r="A31" s="17" t="str">
        <f t="shared" si="0"/>
        <v>（１２）_アへき地・離島診療支援システム設備</v>
      </c>
      <c r="B31" s="21" t="s">
        <v>93</v>
      </c>
      <c r="C31" s="22" t="s">
        <v>107</v>
      </c>
      <c r="D31" s="28" t="s">
        <v>56</v>
      </c>
      <c r="E31" s="25"/>
      <c r="F31" s="25"/>
      <c r="G31" s="26"/>
      <c r="H31" s="27">
        <v>1</v>
      </c>
      <c r="J31" s="17" t="str">
        <f t="shared" si="1"/>
        <v>へき地・離島診療支援システム設備情報通信機器</v>
      </c>
      <c r="Q31" s="17" t="s">
        <v>97</v>
      </c>
    </row>
    <row r="32" spans="1:17" x14ac:dyDescent="0.2">
      <c r="A32" s="17" t="str">
        <f t="shared" si="0"/>
        <v>（１２）_イへき地・離島診療支援システム設備</v>
      </c>
      <c r="B32" s="61" t="s">
        <v>94</v>
      </c>
      <c r="C32" s="60" t="s">
        <v>107</v>
      </c>
      <c r="D32" s="63" t="s">
        <v>56</v>
      </c>
      <c r="E32" s="25"/>
      <c r="F32" s="25"/>
      <c r="G32" s="26"/>
      <c r="H32" s="27">
        <v>4</v>
      </c>
      <c r="Q32" s="17" t="s">
        <v>98</v>
      </c>
    </row>
    <row r="33" spans="1:17" x14ac:dyDescent="0.2">
      <c r="A33" s="17" t="str">
        <f t="shared" si="0"/>
        <v>（１３）_ア離島等患者宿泊施設設備</v>
      </c>
      <c r="B33" s="21" t="s">
        <v>95</v>
      </c>
      <c r="C33" s="22" t="s">
        <v>108</v>
      </c>
      <c r="D33" s="28" t="s">
        <v>57</v>
      </c>
      <c r="E33" s="25"/>
      <c r="F33" s="25"/>
      <c r="G33" s="26"/>
      <c r="H33" s="27">
        <v>1</v>
      </c>
      <c r="J33" s="17" t="str">
        <f t="shared" si="1"/>
        <v>離島等患者宿泊施設設備初度設備費</v>
      </c>
      <c r="Q33" s="17" t="s">
        <v>99</v>
      </c>
    </row>
    <row r="34" spans="1:17" x14ac:dyDescent="0.2">
      <c r="A34" s="17" t="str">
        <f t="shared" si="0"/>
        <v>（１３）_イ離島等患者宿泊施設設備</v>
      </c>
      <c r="B34" s="61" t="s">
        <v>96</v>
      </c>
      <c r="C34" s="60" t="s">
        <v>108</v>
      </c>
      <c r="D34" s="63" t="s">
        <v>57</v>
      </c>
      <c r="E34" s="25"/>
      <c r="F34" s="25"/>
      <c r="G34" s="26"/>
      <c r="H34" s="27">
        <v>5</v>
      </c>
      <c r="Q34" s="17" t="s">
        <v>100</v>
      </c>
    </row>
    <row r="35" spans="1:17" x14ac:dyDescent="0.2">
      <c r="A35" s="17" t="str">
        <f t="shared" si="0"/>
        <v>（１４）_ア産科医療機関設備</v>
      </c>
      <c r="B35" s="21" t="s">
        <v>97</v>
      </c>
      <c r="C35" s="22" t="s">
        <v>109</v>
      </c>
      <c r="D35" s="28" t="s">
        <v>45</v>
      </c>
      <c r="E35" s="25"/>
      <c r="F35" s="25"/>
      <c r="G35" s="26"/>
      <c r="H35" s="27">
        <v>1</v>
      </c>
      <c r="J35" s="17" t="str">
        <f t="shared" si="1"/>
        <v>産科医療機関設備医療機器整備費</v>
      </c>
      <c r="Q35" s="17" t="s">
        <v>101</v>
      </c>
    </row>
    <row r="36" spans="1:17" x14ac:dyDescent="0.2">
      <c r="A36" s="17" t="str">
        <f t="shared" si="0"/>
        <v>（１４）_イ産科医療機関設備</v>
      </c>
      <c r="B36" s="61" t="s">
        <v>98</v>
      </c>
      <c r="C36" s="60" t="s">
        <v>109</v>
      </c>
      <c r="D36" s="63" t="s">
        <v>45</v>
      </c>
      <c r="E36" s="25"/>
      <c r="F36" s="25"/>
      <c r="G36" s="26"/>
      <c r="H36" s="27">
        <v>4</v>
      </c>
      <c r="Q36" s="17" t="s">
        <v>102</v>
      </c>
    </row>
    <row r="37" spans="1:17" x14ac:dyDescent="0.2">
      <c r="A37" s="17" t="str">
        <f t="shared" si="0"/>
        <v>（１５）_ア分娩設備取扱施設</v>
      </c>
      <c r="B37" s="21" t="s">
        <v>99</v>
      </c>
      <c r="C37" s="22" t="s">
        <v>148</v>
      </c>
      <c r="D37" s="28" t="s">
        <v>45</v>
      </c>
      <c r="E37" s="25"/>
      <c r="F37" s="25"/>
      <c r="G37" s="26"/>
      <c r="H37" s="27">
        <v>1</v>
      </c>
      <c r="J37" s="17" t="str">
        <f t="shared" si="1"/>
        <v>分娩設備取扱施設医療機器整備費</v>
      </c>
      <c r="Q37" s="17" t="s">
        <v>192</v>
      </c>
    </row>
    <row r="38" spans="1:17" x14ac:dyDescent="0.2">
      <c r="A38" s="17" t="str">
        <f t="shared" si="0"/>
        <v>（１５）_イ分娩設備取扱施設</v>
      </c>
      <c r="B38" s="61" t="s">
        <v>100</v>
      </c>
      <c r="C38" s="60" t="s">
        <v>148</v>
      </c>
      <c r="D38" s="63" t="s">
        <v>45</v>
      </c>
      <c r="E38" s="25"/>
      <c r="F38" s="25"/>
      <c r="G38" s="26"/>
      <c r="H38" s="27">
        <v>4</v>
      </c>
      <c r="Q38" s="17" t="s">
        <v>121</v>
      </c>
    </row>
    <row r="39" spans="1:17" x14ac:dyDescent="0.15">
      <c r="A39" s="17" t="str">
        <f t="shared" si="0"/>
        <v>（１６）_アICTを活用した産科医師少数地域に対する妊産婦モニタリング支援設備整備事業</v>
      </c>
      <c r="B39" s="21" t="s">
        <v>101</v>
      </c>
      <c r="C39" s="102" t="s">
        <v>137</v>
      </c>
      <c r="D39" s="105" t="s">
        <v>138</v>
      </c>
      <c r="E39" s="25"/>
      <c r="F39" s="25"/>
      <c r="G39" s="26"/>
      <c r="H39" s="27">
        <v>1</v>
      </c>
      <c r="J39" s="17" t="str">
        <f t="shared" si="1"/>
        <v>ICTを活用した産科医師少数地域に対する妊産婦モニタリング支援設備整備事業情報通信機器</v>
      </c>
      <c r="Q39" s="17" t="s">
        <v>193</v>
      </c>
    </row>
    <row r="40" spans="1:17" x14ac:dyDescent="0.15">
      <c r="A40" s="17" t="str">
        <f t="shared" si="0"/>
        <v>（１６）_イICTを活用した産科医師少数地域に対する妊産婦モニタリング支援設備整備事業</v>
      </c>
      <c r="B40" s="61" t="s">
        <v>102</v>
      </c>
      <c r="C40" s="190" t="s">
        <v>137</v>
      </c>
      <c r="D40" s="63" t="s">
        <v>139</v>
      </c>
      <c r="E40" s="25"/>
      <c r="F40" s="25"/>
      <c r="G40" s="26"/>
      <c r="H40" s="27">
        <v>4</v>
      </c>
      <c r="Q40" s="17" t="s">
        <v>123</v>
      </c>
    </row>
    <row r="41" spans="1:17" x14ac:dyDescent="0.2">
      <c r="A41" s="17" t="str">
        <f t="shared" si="0"/>
        <v>（１７）_ア解剖・死亡時画像診断等設備</v>
      </c>
      <c r="B41" s="21" t="s">
        <v>120</v>
      </c>
      <c r="C41" s="22" t="s">
        <v>217</v>
      </c>
      <c r="D41" s="28" t="s">
        <v>216</v>
      </c>
      <c r="E41" s="25"/>
      <c r="F41" s="25"/>
      <c r="G41" s="26"/>
      <c r="H41" s="27">
        <v>1</v>
      </c>
      <c r="J41" s="17" t="str">
        <f t="shared" si="1"/>
        <v>解剖・死亡時画像診断等設備医療機器等整備費</v>
      </c>
      <c r="Q41" s="17" t="s">
        <v>194</v>
      </c>
    </row>
    <row r="42" spans="1:17" x14ac:dyDescent="0.2">
      <c r="A42" s="17" t="str">
        <f t="shared" si="0"/>
        <v>（１７）_イ解剖・死亡時画像診断等設備</v>
      </c>
      <c r="B42" s="61" t="s">
        <v>140</v>
      </c>
      <c r="C42" s="60" t="s">
        <v>217</v>
      </c>
      <c r="D42" s="62" t="s">
        <v>216</v>
      </c>
      <c r="E42" s="32"/>
      <c r="F42" s="25"/>
      <c r="G42" s="26"/>
      <c r="H42" s="27">
        <v>4</v>
      </c>
      <c r="Q42" s="17" t="s">
        <v>195</v>
      </c>
    </row>
    <row r="43" spans="1:17" x14ac:dyDescent="0.2">
      <c r="A43" s="17" t="str">
        <f t="shared" si="0"/>
        <v>（１８）_ア実践的手術手技向上研修実施機関設備</v>
      </c>
      <c r="B43" s="21" t="s">
        <v>141</v>
      </c>
      <c r="C43" s="22" t="s">
        <v>122</v>
      </c>
      <c r="D43" s="29" t="s">
        <v>125</v>
      </c>
      <c r="E43" s="22"/>
      <c r="F43" s="25"/>
      <c r="G43" s="26"/>
      <c r="H43" s="27">
        <v>1</v>
      </c>
      <c r="J43" s="17" t="str">
        <f t="shared" si="1"/>
        <v>実践的手術手技向上研修実施機関設備医療機器等整備費</v>
      </c>
    </row>
    <row r="44" spans="1:17" x14ac:dyDescent="0.2">
      <c r="A44" s="17" t="str">
        <f t="shared" si="0"/>
        <v>（１８）_イ実践的手術手技向上研修実施機関設備</v>
      </c>
      <c r="B44" s="61" t="s">
        <v>142</v>
      </c>
      <c r="C44" s="60" t="s">
        <v>122</v>
      </c>
      <c r="D44" s="59" t="s">
        <v>125</v>
      </c>
      <c r="E44" s="60"/>
      <c r="F44" s="25"/>
      <c r="G44" s="26"/>
      <c r="H44" s="27">
        <v>4</v>
      </c>
    </row>
    <row r="45" spans="1:17" ht="24" x14ac:dyDescent="0.2">
      <c r="A45" s="17" t="str">
        <f t="shared" si="0"/>
        <v>（１９）_ア在宅人工呼吸器使用者非常用電源整備事業</v>
      </c>
      <c r="B45" s="21" t="s">
        <v>143</v>
      </c>
      <c r="C45" s="22" t="s">
        <v>149</v>
      </c>
      <c r="D45" s="24" t="s">
        <v>150</v>
      </c>
      <c r="E45" s="25"/>
      <c r="F45" s="25"/>
      <c r="G45" s="26"/>
      <c r="H45" s="27">
        <v>1</v>
      </c>
      <c r="J45" s="17" t="str">
        <f t="shared" si="1"/>
        <v>在宅人工呼吸器使用者非常用電源整備事業簡易自家発電装置等整備費</v>
      </c>
    </row>
    <row r="46" spans="1:17" ht="24" x14ac:dyDescent="0.2">
      <c r="A46" s="17" t="str">
        <f t="shared" si="0"/>
        <v>（１９）_イ在宅人工呼吸器使用者非常用電源整備事業</v>
      </c>
      <c r="B46" s="61" t="s">
        <v>144</v>
      </c>
      <c r="C46" s="60" t="s">
        <v>149</v>
      </c>
      <c r="D46" s="59" t="s">
        <v>150</v>
      </c>
      <c r="E46" s="33"/>
      <c r="F46" s="33"/>
      <c r="G46" s="34"/>
      <c r="H46" s="27">
        <v>4</v>
      </c>
    </row>
    <row r="47" spans="1:17" x14ac:dyDescent="0.2">
      <c r="B47" s="30"/>
      <c r="C47" s="103"/>
      <c r="D47" s="106"/>
      <c r="E47" s="22"/>
      <c r="F47" s="22"/>
      <c r="G47" s="22"/>
      <c r="H47" s="27"/>
    </row>
    <row r="48" spans="1:17" x14ac:dyDescent="0.2">
      <c r="B48" s="61"/>
      <c r="C48" s="104"/>
      <c r="D48" s="59"/>
      <c r="E48" s="22"/>
      <c r="F48" s="22"/>
      <c r="G48" s="22"/>
      <c r="H48" s="27"/>
    </row>
  </sheetData>
  <sheetProtection algorithmName="SHA-512" hashValue="DLic5mueRyQ6o4OFl2Bg+uQ6lL09+zridQFi7dRugZSQxVVpPOZrLdNy55mgxXtpAYfcpPoCPL5SER+u4jkkZQ==" saltValue="PQ1Ki6U7XrrwCVBWfixbjA==" spinCount="100000" sheet="1" objects="1" scenarios="1"/>
  <autoFilter ref="A2:H46"/>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44"/>
  <sheetViews>
    <sheetView zoomScaleNormal="100" workbookViewId="0">
      <pane xSplit="2" ySplit="4" topLeftCell="C14" activePane="bottomRight" state="frozen"/>
      <selection activeCell="G24" sqref="G24"/>
      <selection pane="topRight" activeCell="G24" sqref="G24"/>
      <selection pane="bottomLeft" activeCell="G24" sqref="G24"/>
      <selection pane="bottomRight"/>
    </sheetView>
  </sheetViews>
  <sheetFormatPr defaultColWidth="9" defaultRowHeight="12" x14ac:dyDescent="0.15"/>
  <cols>
    <col min="1" max="1" width="11.21875" style="49" bestFit="1" customWidth="1"/>
    <col min="2" max="2" width="78.6640625" style="49" bestFit="1" customWidth="1"/>
    <col min="3" max="3" width="9.33203125" style="49" bestFit="1" customWidth="1"/>
    <col min="4" max="16384" width="9" style="49"/>
  </cols>
  <sheetData>
    <row r="1" spans="1:23" x14ac:dyDescent="0.15">
      <c r="A1" s="48" t="s">
        <v>44</v>
      </c>
    </row>
    <row r="3" spans="1:23" x14ac:dyDescent="0.15">
      <c r="A3" s="211" t="s">
        <v>116</v>
      </c>
      <c r="B3" s="213" t="s">
        <v>42</v>
      </c>
      <c r="C3" s="50" t="s">
        <v>43</v>
      </c>
      <c r="D3" s="51"/>
      <c r="E3" s="51"/>
      <c r="F3" s="51"/>
      <c r="G3" s="51"/>
      <c r="H3" s="51"/>
      <c r="I3" s="51"/>
      <c r="J3" s="51"/>
      <c r="K3" s="51"/>
      <c r="L3" s="51"/>
      <c r="M3" s="51"/>
      <c r="N3" s="51"/>
      <c r="O3" s="51"/>
      <c r="P3" s="51"/>
      <c r="Q3" s="51"/>
      <c r="R3" s="51"/>
      <c r="S3" s="51"/>
      <c r="T3" s="51"/>
      <c r="U3" s="51"/>
      <c r="V3" s="52"/>
      <c r="W3" s="57"/>
    </row>
    <row r="4" spans="1:23" ht="36" x14ac:dyDescent="0.15">
      <c r="A4" s="212"/>
      <c r="B4" s="214"/>
      <c r="C4" s="53" t="s">
        <v>45</v>
      </c>
      <c r="D4" s="53" t="s">
        <v>159</v>
      </c>
      <c r="E4" s="53" t="s">
        <v>70</v>
      </c>
      <c r="F4" s="53" t="s">
        <v>46</v>
      </c>
      <c r="G4" s="53" t="s">
        <v>47</v>
      </c>
      <c r="H4" s="53" t="s">
        <v>48</v>
      </c>
      <c r="I4" s="53" t="s">
        <v>49</v>
      </c>
      <c r="J4" s="53" t="s">
        <v>58</v>
      </c>
      <c r="K4" s="53" t="s">
        <v>50</v>
      </c>
      <c r="L4" s="53" t="s">
        <v>59</v>
      </c>
      <c r="M4" s="53" t="s">
        <v>51</v>
      </c>
      <c r="N4" s="53" t="s">
        <v>52</v>
      </c>
      <c r="O4" s="53" t="s">
        <v>117</v>
      </c>
      <c r="P4" s="54" t="s">
        <v>158</v>
      </c>
      <c r="Q4" s="54" t="s">
        <v>54</v>
      </c>
      <c r="R4" s="54" t="s">
        <v>55</v>
      </c>
      <c r="S4" s="54" t="s">
        <v>56</v>
      </c>
      <c r="T4" s="54" t="s">
        <v>57</v>
      </c>
      <c r="U4" s="54" t="s">
        <v>126</v>
      </c>
      <c r="V4" s="54" t="s">
        <v>127</v>
      </c>
      <c r="W4" s="54" t="s">
        <v>150</v>
      </c>
    </row>
    <row r="5" spans="1:23" x14ac:dyDescent="0.15">
      <c r="A5" s="31" t="s">
        <v>72</v>
      </c>
      <c r="B5" s="31" t="s">
        <v>104</v>
      </c>
      <c r="C5" s="55">
        <v>0.5</v>
      </c>
      <c r="D5" s="55">
        <v>0.75</v>
      </c>
      <c r="E5" s="109"/>
      <c r="F5" s="109"/>
      <c r="G5" s="109"/>
      <c r="H5" s="109"/>
      <c r="I5" s="109"/>
      <c r="J5" s="109"/>
      <c r="K5" s="109"/>
      <c r="L5" s="109"/>
      <c r="M5" s="109"/>
      <c r="N5" s="109"/>
      <c r="O5" s="109"/>
      <c r="P5" s="110"/>
      <c r="Q5" s="110"/>
      <c r="R5" s="110"/>
      <c r="S5" s="110"/>
      <c r="T5" s="110"/>
      <c r="U5" s="110"/>
      <c r="V5" s="110"/>
      <c r="W5" s="111"/>
    </row>
    <row r="6" spans="1:23" x14ac:dyDescent="0.15">
      <c r="A6" s="31" t="s">
        <v>73</v>
      </c>
      <c r="B6" s="31" t="s">
        <v>104</v>
      </c>
      <c r="C6" s="55">
        <v>0.5</v>
      </c>
      <c r="D6" s="55">
        <v>0.75</v>
      </c>
      <c r="E6" s="109"/>
      <c r="F6" s="109"/>
      <c r="G6" s="109"/>
      <c r="H6" s="109"/>
      <c r="I6" s="109"/>
      <c r="J6" s="109"/>
      <c r="K6" s="109"/>
      <c r="L6" s="109"/>
      <c r="M6" s="109"/>
      <c r="N6" s="109"/>
      <c r="O6" s="109"/>
      <c r="P6" s="110"/>
      <c r="Q6" s="110"/>
      <c r="R6" s="110"/>
      <c r="S6" s="110"/>
      <c r="T6" s="110"/>
      <c r="U6" s="110"/>
      <c r="V6" s="110"/>
      <c r="W6" s="111"/>
    </row>
    <row r="7" spans="1:23" x14ac:dyDescent="0.15">
      <c r="A7" s="31" t="s">
        <v>74</v>
      </c>
      <c r="B7" s="31" t="s">
        <v>131</v>
      </c>
      <c r="C7" s="109"/>
      <c r="D7" s="109"/>
      <c r="E7" s="55">
        <v>0.5</v>
      </c>
      <c r="F7" s="55">
        <v>0.5</v>
      </c>
      <c r="G7" s="55">
        <v>0.5</v>
      </c>
      <c r="H7" s="55">
        <v>0.5</v>
      </c>
      <c r="I7" s="109"/>
      <c r="J7" s="109"/>
      <c r="K7" s="109"/>
      <c r="L7" s="109"/>
      <c r="M7" s="109"/>
      <c r="N7" s="109"/>
      <c r="O7" s="109"/>
      <c r="P7" s="110"/>
      <c r="Q7" s="110"/>
      <c r="R7" s="110"/>
      <c r="S7" s="110"/>
      <c r="T7" s="110"/>
      <c r="U7" s="110"/>
      <c r="V7" s="110"/>
      <c r="W7" s="111"/>
    </row>
    <row r="8" spans="1:23" x14ac:dyDescent="0.15">
      <c r="A8" s="31" t="s">
        <v>75</v>
      </c>
      <c r="B8" s="31" t="s">
        <v>131</v>
      </c>
      <c r="C8" s="109"/>
      <c r="D8" s="109"/>
      <c r="E8" s="55">
        <v>0.5</v>
      </c>
      <c r="F8" s="55">
        <v>0.5</v>
      </c>
      <c r="G8" s="55">
        <v>0.5</v>
      </c>
      <c r="H8" s="55">
        <v>0.5</v>
      </c>
      <c r="I8" s="109"/>
      <c r="J8" s="109"/>
      <c r="K8" s="109"/>
      <c r="L8" s="109"/>
      <c r="M8" s="109"/>
      <c r="N8" s="109"/>
      <c r="O8" s="109"/>
      <c r="P8" s="110"/>
      <c r="Q8" s="110"/>
      <c r="R8" s="110"/>
      <c r="S8" s="110"/>
      <c r="T8" s="110"/>
      <c r="U8" s="110"/>
      <c r="V8" s="110"/>
      <c r="W8" s="111"/>
    </row>
    <row r="9" spans="1:23" x14ac:dyDescent="0.15">
      <c r="A9" s="31" t="s">
        <v>76</v>
      </c>
      <c r="B9" s="31" t="s">
        <v>131</v>
      </c>
      <c r="C9" s="109"/>
      <c r="D9" s="109"/>
      <c r="E9" s="55">
        <v>0.5</v>
      </c>
      <c r="F9" s="55">
        <v>0.5</v>
      </c>
      <c r="G9" s="55">
        <v>0.5</v>
      </c>
      <c r="H9" s="55">
        <v>0.5</v>
      </c>
      <c r="I9" s="109"/>
      <c r="J9" s="109"/>
      <c r="K9" s="109"/>
      <c r="L9" s="109"/>
      <c r="M9" s="109"/>
      <c r="N9" s="109"/>
      <c r="O9" s="109"/>
      <c r="P9" s="110"/>
      <c r="Q9" s="110"/>
      <c r="R9" s="110"/>
      <c r="S9" s="110"/>
      <c r="T9" s="110"/>
      <c r="U9" s="110"/>
      <c r="V9" s="110"/>
      <c r="W9" s="111"/>
    </row>
    <row r="10" spans="1:23" x14ac:dyDescent="0.15">
      <c r="A10" s="31" t="s">
        <v>77</v>
      </c>
      <c r="B10" s="31" t="s">
        <v>131</v>
      </c>
      <c r="C10" s="109"/>
      <c r="D10" s="109"/>
      <c r="E10" s="55">
        <v>0.5</v>
      </c>
      <c r="F10" s="55">
        <v>0.5</v>
      </c>
      <c r="G10" s="55">
        <v>0.5</v>
      </c>
      <c r="H10" s="55">
        <v>0.5</v>
      </c>
      <c r="I10" s="109"/>
      <c r="J10" s="109"/>
      <c r="K10" s="109"/>
      <c r="L10" s="109"/>
      <c r="M10" s="109"/>
      <c r="N10" s="109"/>
      <c r="O10" s="109"/>
      <c r="P10" s="110"/>
      <c r="Q10" s="110"/>
      <c r="R10" s="110"/>
      <c r="S10" s="110"/>
      <c r="T10" s="110"/>
      <c r="U10" s="110"/>
      <c r="V10" s="110"/>
      <c r="W10" s="111"/>
    </row>
    <row r="11" spans="1:23" x14ac:dyDescent="0.15">
      <c r="A11" s="31" t="s">
        <v>78</v>
      </c>
      <c r="B11" s="31" t="s">
        <v>134</v>
      </c>
      <c r="C11" s="109"/>
      <c r="D11" s="109"/>
      <c r="E11" s="109"/>
      <c r="F11" s="109"/>
      <c r="G11" s="109"/>
      <c r="H11" s="109"/>
      <c r="I11" s="55">
        <v>0.5</v>
      </c>
      <c r="J11" s="55">
        <v>0.5</v>
      </c>
      <c r="K11" s="55">
        <v>0.5</v>
      </c>
      <c r="L11" s="55">
        <v>0.5</v>
      </c>
      <c r="M11" s="109"/>
      <c r="N11" s="109"/>
      <c r="O11" s="109"/>
      <c r="P11" s="110"/>
      <c r="Q11" s="110"/>
      <c r="R11" s="110"/>
      <c r="S11" s="110"/>
      <c r="T11" s="110"/>
      <c r="U11" s="110"/>
      <c r="V11" s="110"/>
      <c r="W11" s="111"/>
    </row>
    <row r="12" spans="1:23" x14ac:dyDescent="0.15">
      <c r="A12" s="31" t="s">
        <v>79</v>
      </c>
      <c r="B12" s="31" t="s">
        <v>134</v>
      </c>
      <c r="C12" s="109"/>
      <c r="D12" s="109"/>
      <c r="E12" s="109"/>
      <c r="F12" s="109"/>
      <c r="G12" s="109"/>
      <c r="H12" s="109"/>
      <c r="I12" s="55">
        <v>0.5</v>
      </c>
      <c r="J12" s="55">
        <v>0.5</v>
      </c>
      <c r="K12" s="55">
        <v>0.5</v>
      </c>
      <c r="L12" s="55">
        <v>0.5</v>
      </c>
      <c r="M12" s="109"/>
      <c r="N12" s="109"/>
      <c r="O12" s="109"/>
      <c r="P12" s="110"/>
      <c r="Q12" s="110"/>
      <c r="R12" s="110"/>
      <c r="S12" s="110"/>
      <c r="T12" s="110"/>
      <c r="U12" s="110"/>
      <c r="V12" s="110"/>
      <c r="W12" s="111"/>
    </row>
    <row r="13" spans="1:23" x14ac:dyDescent="0.15">
      <c r="A13" s="31" t="s">
        <v>80</v>
      </c>
      <c r="B13" s="31" t="s">
        <v>134</v>
      </c>
      <c r="C13" s="109"/>
      <c r="D13" s="109"/>
      <c r="E13" s="109"/>
      <c r="F13" s="109"/>
      <c r="G13" s="109"/>
      <c r="H13" s="109"/>
      <c r="I13" s="55">
        <v>0.5</v>
      </c>
      <c r="J13" s="55">
        <v>0.5</v>
      </c>
      <c r="K13" s="55">
        <v>0.5</v>
      </c>
      <c r="L13" s="55">
        <v>0.5</v>
      </c>
      <c r="M13" s="109"/>
      <c r="N13" s="109"/>
      <c r="O13" s="109"/>
      <c r="P13" s="110"/>
      <c r="Q13" s="110"/>
      <c r="R13" s="110"/>
      <c r="S13" s="110"/>
      <c r="T13" s="110"/>
      <c r="U13" s="110"/>
      <c r="V13" s="110"/>
      <c r="W13" s="111"/>
    </row>
    <row r="14" spans="1:23" x14ac:dyDescent="0.15">
      <c r="A14" s="31" t="s">
        <v>81</v>
      </c>
      <c r="B14" s="31" t="s">
        <v>134</v>
      </c>
      <c r="C14" s="109"/>
      <c r="D14" s="109"/>
      <c r="E14" s="109"/>
      <c r="F14" s="109"/>
      <c r="G14" s="109"/>
      <c r="H14" s="109"/>
      <c r="I14" s="55">
        <v>0.5</v>
      </c>
      <c r="J14" s="55">
        <v>0.5</v>
      </c>
      <c r="K14" s="55">
        <v>0.5</v>
      </c>
      <c r="L14" s="55">
        <v>0.5</v>
      </c>
      <c r="M14" s="109"/>
      <c r="N14" s="109"/>
      <c r="O14" s="109"/>
      <c r="P14" s="110"/>
      <c r="Q14" s="110"/>
      <c r="R14" s="110"/>
      <c r="S14" s="110"/>
      <c r="T14" s="110"/>
      <c r="U14" s="110"/>
      <c r="V14" s="110"/>
      <c r="W14" s="111"/>
    </row>
    <row r="15" spans="1:23" x14ac:dyDescent="0.15">
      <c r="A15" s="31" t="s">
        <v>82</v>
      </c>
      <c r="B15" s="31" t="s">
        <v>105</v>
      </c>
      <c r="C15" s="109"/>
      <c r="D15" s="109"/>
      <c r="E15" s="109"/>
      <c r="F15" s="109"/>
      <c r="G15" s="109"/>
      <c r="H15" s="109"/>
      <c r="I15" s="109"/>
      <c r="J15" s="109"/>
      <c r="K15" s="109"/>
      <c r="L15" s="109"/>
      <c r="M15" s="55">
        <v>0.5</v>
      </c>
      <c r="N15" s="55">
        <v>0.5</v>
      </c>
      <c r="O15" s="109"/>
      <c r="P15" s="110"/>
      <c r="Q15" s="110"/>
      <c r="R15" s="110"/>
      <c r="S15" s="110"/>
      <c r="T15" s="110"/>
      <c r="U15" s="110"/>
      <c r="V15" s="110"/>
      <c r="W15" s="111"/>
    </row>
    <row r="16" spans="1:23" x14ac:dyDescent="0.15">
      <c r="A16" s="31" t="s">
        <v>103</v>
      </c>
      <c r="B16" s="31" t="s">
        <v>110</v>
      </c>
      <c r="C16" s="55">
        <v>0.5</v>
      </c>
      <c r="D16" s="109"/>
      <c r="E16" s="109"/>
      <c r="F16" s="109"/>
      <c r="G16" s="109"/>
      <c r="H16" s="109"/>
      <c r="I16" s="109"/>
      <c r="J16" s="109"/>
      <c r="K16" s="109"/>
      <c r="L16" s="109"/>
      <c r="M16" s="109"/>
      <c r="N16" s="109"/>
      <c r="O16" s="109"/>
      <c r="P16" s="110"/>
      <c r="Q16" s="110"/>
      <c r="R16" s="110"/>
      <c r="S16" s="110"/>
      <c r="T16" s="110"/>
      <c r="U16" s="110"/>
      <c r="V16" s="110"/>
      <c r="W16" s="111"/>
    </row>
    <row r="17" spans="1:23" x14ac:dyDescent="0.15">
      <c r="A17" s="31" t="s">
        <v>83</v>
      </c>
      <c r="B17" s="31" t="s">
        <v>110</v>
      </c>
      <c r="C17" s="55">
        <v>0.5</v>
      </c>
      <c r="D17" s="109"/>
      <c r="E17" s="109"/>
      <c r="F17" s="109"/>
      <c r="G17" s="109"/>
      <c r="H17" s="109"/>
      <c r="I17" s="109"/>
      <c r="J17" s="109"/>
      <c r="K17" s="109"/>
      <c r="L17" s="109"/>
      <c r="M17" s="109"/>
      <c r="N17" s="109"/>
      <c r="O17" s="109"/>
      <c r="P17" s="110"/>
      <c r="Q17" s="110"/>
      <c r="R17" s="110"/>
      <c r="S17" s="110"/>
      <c r="T17" s="110"/>
      <c r="U17" s="110"/>
      <c r="V17" s="110"/>
      <c r="W17" s="111"/>
    </row>
    <row r="18" spans="1:23" x14ac:dyDescent="0.15">
      <c r="A18" s="31" t="s">
        <v>84</v>
      </c>
      <c r="B18" s="31" t="s">
        <v>152</v>
      </c>
      <c r="C18" s="55">
        <v>0.75</v>
      </c>
      <c r="D18" s="109"/>
      <c r="E18" s="109"/>
      <c r="F18" s="109"/>
      <c r="G18" s="109"/>
      <c r="H18" s="109"/>
      <c r="I18" s="109"/>
      <c r="J18" s="109"/>
      <c r="K18" s="109"/>
      <c r="L18" s="109"/>
      <c r="M18" s="109"/>
      <c r="N18" s="109"/>
      <c r="O18" s="109"/>
      <c r="P18" s="110"/>
      <c r="Q18" s="110"/>
      <c r="R18" s="110"/>
      <c r="S18" s="110"/>
      <c r="T18" s="110"/>
      <c r="U18" s="110"/>
      <c r="V18" s="110"/>
      <c r="W18" s="111"/>
    </row>
    <row r="19" spans="1:23" x14ac:dyDescent="0.15">
      <c r="A19" s="31" t="s">
        <v>85</v>
      </c>
      <c r="B19" s="31" t="s">
        <v>111</v>
      </c>
      <c r="C19" s="55">
        <v>0.5</v>
      </c>
      <c r="D19" s="109"/>
      <c r="E19" s="109"/>
      <c r="F19" s="109"/>
      <c r="G19" s="109"/>
      <c r="H19" s="109"/>
      <c r="I19" s="109"/>
      <c r="J19" s="109"/>
      <c r="K19" s="109"/>
      <c r="L19" s="109"/>
      <c r="M19" s="109"/>
      <c r="N19" s="109"/>
      <c r="O19" s="109"/>
      <c r="P19" s="110"/>
      <c r="Q19" s="110"/>
      <c r="R19" s="110"/>
      <c r="S19" s="110"/>
      <c r="T19" s="110"/>
      <c r="U19" s="110"/>
      <c r="V19" s="110"/>
      <c r="W19" s="111"/>
    </row>
    <row r="20" spans="1:23" x14ac:dyDescent="0.15">
      <c r="A20" s="31" t="s">
        <v>86</v>
      </c>
      <c r="B20" s="31" t="s">
        <v>112</v>
      </c>
      <c r="C20" s="55"/>
      <c r="D20" s="109"/>
      <c r="E20" s="109"/>
      <c r="F20" s="109"/>
      <c r="G20" s="109"/>
      <c r="H20" s="109"/>
      <c r="I20" s="109"/>
      <c r="J20" s="109"/>
      <c r="K20" s="109"/>
      <c r="L20" s="109"/>
      <c r="M20" s="109"/>
      <c r="N20" s="109"/>
      <c r="O20" s="55">
        <v>0.33333333333333331</v>
      </c>
      <c r="P20" s="56">
        <v>0.5</v>
      </c>
      <c r="Q20" s="110"/>
      <c r="R20" s="110"/>
      <c r="S20" s="110"/>
      <c r="T20" s="110"/>
      <c r="U20" s="110"/>
      <c r="V20" s="110"/>
      <c r="W20" s="111"/>
    </row>
    <row r="21" spans="1:23" x14ac:dyDescent="0.15">
      <c r="A21" s="31" t="s">
        <v>87</v>
      </c>
      <c r="B21" s="31" t="s">
        <v>118</v>
      </c>
      <c r="C21" s="55"/>
      <c r="D21" s="109"/>
      <c r="E21" s="109"/>
      <c r="F21" s="109"/>
      <c r="G21" s="109"/>
      <c r="H21" s="109"/>
      <c r="I21" s="109"/>
      <c r="J21" s="109"/>
      <c r="K21" s="109"/>
      <c r="L21" s="109"/>
      <c r="M21" s="109"/>
      <c r="N21" s="109"/>
      <c r="O21" s="55">
        <v>0.33333333333333331</v>
      </c>
      <c r="P21" s="56">
        <v>0.5</v>
      </c>
      <c r="Q21" s="110"/>
      <c r="R21" s="110"/>
      <c r="S21" s="110"/>
      <c r="T21" s="110"/>
      <c r="U21" s="110"/>
      <c r="V21" s="110"/>
      <c r="W21" s="111"/>
    </row>
    <row r="22" spans="1:23" x14ac:dyDescent="0.15">
      <c r="A22" s="22" t="s">
        <v>88</v>
      </c>
      <c r="B22" s="22" t="s">
        <v>113</v>
      </c>
      <c r="C22" s="56">
        <v>0.5</v>
      </c>
      <c r="D22" s="110"/>
      <c r="E22" s="110"/>
      <c r="F22" s="110"/>
      <c r="G22" s="110"/>
      <c r="H22" s="110"/>
      <c r="I22" s="110"/>
      <c r="J22" s="110"/>
      <c r="K22" s="110"/>
      <c r="L22" s="110"/>
      <c r="M22" s="110"/>
      <c r="N22" s="110"/>
      <c r="O22" s="110"/>
      <c r="P22" s="110"/>
      <c r="Q22" s="56">
        <v>0.5</v>
      </c>
      <c r="R22" s="110"/>
      <c r="S22" s="110"/>
      <c r="T22" s="110"/>
      <c r="U22" s="110"/>
      <c r="V22" s="110"/>
      <c r="W22" s="111"/>
    </row>
    <row r="23" spans="1:23" x14ac:dyDescent="0.15">
      <c r="A23" s="22" t="s">
        <v>89</v>
      </c>
      <c r="B23" s="22" t="s">
        <v>113</v>
      </c>
      <c r="C23" s="56">
        <v>0.5</v>
      </c>
      <c r="D23" s="110"/>
      <c r="E23" s="110"/>
      <c r="F23" s="110"/>
      <c r="G23" s="110"/>
      <c r="H23" s="110"/>
      <c r="I23" s="110"/>
      <c r="J23" s="110"/>
      <c r="K23" s="110"/>
      <c r="L23" s="110"/>
      <c r="M23" s="110"/>
      <c r="N23" s="110"/>
      <c r="O23" s="110"/>
      <c r="P23" s="110"/>
      <c r="Q23" s="56">
        <v>0.5</v>
      </c>
      <c r="R23" s="110"/>
      <c r="S23" s="110"/>
      <c r="T23" s="110"/>
      <c r="U23" s="110"/>
      <c r="V23" s="110"/>
      <c r="W23" s="111"/>
    </row>
    <row r="24" spans="1:23" x14ac:dyDescent="0.15">
      <c r="A24" s="22" t="s">
        <v>90</v>
      </c>
      <c r="B24" s="22" t="s">
        <v>114</v>
      </c>
      <c r="C24" s="110"/>
      <c r="D24" s="110"/>
      <c r="E24" s="110"/>
      <c r="F24" s="110"/>
      <c r="G24" s="110"/>
      <c r="H24" s="110"/>
      <c r="I24" s="110"/>
      <c r="J24" s="110"/>
      <c r="K24" s="110"/>
      <c r="L24" s="110"/>
      <c r="M24" s="110"/>
      <c r="N24" s="110"/>
      <c r="O24" s="110"/>
      <c r="P24" s="110"/>
      <c r="Q24" s="110"/>
      <c r="R24" s="56">
        <v>0.5</v>
      </c>
      <c r="S24" s="110"/>
      <c r="T24" s="110"/>
      <c r="U24" s="110"/>
      <c r="V24" s="110"/>
      <c r="W24" s="111"/>
    </row>
    <row r="25" spans="1:23" x14ac:dyDescent="0.15">
      <c r="A25" s="22" t="s">
        <v>91</v>
      </c>
      <c r="B25" s="22" t="s">
        <v>114</v>
      </c>
      <c r="C25" s="110"/>
      <c r="D25" s="110"/>
      <c r="E25" s="110"/>
      <c r="F25" s="110"/>
      <c r="G25" s="110"/>
      <c r="H25" s="110"/>
      <c r="I25" s="110"/>
      <c r="J25" s="110"/>
      <c r="K25" s="110"/>
      <c r="L25" s="110"/>
      <c r="M25" s="110"/>
      <c r="N25" s="110"/>
      <c r="O25" s="110"/>
      <c r="P25" s="110"/>
      <c r="Q25" s="110"/>
      <c r="R25" s="56">
        <v>0.5</v>
      </c>
      <c r="S25" s="110"/>
      <c r="T25" s="110"/>
      <c r="U25" s="110"/>
      <c r="V25" s="110"/>
      <c r="W25" s="111"/>
    </row>
    <row r="26" spans="1:23" x14ac:dyDescent="0.15">
      <c r="A26" s="22" t="s">
        <v>92</v>
      </c>
      <c r="B26" s="22" t="s">
        <v>106</v>
      </c>
      <c r="C26" s="110"/>
      <c r="D26" s="110"/>
      <c r="E26" s="110"/>
      <c r="F26" s="110"/>
      <c r="G26" s="110"/>
      <c r="H26" s="110"/>
      <c r="I26" s="110"/>
      <c r="J26" s="110"/>
      <c r="K26" s="110"/>
      <c r="L26" s="110"/>
      <c r="M26" s="110"/>
      <c r="N26" s="110"/>
      <c r="O26" s="110"/>
      <c r="P26" s="110"/>
      <c r="Q26" s="110"/>
      <c r="R26" s="110"/>
      <c r="S26" s="56">
        <v>0.5</v>
      </c>
      <c r="T26" s="110"/>
      <c r="U26" s="56"/>
      <c r="V26" s="56"/>
      <c r="W26" s="111"/>
    </row>
    <row r="27" spans="1:23" x14ac:dyDescent="0.15">
      <c r="A27" s="22" t="s">
        <v>93</v>
      </c>
      <c r="B27" s="22" t="s">
        <v>107</v>
      </c>
      <c r="C27" s="110"/>
      <c r="D27" s="110"/>
      <c r="E27" s="110"/>
      <c r="F27" s="110"/>
      <c r="G27" s="110"/>
      <c r="H27" s="110"/>
      <c r="I27" s="110"/>
      <c r="J27" s="110"/>
      <c r="K27" s="110"/>
      <c r="L27" s="110"/>
      <c r="M27" s="110"/>
      <c r="N27" s="110"/>
      <c r="O27" s="110"/>
      <c r="P27" s="110"/>
      <c r="Q27" s="110"/>
      <c r="R27" s="110"/>
      <c r="S27" s="56">
        <v>0.5</v>
      </c>
      <c r="T27" s="110"/>
      <c r="U27" s="56"/>
      <c r="V27" s="56"/>
      <c r="W27" s="111"/>
    </row>
    <row r="28" spans="1:23" x14ac:dyDescent="0.15">
      <c r="A28" s="22" t="s">
        <v>94</v>
      </c>
      <c r="B28" s="22" t="s">
        <v>107</v>
      </c>
      <c r="C28" s="110"/>
      <c r="D28" s="110"/>
      <c r="E28" s="110"/>
      <c r="F28" s="110"/>
      <c r="G28" s="110"/>
      <c r="H28" s="110"/>
      <c r="I28" s="110"/>
      <c r="J28" s="110"/>
      <c r="K28" s="110"/>
      <c r="L28" s="110"/>
      <c r="M28" s="110"/>
      <c r="N28" s="110"/>
      <c r="O28" s="110"/>
      <c r="P28" s="110"/>
      <c r="Q28" s="110"/>
      <c r="R28" s="110"/>
      <c r="S28" s="56">
        <v>0.5</v>
      </c>
      <c r="T28" s="110"/>
      <c r="U28" s="56"/>
      <c r="V28" s="56"/>
      <c r="W28" s="111"/>
    </row>
    <row r="29" spans="1:23" x14ac:dyDescent="0.15">
      <c r="A29" s="22" t="s">
        <v>95</v>
      </c>
      <c r="B29" s="22" t="s">
        <v>108</v>
      </c>
      <c r="C29" s="110"/>
      <c r="D29" s="110"/>
      <c r="E29" s="110"/>
      <c r="F29" s="110"/>
      <c r="G29" s="110"/>
      <c r="H29" s="110"/>
      <c r="I29" s="110"/>
      <c r="J29" s="110"/>
      <c r="K29" s="110"/>
      <c r="L29" s="110"/>
      <c r="M29" s="110"/>
      <c r="N29" s="110"/>
      <c r="O29" s="110"/>
      <c r="P29" s="110"/>
      <c r="Q29" s="110"/>
      <c r="R29" s="110"/>
      <c r="S29" s="110"/>
      <c r="T29" s="56">
        <v>0.33333333333333331</v>
      </c>
      <c r="U29" s="110"/>
      <c r="V29" s="110"/>
      <c r="W29" s="111"/>
    </row>
    <row r="30" spans="1:23" x14ac:dyDescent="0.15">
      <c r="A30" s="22" t="s">
        <v>96</v>
      </c>
      <c r="B30" s="22" t="s">
        <v>108</v>
      </c>
      <c r="C30" s="110"/>
      <c r="D30" s="110"/>
      <c r="E30" s="110"/>
      <c r="F30" s="110"/>
      <c r="G30" s="110"/>
      <c r="H30" s="110"/>
      <c r="I30" s="110"/>
      <c r="J30" s="110"/>
      <c r="K30" s="110"/>
      <c r="L30" s="110"/>
      <c r="M30" s="110"/>
      <c r="N30" s="110"/>
      <c r="O30" s="110"/>
      <c r="P30" s="110"/>
      <c r="Q30" s="110"/>
      <c r="R30" s="110"/>
      <c r="S30" s="110"/>
      <c r="T30" s="56">
        <v>0.33333333333333331</v>
      </c>
      <c r="U30" s="110"/>
      <c r="V30" s="110"/>
      <c r="W30" s="111"/>
    </row>
    <row r="31" spans="1:23" x14ac:dyDescent="0.15">
      <c r="A31" s="22" t="s">
        <v>97</v>
      </c>
      <c r="B31" s="22" t="s">
        <v>109</v>
      </c>
      <c r="C31" s="56">
        <v>0.5</v>
      </c>
      <c r="D31" s="110"/>
      <c r="E31" s="110"/>
      <c r="F31" s="110"/>
      <c r="G31" s="110"/>
      <c r="H31" s="110"/>
      <c r="I31" s="110"/>
      <c r="J31" s="110"/>
      <c r="K31" s="110"/>
      <c r="L31" s="110"/>
      <c r="M31" s="110"/>
      <c r="N31" s="110"/>
      <c r="O31" s="110"/>
      <c r="P31" s="110"/>
      <c r="Q31" s="110"/>
      <c r="R31" s="110"/>
      <c r="S31" s="56"/>
      <c r="T31" s="110"/>
      <c r="U31" s="110"/>
      <c r="V31" s="110"/>
      <c r="W31" s="111"/>
    </row>
    <row r="32" spans="1:23" x14ac:dyDescent="0.15">
      <c r="A32" s="22" t="s">
        <v>98</v>
      </c>
      <c r="B32" s="22" t="s">
        <v>109</v>
      </c>
      <c r="C32" s="56">
        <v>0.5</v>
      </c>
      <c r="D32" s="110"/>
      <c r="E32" s="110"/>
      <c r="F32" s="110"/>
      <c r="G32" s="110"/>
      <c r="H32" s="110"/>
      <c r="I32" s="110"/>
      <c r="J32" s="110"/>
      <c r="K32" s="110"/>
      <c r="L32" s="110"/>
      <c r="M32" s="110"/>
      <c r="N32" s="110"/>
      <c r="O32" s="110"/>
      <c r="P32" s="110"/>
      <c r="Q32" s="110"/>
      <c r="R32" s="110"/>
      <c r="S32" s="56"/>
      <c r="T32" s="110"/>
      <c r="U32" s="110"/>
      <c r="V32" s="110"/>
      <c r="W32" s="111"/>
    </row>
    <row r="33" spans="1:23" x14ac:dyDescent="0.15">
      <c r="A33" s="22" t="s">
        <v>99</v>
      </c>
      <c r="B33" s="22" t="s">
        <v>115</v>
      </c>
      <c r="C33" s="56">
        <v>0.5</v>
      </c>
      <c r="D33" s="110"/>
      <c r="E33" s="110"/>
      <c r="F33" s="110"/>
      <c r="G33" s="110"/>
      <c r="H33" s="110"/>
      <c r="I33" s="110"/>
      <c r="J33" s="110"/>
      <c r="K33" s="110"/>
      <c r="L33" s="110"/>
      <c r="M33" s="110"/>
      <c r="N33" s="110"/>
      <c r="O33" s="110"/>
      <c r="P33" s="110"/>
      <c r="Q33" s="110"/>
      <c r="R33" s="110"/>
      <c r="S33" s="56"/>
      <c r="T33" s="110"/>
      <c r="U33" s="110"/>
      <c r="V33" s="110"/>
      <c r="W33" s="111"/>
    </row>
    <row r="34" spans="1:23" x14ac:dyDescent="0.15">
      <c r="A34" s="22" t="s">
        <v>100</v>
      </c>
      <c r="B34" s="22" t="s">
        <v>115</v>
      </c>
      <c r="C34" s="56">
        <v>0.5</v>
      </c>
      <c r="D34" s="110"/>
      <c r="E34" s="110"/>
      <c r="F34" s="110"/>
      <c r="G34" s="110"/>
      <c r="H34" s="110"/>
      <c r="I34" s="110"/>
      <c r="J34" s="110"/>
      <c r="K34" s="110"/>
      <c r="L34" s="110"/>
      <c r="M34" s="110"/>
      <c r="N34" s="110"/>
      <c r="O34" s="110"/>
      <c r="P34" s="110"/>
      <c r="Q34" s="110"/>
      <c r="R34" s="110"/>
      <c r="S34" s="56"/>
      <c r="T34" s="110"/>
      <c r="U34" s="110"/>
      <c r="V34" s="110"/>
      <c r="W34" s="111"/>
    </row>
    <row r="35" spans="1:23" x14ac:dyDescent="0.15">
      <c r="A35" s="22" t="s">
        <v>101</v>
      </c>
      <c r="B35" s="107" t="s">
        <v>137</v>
      </c>
      <c r="C35" s="56"/>
      <c r="D35" s="110"/>
      <c r="E35" s="110"/>
      <c r="F35" s="110"/>
      <c r="G35" s="110"/>
      <c r="H35" s="110"/>
      <c r="I35" s="110"/>
      <c r="J35" s="110"/>
      <c r="K35" s="110"/>
      <c r="L35" s="110"/>
      <c r="M35" s="110"/>
      <c r="N35" s="110"/>
      <c r="O35" s="110"/>
      <c r="P35" s="110"/>
      <c r="Q35" s="110"/>
      <c r="R35" s="110"/>
      <c r="S35" s="56">
        <v>0.5</v>
      </c>
      <c r="T35" s="110"/>
      <c r="U35" s="110"/>
      <c r="V35" s="110"/>
      <c r="W35" s="111"/>
    </row>
    <row r="36" spans="1:23" x14ac:dyDescent="0.15">
      <c r="A36" s="22" t="s">
        <v>102</v>
      </c>
      <c r="B36" s="108" t="s">
        <v>137</v>
      </c>
      <c r="C36" s="56"/>
      <c r="D36" s="110"/>
      <c r="E36" s="110"/>
      <c r="F36" s="110"/>
      <c r="G36" s="110"/>
      <c r="H36" s="110"/>
      <c r="I36" s="110"/>
      <c r="J36" s="110"/>
      <c r="K36" s="110"/>
      <c r="L36" s="110"/>
      <c r="M36" s="110"/>
      <c r="N36" s="110"/>
      <c r="O36" s="110"/>
      <c r="P36" s="110"/>
      <c r="Q36" s="110"/>
      <c r="R36" s="110"/>
      <c r="S36" s="56">
        <v>0.5</v>
      </c>
      <c r="T36" s="110"/>
      <c r="U36" s="110"/>
      <c r="V36" s="110"/>
      <c r="W36" s="111"/>
    </row>
    <row r="37" spans="1:23" x14ac:dyDescent="0.15">
      <c r="A37" s="22" t="s">
        <v>146</v>
      </c>
      <c r="B37" s="22" t="s">
        <v>218</v>
      </c>
      <c r="C37" s="56"/>
      <c r="D37" s="110"/>
      <c r="E37" s="110"/>
      <c r="F37" s="110"/>
      <c r="G37" s="110"/>
      <c r="H37" s="110"/>
      <c r="I37" s="110"/>
      <c r="J37" s="110"/>
      <c r="K37" s="110"/>
      <c r="L37" s="110"/>
      <c r="M37" s="110"/>
      <c r="N37" s="110"/>
      <c r="O37" s="110"/>
      <c r="P37" s="110"/>
      <c r="Q37" s="110"/>
      <c r="R37" s="110"/>
      <c r="S37" s="110"/>
      <c r="T37" s="110"/>
      <c r="U37" s="110"/>
      <c r="V37" s="56">
        <v>0.5</v>
      </c>
      <c r="W37" s="111"/>
    </row>
    <row r="38" spans="1:23" x14ac:dyDescent="0.15">
      <c r="A38" s="22" t="s">
        <v>147</v>
      </c>
      <c r="B38" s="22" t="s">
        <v>218</v>
      </c>
      <c r="C38" s="56"/>
      <c r="D38" s="110"/>
      <c r="E38" s="110"/>
      <c r="F38" s="110"/>
      <c r="G38" s="110"/>
      <c r="H38" s="110"/>
      <c r="I38" s="110"/>
      <c r="J38" s="110"/>
      <c r="K38" s="110"/>
      <c r="L38" s="110"/>
      <c r="M38" s="110"/>
      <c r="N38" s="110"/>
      <c r="O38" s="110"/>
      <c r="P38" s="110"/>
      <c r="Q38" s="110"/>
      <c r="R38" s="110"/>
      <c r="S38" s="110"/>
      <c r="T38" s="110"/>
      <c r="U38" s="110"/>
      <c r="V38" s="56">
        <v>0.5</v>
      </c>
      <c r="W38" s="111"/>
    </row>
    <row r="39" spans="1:23" x14ac:dyDescent="0.15">
      <c r="A39" s="22" t="s">
        <v>141</v>
      </c>
      <c r="B39" s="57" t="s">
        <v>122</v>
      </c>
      <c r="C39" s="58"/>
      <c r="D39" s="110"/>
      <c r="E39" s="110"/>
      <c r="F39" s="110"/>
      <c r="G39" s="110"/>
      <c r="H39" s="110"/>
      <c r="I39" s="110"/>
      <c r="J39" s="110"/>
      <c r="K39" s="110"/>
      <c r="L39" s="110"/>
      <c r="M39" s="110"/>
      <c r="N39" s="110"/>
      <c r="O39" s="110"/>
      <c r="P39" s="110"/>
      <c r="Q39" s="110"/>
      <c r="R39" s="110"/>
      <c r="S39" s="110"/>
      <c r="T39" s="110"/>
      <c r="U39" s="110"/>
      <c r="V39" s="58">
        <v>0.5</v>
      </c>
      <c r="W39" s="111"/>
    </row>
    <row r="40" spans="1:23" x14ac:dyDescent="0.15">
      <c r="A40" s="22" t="s">
        <v>142</v>
      </c>
      <c r="B40" s="57" t="s">
        <v>122</v>
      </c>
      <c r="C40" s="58"/>
      <c r="D40" s="110"/>
      <c r="E40" s="110"/>
      <c r="F40" s="110"/>
      <c r="G40" s="110"/>
      <c r="H40" s="110"/>
      <c r="I40" s="110"/>
      <c r="J40" s="110"/>
      <c r="K40" s="110"/>
      <c r="L40" s="110"/>
      <c r="M40" s="110"/>
      <c r="N40" s="110"/>
      <c r="O40" s="110"/>
      <c r="P40" s="110"/>
      <c r="Q40" s="110"/>
      <c r="R40" s="110"/>
      <c r="S40" s="110"/>
      <c r="T40" s="110"/>
      <c r="U40" s="110"/>
      <c r="V40" s="58">
        <v>0.5</v>
      </c>
      <c r="W40" s="111"/>
    </row>
    <row r="41" spans="1:23" x14ac:dyDescent="0.15">
      <c r="A41" s="57" t="s">
        <v>143</v>
      </c>
      <c r="B41" s="103" t="s">
        <v>149</v>
      </c>
      <c r="C41" s="111"/>
      <c r="D41" s="111"/>
      <c r="E41" s="111"/>
      <c r="F41" s="111"/>
      <c r="G41" s="111"/>
      <c r="H41" s="111"/>
      <c r="I41" s="111"/>
      <c r="J41" s="111"/>
      <c r="K41" s="111"/>
      <c r="L41" s="111"/>
      <c r="M41" s="111"/>
      <c r="N41" s="111"/>
      <c r="O41" s="111"/>
      <c r="P41" s="111"/>
      <c r="Q41" s="111"/>
      <c r="R41" s="111"/>
      <c r="S41" s="58"/>
      <c r="T41" s="111"/>
      <c r="U41" s="111"/>
      <c r="V41" s="111"/>
      <c r="W41" s="58">
        <v>0.5</v>
      </c>
    </row>
    <row r="42" spans="1:23" x14ac:dyDescent="0.15">
      <c r="A42" s="57" t="s">
        <v>144</v>
      </c>
      <c r="B42" s="103" t="s">
        <v>149</v>
      </c>
      <c r="C42" s="111"/>
      <c r="D42" s="111"/>
      <c r="E42" s="111"/>
      <c r="F42" s="111"/>
      <c r="G42" s="111"/>
      <c r="H42" s="111"/>
      <c r="I42" s="111"/>
      <c r="J42" s="111"/>
      <c r="K42" s="111"/>
      <c r="L42" s="111"/>
      <c r="M42" s="111"/>
      <c r="N42" s="111"/>
      <c r="O42" s="111"/>
      <c r="P42" s="111"/>
      <c r="Q42" s="111"/>
      <c r="R42" s="111"/>
      <c r="S42" s="58"/>
      <c r="T42" s="111"/>
      <c r="U42" s="111"/>
      <c r="V42" s="111"/>
      <c r="W42" s="58">
        <v>0.5</v>
      </c>
    </row>
    <row r="43" spans="1:23" x14ac:dyDescent="0.15">
      <c r="A43" s="57"/>
      <c r="B43" s="103"/>
      <c r="C43" s="111"/>
      <c r="D43" s="111"/>
      <c r="E43" s="111"/>
      <c r="F43" s="111"/>
      <c r="G43" s="111"/>
      <c r="H43" s="111"/>
      <c r="I43" s="111"/>
      <c r="J43" s="111"/>
      <c r="K43" s="111"/>
      <c r="L43" s="111"/>
      <c r="M43" s="111"/>
      <c r="N43" s="111"/>
      <c r="O43" s="111"/>
      <c r="P43" s="111"/>
      <c r="Q43" s="111"/>
      <c r="R43" s="111"/>
      <c r="S43" s="111"/>
      <c r="T43" s="111"/>
      <c r="U43" s="111"/>
      <c r="V43" s="111"/>
      <c r="W43" s="111"/>
    </row>
    <row r="44" spans="1:23" x14ac:dyDescent="0.15">
      <c r="A44" s="57"/>
      <c r="B44" s="103"/>
      <c r="C44" s="111"/>
      <c r="D44" s="111"/>
      <c r="E44" s="111"/>
      <c r="F44" s="111"/>
      <c r="G44" s="111"/>
      <c r="H44" s="111"/>
      <c r="I44" s="111"/>
      <c r="J44" s="111"/>
      <c r="K44" s="111"/>
      <c r="L44" s="111"/>
      <c r="M44" s="111"/>
      <c r="N44" s="111"/>
      <c r="O44" s="111"/>
      <c r="P44" s="111"/>
      <c r="Q44" s="111"/>
      <c r="R44" s="111"/>
      <c r="S44" s="111"/>
      <c r="T44" s="111"/>
      <c r="U44" s="111"/>
      <c r="V44" s="111"/>
      <c r="W44" s="111"/>
    </row>
  </sheetData>
  <sheetProtection algorithmName="SHA-512" hashValue="jTkgA2Na6BveT62bwsEaZYpgeLrgioAiQjKSMlQv2k4vr4XFBLmyRvB3JJVBDhxIDrLWzlsSHhn3am0e2kZcMQ==" saltValue="IdwnDv7OohKXWoH//zSEXg==" spinCount="100000" sheet="1" objects="1" scenarios="1"/>
  <mergeCells count="2">
    <mergeCell ref="A3:A4"/>
    <mergeCell ref="B3:B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C18" sqref="C18"/>
    </sheetView>
  </sheetViews>
  <sheetFormatPr defaultRowHeight="13.2" x14ac:dyDescent="0.2"/>
  <cols>
    <col min="1" max="1" width="83.21875" bestFit="1" customWidth="1"/>
    <col min="2" max="2" width="13" bestFit="1" customWidth="1"/>
    <col min="3" max="3" width="11.33203125" bestFit="1" customWidth="1"/>
    <col min="4" max="4" width="10.21875" bestFit="1" customWidth="1"/>
  </cols>
  <sheetData>
    <row r="1" spans="1:5" x14ac:dyDescent="0.2">
      <c r="B1" t="s">
        <v>180</v>
      </c>
    </row>
    <row r="2" spans="1:5" x14ac:dyDescent="0.2">
      <c r="A2" t="s">
        <v>160</v>
      </c>
      <c r="B2" s="161">
        <v>16500000</v>
      </c>
      <c r="E2" t="s">
        <v>183</v>
      </c>
    </row>
    <row r="3" spans="1:5" x14ac:dyDescent="0.2">
      <c r="A3" t="s">
        <v>181</v>
      </c>
      <c r="B3" s="161">
        <v>16500000</v>
      </c>
      <c r="E3" t="s">
        <v>183</v>
      </c>
    </row>
    <row r="4" spans="1:5" x14ac:dyDescent="0.2">
      <c r="A4" t="s">
        <v>161</v>
      </c>
      <c r="B4" s="161"/>
    </row>
    <row r="5" spans="1:5" x14ac:dyDescent="0.2">
      <c r="A5" t="s">
        <v>184</v>
      </c>
      <c r="B5" s="161">
        <v>10198000</v>
      </c>
    </row>
    <row r="6" spans="1:5" x14ac:dyDescent="0.2">
      <c r="A6" t="s">
        <v>185</v>
      </c>
      <c r="B6" s="161">
        <v>8543000</v>
      </c>
    </row>
    <row r="7" spans="1:5" x14ac:dyDescent="0.2">
      <c r="A7" t="s">
        <v>186</v>
      </c>
      <c r="B7" s="161">
        <v>440000</v>
      </c>
    </row>
    <row r="8" spans="1:5" x14ac:dyDescent="0.2">
      <c r="A8" t="s">
        <v>162</v>
      </c>
      <c r="B8" s="161">
        <v>1426000</v>
      </c>
    </row>
    <row r="9" spans="1:5" x14ac:dyDescent="0.2">
      <c r="A9" t="s">
        <v>175</v>
      </c>
      <c r="B9" s="161">
        <v>4241000</v>
      </c>
    </row>
    <row r="10" spans="1:5" x14ac:dyDescent="0.2">
      <c r="A10" t="s">
        <v>176</v>
      </c>
      <c r="B10" s="161"/>
    </row>
    <row r="11" spans="1:5" x14ac:dyDescent="0.2">
      <c r="A11" t="s">
        <v>177</v>
      </c>
      <c r="B11" s="161">
        <v>20000000</v>
      </c>
    </row>
    <row r="12" spans="1:5" x14ac:dyDescent="0.2">
      <c r="A12" t="s">
        <v>163</v>
      </c>
      <c r="B12" s="161">
        <v>1870000</v>
      </c>
    </row>
    <row r="13" spans="1:5" x14ac:dyDescent="0.2">
      <c r="A13" t="s">
        <v>178</v>
      </c>
      <c r="B13" s="161">
        <v>1100000</v>
      </c>
    </row>
    <row r="14" spans="1:5" x14ac:dyDescent="0.2">
      <c r="A14" t="s">
        <v>164</v>
      </c>
      <c r="B14" s="161">
        <v>16500000</v>
      </c>
      <c r="E14" t="s">
        <v>183</v>
      </c>
    </row>
    <row r="15" spans="1:5" x14ac:dyDescent="0.2">
      <c r="A15" t="s">
        <v>165</v>
      </c>
      <c r="B15" s="161"/>
      <c r="E15" t="s">
        <v>183</v>
      </c>
    </row>
    <row r="16" spans="1:5" x14ac:dyDescent="0.2">
      <c r="A16" t="s">
        <v>166</v>
      </c>
      <c r="B16" s="161"/>
      <c r="E16" t="s">
        <v>183</v>
      </c>
    </row>
    <row r="17" spans="1:5" x14ac:dyDescent="0.2">
      <c r="A17" t="s">
        <v>167</v>
      </c>
      <c r="B17" s="161">
        <v>478000</v>
      </c>
    </row>
    <row r="18" spans="1:5" x14ac:dyDescent="0.2">
      <c r="A18" t="s">
        <v>182</v>
      </c>
      <c r="B18" s="161">
        <v>478000</v>
      </c>
    </row>
    <row r="19" spans="1:5" x14ac:dyDescent="0.2">
      <c r="A19" t="s">
        <v>168</v>
      </c>
      <c r="B19" s="161">
        <v>55000000</v>
      </c>
      <c r="E19" t="s">
        <v>183</v>
      </c>
    </row>
    <row r="20" spans="1:5" x14ac:dyDescent="0.2">
      <c r="A20" t="s">
        <v>179</v>
      </c>
      <c r="B20" s="161">
        <v>27500000</v>
      </c>
      <c r="E20" t="s">
        <v>183</v>
      </c>
    </row>
    <row r="21" spans="1:5" x14ac:dyDescent="0.2">
      <c r="A21" t="s">
        <v>169</v>
      </c>
      <c r="B21" s="161"/>
      <c r="E21" t="s">
        <v>183</v>
      </c>
    </row>
    <row r="22" spans="1:5" x14ac:dyDescent="0.2">
      <c r="A22" t="s">
        <v>196</v>
      </c>
      <c r="B22" s="161">
        <v>7857000</v>
      </c>
      <c r="C22" s="161">
        <v>15714000</v>
      </c>
      <c r="E22" t="s">
        <v>183</v>
      </c>
    </row>
    <row r="23" spans="1:5" x14ac:dyDescent="0.2">
      <c r="A23" t="s">
        <v>170</v>
      </c>
      <c r="B23" s="161">
        <v>7857000</v>
      </c>
      <c r="C23" s="161">
        <v>15714000</v>
      </c>
      <c r="E23" t="s">
        <v>183</v>
      </c>
    </row>
    <row r="24" spans="1:5" x14ac:dyDescent="0.2">
      <c r="A24" t="s">
        <v>171</v>
      </c>
      <c r="B24" s="161">
        <v>233000</v>
      </c>
    </row>
    <row r="25" spans="1:5" x14ac:dyDescent="0.2">
      <c r="A25" t="s">
        <v>172</v>
      </c>
      <c r="B25" s="161">
        <v>17035000</v>
      </c>
      <c r="E25" t="s">
        <v>183</v>
      </c>
    </row>
    <row r="26" spans="1:5" x14ac:dyDescent="0.2">
      <c r="A26" t="s">
        <v>173</v>
      </c>
      <c r="B26" s="161">
        <v>17035000</v>
      </c>
      <c r="E26" t="s">
        <v>183</v>
      </c>
    </row>
    <row r="27" spans="1:5" x14ac:dyDescent="0.2">
      <c r="A27" t="s">
        <v>189</v>
      </c>
      <c r="B27" s="161">
        <v>20000000</v>
      </c>
      <c r="C27" s="161">
        <v>10000000</v>
      </c>
      <c r="D27" s="161">
        <v>30000000</v>
      </c>
      <c r="E27" t="s">
        <v>183</v>
      </c>
    </row>
    <row r="28" spans="1:5" x14ac:dyDescent="0.2">
      <c r="A28" t="s">
        <v>187</v>
      </c>
      <c r="B28" s="161">
        <v>37180000</v>
      </c>
      <c r="C28" s="161">
        <v>53700000</v>
      </c>
      <c r="D28" s="161">
        <v>90880000</v>
      </c>
      <c r="E28" t="s">
        <v>183</v>
      </c>
    </row>
    <row r="29" spans="1:5" x14ac:dyDescent="0.2">
      <c r="A29" t="s">
        <v>188</v>
      </c>
      <c r="B29" s="161">
        <v>71191000</v>
      </c>
      <c r="E29" t="s">
        <v>183</v>
      </c>
    </row>
    <row r="30" spans="1:5" x14ac:dyDescent="0.2">
      <c r="A30" t="s">
        <v>174</v>
      </c>
      <c r="B30" s="161">
        <v>212000</v>
      </c>
    </row>
    <row r="31" spans="1:5" x14ac:dyDescent="0.2">
      <c r="B31" s="16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記載方法</vt:lpstr>
      <vt:lpstr>設備 (間接補助)</vt:lpstr>
      <vt:lpstr>設備（直接補助）</vt:lpstr>
      <vt:lpstr>事業区分</vt:lpstr>
      <vt:lpstr>補助率</vt:lpstr>
      <vt:lpstr>基準額</vt:lpstr>
      <vt:lpstr>_１__ア</vt:lpstr>
      <vt:lpstr>_１__イ</vt:lpstr>
      <vt:lpstr>_１０__ア</vt:lpstr>
      <vt:lpstr>_１０__イ</vt:lpstr>
      <vt:lpstr>_１１</vt:lpstr>
      <vt:lpstr>_１２__ア</vt:lpstr>
      <vt:lpstr>_１２__イ</vt:lpstr>
      <vt:lpstr>_１３__ア</vt:lpstr>
      <vt:lpstr>_１３__イ</vt:lpstr>
      <vt:lpstr>_１４__ア</vt:lpstr>
      <vt:lpstr>_１４__イ</vt:lpstr>
      <vt:lpstr>_１５__ア</vt:lpstr>
      <vt:lpstr>_１５__イ</vt:lpstr>
      <vt:lpstr>_１６__ア</vt:lpstr>
      <vt:lpstr>_１６__イ</vt:lpstr>
      <vt:lpstr>_１７__ア</vt:lpstr>
      <vt:lpstr>_１８__ア</vt:lpstr>
      <vt:lpstr>_１８__イ</vt:lpstr>
      <vt:lpstr>_１９__ア</vt:lpstr>
      <vt:lpstr>_１９__イ</vt:lpstr>
      <vt:lpstr>_２__ア</vt:lpstr>
      <vt:lpstr>_２__イ</vt:lpstr>
      <vt:lpstr>_２__ウ</vt:lpstr>
      <vt:lpstr>_２__エ</vt:lpstr>
      <vt:lpstr>_３__ア</vt:lpstr>
      <vt:lpstr>_３__イ</vt:lpstr>
      <vt:lpstr>_３__ウ</vt:lpstr>
      <vt:lpstr>_３__エ</vt:lpstr>
      <vt:lpstr>_４</vt:lpstr>
      <vt:lpstr>_５__ア</vt:lpstr>
      <vt:lpstr>_５__イ</vt:lpstr>
      <vt:lpstr>_６</vt:lpstr>
      <vt:lpstr>_７</vt:lpstr>
      <vt:lpstr>_８__ア</vt:lpstr>
      <vt:lpstr>_８__イ</vt:lpstr>
      <vt:lpstr>_９__ア</vt:lpstr>
      <vt:lpstr>_９__イ</vt:lpstr>
      <vt:lpstr>ICTを活用した産科医師少数地域に対する妊産婦モニタリング支援設備整備事業</vt:lpstr>
      <vt:lpstr>へき地・離島診療支援システム設備</vt:lpstr>
      <vt:lpstr>へき地医療拠点病院設備</vt:lpstr>
      <vt:lpstr>へき地患者輸送車_艇_</vt:lpstr>
      <vt:lpstr>へき地巡回診療車_船_</vt:lpstr>
      <vt:lpstr>へき地診療所</vt:lpstr>
      <vt:lpstr>へき地診療所医療機器整備費</vt:lpstr>
      <vt:lpstr>へき地保健指導所設備</vt:lpstr>
      <vt:lpstr>奄美群島医療施設設備</vt:lpstr>
      <vt:lpstr>遠隔医療設備</vt:lpstr>
      <vt:lpstr>沖施縄設医設療備</vt:lpstr>
      <vt:lpstr>過疎地域等特定診療所設備</vt:lpstr>
      <vt:lpstr>解剖・死亡時画像診断等設備</vt:lpstr>
      <vt:lpstr>在宅人工呼吸器使用者非常用電源整備事業</vt:lpstr>
      <vt:lpstr>産科医療機関設備</vt:lpstr>
      <vt:lpstr>死亡時画像診断システム等設備医療機器整備費</vt:lpstr>
      <vt:lpstr>実践的手術手技向上研修実施機関設備</vt:lpstr>
      <vt:lpstr>分娩設備取扱施設</vt:lpstr>
      <vt:lpstr>離島歯科巡回診療設備</vt:lpstr>
      <vt:lpstr>離島等患者宿泊施設設備</vt:lpstr>
      <vt:lpstr>臨床研修病院支援システム設備</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user3</cp:lastModifiedBy>
  <cp:lastPrinted>2018-03-02T00:03:28Z</cp:lastPrinted>
  <dcterms:created xsi:type="dcterms:W3CDTF">2000-07-04T04:40:42Z</dcterms:created>
  <dcterms:modified xsi:type="dcterms:W3CDTF">2025-03-25T02:06:25Z</dcterms:modified>
</cp:coreProperties>
</file>